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lanur/Desktop/feno_feno_analiz/"/>
    </mc:Choice>
  </mc:AlternateContent>
  <xr:revisionPtr revIDLastSave="0" documentId="13_ncr:1_{A6C4EBE8-DFD7-4649-ACD0-ED3B07F30060}" xr6:coauthVersionLast="47" xr6:coauthVersionMax="47" xr10:uidLastSave="{00000000-0000-0000-0000-000000000000}"/>
  <bookViews>
    <workbookView xWindow="0" yWindow="960" windowWidth="28800" windowHeight="15940" activeTab="16" xr2:uid="{C2A97C97-63AC-924A-A640-14D7E6745221}"/>
  </bookViews>
  <sheets>
    <sheet name="ALL_varcall2freqfiltered" sheetId="4" r:id="rId1"/>
    <sheet name="var_call" sheetId="37" r:id="rId2"/>
    <sheet name="diff_from_neutral" sheetId="39" r:id="rId3"/>
    <sheet name="simulation_freqs" sheetId="36" r:id="rId4"/>
    <sheet name="Summary-for-figures-1" sheetId="21" r:id="rId5"/>
    <sheet name="Summary-for-figures-2" sheetId="22" r:id="rId6"/>
    <sheet name="Table SXX1-Body_height" sheetId="1" r:id="rId7"/>
    <sheet name="Table SXX2-Skin_pigmentation" sheetId="3" r:id="rId8"/>
    <sheet name="Table SXX3-Body_mass_index" sheetId="23" r:id="rId9"/>
    <sheet name="Table SXX4-HDLCholesterol" sheetId="24" r:id="rId10"/>
    <sheet name="Table SXX5-LDL Cholesterol" sheetId="25" r:id="rId11"/>
    <sheet name="Table SXX6-Type 2 Diabetes" sheetId="26" r:id="rId12"/>
    <sheet name="Table SXX7-Waist to Hip Ratio" sheetId="27" r:id="rId13"/>
    <sheet name="TableSXX8-Vitamin D measurement" sheetId="28" r:id="rId14"/>
    <sheet name="TableSXX9-Body fat percentage" sheetId="29" r:id="rId15"/>
    <sheet name="Table SXX10-Obesity" sheetId="30" r:id="rId16"/>
    <sheet name="Table SXX11-PCOS" sheetId="31" r:id="rId17"/>
    <sheet name="Table SXX12-Fat body mass" sheetId="32" r:id="rId18"/>
    <sheet name="Table SXX13-Insulin resistance" sheetId="33" r:id="rId19"/>
    <sheet name="Table SXX14-Autism" sheetId="5" r:id="rId20"/>
    <sheet name="Table SXX15-Schizophrenia" sheetId="6" r:id="rId21"/>
    <sheet name="Table SXX16-ADHD" sheetId="7" r:id="rId22"/>
    <sheet name="Table SXX17-Osteoporosis" sheetId="8" r:id="rId23"/>
    <sheet name="Table SXX18-Stroke" sheetId="9" r:id="rId24"/>
    <sheet name="Table SXX19-Menopause" sheetId="10" r:id="rId25"/>
    <sheet name="Table SXX20-Parkinson" sheetId="11" r:id="rId26"/>
    <sheet name="Table SXX21-Menarche" sheetId="12" r:id="rId27"/>
    <sheet name="Table SXX22-Osteoarthritis" sheetId="13" r:id="rId28"/>
    <sheet name="Table SXX23-Alzheimer" sheetId="14" r:id="rId29"/>
    <sheet name="Table SXX24-Rheumatoid" sheetId="15" r:id="rId30"/>
    <sheet name="Table SXX25-Cystic F" sheetId="16" r:id="rId31"/>
    <sheet name="Table SXX26-Behcet" sheetId="18" r:id="rId32"/>
    <sheet name="Table SXX27-FMF" sheetId="19" r:id="rId33"/>
    <sheet name="Table SXX28-Celiac" sheetId="20" r:id="rId34"/>
  </sheets>
  <definedNames>
    <definedName name="_xlnm._FilterDatabase" localSheetId="0" hidden="1">ALL_varcall2freqfiltered!$F$1:$F$4900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3" i="39" l="1"/>
  <c r="AB122" i="39"/>
  <c r="Y16" i="1"/>
  <c r="Y15" i="1"/>
  <c r="AB149" i="39"/>
  <c r="AB148" i="39"/>
  <c r="AB33" i="39"/>
  <c r="AB32" i="39"/>
  <c r="AB31" i="39"/>
  <c r="A124" i="39"/>
  <c r="A123" i="39"/>
  <c r="A122" i="39"/>
  <c r="AB85" i="39"/>
  <c r="AB84" i="39"/>
  <c r="AB83" i="39"/>
  <c r="AB61" i="39"/>
  <c r="AB60" i="39"/>
  <c r="AB151" i="39"/>
  <c r="AB150" i="39"/>
  <c r="AB179" i="39"/>
  <c r="AB178" i="39"/>
  <c r="AB163" i="39"/>
  <c r="AB162" i="39"/>
  <c r="AB117" i="39"/>
  <c r="AB116" i="39"/>
  <c r="AB115" i="39"/>
  <c r="AB130" i="39"/>
  <c r="AB129" i="39"/>
  <c r="AB128" i="39"/>
  <c r="AB139" i="39"/>
  <c r="AB138" i="39"/>
  <c r="AB137" i="39"/>
  <c r="AB136" i="39"/>
  <c r="AB135" i="39"/>
  <c r="AB134" i="39"/>
  <c r="AB133" i="39"/>
  <c r="AB132" i="39"/>
  <c r="AB131" i="39"/>
  <c r="AB166" i="39"/>
  <c r="AB165" i="39"/>
  <c r="AB64" i="39"/>
  <c r="AB63" i="39"/>
  <c r="AB62" i="39"/>
  <c r="A94" i="39"/>
  <c r="A93" i="39"/>
  <c r="A92" i="39"/>
  <c r="A91" i="39"/>
  <c r="A90" i="39"/>
  <c r="A89" i="39"/>
  <c r="A101" i="39"/>
  <c r="A100" i="39"/>
  <c r="AB144" i="39"/>
  <c r="AB143" i="39"/>
  <c r="AB142" i="39"/>
  <c r="AB39" i="39"/>
  <c r="AB38" i="39"/>
  <c r="A36" i="39"/>
  <c r="A35" i="39"/>
  <c r="A34" i="39"/>
  <c r="AB177" i="39"/>
  <c r="AB176" i="39"/>
  <c r="A99" i="39"/>
  <c r="A98" i="39"/>
  <c r="AB170" i="39"/>
  <c r="AB169" i="39"/>
  <c r="AB168" i="39"/>
  <c r="AB167" i="39"/>
  <c r="AB175" i="39"/>
  <c r="AB174" i="39"/>
  <c r="AB181" i="39"/>
  <c r="AB180" i="39"/>
  <c r="AB173" i="39"/>
  <c r="AB172" i="39"/>
  <c r="AB88" i="39"/>
  <c r="AB87" i="39"/>
  <c r="AB86" i="39"/>
  <c r="A212" i="39"/>
  <c r="A211" i="39"/>
  <c r="A74" i="39"/>
  <c r="A73" i="39"/>
  <c r="AB8" i="39"/>
  <c r="AB7" i="39"/>
  <c r="AB6" i="39"/>
  <c r="AB58" i="39"/>
  <c r="AB57" i="39"/>
  <c r="AB56" i="39"/>
  <c r="AB121" i="39"/>
  <c r="AB120" i="39"/>
  <c r="AB141" i="39"/>
  <c r="AB140" i="39"/>
  <c r="A137" i="39"/>
  <c r="A136" i="39"/>
  <c r="A135" i="39"/>
  <c r="A134" i="39"/>
  <c r="A133" i="39"/>
  <c r="A132" i="39"/>
  <c r="A206" i="39"/>
  <c r="A205" i="39"/>
  <c r="A141" i="39"/>
  <c r="A140" i="39"/>
  <c r="A201" i="39"/>
  <c r="A200" i="39"/>
  <c r="A113" i="39"/>
  <c r="A112" i="39"/>
  <c r="A22" i="39"/>
  <c r="A21" i="39"/>
  <c r="A20" i="39"/>
  <c r="A127" i="39"/>
  <c r="A126" i="39"/>
  <c r="A125" i="39"/>
  <c r="AB114" i="39"/>
  <c r="AB113" i="39"/>
  <c r="AB119" i="39"/>
  <c r="AB118" i="39"/>
  <c r="AB107" i="39"/>
  <c r="AB106" i="39"/>
  <c r="A97" i="39"/>
  <c r="A96" i="39"/>
  <c r="A95" i="39"/>
  <c r="Y47" i="1"/>
  <c r="Y46" i="1"/>
  <c r="Y61" i="1"/>
  <c r="Y60" i="1"/>
  <c r="Y59" i="1"/>
  <c r="Y51" i="1"/>
  <c r="A50" i="1"/>
  <c r="Y50" i="1"/>
  <c r="A49" i="1"/>
  <c r="Y43" i="1"/>
  <c r="A46" i="1"/>
  <c r="Y42" i="1"/>
  <c r="A45" i="1"/>
  <c r="Y41" i="1"/>
  <c r="Y40" i="1"/>
  <c r="Y39" i="1"/>
  <c r="Y38" i="1"/>
  <c r="Y37" i="1"/>
  <c r="Y36" i="1"/>
  <c r="Y31" i="1"/>
  <c r="Y30" i="1"/>
  <c r="A29" i="1"/>
  <c r="A28" i="1"/>
  <c r="Y26" i="1"/>
  <c r="Y25" i="1"/>
  <c r="A23" i="1"/>
  <c r="A22" i="1"/>
  <c r="Y20" i="1"/>
  <c r="A20" i="1"/>
  <c r="Y19" i="1"/>
  <c r="A19" i="1"/>
  <c r="A18" i="1"/>
  <c r="A17" i="1"/>
  <c r="A16" i="1"/>
  <c r="A15" i="1"/>
  <c r="Y14" i="1"/>
  <c r="Y13" i="1"/>
  <c r="Y10" i="1"/>
  <c r="Y9" i="1"/>
  <c r="A5" i="3"/>
  <c r="A4" i="3"/>
  <c r="A3" i="3"/>
  <c r="Y76" i="23"/>
  <c r="A136" i="23"/>
  <c r="Y75" i="23"/>
  <c r="A135" i="23"/>
  <c r="A134" i="23"/>
  <c r="A133" i="23"/>
  <c r="A132" i="23"/>
  <c r="A131" i="23"/>
  <c r="Y93" i="23"/>
  <c r="A130" i="23"/>
  <c r="Y92" i="23"/>
  <c r="A129" i="23"/>
  <c r="A128" i="23"/>
  <c r="Y117" i="23"/>
  <c r="Y116" i="23"/>
  <c r="Y115" i="23"/>
  <c r="Y111" i="23"/>
  <c r="Y110" i="23"/>
  <c r="Y109" i="23"/>
  <c r="Y108" i="23"/>
  <c r="Y107" i="23"/>
  <c r="Y106" i="23"/>
  <c r="A97" i="23"/>
  <c r="A96" i="23"/>
  <c r="A89" i="23"/>
  <c r="Y87" i="23"/>
  <c r="A88" i="23"/>
  <c r="Y86" i="23"/>
  <c r="Y85" i="23"/>
  <c r="Y84" i="23"/>
  <c r="A85" i="23"/>
  <c r="Y83" i="23"/>
  <c r="A84" i="23"/>
  <c r="Y82" i="23"/>
  <c r="A83" i="23"/>
  <c r="A82" i="23"/>
  <c r="A81" i="23"/>
  <c r="A80" i="23"/>
  <c r="A79" i="23"/>
  <c r="A78" i="23"/>
  <c r="A77" i="23"/>
  <c r="A76" i="23"/>
  <c r="Y72" i="23"/>
  <c r="A75" i="23"/>
  <c r="Y71" i="23"/>
  <c r="A74" i="23"/>
  <c r="Y70" i="23"/>
  <c r="A73" i="23"/>
  <c r="Y69" i="23"/>
  <c r="A72" i="23"/>
  <c r="Y68" i="23"/>
  <c r="A71" i="23"/>
  <c r="Y67" i="23"/>
  <c r="A70" i="23"/>
  <c r="A56" i="23"/>
  <c r="Y52" i="23"/>
  <c r="A55" i="23"/>
  <c r="Y51" i="23"/>
  <c r="A54" i="23"/>
  <c r="A53" i="23"/>
  <c r="A52" i="23"/>
  <c r="Y48" i="23"/>
  <c r="A51" i="23"/>
  <c r="Y47" i="23"/>
  <c r="A48" i="23"/>
  <c r="A47" i="23"/>
  <c r="Y42" i="23"/>
  <c r="Y41" i="23"/>
  <c r="A42" i="23"/>
  <c r="Y38" i="23"/>
  <c r="A41" i="23"/>
  <c r="Y37" i="23"/>
  <c r="Y35" i="23"/>
  <c r="Y34" i="23"/>
  <c r="Y33" i="23"/>
  <c r="A35" i="23"/>
  <c r="A34" i="23"/>
  <c r="A33" i="23"/>
  <c r="Y26" i="23"/>
  <c r="A26" i="23"/>
  <c r="Y25" i="23"/>
  <c r="A25" i="23"/>
  <c r="Y24" i="23"/>
  <c r="A24" i="23"/>
  <c r="Y20" i="23"/>
  <c r="Y19" i="23"/>
  <c r="Y18" i="23"/>
  <c r="Y17" i="23"/>
  <c r="A17" i="23"/>
  <c r="Y16" i="23"/>
  <c r="A16" i="23"/>
  <c r="Y15" i="23"/>
  <c r="A15" i="23"/>
  <c r="A14" i="23"/>
  <c r="A13" i="23"/>
  <c r="A12" i="23"/>
  <c r="A11" i="23"/>
  <c r="A10" i="23"/>
  <c r="A9" i="23"/>
  <c r="Y8" i="23"/>
  <c r="Y7" i="23"/>
  <c r="Y6" i="23"/>
  <c r="Y21" i="24"/>
  <c r="Y22" i="24"/>
  <c r="Y55" i="24"/>
  <c r="Y54" i="24"/>
  <c r="Y53" i="24"/>
  <c r="A56" i="24"/>
  <c r="A55" i="24"/>
  <c r="A54" i="24"/>
  <c r="A48" i="24"/>
  <c r="A47" i="24"/>
  <c r="A46" i="24"/>
  <c r="A45" i="24"/>
  <c r="Y39" i="24"/>
  <c r="Y38" i="24"/>
  <c r="Y37" i="24"/>
  <c r="Y36" i="24"/>
  <c r="Y35" i="24"/>
  <c r="Y34" i="24"/>
  <c r="Y33" i="24"/>
  <c r="A37" i="24"/>
  <c r="Y32" i="24"/>
  <c r="A36" i="24"/>
  <c r="Y31" i="24"/>
  <c r="Y30" i="24"/>
  <c r="Y29" i="24"/>
  <c r="A33" i="24"/>
  <c r="Y28" i="24"/>
  <c r="A32" i="24"/>
  <c r="A31" i="24"/>
  <c r="A30" i="24"/>
  <c r="A29" i="24"/>
  <c r="A28" i="24"/>
  <c r="Y20" i="24"/>
  <c r="Y19" i="24"/>
  <c r="Y17" i="24"/>
  <c r="Y16" i="24"/>
  <c r="Y15" i="24"/>
  <c r="Y14" i="24"/>
  <c r="Y13" i="24"/>
  <c r="Y12" i="24"/>
  <c r="Y11" i="24"/>
  <c r="A14" i="24"/>
  <c r="Y10" i="24"/>
  <c r="A13" i="24"/>
  <c r="Y9" i="24"/>
  <c r="A12" i="24"/>
  <c r="Y8" i="24"/>
  <c r="Y7" i="24"/>
  <c r="Y6" i="24"/>
  <c r="A52" i="25"/>
  <c r="A51" i="25"/>
  <c r="A50" i="25"/>
  <c r="A49" i="25"/>
  <c r="A48" i="25"/>
  <c r="A47" i="25"/>
  <c r="Y25" i="25"/>
  <c r="Y24" i="25"/>
  <c r="Y23" i="25"/>
  <c r="A21" i="25"/>
  <c r="A20" i="25"/>
  <c r="Y21" i="25"/>
  <c r="A19" i="25"/>
  <c r="Y20" i="25"/>
  <c r="A18" i="25"/>
  <c r="Y19" i="25"/>
  <c r="Y18" i="25"/>
  <c r="Y8" i="25"/>
  <c r="A8" i="25"/>
  <c r="Y7" i="25"/>
  <c r="A7" i="25"/>
  <c r="A6" i="25"/>
  <c r="Y5" i="25"/>
  <c r="Y4" i="25"/>
  <c r="Y3" i="25"/>
  <c r="A84" i="26"/>
  <c r="Y58" i="26"/>
  <c r="A83" i="26"/>
  <c r="Y57" i="26"/>
  <c r="A82" i="26"/>
  <c r="Y56" i="26"/>
  <c r="Y77" i="26"/>
  <c r="Y76" i="26"/>
  <c r="Y75" i="26"/>
  <c r="Y74" i="26"/>
  <c r="Y73" i="26"/>
  <c r="Y72" i="26"/>
  <c r="Y71" i="26"/>
  <c r="Y70" i="26"/>
  <c r="Y69" i="26"/>
  <c r="Y68" i="26"/>
  <c r="Y67" i="26"/>
  <c r="Y66" i="26"/>
  <c r="A52" i="26"/>
  <c r="A51" i="26"/>
  <c r="Y55" i="26"/>
  <c r="A50" i="26"/>
  <c r="Y54" i="26"/>
  <c r="A49" i="26"/>
  <c r="A47" i="26"/>
  <c r="A46" i="26"/>
  <c r="A43" i="26"/>
  <c r="A42" i="26"/>
  <c r="A39" i="26"/>
  <c r="A38" i="26"/>
  <c r="Y38" i="26"/>
  <c r="Y37" i="26"/>
  <c r="Y36" i="26"/>
  <c r="Y35" i="26"/>
  <c r="Y34" i="26"/>
  <c r="Y33" i="26"/>
  <c r="A29" i="26"/>
  <c r="A28" i="26"/>
  <c r="A17" i="26"/>
  <c r="A16" i="26"/>
  <c r="A15" i="26"/>
  <c r="A14" i="26"/>
  <c r="A13" i="26"/>
  <c r="A12" i="26"/>
  <c r="A11" i="26"/>
  <c r="A10" i="26"/>
  <c r="A9" i="26"/>
  <c r="Y8" i="26"/>
  <c r="Y7" i="26"/>
  <c r="Y6" i="26"/>
  <c r="Y5" i="26"/>
  <c r="Y4" i="26"/>
  <c r="Y3" i="26"/>
  <c r="A67" i="27"/>
  <c r="A66" i="27"/>
  <c r="A65" i="27"/>
  <c r="A64" i="27"/>
  <c r="A63" i="27"/>
  <c r="A62" i="27"/>
  <c r="A61" i="27"/>
  <c r="A60" i="27"/>
  <c r="A59" i="27"/>
  <c r="Y44" i="27"/>
  <c r="Y43" i="27"/>
  <c r="Y42" i="27"/>
  <c r="A45" i="27"/>
  <c r="A44" i="27"/>
  <c r="A43" i="27"/>
  <c r="A42" i="27"/>
  <c r="A28" i="27"/>
  <c r="A27" i="27"/>
  <c r="A26" i="27"/>
  <c r="A25" i="27"/>
  <c r="Y8" i="27"/>
  <c r="Y7" i="27"/>
  <c r="Y5" i="27"/>
  <c r="A5" i="27"/>
  <c r="Y4" i="27"/>
  <c r="A4" i="27"/>
  <c r="Y3" i="27"/>
  <c r="A3" i="27"/>
  <c r="Y31" i="28"/>
  <c r="Y30" i="28"/>
  <c r="Y29" i="28"/>
  <c r="A27" i="28"/>
  <c r="Y24" i="28"/>
  <c r="A26" i="28"/>
  <c r="Y23" i="28"/>
  <c r="A25" i="28"/>
  <c r="Y14" i="28"/>
  <c r="A14" i="28"/>
  <c r="Y13" i="28"/>
  <c r="A13" i="28"/>
  <c r="Y12" i="28"/>
  <c r="A8" i="28"/>
  <c r="A7" i="28"/>
  <c r="A6" i="28"/>
  <c r="Y5" i="28"/>
  <c r="Y4" i="28"/>
  <c r="Y3" i="28"/>
  <c r="Y8" i="31"/>
  <c r="Y7" i="31"/>
  <c r="Y31" i="6"/>
  <c r="Y30" i="6"/>
  <c r="Y29" i="6"/>
  <c r="A35" i="6"/>
  <c r="A34" i="6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2" i="7"/>
  <c r="Y61" i="7"/>
  <c r="Y60" i="7"/>
  <c r="Y59" i="7"/>
  <c r="Y58" i="7"/>
  <c r="Y57" i="7"/>
  <c r="A56" i="7"/>
  <c r="Y55" i="7"/>
  <c r="A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6" i="7"/>
  <c r="Y35" i="7"/>
  <c r="Y34" i="7"/>
  <c r="Y33" i="7"/>
  <c r="Y32" i="7"/>
  <c r="Y31" i="7"/>
  <c r="Y30" i="7"/>
  <c r="Y29" i="7"/>
  <c r="AW19" i="7"/>
  <c r="AW18" i="7"/>
  <c r="AW14" i="7"/>
  <c r="Y14" i="7"/>
  <c r="AW13" i="7"/>
  <c r="Y13" i="7"/>
  <c r="AW12" i="7"/>
  <c r="Y12" i="7"/>
  <c r="AW11" i="7"/>
  <c r="Y11" i="7"/>
  <c r="AW10" i="7"/>
  <c r="Y10" i="7"/>
  <c r="AW9" i="7"/>
  <c r="Y9" i="7"/>
  <c r="AX8" i="7"/>
  <c r="Y8" i="7"/>
  <c r="Y7" i="7"/>
  <c r="Y6" i="7"/>
  <c r="AW4" i="7"/>
  <c r="AW3" i="7"/>
  <c r="A16" i="10"/>
  <c r="A15" i="10"/>
  <c r="Y13" i="10"/>
  <c r="A13" i="10"/>
  <c r="Y12" i="10"/>
  <c r="A12" i="10"/>
  <c r="Y11" i="10"/>
  <c r="A11" i="10"/>
  <c r="A10" i="10"/>
  <c r="Y9" i="10"/>
  <c r="A9" i="10"/>
  <c r="Y8" i="10"/>
  <c r="A8" i="10"/>
  <c r="Y6" i="10"/>
  <c r="A6" i="10"/>
  <c r="Y5" i="10"/>
  <c r="A5" i="10"/>
  <c r="AX4" i="10"/>
  <c r="AX3" i="10"/>
  <c r="A5" i="32"/>
  <c r="A4" i="32"/>
  <c r="A3" i="32"/>
  <c r="A4" i="5"/>
  <c r="A3" i="5"/>
  <c r="A8" i="5"/>
  <c r="A7" i="5"/>
  <c r="A6" i="5"/>
  <c r="Y5" i="5"/>
  <c r="Y4" i="5"/>
  <c r="Y3" i="5"/>
  <c r="AV6" i="11"/>
  <c r="AV5" i="11"/>
  <c r="A5" i="12"/>
  <c r="A4" i="12"/>
  <c r="A3" i="12"/>
  <c r="Y11" i="14"/>
  <c r="Y10" i="14"/>
  <c r="Y4" i="14"/>
  <c r="Y3" i="14"/>
  <c r="Y17" i="15"/>
  <c r="Y16" i="15"/>
  <c r="A4" i="16"/>
  <c r="A3" i="16"/>
</calcChain>
</file>

<file path=xl/sharedStrings.xml><?xml version="1.0" encoding="utf-8"?>
<sst xmlns="http://schemas.openxmlformats.org/spreadsheetml/2006/main" count="77194" uniqueCount="10387">
  <si>
    <t>frequency</t>
  </si>
  <si>
    <t>diffLogLike</t>
  </si>
  <si>
    <t>Loglikelihood</t>
  </si>
  <si>
    <t>Period</t>
  </si>
  <si>
    <t>SNPid</t>
  </si>
  <si>
    <t>Phenotype</t>
  </si>
  <si>
    <t>POPsize</t>
  </si>
  <si>
    <t>pHat</t>
  </si>
  <si>
    <t>CI_Lower</t>
  </si>
  <si>
    <t>CI_Upper</t>
  </si>
  <si>
    <t>P1</t>
  </si>
  <si>
    <t>rs10071837</t>
  </si>
  <si>
    <t>Body height</t>
  </si>
  <si>
    <t>P2</t>
  </si>
  <si>
    <t>P3</t>
  </si>
  <si>
    <t>rs10115920</t>
  </si>
  <si>
    <t>rs10505836</t>
  </si>
  <si>
    <t>rs11118346</t>
  </si>
  <si>
    <t>rs11599750</t>
  </si>
  <si>
    <t>rs11612228</t>
  </si>
  <si>
    <t>rs11691869</t>
  </si>
  <si>
    <t>rs12213441</t>
  </si>
  <si>
    <t>rs12410416</t>
  </si>
  <si>
    <t>rs12517187</t>
  </si>
  <si>
    <t>rs12534093</t>
  </si>
  <si>
    <t>rs12705894</t>
  </si>
  <si>
    <t>rs12980348</t>
  </si>
  <si>
    <t>rs13072744</t>
  </si>
  <si>
    <t>rs1325598</t>
  </si>
  <si>
    <t>rs1327827</t>
  </si>
  <si>
    <t>rs13427672</t>
  </si>
  <si>
    <t>rs13428823</t>
  </si>
  <si>
    <t>rs1492820</t>
  </si>
  <si>
    <t>rs1562975</t>
  </si>
  <si>
    <t>rs1635852</t>
  </si>
  <si>
    <t>rs17807185</t>
  </si>
  <si>
    <t>rs1851823</t>
  </si>
  <si>
    <t>rs1865341</t>
  </si>
  <si>
    <t>rs1865760</t>
  </si>
  <si>
    <t>rs2135745</t>
  </si>
  <si>
    <t>rs2280470</t>
  </si>
  <si>
    <t>rs2282978</t>
  </si>
  <si>
    <t>rs2341459</t>
  </si>
  <si>
    <t>rs2351491</t>
  </si>
  <si>
    <t>rs237743</t>
  </si>
  <si>
    <t>rs2401171</t>
  </si>
  <si>
    <t>rs2542615</t>
  </si>
  <si>
    <t>rs2564921</t>
  </si>
  <si>
    <t>rs2573625</t>
  </si>
  <si>
    <t>rs258324</t>
  </si>
  <si>
    <t>rs2878902</t>
  </si>
  <si>
    <t>rs2926701</t>
  </si>
  <si>
    <t>rs3103267</t>
  </si>
  <si>
    <t>rs310421</t>
  </si>
  <si>
    <t>rs3125326</t>
  </si>
  <si>
    <t>rs318095</t>
  </si>
  <si>
    <t>rs34298980</t>
  </si>
  <si>
    <t>rs4470914</t>
  </si>
  <si>
    <t>rs4533267</t>
  </si>
  <si>
    <t>rs4813224</t>
  </si>
  <si>
    <t>rs4813800</t>
  </si>
  <si>
    <t>rs4899520</t>
  </si>
  <si>
    <t>rs4911382</t>
  </si>
  <si>
    <t>rs4986172</t>
  </si>
  <si>
    <t>rs557951</t>
  </si>
  <si>
    <t>rs55896564</t>
  </si>
  <si>
    <t>rs62281815</t>
  </si>
  <si>
    <t>rs6439168</t>
  </si>
  <si>
    <t>rs6473015</t>
  </si>
  <si>
    <t>rs6485978</t>
  </si>
  <si>
    <t>rs6750795</t>
  </si>
  <si>
    <t>rs6752979</t>
  </si>
  <si>
    <t>rs6845999</t>
  </si>
  <si>
    <t>rs7043114</t>
  </si>
  <si>
    <t>rs7250071</t>
  </si>
  <si>
    <t>rs7647190</t>
  </si>
  <si>
    <t>rs7752998</t>
  </si>
  <si>
    <t>rs7913496</t>
  </si>
  <si>
    <t>increase P1-P2-P3</t>
  </si>
  <si>
    <t>decrease P1-P2-P3</t>
  </si>
  <si>
    <t>almost constant</t>
  </si>
  <si>
    <t>mode of change</t>
  </si>
  <si>
    <t>number of snps</t>
  </si>
  <si>
    <t>increase P1-P3</t>
  </si>
  <si>
    <t>increase P2-P3</t>
  </si>
  <si>
    <t>decrease P1-P3</t>
  </si>
  <si>
    <t>decrease P2-P3</t>
  </si>
  <si>
    <t>increase P1-P2 and decrease P2-P3</t>
  </si>
  <si>
    <t>decrease P1-P2 and increase P2-P3</t>
  </si>
  <si>
    <t>Increase</t>
  </si>
  <si>
    <t>Decrease</t>
  </si>
  <si>
    <t>Almost constant</t>
  </si>
  <si>
    <t>mode of change- neutral comparison</t>
  </si>
  <si>
    <t>Potentially introduced by migration from Caucasus?</t>
  </si>
  <si>
    <t>yes or no</t>
  </si>
  <si>
    <t>Skin pigmentation</t>
  </si>
  <si>
    <t>rs10810650</t>
  </si>
  <si>
    <t>rs17833789</t>
  </si>
  <si>
    <t>rs6602666</t>
  </si>
  <si>
    <t>rs73109224</t>
  </si>
  <si>
    <t>rs7937452</t>
  </si>
  <si>
    <t>rs10441737</t>
  </si>
  <si>
    <t>Age at Menarche</t>
  </si>
  <si>
    <t>0.1412903914801734</t>
  </si>
  <si>
    <t>0.2243534939832114</t>
  </si>
  <si>
    <t>0.8774396623558172</t>
  </si>
  <si>
    <t>0.4369595736410559</t>
  </si>
  <si>
    <t>0.8533416613665473</t>
  </si>
  <si>
    <t>rs11022756</t>
  </si>
  <si>
    <t>0.39033428790216523</t>
  </si>
  <si>
    <t>0.5822856595561903</t>
  </si>
  <si>
    <t>0.13339990969917392</t>
  </si>
  <si>
    <t>0.5440431625146007</t>
  </si>
  <si>
    <t>rs11215400</t>
  </si>
  <si>
    <t>0.4643727609711554</t>
  </si>
  <si>
    <t>rs1129700</t>
  </si>
  <si>
    <t>0.020525132161091777</t>
  </si>
  <si>
    <t>0.3182331658771461</t>
  </si>
  <si>
    <t>rs11792861</t>
  </si>
  <si>
    <t>0.3819328674127353</t>
  </si>
  <si>
    <t>0.8116012892590002</t>
  </si>
  <si>
    <t>rs12607903</t>
  </si>
  <si>
    <t>1.7589920479509896e-4</t>
  </si>
  <si>
    <t>0.36706792716055847</t>
  </si>
  <si>
    <t>rs12915845</t>
  </si>
  <si>
    <t>0.5275933817428454</t>
  </si>
  <si>
    <t>3.1392529421349366e-17</t>
  </si>
  <si>
    <t>0.43448246478317465</t>
  </si>
  <si>
    <t>rs13135934</t>
  </si>
  <si>
    <t>0.5221697505985791</t>
  </si>
  <si>
    <t>0.9981063818009003</t>
  </si>
  <si>
    <t>0.3212040967438593</t>
  </si>
  <si>
    <t>0.7594351352026971</t>
  </si>
  <si>
    <t>rs1461503</t>
  </si>
  <si>
    <t>0.23717222915767217</t>
  </si>
  <si>
    <t>0.8872416285900294</t>
  </si>
  <si>
    <t>0.38976787419214853</t>
  </si>
  <si>
    <t>0.18124511290142323</t>
  </si>
  <si>
    <t>0.6090928840375303</t>
  </si>
  <si>
    <t>rs1469039</t>
  </si>
  <si>
    <t>0.19360768053443644</t>
  </si>
  <si>
    <t>rs1516883</t>
  </si>
  <si>
    <t>0.6244653702374747</t>
  </si>
  <si>
    <t>0.36421214799474605</t>
  </si>
  <si>
    <t>0.7970663158983669</t>
  </si>
  <si>
    <t>rs16896742</t>
  </si>
  <si>
    <t>0.3244075648838801</t>
  </si>
  <si>
    <t>rs17171818</t>
  </si>
  <si>
    <t>rs17233066</t>
  </si>
  <si>
    <t>0.8063923194655637</t>
  </si>
  <si>
    <t>rs17236969</t>
  </si>
  <si>
    <t>rs17266097</t>
  </si>
  <si>
    <t>0.48488350540755654</t>
  </si>
  <si>
    <t>rs2274465</t>
  </si>
  <si>
    <t>0.39995856169437144</t>
  </si>
  <si>
    <t>0.8258312877559867</t>
  </si>
  <si>
    <t>rs251130</t>
  </si>
  <si>
    <t>0.12757655534770335</t>
  </si>
  <si>
    <t>0.7819406390176047</t>
  </si>
  <si>
    <t>0.6574723107963569</t>
  </si>
  <si>
    <t>0.9715136983867829</t>
  </si>
  <si>
    <t>rs2687729</t>
  </si>
  <si>
    <t>0.078338045832293493</t>
  </si>
  <si>
    <t>0.45395440887767974</t>
  </si>
  <si>
    <t>rs3733631</t>
  </si>
  <si>
    <t>0.2530197498852186</t>
  </si>
  <si>
    <t>rs4369815</t>
  </si>
  <si>
    <t>0.6339614501302319</t>
  </si>
  <si>
    <t>0.9627688662742854</t>
  </si>
  <si>
    <t>rs4929947</t>
  </si>
  <si>
    <t>0.37753285741050974</t>
  </si>
  <si>
    <t>rs6555855</t>
  </si>
  <si>
    <t>0.024400200174573804</t>
  </si>
  <si>
    <t>0.3304859442529754</t>
  </si>
  <si>
    <t>rs6563739</t>
  </si>
  <si>
    <t>0.027261974104180336</t>
  </si>
  <si>
    <t>0.5994964526527149</t>
  </si>
  <si>
    <t>0.013484928303392395</t>
  </si>
  <si>
    <t>rs6747380</t>
  </si>
  <si>
    <t>0.4110911105682681</t>
  </si>
  <si>
    <t>rs6758290</t>
  </si>
  <si>
    <t>0.6865979997287694</t>
  </si>
  <si>
    <t>0.14665833863345287</t>
  </si>
  <si>
    <t>0.5630404263589442</t>
  </si>
  <si>
    <t>rs6933660</t>
  </si>
  <si>
    <t>1.5151638819502328e-4</t>
  </si>
  <si>
    <t>0.4023760857559269</t>
  </si>
  <si>
    <t>0.6351774392626612</t>
  </si>
  <si>
    <t>0.27999563610326017</t>
  </si>
  <si>
    <t>0.7200043638967398</t>
  </si>
  <si>
    <t>rs6964833</t>
  </si>
  <si>
    <t>0.19364124267049115</t>
  </si>
  <si>
    <t>0.7000000000000001</t>
  </si>
  <si>
    <t>0.4559568374853995</t>
  </si>
  <si>
    <t>0.8666000903008261</t>
  </si>
  <si>
    <t>rs7141210</t>
  </si>
  <si>
    <t>0.1018206749121305</t>
  </si>
  <si>
    <t>0.4949831653550878</t>
  </si>
  <si>
    <t>rs7647973</t>
  </si>
  <si>
    <t>0.26668757724888137</t>
  </si>
  <si>
    <t>rs77001758</t>
  </si>
  <si>
    <t>rs913588</t>
  </si>
  <si>
    <t>0.3045069754772881</t>
  </si>
  <si>
    <t>0.7438765636906458</t>
  </si>
  <si>
    <t>rs9321659</t>
  </si>
  <si>
    <t>rs9475752</t>
  </si>
  <si>
    <t>0.7069823230437773</t>
  </si>
  <si>
    <t>0.9865150716966078</t>
  </si>
  <si>
    <t>rs988913</t>
  </si>
  <si>
    <t>0.019327183966870113</t>
  </si>
  <si>
    <t>0.5735001906770156</t>
  </si>
  <si>
    <t>rs7103411</t>
  </si>
  <si>
    <t>Age at Menarche, Body mass index</t>
  </si>
  <si>
    <t>0.4587094527637179</t>
  </si>
  <si>
    <t>0.3543304350666873</t>
  </si>
  <si>
    <t>rs543874</t>
  </si>
  <si>
    <t>Age at Menarche, Body mass index, Waist hip ratio</t>
  </si>
  <si>
    <t>0.5999493517295009</t>
  </si>
  <si>
    <t>0.9483974255070825</t>
  </si>
  <si>
    <t>rs3101336</t>
  </si>
  <si>
    <t>Age at Menarche, Obesity</t>
  </si>
  <si>
    <t>0.025022225195301975</t>
  </si>
  <si>
    <t>0.5482117763362137</t>
  </si>
  <si>
    <t>rs2277339</t>
  </si>
  <si>
    <t>Age at Menarche, Type 2 diabetes mellitus</t>
  </si>
  <si>
    <t>0.3296602558944148</t>
  </si>
  <si>
    <t>rs10049761</t>
  </si>
  <si>
    <t>Age at Menopause</t>
  </si>
  <si>
    <t>0.21776693854541798</t>
  </si>
  <si>
    <t>0.6532102903400919</t>
  </si>
  <si>
    <t>rs10145469</t>
  </si>
  <si>
    <t>rs1020622</t>
  </si>
  <si>
    <t>0.4484224031752919</t>
  </si>
  <si>
    <t>0.24056486479730296</t>
  </si>
  <si>
    <t>0.6787959032561408</t>
  </si>
  <si>
    <t>rs10734411</t>
  </si>
  <si>
    <t>0.41000000000000003</t>
  </si>
  <si>
    <t>0.21031338848757572</t>
  </si>
  <si>
    <t>rs10854223</t>
  </si>
  <si>
    <t>0.5460455911223204</t>
  </si>
  <si>
    <t>0.9216619541677065</t>
  </si>
  <si>
    <t>rs11711203</t>
  </si>
  <si>
    <t>rs1172822</t>
  </si>
  <si>
    <t>rs12142240</t>
  </si>
  <si>
    <t>rs12294104</t>
  </si>
  <si>
    <t>rs12461110</t>
  </si>
  <si>
    <t>0.7294085906387439</t>
  </si>
  <si>
    <t>rs12824058</t>
  </si>
  <si>
    <t>0.3974724315181514</t>
  </si>
  <si>
    <t>0.9382757422471714</t>
  </si>
  <si>
    <t>0.45362766849419067</t>
  </si>
  <si>
    <t>0.9874760089749333</t>
  </si>
  <si>
    <t>0.17416871224401356</t>
  </si>
  <si>
    <t>0.6000414383056286</t>
  </si>
  <si>
    <t>rs1635501</t>
  </si>
  <si>
    <t>0.010529954359016581</t>
  </si>
  <si>
    <t>0.5370560174675231</t>
  </si>
  <si>
    <t>0.20293368410163334</t>
  </si>
  <si>
    <t>0.6357878520052542</t>
  </si>
  <si>
    <t>rs1713460</t>
  </si>
  <si>
    <t>0.35437406262874965</t>
  </si>
  <si>
    <t>rs17437436</t>
  </si>
  <si>
    <t>rs17474681</t>
  </si>
  <si>
    <t>0.7906496610456117</t>
  </si>
  <si>
    <t>0.9996148120306406</t>
  </si>
  <si>
    <t>rs1799949</t>
  </si>
  <si>
    <t>rs1800932</t>
  </si>
  <si>
    <t>rs1801197</t>
  </si>
  <si>
    <t>0.10326737386907447</t>
  </si>
  <si>
    <t>0.7496980669745509</t>
  </si>
  <si>
    <t>0.4778302494014209</t>
  </si>
  <si>
    <t>0.28809504412547493</t>
  </si>
  <si>
    <t>0.7280328022638364</t>
  </si>
  <si>
    <t>rs2067819</t>
  </si>
  <si>
    <t>rs2241584</t>
  </si>
  <si>
    <t>rs2547274</t>
  </si>
  <si>
    <t>0.9794748678389085</t>
  </si>
  <si>
    <t>rs2808611</t>
  </si>
  <si>
    <t>0.7083848159638392</t>
  </si>
  <si>
    <t>rs3917989</t>
  </si>
  <si>
    <t>0.12049091685312589</t>
  </si>
  <si>
    <t>0.5246964625820263</t>
  </si>
  <si>
    <t>rs427394</t>
  </si>
  <si>
    <t>0.40005064827049913</t>
  </si>
  <si>
    <t>rs6856693</t>
  </si>
  <si>
    <t>0.6186486359196939</t>
  </si>
  <si>
    <t>rs6899676</t>
  </si>
  <si>
    <t>0.6111327789142647</t>
  </si>
  <si>
    <t>0.9533418447116301</t>
  </si>
  <si>
    <t>rs75770066</t>
  </si>
  <si>
    <t>0.6900000000000001</t>
  </si>
  <si>
    <t>rs763121</t>
  </si>
  <si>
    <t>0.2916151840361609</t>
  </si>
  <si>
    <t>0.9232814793462327</t>
  </si>
  <si>
    <t>0.16025192850287237</t>
  </si>
  <si>
    <t>0.5817025292681475</t>
  </si>
  <si>
    <t>rs76498344</t>
  </si>
  <si>
    <t>rs8070740</t>
  </si>
  <si>
    <t>rs8178108</t>
  </si>
  <si>
    <t>rs898031</t>
  </si>
  <si>
    <t>0.1818830700872601</t>
  </si>
  <si>
    <t>rs9393800</t>
  </si>
  <si>
    <t>rs9796</t>
  </si>
  <si>
    <t>rs10948363</t>
  </si>
  <si>
    <t>Alzheimer's Disease</t>
  </si>
  <si>
    <t>rs112481437</t>
  </si>
  <si>
    <t>rs114360492</t>
  </si>
  <si>
    <t>rs115291397</t>
  </si>
  <si>
    <t>0.6224671425894904</t>
  </si>
  <si>
    <t>0.9581353274257156</t>
  </si>
  <si>
    <t>rs115798104</t>
  </si>
  <si>
    <t>rs116530595</t>
  </si>
  <si>
    <t>rs11672748</t>
  </si>
  <si>
    <t>rs116949436</t>
  </si>
  <si>
    <t>rs117483990</t>
  </si>
  <si>
    <t>rs118099348</t>
  </si>
  <si>
    <t>rs11889338</t>
  </si>
  <si>
    <t>rs13025717</t>
  </si>
  <si>
    <t>rs139675748</t>
  </si>
  <si>
    <t>rs147028191</t>
  </si>
  <si>
    <t>rs147582129</t>
  </si>
  <si>
    <t>rs147991290</t>
  </si>
  <si>
    <t>rs150511909</t>
  </si>
  <si>
    <t>rs150820726</t>
  </si>
  <si>
    <t>rs17125944</t>
  </si>
  <si>
    <t>rs17314229</t>
  </si>
  <si>
    <t>rs17645935</t>
  </si>
  <si>
    <t>rs183321458</t>
  </si>
  <si>
    <t>rs185170954</t>
  </si>
  <si>
    <t>rs186891871</t>
  </si>
  <si>
    <t>rs188168326</t>
  </si>
  <si>
    <t>rs188420713</t>
  </si>
  <si>
    <t>rs2228467</t>
  </si>
  <si>
    <t>rs2446581</t>
  </si>
  <si>
    <t>0.23895401148388448</t>
  </si>
  <si>
    <t>rs35349669</t>
  </si>
  <si>
    <t>0.3660385498697683</t>
  </si>
  <si>
    <t>rs3818361</t>
  </si>
  <si>
    <t>0.46932221898414894</t>
  </si>
  <si>
    <t>rs419010</t>
  </si>
  <si>
    <t>0.8920516428814704</t>
  </si>
  <si>
    <t>rs4557697</t>
  </si>
  <si>
    <t>0.6096657120978348</t>
  </si>
  <si>
    <t>0.5655175352168254</t>
  </si>
  <si>
    <t>rs4575098</t>
  </si>
  <si>
    <t>0.053229227303442705</t>
  </si>
  <si>
    <t>0.6640120050881446</t>
  </si>
  <si>
    <t>rs4705644</t>
  </si>
  <si>
    <t>rs576651896</t>
  </si>
  <si>
    <t>rs6085820</t>
  </si>
  <si>
    <t>rs61860854</t>
  </si>
  <si>
    <t>rs6431220</t>
  </si>
  <si>
    <t>5.888611658168717e-4</t>
  </si>
  <si>
    <t>0.4141320552202618</t>
  </si>
  <si>
    <t>rs71380849</t>
  </si>
  <si>
    <t>rs7561528</t>
  </si>
  <si>
    <t>rs76930906</t>
  </si>
  <si>
    <t>rs77780208</t>
  </si>
  <si>
    <t>rs7935829</t>
  </si>
  <si>
    <t>rs79638902</t>
  </si>
  <si>
    <t>rs79832570</t>
  </si>
  <si>
    <t>0.6405817565870839</t>
  </si>
  <si>
    <t>rs80257887</t>
  </si>
  <si>
    <t>rs8103315</t>
  </si>
  <si>
    <t>rs867611</t>
  </si>
  <si>
    <t>0.38886722108573546</t>
  </si>
  <si>
    <t>rs956225</t>
  </si>
  <si>
    <t>rs2075650</t>
  </si>
  <si>
    <t>Alzheimer's Disease, Body fat percentage, Body mass index,Waist hip ratio</t>
  </si>
  <si>
    <t>rs10421247</t>
  </si>
  <si>
    <t>Alzheimer's Disease, Low density lipoprotein cholesterol measurement</t>
  </si>
  <si>
    <t>rs138607350</t>
  </si>
  <si>
    <t>rs144261139</t>
  </si>
  <si>
    <t>rs41289512</t>
  </si>
  <si>
    <t>rs60239918</t>
  </si>
  <si>
    <t>rs75161053</t>
  </si>
  <si>
    <t>rs76856627</t>
  </si>
  <si>
    <t>rs71352239</t>
  </si>
  <si>
    <t>Alzheimer's Disease, Vitamin D measurement</t>
  </si>
  <si>
    <t>0.14839983985314514</t>
  </si>
  <si>
    <t>0.8063587573295089</t>
  </si>
  <si>
    <t>0.44641547667170345</t>
  </si>
  <si>
    <t>rs1002202</t>
  </si>
  <si>
    <t>Attention Deficit Hyperactivity Disorder</t>
  </si>
  <si>
    <t>rs10157166</t>
  </si>
  <si>
    <t>rs10179482</t>
  </si>
  <si>
    <t>0.12690074085692815</t>
  </si>
  <si>
    <t>0.5344144849675352</t>
  </si>
  <si>
    <t>rs10184550</t>
  </si>
  <si>
    <t>0.5082022959361067</t>
  </si>
  <si>
    <t>rs1022376</t>
  </si>
  <si>
    <t>4.954077321196056e-4</t>
  </si>
  <si>
    <t>0.4566077584597281</t>
  </si>
  <si>
    <t>0.2719671977361636</t>
  </si>
  <si>
    <t>0.7119049558745251</t>
  </si>
  <si>
    <t>rs10237329</t>
  </si>
  <si>
    <t>0.24830838915167522</t>
  </si>
  <si>
    <t>0.6871802252910798</t>
  </si>
  <si>
    <t>rs1024975</t>
  </si>
  <si>
    <t>rs10427255</t>
  </si>
  <si>
    <t>0.030139644832959313</t>
  </si>
  <si>
    <t>0.6079291326282723</t>
  </si>
  <si>
    <t>0.4746811916180215</t>
  </si>
  <si>
    <t>rs10490159</t>
  </si>
  <si>
    <t>0.48813791833524267</t>
  </si>
  <si>
    <t>0.2962654561653803</t>
  </si>
  <si>
    <t>0.7359902366132423</t>
  </si>
  <si>
    <t>rs1051861</t>
  </si>
  <si>
    <t>rs10782363</t>
  </si>
  <si>
    <t>0.7154759640181698</t>
  </si>
  <si>
    <t>rs10789368</t>
  </si>
  <si>
    <t>rs10852456</t>
  </si>
  <si>
    <t>0.031101022536604808</t>
  </si>
  <si>
    <t>0.5665196074788242</t>
  </si>
  <si>
    <t>0.23289317755854713</t>
  </si>
  <si>
    <t>0.6703397441055853</t>
  </si>
  <si>
    <t>rs10885480</t>
  </si>
  <si>
    <t>0.5565780537172051</t>
  </si>
  <si>
    <t>rs10969963</t>
  </si>
  <si>
    <t>rs11027983</t>
  </si>
  <si>
    <t>0.3467897096599082</t>
  </si>
  <si>
    <t>0.7822330614545822</t>
  </si>
  <si>
    <t>rs11038716</t>
  </si>
  <si>
    <t>rs1105916</t>
  </si>
  <si>
    <t>0.4034232372499414</t>
  </si>
  <si>
    <t>rs1106363</t>
  </si>
  <si>
    <t>0.3554640059913771</t>
  </si>
  <si>
    <t>0.7896866115124244</t>
  </si>
  <si>
    <t>rs11074258</t>
  </si>
  <si>
    <t>0.5148868825430988</t>
  </si>
  <si>
    <t>rs1109480</t>
  </si>
  <si>
    <t>rs11125268</t>
  </si>
  <si>
    <t>rs11176927</t>
  </si>
  <si>
    <t>rs11209838</t>
  </si>
  <si>
    <t>0.6456259373712505</t>
  </si>
  <si>
    <t>0.9672322254225781</t>
  </si>
  <si>
    <t>rs11616731</t>
  </si>
  <si>
    <t>rs11624293</t>
  </si>
  <si>
    <t>rs11657979</t>
  </si>
  <si>
    <t>rs11756438</t>
  </si>
  <si>
    <t>0.10794835711852954</t>
  </si>
  <si>
    <t>rs11770163</t>
  </si>
  <si>
    <t>rs1193232</t>
  </si>
  <si>
    <t>rs12025326</t>
  </si>
  <si>
    <t>rs12194023</t>
  </si>
  <si>
    <t>rs12204714</t>
  </si>
  <si>
    <t>0.39158663951685163</t>
  </si>
  <si>
    <t>rs12297948</t>
  </si>
  <si>
    <t>rs12356045</t>
  </si>
  <si>
    <t>rs12375898</t>
  </si>
  <si>
    <t>0.5356272390288447</t>
  </si>
  <si>
    <t>rs12538843</t>
  </si>
  <si>
    <t>rs12579637</t>
  </si>
  <si>
    <t>rs12653396</t>
  </si>
  <si>
    <t>0.9805371127980949</t>
  </si>
  <si>
    <t>0.3359879949118554</t>
  </si>
  <si>
    <t>0.9467707726965573</t>
  </si>
  <si>
    <t>rs12666502</t>
  </si>
  <si>
    <t>rs12735671</t>
  </si>
  <si>
    <t>0.22529371473349266</t>
  </si>
  <si>
    <t>0.6618113605413285</t>
  </si>
  <si>
    <t>rs12736932</t>
  </si>
  <si>
    <t>rs12757183</t>
  </si>
  <si>
    <t>rs12907546</t>
  </si>
  <si>
    <t>rs12914773</t>
  </si>
  <si>
    <t>0.6363582245366187</t>
  </si>
  <si>
    <t>rs12970816</t>
  </si>
  <si>
    <t>0.47530353741797376</t>
  </si>
  <si>
    <t>0.8795090831468741</t>
  </si>
  <si>
    <t>rs13111795</t>
  </si>
  <si>
    <t>0.4090882840471542</t>
  </si>
  <si>
    <t>0.8328294117925151</t>
  </si>
  <si>
    <t>0.47000000000000003</t>
  </si>
  <si>
    <t>rs13266116</t>
  </si>
  <si>
    <t>0.25612343630935436</t>
  </si>
  <si>
    <t>0.6954930245227119</t>
  </si>
  <si>
    <t>rs13280521</t>
  </si>
  <si>
    <t>rs13341562</t>
  </si>
  <si>
    <t>rs13357015</t>
  </si>
  <si>
    <t>3.851879693594795e-4</t>
  </si>
  <si>
    <t>0.20935033895438826</t>
  </si>
  <si>
    <t>rs13418451</t>
  </si>
  <si>
    <t>rs1358433</t>
  </si>
  <si>
    <t>rs1381287</t>
  </si>
  <si>
    <t>0.4673244109780278</t>
  </si>
  <si>
    <t>0.44789793140594153</t>
  </si>
  <si>
    <t>0.41829747073185275</t>
  </si>
  <si>
    <t>0.8397480714971278</t>
  </si>
  <si>
    <t>0.8300000000000001</t>
  </si>
  <si>
    <t>rs1385108</t>
  </si>
  <si>
    <t>0.9433100414155401</t>
  </si>
  <si>
    <t>rs1448917</t>
  </si>
  <si>
    <t>rs1455480</t>
  </si>
  <si>
    <t>0.19562852822400348</t>
  </si>
  <si>
    <t>0.6269651614935727</t>
  </si>
  <si>
    <t>rs1462220</t>
  </si>
  <si>
    <t>rs1474051</t>
  </si>
  <si>
    <t>0.39090711596246985</t>
  </si>
  <si>
    <t>0.8187548870985769</t>
  </si>
  <si>
    <t>rs1484144</t>
  </si>
  <si>
    <t>0.034324096505127855</t>
  </si>
  <si>
    <t>0.5754898477522579</t>
  </si>
  <si>
    <t>0.014658406838233568</t>
  </si>
  <si>
    <t>0.5555482663969792</t>
  </si>
  <si>
    <t>0.4327707491801275</t>
  </si>
  <si>
    <t>rs1520625</t>
  </si>
  <si>
    <t>0.5253188083819785</t>
  </si>
  <si>
    <t>0.9101330441294259</t>
  </si>
  <si>
    <t>rs152285</t>
  </si>
  <si>
    <t>rs1534599</t>
  </si>
  <si>
    <t>0.26400976338675775</t>
  </si>
  <si>
    <t>0.7037345438346198</t>
  </si>
  <si>
    <t>rs1564879</t>
  </si>
  <si>
    <t>rs16855073</t>
  </si>
  <si>
    <t>rs16962850</t>
  </si>
  <si>
    <t>rs17136317</t>
  </si>
  <si>
    <t>rs17170827</t>
  </si>
  <si>
    <t>0.3128197747089203</t>
  </si>
  <si>
    <t>0.7516916108483249</t>
  </si>
  <si>
    <t>rs174393</t>
  </si>
  <si>
    <t>rs17747622</t>
  </si>
  <si>
    <t>rs1856416</t>
  </si>
  <si>
    <t>rs1895617</t>
  </si>
  <si>
    <t>rs1897784</t>
  </si>
  <si>
    <t>rs1899896</t>
  </si>
  <si>
    <t>0.5672292508198726</t>
  </si>
  <si>
    <t>0.9327339872487769</t>
  </si>
  <si>
    <t>rs1949434</t>
  </si>
  <si>
    <t>rs2010921</t>
  </si>
  <si>
    <t>rs2017923</t>
  </si>
  <si>
    <t>0.4275874249603879</t>
  </si>
  <si>
    <t>0.8465859636579041</t>
  </si>
  <si>
    <t>rs2023553</t>
  </si>
  <si>
    <t>rs2028269</t>
  </si>
  <si>
    <t>0.014464730937668275</t>
  </si>
  <si>
    <t>0.50999601362602065</t>
  </si>
  <si>
    <t>rs2047335</t>
  </si>
  <si>
    <t>rs210778</t>
  </si>
  <si>
    <t>0.9400000000000001</t>
  </si>
  <si>
    <t>rs2135160</t>
  </si>
  <si>
    <t>0.7199928786975283</t>
  </si>
  <si>
    <t>rs2279829</t>
  </si>
  <si>
    <t>rs2424244</t>
  </si>
  <si>
    <t>rs2526384</t>
  </si>
  <si>
    <t>0.5151164945924436</t>
  </si>
  <si>
    <t>0.9042075115296496</t>
  </si>
  <si>
    <t>rs2746025</t>
  </si>
  <si>
    <t>rs2782639</t>
  </si>
  <si>
    <t>rs2783130</t>
  </si>
  <si>
    <t>rs2796793</t>
  </si>
  <si>
    <t>0.6562982488309015</t>
  </si>
  <si>
    <t>0.012523991025066801</t>
  </si>
  <si>
    <t>0.5463723315058094</t>
  </si>
  <si>
    <t>rs332827</t>
  </si>
  <si>
    <t>rs34373763</t>
  </si>
  <si>
    <t>rs34553878</t>
  </si>
  <si>
    <t>0.6695140557470248</t>
  </si>
  <si>
    <t>0.9755997998254262</t>
  </si>
  <si>
    <t>rs34716506</t>
  </si>
  <si>
    <t>0.7755738788487285</t>
  </si>
  <si>
    <t>0.9985627478382126</t>
  </si>
  <si>
    <t>rs34756027</t>
  </si>
  <si>
    <t>rs34943930</t>
  </si>
  <si>
    <t>rs349588</t>
  </si>
  <si>
    <t>rs35068223</t>
  </si>
  <si>
    <t>0.7469802501147814</t>
  </si>
  <si>
    <t>rs35398628</t>
  </si>
  <si>
    <t>rs35590005</t>
  </si>
  <si>
    <t>rs35929923</t>
  </si>
  <si>
    <t>rs3757757</t>
  </si>
  <si>
    <t>rs3790613</t>
  </si>
  <si>
    <t>rs3801289</t>
  </si>
  <si>
    <t>0.5909498042934894</t>
  </si>
  <si>
    <t>0.5700000000000001</t>
  </si>
  <si>
    <t>rs3909281</t>
  </si>
  <si>
    <t>0.33818863945867156</t>
  </si>
  <si>
    <t>0.7747062852665074</t>
  </si>
  <si>
    <t>rs4280439</t>
  </si>
  <si>
    <t>rs4494563</t>
  </si>
  <si>
    <t>rs4659805</t>
  </si>
  <si>
    <t>0.5843428419501822</t>
  </si>
  <si>
    <t>rs4734170</t>
  </si>
  <si>
    <t>rs4760831</t>
  </si>
  <si>
    <t>rs4785475</t>
  </si>
  <si>
    <t>0.48511311745690117</t>
  </si>
  <si>
    <t>0.8858273494972579</t>
  </si>
  <si>
    <t>rs4786809</t>
  </si>
  <si>
    <t>rs4818017</t>
  </si>
  <si>
    <t>rs4890356</t>
  </si>
  <si>
    <t>rs4957528</t>
  </si>
  <si>
    <t>rs531111</t>
  </si>
  <si>
    <t>rs55756441</t>
  </si>
  <si>
    <t>rs55855024</t>
  </si>
  <si>
    <t>0.37303483850642744</t>
  </si>
  <si>
    <t>0.8043714717759967</t>
  </si>
  <si>
    <t>rs55942317</t>
  </si>
  <si>
    <t>0.6942490056200368</t>
  </si>
  <si>
    <t>rs559602</t>
  </si>
  <si>
    <t>rs56306056</t>
  </si>
  <si>
    <t>rs56367474</t>
  </si>
  <si>
    <t>rs5752764</t>
  </si>
  <si>
    <t>rs57716333</t>
  </si>
  <si>
    <t>rs59816081</t>
  </si>
  <si>
    <t>rs60189085</t>
  </si>
  <si>
    <t>rs6027740</t>
  </si>
  <si>
    <t>rs60764613</t>
  </si>
  <si>
    <t>rs61578424</t>
  </si>
  <si>
    <t>rs616523</t>
  </si>
  <si>
    <t>0.6670785596132052</t>
  </si>
  <si>
    <t>rs62155873</t>
  </si>
  <si>
    <t>0.9500000000000001</t>
  </si>
  <si>
    <t>rs62266828</t>
  </si>
  <si>
    <t>0.7333124227511189</t>
  </si>
  <si>
    <t>0.9924406647678887</t>
  </si>
  <si>
    <t>rs62432597</t>
  </si>
  <si>
    <t>0.6716320456363354</t>
  </si>
  <si>
    <t>rs6506343</t>
  </si>
  <si>
    <t>0.5000759684117725</t>
  </si>
  <si>
    <t>rs6588376</t>
  </si>
  <si>
    <t>rs6602388</t>
  </si>
  <si>
    <t>rs6688826</t>
  </si>
  <si>
    <t>rs67723420</t>
  </si>
  <si>
    <t>rs6772801</t>
  </si>
  <si>
    <t>rs6789372</t>
  </si>
  <si>
    <t>rs6881515</t>
  </si>
  <si>
    <t>rs698015</t>
  </si>
  <si>
    <t>rs7072826</t>
  </si>
  <si>
    <t>0.1127583714099706</t>
  </si>
  <si>
    <t>0.7628277708423279</t>
  </si>
  <si>
    <t>rs7089973</t>
  </si>
  <si>
    <t>0.6325747273283922</t>
  </si>
  <si>
    <t>rs7118422</t>
  </si>
  <si>
    <t>rs72730718</t>
  </si>
  <si>
    <t>rs72803194</t>
  </si>
  <si>
    <t>rs72808453</t>
  </si>
  <si>
    <t>rs72810657</t>
  </si>
  <si>
    <t>rs72833340</t>
  </si>
  <si>
    <t>rs72944387</t>
  </si>
  <si>
    <t>rs72983727</t>
  </si>
  <si>
    <t>rs73079014</t>
  </si>
  <si>
    <t>0.7610459885161155</t>
  </si>
  <si>
    <t>0.9969627917815141</t>
  </si>
  <si>
    <t>rs73104513</t>
  </si>
  <si>
    <t>rs738352</t>
  </si>
  <si>
    <t>rs7426688</t>
  </si>
  <si>
    <t>rs74692183</t>
  </si>
  <si>
    <t>rs74760947</t>
  </si>
  <si>
    <t>rs7495737</t>
  </si>
  <si>
    <t>0.4368747190809221</t>
  </si>
  <si>
    <t>rs7524140</t>
  </si>
  <si>
    <t>rs7545279</t>
  </si>
  <si>
    <t>rs7575189</t>
  </si>
  <si>
    <t>rs7581524</t>
  </si>
  <si>
    <t>rs759362</t>
  </si>
  <si>
    <t>rs7598185</t>
  </si>
  <si>
    <t>rs7640631</t>
  </si>
  <si>
    <t>rs7675916</t>
  </si>
  <si>
    <t>rs7680140</t>
  </si>
  <si>
    <t>rs76887862</t>
  </si>
  <si>
    <t>rs780024</t>
  </si>
  <si>
    <t>rs7830689</t>
  </si>
  <si>
    <t>rs78600318</t>
  </si>
  <si>
    <t>rs7917795</t>
  </si>
  <si>
    <t>0.42635901485858546</t>
  </si>
  <si>
    <t>rs7937974</t>
  </si>
  <si>
    <t>rs796529</t>
  </si>
  <si>
    <t>rs8130309</t>
  </si>
  <si>
    <t>rs848828</t>
  </si>
  <si>
    <t>rs9329342</t>
  </si>
  <si>
    <t>rs9460342</t>
  </si>
  <si>
    <t>rs9517908</t>
  </si>
  <si>
    <t>rs9574094</t>
  </si>
  <si>
    <t>rs9660091</t>
  </si>
  <si>
    <t>rs973709</t>
  </si>
  <si>
    <t>rs9812906</t>
  </si>
  <si>
    <t>rs9898605</t>
  </si>
  <si>
    <t>rs9936015</t>
  </si>
  <si>
    <t>rs11682175</t>
  </si>
  <si>
    <t>Attention Deficit Hyperactivity Disorder, Autism Spectrum Disorder</t>
  </si>
  <si>
    <t>rs2514218</t>
  </si>
  <si>
    <t>rs10164055</t>
  </si>
  <si>
    <t>Attention Deficit Hyperactivity Disorder, Autism Spectrum Disorder, Schizophrenia</t>
  </si>
  <si>
    <t>0.47974764983855595</t>
  </si>
  <si>
    <t>rs10464005</t>
  </si>
  <si>
    <t>rs10994359</t>
  </si>
  <si>
    <t>rs11192230</t>
  </si>
  <si>
    <t>rs12967143</t>
  </si>
  <si>
    <t>0.8967326261309255</t>
  </si>
  <si>
    <t>rs56096694</t>
  </si>
  <si>
    <t>rs77902252</t>
  </si>
  <si>
    <t>rs12488237</t>
  </si>
  <si>
    <t>Attention Deficit Hyperactivity Disorder, Body mass index</t>
  </si>
  <si>
    <t>rs10148671</t>
  </si>
  <si>
    <t>Attention Deficit Hyperactivity Disorder, Schizophrenia</t>
  </si>
  <si>
    <t>0.4801050469801397</t>
  </si>
  <si>
    <t>0.028486301613217243</t>
  </si>
  <si>
    <t>0.3425276892036432</t>
  </si>
  <si>
    <t>rs3001723</t>
  </si>
  <si>
    <t>rs72926932</t>
  </si>
  <si>
    <t>Attention Deficit Hyperactivity Disorder, Type 2 diabetes mellitus</t>
  </si>
  <si>
    <t>rs10099100</t>
  </si>
  <si>
    <t>Autism Spectrum Disorder</t>
  </si>
  <si>
    <t>rs11102807</t>
  </si>
  <si>
    <t>0.6607370327035068</t>
  </si>
  <si>
    <t>rs16854048</t>
  </si>
  <si>
    <t>rs4141463</t>
  </si>
  <si>
    <t>rs12522290</t>
  </si>
  <si>
    <t>Autism Spectrum Disorder, Schizophrenia</t>
  </si>
  <si>
    <t>0.5968179221912108</t>
  </si>
  <si>
    <t>0.9415321087029472</t>
  </si>
  <si>
    <t>rs13212562</t>
  </si>
  <si>
    <t>rs13240464</t>
  </si>
  <si>
    <t>rs2828478</t>
  </si>
  <si>
    <t>0.3057509943799634</t>
  </si>
  <si>
    <t>rs427691</t>
  </si>
  <si>
    <t>0.13783721668705173</t>
  </si>
  <si>
    <t>0.7943006790869294</t>
  </si>
  <si>
    <t>rs4523957</t>
  </si>
  <si>
    <t>rs61789073</t>
  </si>
  <si>
    <t>0.6421235227907989</t>
  </si>
  <si>
    <t>0.9614810573026509</t>
  </si>
  <si>
    <t>rs6921919</t>
  </si>
  <si>
    <t>rs72761442</t>
  </si>
  <si>
    <t>rs764284</t>
  </si>
  <si>
    <t>rs2617170</t>
  </si>
  <si>
    <t>Behcet's Syndrome</t>
  </si>
  <si>
    <t>rs4896243</t>
  </si>
  <si>
    <t>rs6660226</t>
  </si>
  <si>
    <t>0.15926236867858706</t>
  </si>
  <si>
    <t>rs7574070</t>
  </si>
  <si>
    <t>rs10172678</t>
  </si>
  <si>
    <t>Body fat percentage</t>
  </si>
  <si>
    <t>0.4374925519175989</t>
  </si>
  <si>
    <t>0.42199569883701504</t>
  </si>
  <si>
    <t>rs10854853</t>
  </si>
  <si>
    <t>0.1833477130692151</t>
  </si>
  <si>
    <t>0.7779121130347862</t>
  </si>
  <si>
    <t>rs10876529</t>
  </si>
  <si>
    <t>rs11135038</t>
  </si>
  <si>
    <t>rs11135450</t>
  </si>
  <si>
    <t>rs111366249</t>
  </si>
  <si>
    <t>rs11172113</t>
  </si>
  <si>
    <t>rs11205303</t>
  </si>
  <si>
    <t>0.6900488186921853</t>
  </si>
  <si>
    <t>rs11563251</t>
  </si>
  <si>
    <t>rs11708067</t>
  </si>
  <si>
    <t>rs1211644</t>
  </si>
  <si>
    <t>rs12127506</t>
  </si>
  <si>
    <t>rs2287214</t>
  </si>
  <si>
    <t>rs238675</t>
  </si>
  <si>
    <t>rs4450871</t>
  </si>
  <si>
    <t>rs62271373</t>
  </si>
  <si>
    <t>rs693839</t>
  </si>
  <si>
    <t>0.42562506986251625</t>
  </si>
  <si>
    <t>rs731839</t>
  </si>
  <si>
    <t>rs78211770</t>
  </si>
  <si>
    <t>rs8071840</t>
  </si>
  <si>
    <t>rs9435341</t>
  </si>
  <si>
    <t>1.268927028755869e-4</t>
  </si>
  <si>
    <t>0.4456659227846356</t>
  </si>
  <si>
    <t>0.8200000000000001</t>
  </si>
  <si>
    <t>rs9851766</t>
  </si>
  <si>
    <t>0.5780043011629851</t>
  </si>
  <si>
    <t>0.9380867832949759</t>
  </si>
  <si>
    <t>rs2678204</t>
  </si>
  <si>
    <t>Body fat percentage, Body height</t>
  </si>
  <si>
    <t>rs6029180</t>
  </si>
  <si>
    <t>rs7519259</t>
  </si>
  <si>
    <t>rs811054</t>
  </si>
  <si>
    <t>rs879620</t>
  </si>
  <si>
    <t>Body fat percentage, Body height, Body mass index</t>
  </si>
  <si>
    <t>rs11150745</t>
  </si>
  <si>
    <t>Body fat percentage, Body height, Type 2 diabetes mellitus</t>
  </si>
  <si>
    <t>0.35000000000000003</t>
  </si>
  <si>
    <t>rs1038088</t>
  </si>
  <si>
    <t>Body fat percentage, Body mass index</t>
  </si>
  <si>
    <t>0.10485758521795441</t>
  </si>
  <si>
    <t>0.7122427011526953</t>
  </si>
  <si>
    <t>0.27059140936125625</t>
  </si>
  <si>
    <t>0.9103742019081281</t>
  </si>
  <si>
    <t>rs571835655</t>
  </si>
  <si>
    <t>rs9385400</t>
  </si>
  <si>
    <t>Body fat percentage, Type 2 diabetes mellitus</t>
  </si>
  <si>
    <t>0.20569932091307075</t>
  </si>
  <si>
    <t>0.8621627833129484</t>
  </si>
  <si>
    <t>0.2593229263660998</t>
  </si>
  <si>
    <t>0.6111332190226628</t>
  </si>
  <si>
    <t>rs10152591</t>
  </si>
  <si>
    <t>rs10185199</t>
  </si>
  <si>
    <t>rs10448080</t>
  </si>
  <si>
    <t>rs1047014</t>
  </si>
  <si>
    <t>rs10499014</t>
  </si>
  <si>
    <t>rs1074683</t>
  </si>
  <si>
    <t>rs10760277</t>
  </si>
  <si>
    <t>rs10791113</t>
  </si>
  <si>
    <t>rs10858250</t>
  </si>
  <si>
    <t>0.46558551503246476</t>
  </si>
  <si>
    <t>0.8730992591430718</t>
  </si>
  <si>
    <t>rs10935143</t>
  </si>
  <si>
    <t>rs11000993</t>
  </si>
  <si>
    <t>rs11107175</t>
  </si>
  <si>
    <t>0.6686831892816267</t>
  </si>
  <si>
    <t>0.11762077423264794</t>
  </si>
  <si>
    <t>0.18839871074100006</t>
  </si>
  <si>
    <t>0.6180671325872649</t>
  </si>
  <si>
    <t>rs113706999</t>
  </si>
  <si>
    <t>rs114593013</t>
  </si>
  <si>
    <t>rs114728753</t>
  </si>
  <si>
    <t>0.20624927547999378</t>
  </si>
  <si>
    <t>0.8303306672458763</t>
  </si>
  <si>
    <t>0.13266897901682287</t>
  </si>
  <si>
    <t>0.7881585660528215</t>
  </si>
  <si>
    <t>rs11677783</t>
  </si>
  <si>
    <t>rs11694842</t>
  </si>
  <si>
    <t>rs117176448</t>
  </si>
  <si>
    <t>rs11830103</t>
  </si>
  <si>
    <t>rs11899888</t>
  </si>
  <si>
    <t>rs11958779</t>
  </si>
  <si>
    <t>rs12120956</t>
  </si>
  <si>
    <t>rs12149660</t>
  </si>
  <si>
    <t>rs12153391</t>
  </si>
  <si>
    <t>rs1222216</t>
  </si>
  <si>
    <t>rs12307687</t>
  </si>
  <si>
    <t>rs12332985</t>
  </si>
  <si>
    <t>rs12371967</t>
  </si>
  <si>
    <t>rs12376870</t>
  </si>
  <si>
    <t>rs12470505</t>
  </si>
  <si>
    <t>rs12474201</t>
  </si>
  <si>
    <t>0.016927786999560202</t>
  </si>
  <si>
    <t>0.5645892369399891</t>
  </si>
  <si>
    <t>0.6102321258078515</t>
  </si>
  <si>
    <t>rs12694997</t>
  </si>
  <si>
    <t>6.805895458016618e-4</t>
  </si>
  <si>
    <t>0.3794766281182182</t>
  </si>
  <si>
    <t>rs12821416</t>
  </si>
  <si>
    <t>rs12904319</t>
  </si>
  <si>
    <t>rs12927792</t>
  </si>
  <si>
    <t>0.6432942866212762</t>
  </si>
  <si>
    <t>rs13037209</t>
  </si>
  <si>
    <t>rs13061117</t>
  </si>
  <si>
    <t>rs13218383</t>
  </si>
  <si>
    <t>rs1330</t>
  </si>
  <si>
    <t>rs13346603</t>
  </si>
  <si>
    <t>rs13393800</t>
  </si>
  <si>
    <t>0.7430149907053226</t>
  </si>
  <si>
    <t>0.2775164644248784</t>
  </si>
  <si>
    <t>0.9147594975488421</t>
  </si>
  <si>
    <t>0.5392550739742898</t>
  </si>
  <si>
    <t>rs144225905</t>
  </si>
  <si>
    <t>rs1451533</t>
  </si>
  <si>
    <t>rs1458156</t>
  </si>
  <si>
    <t>rs146949893</t>
  </si>
  <si>
    <t>rs148137538</t>
  </si>
  <si>
    <t>0.016890738358879605</t>
  </si>
  <si>
    <t>rs149457</t>
  </si>
  <si>
    <t>rs1547205</t>
  </si>
  <si>
    <t>rs1560489</t>
  </si>
  <si>
    <t>0.40691789695942115</t>
  </si>
  <si>
    <t>rs1568672</t>
  </si>
  <si>
    <t>rs1631026</t>
  </si>
  <si>
    <t>0.13998639527478912</t>
  </si>
  <si>
    <t>0.5535845233282968</t>
  </si>
  <si>
    <t>rs16848425</t>
  </si>
  <si>
    <t>rs16859517</t>
  </si>
  <si>
    <t>rs16938437</t>
  </si>
  <si>
    <t>rs16942323</t>
  </si>
  <si>
    <t>rs16942341</t>
  </si>
  <si>
    <t>rs17097556</t>
  </si>
  <si>
    <t>rs17181956</t>
  </si>
  <si>
    <t>rs17346452</t>
  </si>
  <si>
    <t>rs17391694</t>
  </si>
  <si>
    <t>rs17399739</t>
  </si>
  <si>
    <t>rs17517578</t>
  </si>
  <si>
    <t>rs17556750</t>
  </si>
  <si>
    <t>rs17619860</t>
  </si>
  <si>
    <t>rs17630640</t>
  </si>
  <si>
    <t>rs17716502</t>
  </si>
  <si>
    <t>rs17721822</t>
  </si>
  <si>
    <t>rs17806888</t>
  </si>
  <si>
    <t>rs1799507</t>
  </si>
  <si>
    <t>0.4433769949397849</t>
  </si>
  <si>
    <t>0.28452403598183024</t>
  </si>
  <si>
    <t>0.9190622766962271</t>
  </si>
  <si>
    <t>0.17042358064358784</t>
  </si>
  <si>
    <t>0.8295764193564121</t>
  </si>
  <si>
    <t>rs1885486</t>
  </si>
  <si>
    <t>rs200342067</t>
  </si>
  <si>
    <t>rs2011077</t>
  </si>
  <si>
    <t>rs2066807</t>
  </si>
  <si>
    <t>rs2066808</t>
  </si>
  <si>
    <t>rs2071454</t>
  </si>
  <si>
    <t>rs2109045</t>
  </si>
  <si>
    <t>rs2154319</t>
  </si>
  <si>
    <t>rs2164300</t>
  </si>
  <si>
    <t>rs2224538</t>
  </si>
  <si>
    <t>rs2227901</t>
  </si>
  <si>
    <t>rs2247341</t>
  </si>
  <si>
    <t>rs227724</t>
  </si>
  <si>
    <t>rs2278483</t>
  </si>
  <si>
    <t>0.2244261211512716</t>
  </si>
  <si>
    <t>rs2279008</t>
  </si>
  <si>
    <t>0.12519646970457612</t>
  </si>
  <si>
    <t>0.7406770736339002</t>
  </si>
  <si>
    <t>0.20237169360648535</t>
  </si>
  <si>
    <t>0.7976283063935146</t>
  </si>
  <si>
    <t>rs2289379</t>
  </si>
  <si>
    <t>0.19963268488803548</t>
  </si>
  <si>
    <t>0.8569190686336471</t>
  </si>
  <si>
    <t>0.3329214403867947</t>
  </si>
  <si>
    <t>0.9231381586942958</t>
  </si>
  <si>
    <t>0.6939471178977373</t>
  </si>
  <si>
    <t>0.14308093136635283</t>
  </si>
  <si>
    <t>0.8003673151119645</t>
  </si>
  <si>
    <t>rs252749</t>
  </si>
  <si>
    <t>0.031202219172828262</t>
  </si>
  <si>
    <t>0.5297424766725192</t>
  </si>
  <si>
    <t>rs2660241</t>
  </si>
  <si>
    <t>rs2687950</t>
  </si>
  <si>
    <t>rs2814993</t>
  </si>
  <si>
    <t>rs28465175</t>
  </si>
  <si>
    <t>rs2871865</t>
  </si>
  <si>
    <t>rs28726372</t>
  </si>
  <si>
    <t>rs2875762</t>
  </si>
  <si>
    <t>0.3888667809773371</t>
  </si>
  <si>
    <t>0.9339680014893191</t>
  </si>
  <si>
    <t>rs2955250</t>
  </si>
  <si>
    <t>rs3020418</t>
  </si>
  <si>
    <t>0.4611345088461806</t>
  </si>
  <si>
    <t>0.9778248038642605</t>
  </si>
  <si>
    <t>rs3118905</t>
  </si>
  <si>
    <t>0.019462887201905255</t>
  </si>
  <si>
    <t>0.5293844858456971</t>
  </si>
  <si>
    <t>0.010367637567832119</t>
  </si>
  <si>
    <t>0.28000712130247196</t>
  </si>
  <si>
    <t>rs3210043</t>
  </si>
  <si>
    <t>rs34418551</t>
  </si>
  <si>
    <t>rs347551</t>
  </si>
  <si>
    <t>rs34994596</t>
  </si>
  <si>
    <t>rs35148461</t>
  </si>
  <si>
    <t>rs35362908</t>
  </si>
  <si>
    <t>rs35775580</t>
  </si>
  <si>
    <t>rs36007635</t>
  </si>
  <si>
    <t>rs3739707</t>
  </si>
  <si>
    <t>rs3751599</t>
  </si>
  <si>
    <t>rs3755206</t>
  </si>
  <si>
    <t>rs3759584</t>
  </si>
  <si>
    <t>rs3767627</t>
  </si>
  <si>
    <t>rs3771381</t>
  </si>
  <si>
    <t>rs3782089</t>
  </si>
  <si>
    <t>rs3816804</t>
  </si>
  <si>
    <t>rs381732</t>
  </si>
  <si>
    <t>rs4072910</t>
  </si>
  <si>
    <t>rs425277</t>
  </si>
  <si>
    <t>rs4282339</t>
  </si>
  <si>
    <t>rs4332428</t>
  </si>
  <si>
    <t>0.13048223747888724</t>
  </si>
  <si>
    <t>rs4605213</t>
  </si>
  <si>
    <t>rs4620037</t>
  </si>
  <si>
    <t>rs4640244</t>
  </si>
  <si>
    <t>rs4672338</t>
  </si>
  <si>
    <t>rs4677813</t>
  </si>
  <si>
    <t>rs473902</t>
  </si>
  <si>
    <t>rs4743034</t>
  </si>
  <si>
    <t>rs4821083</t>
  </si>
  <si>
    <t>0.14681172217509236</t>
  </si>
  <si>
    <t>0.7678350781312109</t>
  </si>
  <si>
    <t>0.22208788696521387</t>
  </si>
  <si>
    <t>0.8166522869307848</t>
  </si>
  <si>
    <t>0.038129988895098006</t>
  </si>
  <si>
    <t>0.5486414895475819</t>
  </si>
  <si>
    <t>rs4916229</t>
  </si>
  <si>
    <t>rs552283803</t>
  </si>
  <si>
    <t>0.7012089459276065</t>
  </si>
  <si>
    <t>rs56006730</t>
  </si>
  <si>
    <t>rs56088284</t>
  </si>
  <si>
    <t>rs567230078</t>
  </si>
  <si>
    <t>rs56803094</t>
  </si>
  <si>
    <t>rs5742692</t>
  </si>
  <si>
    <t>rs57545942</t>
  </si>
  <si>
    <t>rs57590313</t>
  </si>
  <si>
    <t>rs58754091</t>
  </si>
  <si>
    <t>rs6030803</t>
  </si>
  <si>
    <t>rs6058227</t>
  </si>
  <si>
    <t>rs6060373</t>
  </si>
  <si>
    <t>rs6137287</t>
  </si>
  <si>
    <t>rs61754230</t>
  </si>
  <si>
    <t>rs61909165</t>
  </si>
  <si>
    <t>rs61971082</t>
  </si>
  <si>
    <t>rs61992671</t>
  </si>
  <si>
    <t>rs62004865</t>
  </si>
  <si>
    <t>rs62372052</t>
  </si>
  <si>
    <t>rs6440003</t>
  </si>
  <si>
    <t>rs6457821</t>
  </si>
  <si>
    <t>rs6463331</t>
  </si>
  <si>
    <t>0.49825861228595664</t>
  </si>
  <si>
    <t>rs659418</t>
  </si>
  <si>
    <t>rs6601451</t>
  </si>
  <si>
    <t>rs672769</t>
  </si>
  <si>
    <t>0.7362521082759278</t>
  </si>
  <si>
    <t>rs6765866</t>
  </si>
  <si>
    <t>rs6823268</t>
  </si>
  <si>
    <t>0.10797369528500894</t>
  </si>
  <si>
    <t>rs6887276</t>
  </si>
  <si>
    <t>rs6919534</t>
  </si>
  <si>
    <t>rs6920372</t>
  </si>
  <si>
    <t>rs6934818</t>
  </si>
  <si>
    <t>rs6963840</t>
  </si>
  <si>
    <t>0.3024685708616817</t>
  </si>
  <si>
    <t>0.9048177712515822</t>
  </si>
  <si>
    <t>0.19595343434685333</t>
  </si>
  <si>
    <t>0.7911331743544803</t>
  </si>
  <si>
    <t>rs7102710</t>
  </si>
  <si>
    <t>rs711245</t>
  </si>
  <si>
    <t>rs7112925</t>
  </si>
  <si>
    <t>rs7158300</t>
  </si>
  <si>
    <t>rs7178424</t>
  </si>
  <si>
    <t>rs7184046</t>
  </si>
  <si>
    <t>rs720390</t>
  </si>
  <si>
    <t>rs72742734</t>
  </si>
  <si>
    <t>rs72851476</t>
  </si>
  <si>
    <t>rs72917533</t>
  </si>
  <si>
    <t>rs73091214</t>
  </si>
  <si>
    <t>rs73175572</t>
  </si>
  <si>
    <t>rs73202341</t>
  </si>
  <si>
    <t>rs7332115</t>
  </si>
  <si>
    <t>0.15341403634209613</t>
  </si>
  <si>
    <t>0.5724125750396123</t>
  </si>
  <si>
    <t>rs73790670</t>
  </si>
  <si>
    <t>rs738140</t>
  </si>
  <si>
    <t>rs7511698</t>
  </si>
  <si>
    <t>rs7513464</t>
  </si>
  <si>
    <t>rs7532866</t>
  </si>
  <si>
    <t>rs75499503</t>
  </si>
  <si>
    <t>rs7567288</t>
  </si>
  <si>
    <t>rs7568069</t>
  </si>
  <si>
    <t>rs75706763</t>
  </si>
  <si>
    <t>rs7571816</t>
  </si>
  <si>
    <t>rs76121963</t>
  </si>
  <si>
    <t>rs7619139</t>
  </si>
  <si>
    <t>rs76520838</t>
  </si>
  <si>
    <t>rs7678436</t>
  </si>
  <si>
    <t>rs7742789</t>
  </si>
  <si>
    <t>0.3920778951479287</t>
  </si>
  <si>
    <t>rs7763064</t>
  </si>
  <si>
    <t>rs7777484</t>
  </si>
  <si>
    <t>rs780151</t>
  </si>
  <si>
    <t>rs7827182</t>
  </si>
  <si>
    <t>rs7833986</t>
  </si>
  <si>
    <t>rs78369934</t>
  </si>
  <si>
    <t>rs7849585</t>
  </si>
  <si>
    <t>rs78508049</t>
  </si>
  <si>
    <t>rs7870753</t>
  </si>
  <si>
    <t>rs79236537</t>
  </si>
  <si>
    <t>rs79658451</t>
  </si>
  <si>
    <t>rs79675564</t>
  </si>
  <si>
    <t>rs7971536</t>
  </si>
  <si>
    <t>rs798544</t>
  </si>
  <si>
    <t>rs8007661</t>
  </si>
  <si>
    <t>rs8011566</t>
  </si>
  <si>
    <t>rs80171383</t>
  </si>
  <si>
    <t>rs80236973</t>
  </si>
  <si>
    <t>rs8111074</t>
  </si>
  <si>
    <t>rs889014</t>
  </si>
  <si>
    <t>rs891088</t>
  </si>
  <si>
    <t>rs899428</t>
  </si>
  <si>
    <t>rs12681792</t>
  </si>
  <si>
    <t>Body height, Body mass index</t>
  </si>
  <si>
    <t>rs13174863</t>
  </si>
  <si>
    <t>rs1320903</t>
  </si>
  <si>
    <t>rs1477890</t>
  </si>
  <si>
    <t>0.1358470647482773</t>
  </si>
  <si>
    <t>0.7544131070741125</t>
  </si>
  <si>
    <t>rs1541777</t>
  </si>
  <si>
    <t>rs1899689</t>
  </si>
  <si>
    <t>rs2051559</t>
  </si>
  <si>
    <t>rs2396625</t>
  </si>
  <si>
    <t>rs34292685</t>
  </si>
  <si>
    <t>rs61813324</t>
  </si>
  <si>
    <t>rs630602</t>
  </si>
  <si>
    <t>rs7601895</t>
  </si>
  <si>
    <t>rs77560793</t>
  </si>
  <si>
    <t>rs8008772</t>
  </si>
  <si>
    <t>rs945211</t>
  </si>
  <si>
    <t>0.022175196135739518</t>
  </si>
  <si>
    <t>0.5388654911538194</t>
  </si>
  <si>
    <t>rs1126930</t>
  </si>
  <si>
    <t>Body height, Body mass index, High density lipoprotein cholesterol measurement</t>
  </si>
  <si>
    <t>rs12692596</t>
  </si>
  <si>
    <t>rs1411432</t>
  </si>
  <si>
    <t>rs217672</t>
  </si>
  <si>
    <t>0.31534512687427324</t>
  </si>
  <si>
    <t>0.7341021197069274</t>
  </si>
  <si>
    <t>rs4790292</t>
  </si>
  <si>
    <t>rs780094</t>
  </si>
  <si>
    <t>Body height, Body mass index, Vitamin D measurement</t>
  </si>
  <si>
    <t>rs10423928</t>
  </si>
  <si>
    <t>Body height, Obesity</t>
  </si>
  <si>
    <t>rs11588850</t>
  </si>
  <si>
    <t>Body height, Osteoarthritis</t>
  </si>
  <si>
    <t>rs12209223</t>
  </si>
  <si>
    <t>rs4733724</t>
  </si>
  <si>
    <t>rs8192675</t>
  </si>
  <si>
    <t>Body height, Type 2 diabetes mellitus</t>
  </si>
  <si>
    <t>rs2725371</t>
  </si>
  <si>
    <t>Body height, Type 2 diabetes mellitus, Waist hip ratio</t>
  </si>
  <si>
    <t>rs1000096</t>
  </si>
  <si>
    <t>Body mass index</t>
  </si>
  <si>
    <t>0.2637478917240722</t>
  </si>
  <si>
    <t>0.9059073688409753</t>
  </si>
  <si>
    <t>rs1003081</t>
  </si>
  <si>
    <t>rs10062657</t>
  </si>
  <si>
    <t>0.4149938982305243</t>
  </si>
  <si>
    <t>0.9465810581321309</t>
  </si>
  <si>
    <t>rs10063334</t>
  </si>
  <si>
    <t>rs10101364</t>
  </si>
  <si>
    <t>0.4999240315882276</t>
  </si>
  <si>
    <t>0.9878085380900404</t>
  </si>
  <si>
    <t>0.47025752332748083</t>
  </si>
  <si>
    <t>0.9687977808271718</t>
  </si>
  <si>
    <t>rs1011407</t>
  </si>
  <si>
    <t>rs10150332</t>
  </si>
  <si>
    <t>rs1019612</t>
  </si>
  <si>
    <t>0.3099511813078149</t>
  </si>
  <si>
    <t>0.9095284750474057</t>
  </si>
  <si>
    <t>rs10198345</t>
  </si>
  <si>
    <t>rs10208649</t>
  </si>
  <si>
    <t>rs10221489</t>
  </si>
  <si>
    <t>rs10261878</t>
  </si>
  <si>
    <t>rs1035491</t>
  </si>
  <si>
    <t>rs10440098</t>
  </si>
  <si>
    <t>rs1045706</t>
  </si>
  <si>
    <t>rs1046953</t>
  </si>
  <si>
    <t>rs1048303</t>
  </si>
  <si>
    <t>rs10498218</t>
  </si>
  <si>
    <t>rs10498767</t>
  </si>
  <si>
    <t>rs10499276</t>
  </si>
  <si>
    <t>rs10518269</t>
  </si>
  <si>
    <t>rs1075901</t>
  </si>
  <si>
    <t>0.5850061017694758</t>
  </si>
  <si>
    <t>rs10767654</t>
  </si>
  <si>
    <t>rs10824347</t>
  </si>
  <si>
    <t>rs10829163</t>
  </si>
  <si>
    <t>rs10840606</t>
  </si>
  <si>
    <t>rs10850777</t>
  </si>
  <si>
    <t>rs10868215</t>
  </si>
  <si>
    <t>0.1537937117519457</t>
  </si>
  <si>
    <t>0.8122752361350447</t>
  </si>
  <si>
    <t>rs10930502</t>
  </si>
  <si>
    <t>rs10937094</t>
  </si>
  <si>
    <t>rs10954968</t>
  </si>
  <si>
    <t>rs10984756</t>
  </si>
  <si>
    <t>rs11001963</t>
  </si>
  <si>
    <t>0.3283679543636646</t>
  </si>
  <si>
    <t>0.9430804625404114</t>
  </si>
  <si>
    <t>rs11038428</t>
  </si>
  <si>
    <t>rs11071896</t>
  </si>
  <si>
    <t>rs11081818</t>
  </si>
  <si>
    <t>rs11105839</t>
  </si>
  <si>
    <t>rs11138313</t>
  </si>
  <si>
    <t>rs11170468</t>
  </si>
  <si>
    <t>rs11185092</t>
  </si>
  <si>
    <t>rs11185111</t>
  </si>
  <si>
    <t>rs11191560</t>
  </si>
  <si>
    <t>rs112778462</t>
  </si>
  <si>
    <t>rs1131877</t>
  </si>
  <si>
    <t>rs11555762</t>
  </si>
  <si>
    <t>0.42451015224774213</t>
  </si>
  <si>
    <t>0.9656759034948722</t>
  </si>
  <si>
    <t>rs11577094</t>
  </si>
  <si>
    <t>rs11608710</t>
  </si>
  <si>
    <t>rs11611246</t>
  </si>
  <si>
    <t>rs11652097</t>
  </si>
  <si>
    <t>0.2564952782562527</t>
  </si>
  <si>
    <t>0.8468118521330773</t>
  </si>
  <si>
    <t>rs11655587</t>
  </si>
  <si>
    <t>rs11660335</t>
  </si>
  <si>
    <t>rs1167827</t>
  </si>
  <si>
    <t>rs11688816</t>
  </si>
  <si>
    <t>rs11692326</t>
  </si>
  <si>
    <t>rs11781222</t>
  </si>
  <si>
    <t>rs118067556</t>
  </si>
  <si>
    <t>rs11915371</t>
  </si>
  <si>
    <t>rs11931941</t>
  </si>
  <si>
    <t>rs11951673</t>
  </si>
  <si>
    <t>rs11971098</t>
  </si>
  <si>
    <t>rs11997238</t>
  </si>
  <si>
    <t>rs12044597</t>
  </si>
  <si>
    <t>rs12049202</t>
  </si>
  <si>
    <t>rs12121950</t>
  </si>
  <si>
    <t>rs12189178</t>
  </si>
  <si>
    <t>rs12193797</t>
  </si>
  <si>
    <t>rs12199003</t>
  </si>
  <si>
    <t>0.35941824341291617</t>
  </si>
  <si>
    <t>rs12209887</t>
  </si>
  <si>
    <t>rs12222235</t>
  </si>
  <si>
    <t>rs12236219</t>
  </si>
  <si>
    <t>rs1225051</t>
  </si>
  <si>
    <t>rs12251016</t>
  </si>
  <si>
    <t>rs12334877</t>
  </si>
  <si>
    <t>rs12336441</t>
  </si>
  <si>
    <t>0.5050168346449123</t>
  </si>
  <si>
    <t>0.8981793250878696</t>
  </si>
  <si>
    <t>rs12406019</t>
  </si>
  <si>
    <t>rs12422552</t>
  </si>
  <si>
    <t>rs12431244</t>
  </si>
  <si>
    <t>rs12439200</t>
  </si>
  <si>
    <t>rs12440086</t>
  </si>
  <si>
    <t>0.2877572988473049</t>
  </si>
  <si>
    <t>0.8951424147820457</t>
  </si>
  <si>
    <t>rs12448257</t>
  </si>
  <si>
    <t>rs12449219</t>
  </si>
  <si>
    <t>rs12459350</t>
  </si>
  <si>
    <t>rs12468070</t>
  </si>
  <si>
    <t>rs12470698</t>
  </si>
  <si>
    <t>rs12551906</t>
  </si>
  <si>
    <t>rs12564992</t>
  </si>
  <si>
    <t>rs12569457</t>
  </si>
  <si>
    <t>rs12593036</t>
  </si>
  <si>
    <t>rs12597682</t>
  </si>
  <si>
    <t>rs12628051</t>
  </si>
  <si>
    <t>rs12628891</t>
  </si>
  <si>
    <t>rs1263627</t>
  </si>
  <si>
    <t>rs12645001</t>
  </si>
  <si>
    <t>rs12680842</t>
  </si>
  <si>
    <t>rs1269175</t>
  </si>
  <si>
    <t>rs12711521</t>
  </si>
  <si>
    <t>rs1277733</t>
  </si>
  <si>
    <t>0.1710506190579935</t>
  </si>
  <si>
    <t>0.7643824244486753</t>
  </si>
  <si>
    <t>rs1285245</t>
  </si>
  <si>
    <t>rs12890931</t>
  </si>
  <si>
    <t>rs1289736</t>
  </si>
  <si>
    <t>0.2494578208635653</t>
  </si>
  <si>
    <t>0.8409359182270986</t>
  </si>
  <si>
    <t>rs12899850</t>
  </si>
  <si>
    <t>rs12961799</t>
  </si>
  <si>
    <t>rs13002158</t>
  </si>
  <si>
    <t>rs13011109</t>
  </si>
  <si>
    <t>0.37553462976252544</t>
  </si>
  <si>
    <t>0.9637758913675698</t>
  </si>
  <si>
    <t>rs13076366</t>
  </si>
  <si>
    <t>rs13155259</t>
  </si>
  <si>
    <t>rs13201877</t>
  </si>
  <si>
    <t>rs13209872</t>
  </si>
  <si>
    <t>rs13298062</t>
  </si>
  <si>
    <t>rs13299788</t>
  </si>
  <si>
    <t>rs13396415</t>
  </si>
  <si>
    <t>rs13432055</t>
  </si>
  <si>
    <t>rs1355459</t>
  </si>
  <si>
    <t>rs1363695</t>
  </si>
  <si>
    <t>rs1381660</t>
  </si>
  <si>
    <t>rs1394879</t>
  </si>
  <si>
    <t>rs139913</t>
  </si>
  <si>
    <t>rs140733155</t>
  </si>
  <si>
    <t>rs1409818</t>
  </si>
  <si>
    <t>rs1417665</t>
  </si>
  <si>
    <t>rs143430880</t>
  </si>
  <si>
    <t>rs1437842</t>
  </si>
  <si>
    <t>0.42649980932298426</t>
  </si>
  <si>
    <t>0.9806728160331298</t>
  </si>
  <si>
    <t>rs1460676</t>
  </si>
  <si>
    <t>rs1460678</t>
  </si>
  <si>
    <t>rs1481012</t>
  </si>
  <si>
    <t>rs1522569</t>
  </si>
  <si>
    <t>rs1523768</t>
  </si>
  <si>
    <t>0.3437017511690985</t>
  </si>
  <si>
    <t>0.9503673671436507</t>
  </si>
  <si>
    <t>rs1559677</t>
  </si>
  <si>
    <t>rs1579557</t>
  </si>
  <si>
    <t>rs1580099</t>
  </si>
  <si>
    <t>rs159032</t>
  </si>
  <si>
    <t>rs16834431</t>
  </si>
  <si>
    <t>rs1689437</t>
  </si>
  <si>
    <t>rs16906845</t>
  </si>
  <si>
    <t>rs16907751</t>
  </si>
  <si>
    <t>rs16926778</t>
  </si>
  <si>
    <t>rs16937956</t>
  </si>
  <si>
    <t>rs16975921</t>
  </si>
  <si>
    <t>rs16992647</t>
  </si>
  <si>
    <t>rs16996644</t>
  </si>
  <si>
    <t>rs17001561</t>
  </si>
  <si>
    <t>rs17014375</t>
  </si>
  <si>
    <t>rs17016673</t>
  </si>
  <si>
    <t>rs1701829</t>
  </si>
  <si>
    <t>rs17019336</t>
  </si>
  <si>
    <t>rs17024393</t>
  </si>
  <si>
    <t>rs17057164</t>
  </si>
  <si>
    <t>rs17094222</t>
  </si>
  <si>
    <t>rs17161076</t>
  </si>
  <si>
    <t>rs17193211</t>
  </si>
  <si>
    <t>rs17201143</t>
  </si>
  <si>
    <t>rs17303831</t>
  </si>
  <si>
    <t>rs17425707</t>
  </si>
  <si>
    <t>rs1749405</t>
  </si>
  <si>
    <t>0.16501837153289617</t>
  </si>
  <si>
    <t>0.7575012806751064</t>
  </si>
  <si>
    <t>0.16480568364856324</t>
  </si>
  <si>
    <t>0.8238839656471003</t>
  </si>
  <si>
    <t>rs17522122</t>
  </si>
  <si>
    <t>rs17535749</t>
  </si>
  <si>
    <t>rs17551974</t>
  </si>
  <si>
    <t>rs17574378</t>
  </si>
  <si>
    <t>rs17609108</t>
  </si>
  <si>
    <t>rs17681451</t>
  </si>
  <si>
    <t>rs17710386</t>
  </si>
  <si>
    <t>rs17720922</t>
  </si>
  <si>
    <t>rs17724992</t>
  </si>
  <si>
    <t>rs17757975</t>
  </si>
  <si>
    <t>rs17759796</t>
  </si>
  <si>
    <t>rs17795934</t>
  </si>
  <si>
    <t>rs1801282</t>
  </si>
  <si>
    <t>rs181179291</t>
  </si>
  <si>
    <t>rs185350</t>
  </si>
  <si>
    <t>rs185581</t>
  </si>
  <si>
    <t>rs1871329</t>
  </si>
  <si>
    <t>rs1891215</t>
  </si>
  <si>
    <t>rs1911746</t>
  </si>
  <si>
    <t>rs1927790</t>
  </si>
  <si>
    <t>rs192829047</t>
  </si>
  <si>
    <t>rs1933437</t>
  </si>
  <si>
    <t>rs1949804</t>
  </si>
  <si>
    <t>rs1982350</t>
  </si>
  <si>
    <t>0.11486468898842911</t>
  </si>
  <si>
    <t>0.7266222258661338</t>
  </si>
  <si>
    <t>rs1982441</t>
  </si>
  <si>
    <t>rs1983864</t>
  </si>
  <si>
    <t>rs198665</t>
  </si>
  <si>
    <t>rs2012502</t>
  </si>
  <si>
    <t>rs2033732</t>
  </si>
  <si>
    <t>0.38135136408030623</t>
  </si>
  <si>
    <t>0.9478681204525246</t>
  </si>
  <si>
    <t>rs2044469</t>
  </si>
  <si>
    <t>rs2053682</t>
  </si>
  <si>
    <t>rs2058527</t>
  </si>
  <si>
    <t>0.027999012874926035</t>
  </si>
  <si>
    <t>0.5574283028985463</t>
  </si>
  <si>
    <t>rs2063177</t>
  </si>
  <si>
    <t>rs2076463</t>
  </si>
  <si>
    <t>rs2076559</t>
  </si>
  <si>
    <t>rs208015</t>
  </si>
  <si>
    <t>rs2105808</t>
  </si>
  <si>
    <t>rs2121279</t>
  </si>
  <si>
    <t>rs2155645</t>
  </si>
  <si>
    <t>rs2170382</t>
  </si>
  <si>
    <t>rs2206271</t>
  </si>
  <si>
    <t>rs2228213</t>
  </si>
  <si>
    <t>rs2235056</t>
  </si>
  <si>
    <t>rs2237403</t>
  </si>
  <si>
    <t>rs2240920</t>
  </si>
  <si>
    <t>rs2243930</t>
  </si>
  <si>
    <t>rs2247627</t>
  </si>
  <si>
    <t>rs2257129</t>
  </si>
  <si>
    <t>0.18761630648265057</t>
  </si>
  <si>
    <t>0.8123836935173494</t>
  </si>
  <si>
    <t>0.3636417754633812</t>
  </si>
  <si>
    <t>0.9204528331072763</t>
  </si>
  <si>
    <t>rs2274782</t>
  </si>
  <si>
    <t>rs2275426</t>
  </si>
  <si>
    <t>0.21805936098239537</t>
  </si>
  <si>
    <t>0.8724234446522966</t>
  </si>
  <si>
    <t>rs2301712</t>
  </si>
  <si>
    <t>rs2307022</t>
  </si>
  <si>
    <t>rs2390669</t>
  </si>
  <si>
    <t>rs2439823</t>
  </si>
  <si>
    <t>rs2452141</t>
  </si>
  <si>
    <t>rs2470397</t>
  </si>
  <si>
    <t>rs249293</t>
  </si>
  <si>
    <t>rs2528531</t>
  </si>
  <si>
    <t>rs2535633</t>
  </si>
  <si>
    <t>0.3060528821022627</t>
  </si>
  <si>
    <t>0.9314644826888039</t>
  </si>
  <si>
    <t>0.10982014019210672</t>
  </si>
  <si>
    <t>0.7194734604204996</t>
  </si>
  <si>
    <t>rs2588785</t>
  </si>
  <si>
    <t>rs2593235</t>
  </si>
  <si>
    <t>rs2596902</t>
  </si>
  <si>
    <t>0.36742527267160785</t>
  </si>
  <si>
    <t>rs2619976</t>
  </si>
  <si>
    <t>rs2622274</t>
  </si>
  <si>
    <t>rs2715423</t>
  </si>
  <si>
    <t>rs2777768</t>
  </si>
  <si>
    <t>rs2814998</t>
  </si>
  <si>
    <t>rs2820295</t>
  </si>
  <si>
    <t>rs2821248</t>
  </si>
  <si>
    <t>rs2836754</t>
  </si>
  <si>
    <t>0.4329473944121067</t>
  </si>
  <si>
    <t>0.9544543445478811</t>
  </si>
  <si>
    <t>rs2836768</t>
  </si>
  <si>
    <t>rs2861685</t>
  </si>
  <si>
    <t>rs2868975</t>
  </si>
  <si>
    <t>rs288230</t>
  </si>
  <si>
    <t>rs2899663</t>
  </si>
  <si>
    <t>0.7224835355751216</t>
  </si>
  <si>
    <t>rs2916577</t>
  </si>
  <si>
    <t>rs2933451</t>
  </si>
  <si>
    <t>0.6456695649333126</t>
  </si>
  <si>
    <t>0.9999999999999999</t>
  </si>
  <si>
    <t>rs295322</t>
  </si>
  <si>
    <t>rs2960151</t>
  </si>
  <si>
    <t>0.37303704762205375</t>
  </si>
  <si>
    <t>0.9439891226688206</t>
  </si>
  <si>
    <t>rs2968864</t>
  </si>
  <si>
    <t>rs308499</t>
  </si>
  <si>
    <t>rs3134358</t>
  </si>
  <si>
    <t>0.25698500929467744</t>
  </si>
  <si>
    <t>0.9013599005660338</t>
  </si>
  <si>
    <t>rs3205718</t>
  </si>
  <si>
    <t>rs325220</t>
  </si>
  <si>
    <t>rs33439</t>
  </si>
  <si>
    <t>rs33485</t>
  </si>
  <si>
    <t>rs34277166</t>
  </si>
  <si>
    <t>rs34297248</t>
  </si>
  <si>
    <t>rs348495</t>
  </si>
  <si>
    <t>rs355777</t>
  </si>
  <si>
    <t>rs35851183</t>
  </si>
  <si>
    <t>rs3769885</t>
  </si>
  <si>
    <t>rs3770799</t>
  </si>
  <si>
    <t>rs3774573</t>
  </si>
  <si>
    <t>rs3789588</t>
  </si>
  <si>
    <t>rs3800230</t>
  </si>
  <si>
    <t>rs3808477</t>
  </si>
  <si>
    <t>rs3811125</t>
  </si>
  <si>
    <t>rs3817334</t>
  </si>
  <si>
    <t>0.12256033764418287</t>
  </si>
  <si>
    <t>0.7756465060167885</t>
  </si>
  <si>
    <t>rs3849570</t>
  </si>
  <si>
    <t>rs3914628</t>
  </si>
  <si>
    <t>rs3923783</t>
  </si>
  <si>
    <t>rs4077410</t>
  </si>
  <si>
    <t>rs41284828</t>
  </si>
  <si>
    <t>rs41290587</t>
  </si>
  <si>
    <t>rs4129322</t>
  </si>
  <si>
    <t>rs4238331</t>
  </si>
  <si>
    <t>rs4290163</t>
  </si>
  <si>
    <t>rs4319547</t>
  </si>
  <si>
    <t>0.26631015910243383</t>
  </si>
  <si>
    <t>0.8800096118010466</t>
  </si>
  <si>
    <t>0.4900039863739795</t>
  </si>
  <si>
    <t>0.9855352690623318</t>
  </si>
  <si>
    <t>rs4357030</t>
  </si>
  <si>
    <t>0.45178822366378635</t>
  </si>
  <si>
    <t>0.9749777748046982</t>
  </si>
  <si>
    <t>0.3251762811476862</t>
  </si>
  <si>
    <t>0.9186900036914479</t>
  </si>
  <si>
    <t>rs4379706</t>
  </si>
  <si>
    <t>0.4354107630600108</t>
  </si>
  <si>
    <t>0.9830722130004399</t>
  </si>
  <si>
    <t>0.21905329604613688</t>
  </si>
  <si>
    <t>0.8419132751636466</t>
  </si>
  <si>
    <t>rs4421883</t>
  </si>
  <si>
    <t>rs4581940</t>
  </si>
  <si>
    <t>rs4703019</t>
  </si>
  <si>
    <t>rs4722398</t>
  </si>
  <si>
    <t>rs4795195</t>
  </si>
  <si>
    <t>0.041778848801113024</t>
  </si>
  <si>
    <t>0.5579060209402331</t>
  </si>
  <si>
    <t>rs4805566</t>
  </si>
  <si>
    <t>0.15808672483635341</t>
  </si>
  <si>
    <t>0.7809467039538632</t>
  </si>
  <si>
    <t>rs4833079</t>
  </si>
  <si>
    <t>rs4857968</t>
  </si>
  <si>
    <t>rs4880341</t>
  </si>
  <si>
    <t>rs4900715</t>
  </si>
  <si>
    <t>rs4929949</t>
  </si>
  <si>
    <t>rs4970658</t>
  </si>
  <si>
    <t>rs4986044</t>
  </si>
  <si>
    <t>rs506338</t>
  </si>
  <si>
    <t>0.31340200027123066</t>
  </si>
  <si>
    <t>0.9354257152241725</t>
  </si>
  <si>
    <t>0.20886682564551962</t>
  </si>
  <si>
    <t>0.8040465656531467</t>
  </si>
  <si>
    <t>rs507856</t>
  </si>
  <si>
    <t>0.1304782658847606</t>
  </si>
  <si>
    <t>0.7145610385312444</t>
  </si>
  <si>
    <t>rs5215</t>
  </si>
  <si>
    <t>rs55966114</t>
  </si>
  <si>
    <t>rs56214831</t>
  </si>
  <si>
    <t>rs56384862</t>
  </si>
  <si>
    <t>rs56398417</t>
  </si>
  <si>
    <t>rs59302296</t>
  </si>
  <si>
    <t>rs6091540</t>
  </si>
  <si>
    <t>rs6092179</t>
  </si>
  <si>
    <t>rs61051952</t>
  </si>
  <si>
    <t>rs61930810</t>
  </si>
  <si>
    <t>rs62623713</t>
  </si>
  <si>
    <t>rs6435622</t>
  </si>
  <si>
    <t>rs6457796</t>
  </si>
  <si>
    <t>rs6477694</t>
  </si>
  <si>
    <t>rs6497451</t>
  </si>
  <si>
    <t>rs6499640</t>
  </si>
  <si>
    <t>0.28052653957950047</t>
  </si>
  <si>
    <t>0.8901798598078934</t>
  </si>
  <si>
    <t>rs6504108</t>
  </si>
  <si>
    <t>rs6511027</t>
  </si>
  <si>
    <t>rs6574100</t>
  </si>
  <si>
    <t>rs6720868</t>
  </si>
  <si>
    <t>rs6734118</t>
  </si>
  <si>
    <t>rs6809307</t>
  </si>
  <si>
    <t>rs6809651</t>
  </si>
  <si>
    <t>rs6885199</t>
  </si>
  <si>
    <t>rs6890310</t>
  </si>
  <si>
    <t>rs6922607</t>
  </si>
  <si>
    <t>rs6970595</t>
  </si>
  <si>
    <t>rs6994670</t>
  </si>
  <si>
    <t>rs7024334</t>
  </si>
  <si>
    <t>rs7031064</t>
  </si>
  <si>
    <t>rs705708</t>
  </si>
  <si>
    <t>rs709400</t>
  </si>
  <si>
    <t>rs7123876</t>
  </si>
  <si>
    <t>rs7134628</t>
  </si>
  <si>
    <t>rs7141307</t>
  </si>
  <si>
    <t>rs7181659</t>
  </si>
  <si>
    <t>rs7185966</t>
  </si>
  <si>
    <t>rs7239114</t>
  </si>
  <si>
    <t>rs7243357</t>
  </si>
  <si>
    <t>rs7259325</t>
  </si>
  <si>
    <t>rs73213501</t>
  </si>
  <si>
    <t>rs7357754</t>
  </si>
  <si>
    <t>rs7428670</t>
  </si>
  <si>
    <t>rs7550711</t>
  </si>
  <si>
    <t>rs7560871</t>
  </si>
  <si>
    <t>rs7561278</t>
  </si>
  <si>
    <t>rs75766425</t>
  </si>
  <si>
    <t>rs7580766</t>
  </si>
  <si>
    <t>0.31751999045604806</t>
  </si>
  <si>
    <t>0.9141529801411294</t>
  </si>
  <si>
    <t>rs761423</t>
  </si>
  <si>
    <t>rs76420714</t>
  </si>
  <si>
    <t>rs765875</t>
  </si>
  <si>
    <t>rs76942203</t>
  </si>
  <si>
    <t>rs7701842</t>
  </si>
  <si>
    <t>rs7713317</t>
  </si>
  <si>
    <t>rs7734385</t>
  </si>
  <si>
    <t>rs77489951</t>
  </si>
  <si>
    <t>rs77511173</t>
  </si>
  <si>
    <t>rs7757419</t>
  </si>
  <si>
    <t>rs77636220</t>
  </si>
  <si>
    <t>rs7769594</t>
  </si>
  <si>
    <t>rs7779181</t>
  </si>
  <si>
    <t>rs7784465</t>
  </si>
  <si>
    <t>rs7798566</t>
  </si>
  <si>
    <t>rs7802342</t>
  </si>
  <si>
    <t>rs7845090</t>
  </si>
  <si>
    <t>rs7899106</t>
  </si>
  <si>
    <t>rs7912454</t>
  </si>
  <si>
    <t>rs7938308</t>
  </si>
  <si>
    <t>rs7942486</t>
  </si>
  <si>
    <t>rs79716947</t>
  </si>
  <si>
    <t>rs7975187</t>
  </si>
  <si>
    <t>rs8016859</t>
  </si>
  <si>
    <t>rs8041222</t>
  </si>
  <si>
    <t>rs8081039</t>
  </si>
  <si>
    <t>rs8092503</t>
  </si>
  <si>
    <t>rs8192473</t>
  </si>
  <si>
    <t>rs935111</t>
  </si>
  <si>
    <t>0.5302815362313112</t>
  </si>
  <si>
    <t>0.9862541157153389</t>
  </si>
  <si>
    <t>0.2424987193248937</t>
  </si>
  <si>
    <t>0.8349816284671039</t>
  </si>
  <si>
    <t>rs9364687</t>
  </si>
  <si>
    <t>rs9376609</t>
  </si>
  <si>
    <t>rs943466</t>
  </si>
  <si>
    <t>rs947612</t>
  </si>
  <si>
    <t>rs9514131</t>
  </si>
  <si>
    <t>rs9571687</t>
  </si>
  <si>
    <t>rs9581854</t>
  </si>
  <si>
    <t>rs9634489</t>
  </si>
  <si>
    <t>rs9652589</t>
  </si>
  <si>
    <t>rs972540</t>
  </si>
  <si>
    <t>rs974471</t>
  </si>
  <si>
    <t>rs9816029</t>
  </si>
  <si>
    <t>0.6975314291383184</t>
  </si>
  <si>
    <t>rs9818122</t>
  </si>
  <si>
    <t>rs9826775</t>
  </si>
  <si>
    <t>rs9862795</t>
  </si>
  <si>
    <t>rs9870575</t>
  </si>
  <si>
    <t>rs9937053</t>
  </si>
  <si>
    <t>rs9944545</t>
  </si>
  <si>
    <t>rs12369179</t>
  </si>
  <si>
    <t>Body mass index, High density lipoprotein cholesterol measurement</t>
  </si>
  <si>
    <t>rs1514177</t>
  </si>
  <si>
    <t>Body mass index, Obesity</t>
  </si>
  <si>
    <t>rs7531118</t>
  </si>
  <si>
    <t>rs9568867</t>
  </si>
  <si>
    <t>rs4077678</t>
  </si>
  <si>
    <t>Body mass index, Obesity¬†</t>
  </si>
  <si>
    <t>rs987237</t>
  </si>
  <si>
    <t>Body mass index, Obesity, Waist hip ratio</t>
  </si>
  <si>
    <t>rs890235</t>
  </si>
  <si>
    <t>Body mass index, Schizophrenia</t>
  </si>
  <si>
    <t>rs1010447</t>
  </si>
  <si>
    <t>Body mass index, Type 2 diabetes mellitus</t>
  </si>
  <si>
    <t>rs1899951</t>
  </si>
  <si>
    <t>rs2299383</t>
  </si>
  <si>
    <t>rs10132280</t>
  </si>
  <si>
    <t>Body mass index, Waist hip ratio</t>
  </si>
  <si>
    <t>rs10923724</t>
  </si>
  <si>
    <t>rs12714415</t>
  </si>
  <si>
    <t>rs12828016</t>
  </si>
  <si>
    <t>rs16996700</t>
  </si>
  <si>
    <t>0.045545655452118985</t>
  </si>
  <si>
    <t>0.5670526055878934</t>
  </si>
  <si>
    <t>rs2183825</t>
  </si>
  <si>
    <t>rs645040</t>
  </si>
  <si>
    <t>0.18155774160955873</t>
  </si>
  <si>
    <t>0.8062489441484845</t>
  </si>
  <si>
    <t>rs7070670</t>
  </si>
  <si>
    <t>rs7599312</t>
  </si>
  <si>
    <t>rs10800746</t>
  </si>
  <si>
    <t>Celiac Disease</t>
  </si>
  <si>
    <t>rs11875687</t>
  </si>
  <si>
    <t>rs1250563</t>
  </si>
  <si>
    <t>rs12619531</t>
  </si>
  <si>
    <t>rs13003464</t>
  </si>
  <si>
    <t>0.29879105407239365</t>
  </si>
  <si>
    <t>0.9274159600143367</t>
  </si>
  <si>
    <t>rs1738074</t>
  </si>
  <si>
    <t>rs17810546</t>
  </si>
  <si>
    <t>rs1893217</t>
  </si>
  <si>
    <t>rs190732321</t>
  </si>
  <si>
    <t>rs2030519</t>
  </si>
  <si>
    <t>rs212407</t>
  </si>
  <si>
    <t>rs2327832</t>
  </si>
  <si>
    <t>rs117372389</t>
  </si>
  <si>
    <t>Celiac Disease, Rheumatoid Arthritis</t>
  </si>
  <si>
    <t>rs17466626</t>
  </si>
  <si>
    <t>rs17885785</t>
  </si>
  <si>
    <t>rs4625</t>
  </si>
  <si>
    <t>rs6679677</t>
  </si>
  <si>
    <t>rs706778</t>
  </si>
  <si>
    <t>rs72743477</t>
  </si>
  <si>
    <t>rs7725052</t>
  </si>
  <si>
    <t>rs546131</t>
  </si>
  <si>
    <t>Cystic Fibrosis</t>
  </si>
  <si>
    <t>rs7929679</t>
  </si>
  <si>
    <t>rs104895081</t>
  </si>
  <si>
    <t>Familial Mediterranean Fever</t>
  </si>
  <si>
    <t>rs104895085</t>
  </si>
  <si>
    <t>rs113314808</t>
  </si>
  <si>
    <t>rs11466018</t>
  </si>
  <si>
    <t>rs11466045</t>
  </si>
  <si>
    <t>rs11466048</t>
  </si>
  <si>
    <t>rs11466050</t>
  </si>
  <si>
    <t>rs141757279</t>
  </si>
  <si>
    <t>rs143337771</t>
  </si>
  <si>
    <t>rs2234939</t>
  </si>
  <si>
    <t>rs224225</t>
  </si>
  <si>
    <t>rs2741919</t>
  </si>
  <si>
    <t>rs75977701</t>
  </si>
  <si>
    <t>rs76464258</t>
  </si>
  <si>
    <t>rs77086855</t>
  </si>
  <si>
    <t>rs2082881</t>
  </si>
  <si>
    <t>Fat body mass</t>
  </si>
  <si>
    <t>rs4813371</t>
  </si>
  <si>
    <t>rs1012306</t>
  </si>
  <si>
    <t>High density lipoprotein cholesterol measurement</t>
  </si>
  <si>
    <t>rs10162642</t>
  </si>
  <si>
    <t>rs10184004</t>
  </si>
  <si>
    <t>rs1045242</t>
  </si>
  <si>
    <t>rs10483776</t>
  </si>
  <si>
    <t>rs10504477</t>
  </si>
  <si>
    <t>rs10507274</t>
  </si>
  <si>
    <t>rs1054852</t>
  </si>
  <si>
    <t>rs10838692</t>
  </si>
  <si>
    <t>rs10896390</t>
  </si>
  <si>
    <t>rs10896581</t>
  </si>
  <si>
    <t>rs10916239</t>
  </si>
  <si>
    <t>rs10950390</t>
  </si>
  <si>
    <t>rs10991390</t>
  </si>
  <si>
    <t>rs11009262</t>
  </si>
  <si>
    <t>rs11021232</t>
  </si>
  <si>
    <t>rs11045163</t>
  </si>
  <si>
    <t>rs11045247</t>
  </si>
  <si>
    <t>rs11159493</t>
  </si>
  <si>
    <t>rs111644945</t>
  </si>
  <si>
    <t>rs112192770</t>
  </si>
  <si>
    <t>rs11230661</t>
  </si>
  <si>
    <t>0.21531080273763575</t>
  </si>
  <si>
    <t>rs112376176</t>
  </si>
  <si>
    <t>rs112694435</t>
  </si>
  <si>
    <t>rs113067173</t>
  </si>
  <si>
    <t>rs113403741</t>
  </si>
  <si>
    <t>rs113629348</t>
  </si>
  <si>
    <t>rs113710278</t>
  </si>
  <si>
    <t>rs1145198</t>
  </si>
  <si>
    <t>rs114594921</t>
  </si>
  <si>
    <t>rs1155347</t>
  </si>
  <si>
    <t>rs11553746</t>
  </si>
  <si>
    <t>rs11556624</t>
  </si>
  <si>
    <t>rs115912456</t>
  </si>
  <si>
    <t>rs116006942</t>
  </si>
  <si>
    <t>rs11613457</t>
  </si>
  <si>
    <t>rs11626364</t>
  </si>
  <si>
    <t>rs11640494</t>
  </si>
  <si>
    <t>rs11653260</t>
  </si>
  <si>
    <t>rs11676704</t>
  </si>
  <si>
    <t>rs11684509</t>
  </si>
  <si>
    <t>rs11687520</t>
  </si>
  <si>
    <t>rs117133249</t>
  </si>
  <si>
    <t>rs117182053</t>
  </si>
  <si>
    <t>rs117191103</t>
  </si>
  <si>
    <t>rs117222175</t>
  </si>
  <si>
    <t>rs117250566</t>
  </si>
  <si>
    <t>rs117254618</t>
  </si>
  <si>
    <t>rs117261396</t>
  </si>
  <si>
    <t>rs11727676</t>
  </si>
  <si>
    <t>rs117310695</t>
  </si>
  <si>
    <t>rs117435644</t>
  </si>
  <si>
    <t>rs117551921</t>
  </si>
  <si>
    <t>rs117604010</t>
  </si>
  <si>
    <t>rs117794084</t>
  </si>
  <si>
    <t>rs117853493</t>
  </si>
  <si>
    <t>rs117860853</t>
  </si>
  <si>
    <t>rs117956669</t>
  </si>
  <si>
    <t>rs118110117</t>
  </si>
  <si>
    <t>rs118146420</t>
  </si>
  <si>
    <t>rs118146573</t>
  </si>
  <si>
    <t>rs118175831</t>
  </si>
  <si>
    <t>rs11869286</t>
  </si>
  <si>
    <t>0.38036124365011276</t>
  </si>
  <si>
    <t>0.9295601475178775</t>
  </si>
  <si>
    <t>0.2455868929258876</t>
  </si>
  <si>
    <t>0.8641529352517228</t>
  </si>
  <si>
    <t>rs11874381</t>
  </si>
  <si>
    <t>rs11878235</t>
  </si>
  <si>
    <t>rs11878604</t>
  </si>
  <si>
    <t>rs11883967</t>
  </si>
  <si>
    <t>rs11948445</t>
  </si>
  <si>
    <t>rs11961755</t>
  </si>
  <si>
    <t>rs1215112</t>
  </si>
  <si>
    <t>rs12330631</t>
  </si>
  <si>
    <t>rs1240820</t>
  </si>
  <si>
    <t>rs12485478</t>
  </si>
  <si>
    <t>rs12529923</t>
  </si>
  <si>
    <t>rs12575459</t>
  </si>
  <si>
    <t>rs12577276</t>
  </si>
  <si>
    <t>rs12580803</t>
  </si>
  <si>
    <t>rs12607340</t>
  </si>
  <si>
    <t>rs12708980</t>
  </si>
  <si>
    <t>rs12720922</t>
  </si>
  <si>
    <t>rs12742376</t>
  </si>
  <si>
    <t>rs1281955</t>
  </si>
  <si>
    <t>rs12829378</t>
  </si>
  <si>
    <t>rs12904012</t>
  </si>
  <si>
    <t>rs12912626</t>
  </si>
  <si>
    <t>rs12934552</t>
  </si>
  <si>
    <t>rs12979813</t>
  </si>
  <si>
    <t>rs12997625</t>
  </si>
  <si>
    <t>rs13041173</t>
  </si>
  <si>
    <t>rs13042367</t>
  </si>
  <si>
    <t>rs13066793</t>
  </si>
  <si>
    <t>rs1321257</t>
  </si>
  <si>
    <t>0.024798433068313665</t>
  </si>
  <si>
    <t>0.5103194801797012</t>
  </si>
  <si>
    <t>rs1322842</t>
  </si>
  <si>
    <t>rs13263821</t>
  </si>
  <si>
    <t>rs13270882</t>
  </si>
  <si>
    <t>rs13300004</t>
  </si>
  <si>
    <t>rs13329672</t>
  </si>
  <si>
    <t>rs13330096</t>
  </si>
  <si>
    <t>rs13339199</t>
  </si>
  <si>
    <t>rs1373655</t>
  </si>
  <si>
    <t>rs138130331</t>
  </si>
  <si>
    <t>rs138354839</t>
  </si>
  <si>
    <t>0.7719046276458016</t>
  </si>
  <si>
    <t>0.9999999999999998</t>
  </si>
  <si>
    <t>rs138570705</t>
  </si>
  <si>
    <t>rs139040781</t>
  </si>
  <si>
    <t>rs142493909</t>
  </si>
  <si>
    <t>rs142679083</t>
  </si>
  <si>
    <t>rs145183203</t>
  </si>
  <si>
    <t>rs145342185</t>
  </si>
  <si>
    <t>rs147116709</t>
  </si>
  <si>
    <t>rs148931404</t>
  </si>
  <si>
    <t>rs149793040</t>
  </si>
  <si>
    <t>rs1666658</t>
  </si>
  <si>
    <t>rs16851199</t>
  </si>
  <si>
    <t>rs16940302</t>
  </si>
  <si>
    <t>rs16955433</t>
  </si>
  <si>
    <t>rs16958751</t>
  </si>
  <si>
    <t>rs16965150</t>
  </si>
  <si>
    <t>rs16979595</t>
  </si>
  <si>
    <t>rs17041868</t>
  </si>
  <si>
    <t>rs17124112</t>
  </si>
  <si>
    <t>rs17150793</t>
  </si>
  <si>
    <t>rs17185038</t>
  </si>
  <si>
    <t>rs17369163</t>
  </si>
  <si>
    <t>rs17369400</t>
  </si>
  <si>
    <t>rs17386609</t>
  </si>
  <si>
    <t>rs174577</t>
  </si>
  <si>
    <t>rs17489282</t>
  </si>
  <si>
    <t>rs17520254</t>
  </si>
  <si>
    <t>rs17566828</t>
  </si>
  <si>
    <t>rs17576323</t>
  </si>
  <si>
    <t>rs1760940</t>
  </si>
  <si>
    <t>rs17642548</t>
  </si>
  <si>
    <t>rs17658306</t>
  </si>
  <si>
    <t>rs17740942</t>
  </si>
  <si>
    <t>rs17788853</t>
  </si>
  <si>
    <t>rs17883517</t>
  </si>
  <si>
    <t>rs1800777</t>
  </si>
  <si>
    <t>rs1800961</t>
  </si>
  <si>
    <t>rs183078</t>
  </si>
  <si>
    <t>0.6269629523779465</t>
  </si>
  <si>
    <t>rs183208454</t>
  </si>
  <si>
    <t>rs186808413</t>
  </si>
  <si>
    <t>rs1875236</t>
  </si>
  <si>
    <t>rs188308962</t>
  </si>
  <si>
    <t>rs1884590</t>
  </si>
  <si>
    <t>rs193084249</t>
  </si>
  <si>
    <t>rs1942880</t>
  </si>
  <si>
    <t>rs1970811</t>
  </si>
  <si>
    <t>rs1998064</t>
  </si>
  <si>
    <t>rs201441</t>
  </si>
  <si>
    <t>rs2043085</t>
  </si>
  <si>
    <t>rs2044753</t>
  </si>
  <si>
    <t>rs204906</t>
  </si>
  <si>
    <t>rs2100692</t>
  </si>
  <si>
    <t>rs2112347</t>
  </si>
  <si>
    <t>rs2155220</t>
  </si>
  <si>
    <t>rs2192527</t>
  </si>
  <si>
    <t>0.15241062394160695</t>
  </si>
  <si>
    <t>0.7744294906066529</t>
  </si>
  <si>
    <t>rs2217332</t>
  </si>
  <si>
    <t>rs2228226</t>
  </si>
  <si>
    <t>rs2237035</t>
  </si>
  <si>
    <t>rs2249891</t>
  </si>
  <si>
    <t>rs2276329</t>
  </si>
  <si>
    <t>rs2297406</t>
  </si>
  <si>
    <t>rs2303790</t>
  </si>
  <si>
    <t>rs2314338</t>
  </si>
  <si>
    <t>rs2362541</t>
  </si>
  <si>
    <t>rs2366858</t>
  </si>
  <si>
    <t>rs2367970</t>
  </si>
  <si>
    <t>rs2373459</t>
  </si>
  <si>
    <t>rs2513877</t>
  </si>
  <si>
    <t>0.23006819438542828</t>
  </si>
  <si>
    <t>rs255049</t>
  </si>
  <si>
    <t>rs255052</t>
  </si>
  <si>
    <t>rs2645979</t>
  </si>
  <si>
    <t>rs2663924</t>
  </si>
  <si>
    <t>rs2777799</t>
  </si>
  <si>
    <t>0.28543896146875564</t>
  </si>
  <si>
    <t>0.8695217341152394</t>
  </si>
  <si>
    <t>rs2781668</t>
  </si>
  <si>
    <t>rs282229</t>
  </si>
  <si>
    <t>rs2834707</t>
  </si>
  <si>
    <t>rs28364406</t>
  </si>
  <si>
    <t>rs28364584</t>
  </si>
  <si>
    <t>rs28742908</t>
  </si>
  <si>
    <t>rs2878349</t>
  </si>
  <si>
    <t>0.48202211716239113</t>
  </si>
  <si>
    <t>0.9930126124197424</t>
  </si>
  <si>
    <t>rs289745</t>
  </si>
  <si>
    <t>rs289749</t>
  </si>
  <si>
    <t>rs2899297</t>
  </si>
  <si>
    <t>rs2901286</t>
  </si>
  <si>
    <t>rs2910949</t>
  </si>
  <si>
    <t>rs2929282</t>
  </si>
  <si>
    <t>rs32578</t>
  </si>
  <si>
    <t>rs330042</t>
  </si>
  <si>
    <t>rs330089</t>
  </si>
  <si>
    <t>rs34003767</t>
  </si>
  <si>
    <t>rs34095326</t>
  </si>
  <si>
    <t>rs34333163</t>
  </si>
  <si>
    <t>rs34648177</t>
  </si>
  <si>
    <t>rs34714686</t>
  </si>
  <si>
    <t>rs34790089</t>
  </si>
  <si>
    <t>rs34830321</t>
  </si>
  <si>
    <t>rs34940374</t>
  </si>
  <si>
    <t>rs35136575</t>
  </si>
  <si>
    <t>rs35164685</t>
  </si>
  <si>
    <t>rs35511894</t>
  </si>
  <si>
    <t>rs35684611</t>
  </si>
  <si>
    <t>rs35946942</t>
  </si>
  <si>
    <t>rs36092527</t>
  </si>
  <si>
    <t>rs3736802</t>
  </si>
  <si>
    <t>rs374039502</t>
  </si>
  <si>
    <t>rs3746915</t>
  </si>
  <si>
    <t>rs3749748</t>
  </si>
  <si>
    <t>rs3763236</t>
  </si>
  <si>
    <t>0.6445761169104054</t>
  </si>
  <si>
    <t>rs3773910</t>
  </si>
  <si>
    <t>rs3775228</t>
  </si>
  <si>
    <t>rs3794752</t>
  </si>
  <si>
    <t>rs3796352</t>
  </si>
  <si>
    <t>rs3798158</t>
  </si>
  <si>
    <t>rs3811360</t>
  </si>
  <si>
    <t>rs38166</t>
  </si>
  <si>
    <t>rs3847302</t>
  </si>
  <si>
    <t>rs3856595</t>
  </si>
  <si>
    <t>rs3996352</t>
  </si>
  <si>
    <t>rs4077189</t>
  </si>
  <si>
    <t>rs4077194</t>
  </si>
  <si>
    <t>rs41271951</t>
  </si>
  <si>
    <t>rs4128744</t>
  </si>
  <si>
    <t>rs41292412</t>
  </si>
  <si>
    <t>rs4130023</t>
  </si>
  <si>
    <t>rs41313475</t>
  </si>
  <si>
    <t>rs4410790</t>
  </si>
  <si>
    <t>rs4497915</t>
  </si>
  <si>
    <t>rs4550673</t>
  </si>
  <si>
    <t>rs4557718</t>
  </si>
  <si>
    <t>rs4660303</t>
  </si>
  <si>
    <t>rs4691380</t>
  </si>
  <si>
    <t>rs4718964</t>
  </si>
  <si>
    <t>rs472031</t>
  </si>
  <si>
    <t>rs4722593</t>
  </si>
  <si>
    <t>rs4755720</t>
  </si>
  <si>
    <t>rs4766578</t>
  </si>
  <si>
    <t>rs4775031</t>
  </si>
  <si>
    <t>rs4784696</t>
  </si>
  <si>
    <t>rs4805881</t>
  </si>
  <si>
    <t>rs4847240</t>
  </si>
  <si>
    <t>rs4871603</t>
  </si>
  <si>
    <t>rs4894808</t>
  </si>
  <si>
    <t>rs4919044</t>
  </si>
  <si>
    <t>rs4969141</t>
  </si>
  <si>
    <t>rs4983558</t>
  </si>
  <si>
    <t>0.5736409851414146</t>
  </si>
  <si>
    <t>0.9945482319999006</t>
  </si>
  <si>
    <t>0.4996017402315432</t>
  </si>
  <si>
    <t>0.9781937378191082</t>
  </si>
  <si>
    <t>rs5014650</t>
  </si>
  <si>
    <t>rs507666</t>
  </si>
  <si>
    <t>rs508487</t>
  </si>
  <si>
    <t>rs5093</t>
  </si>
  <si>
    <t>rs545858676</t>
  </si>
  <si>
    <t>rs55726223</t>
  </si>
  <si>
    <t>rs55801554</t>
  </si>
  <si>
    <t>0.010078232144173463</t>
  </si>
  <si>
    <t>0.48999588393560206</t>
  </si>
  <si>
    <t>rs55855381</t>
  </si>
  <si>
    <t>rs55935382</t>
  </si>
  <si>
    <t>rs55995747</t>
  </si>
  <si>
    <t>rs56131490</t>
  </si>
  <si>
    <t>rs58298943</t>
  </si>
  <si>
    <t>rs59104589</t>
  </si>
  <si>
    <t>rs59689479</t>
  </si>
  <si>
    <t>rs600518</t>
  </si>
  <si>
    <t>rs60683614</t>
  </si>
  <si>
    <t>rs6124760</t>
  </si>
  <si>
    <t>rs61435086</t>
  </si>
  <si>
    <t>rs61596977</t>
  </si>
  <si>
    <t>rs61748951</t>
  </si>
  <si>
    <t>rs61782665</t>
  </si>
  <si>
    <t>rs61805075</t>
  </si>
  <si>
    <t>rs61905599</t>
  </si>
  <si>
    <t>rs61932563</t>
  </si>
  <si>
    <t>rs62087820</t>
  </si>
  <si>
    <t>rs62123894</t>
  </si>
  <si>
    <t>rs62338910</t>
  </si>
  <si>
    <t>rs62428831</t>
  </si>
  <si>
    <t>rs62492368</t>
  </si>
  <si>
    <t>rs62521034</t>
  </si>
  <si>
    <t>rs62566032</t>
  </si>
  <si>
    <t>rs642803</t>
  </si>
  <si>
    <t>rs6469605</t>
  </si>
  <si>
    <t>0.65270184353224725</t>
  </si>
  <si>
    <t>rs66807230</t>
  </si>
  <si>
    <t>rs6693294</t>
  </si>
  <si>
    <t>rs67344323</t>
  </si>
  <si>
    <t>rs6754295</t>
  </si>
  <si>
    <t>rs6874833</t>
  </si>
  <si>
    <t>rs6987377</t>
  </si>
  <si>
    <t>rs7016529</t>
  </si>
  <si>
    <t>rs7024300</t>
  </si>
  <si>
    <t>rs704061</t>
  </si>
  <si>
    <t>rs7121538</t>
  </si>
  <si>
    <t>rs71484135</t>
  </si>
  <si>
    <t>rs7148864</t>
  </si>
  <si>
    <t>rs7188861</t>
  </si>
  <si>
    <t>rs7199256</t>
  </si>
  <si>
    <t>rs7251640</t>
  </si>
  <si>
    <t>rs72647336</t>
  </si>
  <si>
    <t>rs72650673</t>
  </si>
  <si>
    <t>rs72697297</t>
  </si>
  <si>
    <t>rs72729582</t>
  </si>
  <si>
    <t>rs72740841</t>
  </si>
  <si>
    <t>rs72780017</t>
  </si>
  <si>
    <t>rs72786737</t>
  </si>
  <si>
    <t>rs72805692</t>
  </si>
  <si>
    <t>rs72823020</t>
  </si>
  <si>
    <t>rs72911393</t>
  </si>
  <si>
    <t>rs72913861</t>
  </si>
  <si>
    <t>rs72961013</t>
  </si>
  <si>
    <t>rs72989246</t>
  </si>
  <si>
    <t>rs73012993</t>
  </si>
  <si>
    <t>rs73023045</t>
  </si>
  <si>
    <t>rs73208819</t>
  </si>
  <si>
    <t>rs73221948</t>
  </si>
  <si>
    <t>rs73227581</t>
  </si>
  <si>
    <t>rs73243877</t>
  </si>
  <si>
    <t>rs73667430</t>
  </si>
  <si>
    <t>rs74328314</t>
  </si>
  <si>
    <t>rs74345411</t>
  </si>
  <si>
    <t>rs74500135</t>
  </si>
  <si>
    <t>rs74560333</t>
  </si>
  <si>
    <t>rs74580294</t>
  </si>
  <si>
    <t>rs74652527</t>
  </si>
  <si>
    <t>rs74702191</t>
  </si>
  <si>
    <t>rs74737417</t>
  </si>
  <si>
    <t>rs74765290</t>
  </si>
  <si>
    <t>rs75212415</t>
  </si>
  <si>
    <t>rs75218485</t>
  </si>
  <si>
    <t>rs75246752</t>
  </si>
  <si>
    <t>rs75378421</t>
  </si>
  <si>
    <t>rs75490727</t>
  </si>
  <si>
    <t>rs75525508</t>
  </si>
  <si>
    <t>rs75609851</t>
  </si>
  <si>
    <t>rs75662196</t>
  </si>
  <si>
    <t>rs75672055</t>
  </si>
  <si>
    <t>rs75736857</t>
  </si>
  <si>
    <t>rs75957286</t>
  </si>
  <si>
    <t>rs76376137</t>
  </si>
  <si>
    <t>rs76530346</t>
  </si>
  <si>
    <t>rs76602912</t>
  </si>
  <si>
    <t>rs76671217</t>
  </si>
  <si>
    <t>rs76868109</t>
  </si>
  <si>
    <t>rs76881554</t>
  </si>
  <si>
    <t>rs76970180</t>
  </si>
  <si>
    <t>rs77009508</t>
  </si>
  <si>
    <t>rs77082299</t>
  </si>
  <si>
    <t>rs77157953</t>
  </si>
  <si>
    <t>rs77166802</t>
  </si>
  <si>
    <t>rs77172747</t>
  </si>
  <si>
    <t>rs77403571</t>
  </si>
  <si>
    <t>rs77605964</t>
  </si>
  <si>
    <t>rs77631377</t>
  </si>
  <si>
    <t>rs77803341</t>
  </si>
  <si>
    <t>rs77909272</t>
  </si>
  <si>
    <t>rs77913157</t>
  </si>
  <si>
    <t>rs7817574</t>
  </si>
  <si>
    <t>rs78343493</t>
  </si>
  <si>
    <t>rs78456138</t>
  </si>
  <si>
    <t>rs78667306</t>
  </si>
  <si>
    <t>rs78783870</t>
  </si>
  <si>
    <t>rs78988790</t>
  </si>
  <si>
    <t>rs79311290</t>
  </si>
  <si>
    <t>rs7935946</t>
  </si>
  <si>
    <t>rs7941534</t>
  </si>
  <si>
    <t>rs79546662</t>
  </si>
  <si>
    <t>rs79616633</t>
  </si>
  <si>
    <t>rs799160</t>
  </si>
  <si>
    <t>rs80005209</t>
  </si>
  <si>
    <t>rs80175721</t>
  </si>
  <si>
    <t>rs8053031</t>
  </si>
  <si>
    <t>rs8056241</t>
  </si>
  <si>
    <t>rs8063291</t>
  </si>
  <si>
    <t>rs8142788</t>
  </si>
  <si>
    <t>rs825510</t>
  </si>
  <si>
    <t>rs830620</t>
  </si>
  <si>
    <t>rs833500</t>
  </si>
  <si>
    <t>rs838777</t>
  </si>
  <si>
    <t>0.6305662669554841</t>
  </si>
  <si>
    <t>0.9567246758381426</t>
  </si>
  <si>
    <t>rs856404</t>
  </si>
  <si>
    <t>rs894210</t>
  </si>
  <si>
    <t>rs897837</t>
  </si>
  <si>
    <t>rs921919</t>
  </si>
  <si>
    <t>rs9282541</t>
  </si>
  <si>
    <t>rs9304381</t>
  </si>
  <si>
    <t>0.3003963022730776</t>
  </si>
  <si>
    <t>0.8803911759082499</t>
  </si>
  <si>
    <t>rs935213</t>
  </si>
  <si>
    <t>rs9432148</t>
  </si>
  <si>
    <t>rs9471333</t>
  </si>
  <si>
    <t>rs9491696</t>
  </si>
  <si>
    <t>rs9608972</t>
  </si>
  <si>
    <t>rs9689096</t>
  </si>
  <si>
    <t>rs9923854</t>
  </si>
  <si>
    <t>rs1883025</t>
  </si>
  <si>
    <t>High density lipoprotein cholesterol measurement, Low density lipoprotein cholesterol measurement</t>
  </si>
  <si>
    <t>rs11048456</t>
  </si>
  <si>
    <t>High density lipoprotein cholesterol measurement, Type 2 diabetes mellitus</t>
  </si>
  <si>
    <t>rs12681990</t>
  </si>
  <si>
    <t>rs12986742</t>
  </si>
  <si>
    <t>rs1408579</t>
  </si>
  <si>
    <t>rs465002</t>
  </si>
  <si>
    <t>rs17451107</t>
  </si>
  <si>
    <t>High density lipoprotein cholesterol measurement, Waist hip ratio</t>
  </si>
  <si>
    <t>rs2229616</t>
  </si>
  <si>
    <t>rs2298632</t>
  </si>
  <si>
    <t>rs3903399</t>
  </si>
  <si>
    <t>rs740746</t>
  </si>
  <si>
    <t>rs10829848</t>
  </si>
  <si>
    <t>Insulin resistance</t>
  </si>
  <si>
    <t>rs17046216</t>
  </si>
  <si>
    <t>rs13306194</t>
  </si>
  <si>
    <t>LDL-cholesterol-change-measurement</t>
  </si>
  <si>
    <t>rs200990725</t>
  </si>
  <si>
    <t>rs17151919</t>
  </si>
  <si>
    <t>leptin measurement</t>
  </si>
  <si>
    <t>rs791600</t>
  </si>
  <si>
    <t>rs10172650</t>
  </si>
  <si>
    <t>Low density lipoprotein cholesterol measurement</t>
  </si>
  <si>
    <t>rs10184376</t>
  </si>
  <si>
    <t>rs10205003</t>
  </si>
  <si>
    <t>rs10275712</t>
  </si>
  <si>
    <t>rs10417602</t>
  </si>
  <si>
    <t>rs1043879</t>
  </si>
  <si>
    <t>rs10455872</t>
  </si>
  <si>
    <t>rs10462509</t>
  </si>
  <si>
    <t>rs10490625</t>
  </si>
  <si>
    <t>rs10513551</t>
  </si>
  <si>
    <t>rs10786068</t>
  </si>
  <si>
    <t>0.16966933275412371</t>
  </si>
  <si>
    <t>0.7937507245200064</t>
  </si>
  <si>
    <t>rs10808546</t>
  </si>
  <si>
    <t>rs10843391</t>
  </si>
  <si>
    <t>rs10846744</t>
  </si>
  <si>
    <t>rs10877955</t>
  </si>
  <si>
    <t>rs10888897</t>
  </si>
  <si>
    <t>rs10928512</t>
  </si>
  <si>
    <t>rs10950865</t>
  </si>
  <si>
    <t>0.35542388308959444</t>
  </si>
  <si>
    <t>0.9157573341823969</t>
  </si>
  <si>
    <t>rs11102002</t>
  </si>
  <si>
    <t>rs111548358</t>
  </si>
  <si>
    <t>rs111751551</t>
  </si>
  <si>
    <t>rs11206788</t>
  </si>
  <si>
    <t>rs11220477</t>
  </si>
  <si>
    <t>rs1122608</t>
  </si>
  <si>
    <t>rs11227247</t>
  </si>
  <si>
    <t>rs112354933</t>
  </si>
  <si>
    <t>rs112679104</t>
  </si>
  <si>
    <t>rs112987420</t>
  </si>
  <si>
    <t>rs113337987</t>
  </si>
  <si>
    <t>rs113408695</t>
  </si>
  <si>
    <t>rs113588790</t>
  </si>
  <si>
    <t>rs11407</t>
  </si>
  <si>
    <t>rs114166723</t>
  </si>
  <si>
    <t>rs115030251</t>
  </si>
  <si>
    <t>rs115049444</t>
  </si>
  <si>
    <t>rs115421711</t>
  </si>
  <si>
    <t>rs11544715</t>
  </si>
  <si>
    <t>rs11550029</t>
  </si>
  <si>
    <t>rs115739682</t>
  </si>
  <si>
    <t>rs115858205</t>
  </si>
  <si>
    <t>rs116070404</t>
  </si>
  <si>
    <t>rs116089584</t>
  </si>
  <si>
    <t>rs116157399</t>
  </si>
  <si>
    <t>rs11636087</t>
  </si>
  <si>
    <t>rs116376114</t>
  </si>
  <si>
    <t>rs11652957</t>
  </si>
  <si>
    <t>rs11669133</t>
  </si>
  <si>
    <t>rs116692022</t>
  </si>
  <si>
    <t>rs116958755</t>
  </si>
  <si>
    <t>rs117155836</t>
  </si>
  <si>
    <t>rs117198034</t>
  </si>
  <si>
    <t>rs117210556</t>
  </si>
  <si>
    <t>rs117245893</t>
  </si>
  <si>
    <t>rs117281630</t>
  </si>
  <si>
    <t>rs117414940</t>
  </si>
  <si>
    <t>rs117524772</t>
  </si>
  <si>
    <t>rs117673551</t>
  </si>
  <si>
    <t>rs117753658</t>
  </si>
  <si>
    <t>rs117859111</t>
  </si>
  <si>
    <t>rs117864888</t>
  </si>
  <si>
    <t>rs11789603</t>
  </si>
  <si>
    <t>rs11802413</t>
  </si>
  <si>
    <t>rs118163475</t>
  </si>
  <si>
    <t>rs11855284</t>
  </si>
  <si>
    <t>rs11881101</t>
  </si>
  <si>
    <t>rs12055996</t>
  </si>
  <si>
    <t>rs12124310</t>
  </si>
  <si>
    <t>0.18772476386495526</t>
  </si>
  <si>
    <t>0.8462062882480543</t>
  </si>
  <si>
    <t>rs12130333</t>
  </si>
  <si>
    <t>rs12162782</t>
  </si>
  <si>
    <t>rs12272004</t>
  </si>
  <si>
    <t>rs12318598</t>
  </si>
  <si>
    <t>rs1250258</t>
  </si>
  <si>
    <t>rs12603885</t>
  </si>
  <si>
    <t>rs12686004</t>
  </si>
  <si>
    <t>rs12691202</t>
  </si>
  <si>
    <t>rs12712955</t>
  </si>
  <si>
    <t>rs12713559</t>
  </si>
  <si>
    <t>rs12720842</t>
  </si>
  <si>
    <t>rs12948394</t>
  </si>
  <si>
    <t>rs12976464</t>
  </si>
  <si>
    <t>rs13008369</t>
  </si>
  <si>
    <t>rs13016086</t>
  </si>
  <si>
    <t>rs13268</t>
  </si>
  <si>
    <t>rs13273592</t>
  </si>
  <si>
    <t>rs13277568</t>
  </si>
  <si>
    <t>rs13288021</t>
  </si>
  <si>
    <t>rs13301006</t>
  </si>
  <si>
    <t>rs13315871</t>
  </si>
  <si>
    <t>rs1350559</t>
  </si>
  <si>
    <t>rs138352</t>
  </si>
  <si>
    <t>rs139267469</t>
  </si>
  <si>
    <t>rs1395613</t>
  </si>
  <si>
    <t>rs1458038</t>
  </si>
  <si>
    <t>rs145859971</t>
  </si>
  <si>
    <t>rs146433259</t>
  </si>
  <si>
    <t>rs148813557</t>
  </si>
  <si>
    <t>rs1495741</t>
  </si>
  <si>
    <t>rs150401285</t>
  </si>
  <si>
    <t>rs1521516</t>
  </si>
  <si>
    <t>rs1640273</t>
  </si>
  <si>
    <t>rs16839065</t>
  </si>
  <si>
    <t>rs16973585</t>
  </si>
  <si>
    <t>rs17001095</t>
  </si>
  <si>
    <t>rs17047429</t>
  </si>
  <si>
    <t>rs17111479</t>
  </si>
  <si>
    <t>rs17216525</t>
  </si>
  <si>
    <t>rs17248748</t>
  </si>
  <si>
    <t>rs1731243</t>
  </si>
  <si>
    <t>rs17336182</t>
  </si>
  <si>
    <t>rs17345563</t>
  </si>
  <si>
    <t>rs17405319</t>
  </si>
  <si>
    <t>rs17561351</t>
  </si>
  <si>
    <t>rs17562727</t>
  </si>
  <si>
    <t>rs17565182</t>
  </si>
  <si>
    <t>rs17573010</t>
  </si>
  <si>
    <t>rs17647994</t>
  </si>
  <si>
    <t>rs17657025</t>
  </si>
  <si>
    <t>rs17660708</t>
  </si>
  <si>
    <t>rs17663874</t>
  </si>
  <si>
    <t>rs17666927</t>
  </si>
  <si>
    <t>rs17698734</t>
  </si>
  <si>
    <t>rs1799898</t>
  </si>
  <si>
    <t>rs1801699</t>
  </si>
  <si>
    <t>rs1801701</t>
  </si>
  <si>
    <t>rs1862719</t>
  </si>
  <si>
    <t>0.4903290866093353</t>
  </si>
  <si>
    <t>rs1874124</t>
  </si>
  <si>
    <t>rs1893351</t>
  </si>
  <si>
    <t>rs191064657</t>
  </si>
  <si>
    <t>rs2030746</t>
  </si>
  <si>
    <t>rs203273</t>
  </si>
  <si>
    <t>rs2066714</t>
  </si>
  <si>
    <t>rs217180</t>
  </si>
  <si>
    <t>rs217358</t>
  </si>
  <si>
    <t>rs2235215</t>
  </si>
  <si>
    <t>rs2238162</t>
  </si>
  <si>
    <t>rs2285947</t>
  </si>
  <si>
    <t>rs2287621</t>
  </si>
  <si>
    <t>rs2294261</t>
  </si>
  <si>
    <t>0.6280464055582494</t>
  </si>
  <si>
    <t>rs2304088</t>
  </si>
  <si>
    <t>rs2332328</t>
  </si>
  <si>
    <t>rs2347699</t>
  </si>
  <si>
    <t>rs2500340</t>
  </si>
  <si>
    <t>0.4177143404438097</t>
  </si>
  <si>
    <t>0.9781479342079682</t>
  </si>
  <si>
    <t>rs2587534</t>
  </si>
  <si>
    <t>rs2645492</t>
  </si>
  <si>
    <t>rs2737265</t>
  </si>
  <si>
    <t>rs2738452</t>
  </si>
  <si>
    <t>rs2807835</t>
  </si>
  <si>
    <t>rs28399613</t>
  </si>
  <si>
    <t>rs28406917</t>
  </si>
  <si>
    <t>rs2851341</t>
  </si>
  <si>
    <t>rs28631087</t>
  </si>
  <si>
    <t>rs287227</t>
  </si>
  <si>
    <t>rs2920503</t>
  </si>
  <si>
    <t>rs2927439</t>
  </si>
  <si>
    <t>rs2937738</t>
  </si>
  <si>
    <t>rs2980874</t>
  </si>
  <si>
    <t>rs3010239</t>
  </si>
  <si>
    <t>rs3010276</t>
  </si>
  <si>
    <t>rs3127573</t>
  </si>
  <si>
    <t>rs314316</t>
  </si>
  <si>
    <t>rs34243815</t>
  </si>
  <si>
    <t>rs34361</t>
  </si>
  <si>
    <t>rs34503352</t>
  </si>
  <si>
    <t>rs34658893</t>
  </si>
  <si>
    <t>rs35127135</t>
  </si>
  <si>
    <t>rs35438177</t>
  </si>
  <si>
    <t>rs35443082</t>
  </si>
  <si>
    <t>rs36005514</t>
  </si>
  <si>
    <t>rs36049922</t>
  </si>
  <si>
    <t>rs360789</t>
  </si>
  <si>
    <t>rs3729931</t>
  </si>
  <si>
    <t>rs3732359</t>
  </si>
  <si>
    <t>rs3745150</t>
  </si>
  <si>
    <t>rs3758413</t>
  </si>
  <si>
    <t>rs3761081</t>
  </si>
  <si>
    <t>rs3812945</t>
  </si>
  <si>
    <t>rs3817588</t>
  </si>
  <si>
    <t>rs3820897</t>
  </si>
  <si>
    <t>rs3916856</t>
  </si>
  <si>
    <t>rs3918291</t>
  </si>
  <si>
    <t>rs395908</t>
  </si>
  <si>
    <t>rs4021</t>
  </si>
  <si>
    <t>rs409331</t>
  </si>
  <si>
    <t>0.4607449260257101</t>
  </si>
  <si>
    <t>0.9653969868302762</t>
  </si>
  <si>
    <t>0.40618060218290203</t>
  </si>
  <si>
    <t>rs41302673</t>
  </si>
  <si>
    <t>rs4135275</t>
  </si>
  <si>
    <t>rs4148826</t>
  </si>
  <si>
    <t>rs4149291</t>
  </si>
  <si>
    <t>rs4244029</t>
  </si>
  <si>
    <t>rs4253772</t>
  </si>
  <si>
    <t>rs4374942</t>
  </si>
  <si>
    <t>rs4646283</t>
  </si>
  <si>
    <t>rs4745</t>
  </si>
  <si>
    <t>rs4773173</t>
  </si>
  <si>
    <t>rs4803750</t>
  </si>
  <si>
    <t>rs4804149</t>
  </si>
  <si>
    <t>rs4870941</t>
  </si>
  <si>
    <t>rs4954559</t>
  </si>
  <si>
    <t>0.24369790373704708</t>
  </si>
  <si>
    <t>0.8920263047149911</t>
  </si>
  <si>
    <t>rs4970829</t>
  </si>
  <si>
    <t>rs518076</t>
  </si>
  <si>
    <t>rs519380</t>
  </si>
  <si>
    <t>rs541155877</t>
  </si>
  <si>
    <t>rs55660224</t>
  </si>
  <si>
    <t>rs55754459</t>
  </si>
  <si>
    <t>rs55784804</t>
  </si>
  <si>
    <t>rs55809639</t>
  </si>
  <si>
    <t>rs55892601</t>
  </si>
  <si>
    <t>rs55921103</t>
  </si>
  <si>
    <t>rs55989964</t>
  </si>
  <si>
    <t>rs56072034</t>
  </si>
  <si>
    <t>rs56078519</t>
  </si>
  <si>
    <t>rs56167574</t>
  </si>
  <si>
    <t>rs56204645</t>
  </si>
  <si>
    <t>rs56208677</t>
  </si>
  <si>
    <t>rs56315738</t>
  </si>
  <si>
    <t>rs5763662</t>
  </si>
  <si>
    <t>rs581107</t>
  </si>
  <si>
    <t>rs59613675</t>
  </si>
  <si>
    <t>rs6029549</t>
  </si>
  <si>
    <t>rs603424</t>
  </si>
  <si>
    <t>rs604500</t>
  </si>
  <si>
    <t>rs6054</t>
  </si>
  <si>
    <t>rs6129744</t>
  </si>
  <si>
    <t>rs62074057</t>
  </si>
  <si>
    <t>rs62123888</t>
  </si>
  <si>
    <t>rs62210638</t>
  </si>
  <si>
    <t>rs62259757</t>
  </si>
  <si>
    <t>rs62366598</t>
  </si>
  <si>
    <t>rs624612</t>
  </si>
  <si>
    <t>rs62521592</t>
  </si>
  <si>
    <t>rs62523860</t>
  </si>
  <si>
    <t>rs62621812</t>
  </si>
  <si>
    <t>rs6504872</t>
  </si>
  <si>
    <t>rs6560499</t>
  </si>
  <si>
    <t>0.1199903881989535</t>
  </si>
  <si>
    <t>0.7336898408975663</t>
  </si>
  <si>
    <t>rs662138</t>
  </si>
  <si>
    <t>rs668948</t>
  </si>
  <si>
    <t>rs67050321</t>
  </si>
  <si>
    <t>rs6709904</t>
  </si>
  <si>
    <t>rs6714750</t>
  </si>
  <si>
    <t>rs679224</t>
  </si>
  <si>
    <t>rs6831256</t>
  </si>
  <si>
    <t>rs6874202</t>
  </si>
  <si>
    <t>rs6917747</t>
  </si>
  <si>
    <t>rs6969759</t>
  </si>
  <si>
    <t>rs7033354</t>
  </si>
  <si>
    <t>rs7035578</t>
  </si>
  <si>
    <t>rs7096937</t>
  </si>
  <si>
    <t>rs71403855</t>
  </si>
  <si>
    <t>rs71655999</t>
  </si>
  <si>
    <t>rs7222397</t>
  </si>
  <si>
    <t>rs7249753</t>
  </si>
  <si>
    <t>rs7254892</t>
  </si>
  <si>
    <t>rs7259567</t>
  </si>
  <si>
    <t>rs72626215</t>
  </si>
  <si>
    <t>rs72653060</t>
  </si>
  <si>
    <t>rs72658860</t>
  </si>
  <si>
    <t>rs72703210</t>
  </si>
  <si>
    <t>rs72729610</t>
  </si>
  <si>
    <t>rs72749998</t>
  </si>
  <si>
    <t>rs72774870</t>
  </si>
  <si>
    <t>rs72784625</t>
  </si>
  <si>
    <t>rs72834381</t>
  </si>
  <si>
    <t>rs72902579</t>
  </si>
  <si>
    <t>rs73004826</t>
  </si>
  <si>
    <t>rs73008942</t>
  </si>
  <si>
    <t>rs73011369</t>
  </si>
  <si>
    <t>rs73013159</t>
  </si>
  <si>
    <t>rs73015011</t>
  </si>
  <si>
    <t>rs73025516</t>
  </si>
  <si>
    <t>rs73036721</t>
  </si>
  <si>
    <t>rs73045960</t>
  </si>
  <si>
    <t>rs73048457</t>
  </si>
  <si>
    <t>rs73050293</t>
  </si>
  <si>
    <t>rs73075609</t>
  </si>
  <si>
    <t>rs73118985</t>
  </si>
  <si>
    <t>rs73121275</t>
  </si>
  <si>
    <t>rs73230015</t>
  </si>
  <si>
    <t>rs73339979</t>
  </si>
  <si>
    <t>rs73453125</t>
  </si>
  <si>
    <t>rs73461870</t>
  </si>
  <si>
    <t>rs73553519</t>
  </si>
  <si>
    <t>rs73572039</t>
  </si>
  <si>
    <t>rs73596816</t>
  </si>
  <si>
    <t>rs73729083</t>
  </si>
  <si>
    <t>rs73921514</t>
  </si>
  <si>
    <t>rs73936968</t>
  </si>
  <si>
    <t>rs74607435</t>
  </si>
  <si>
    <t>rs74629722</t>
  </si>
  <si>
    <t>rs74827760</t>
  </si>
  <si>
    <t>rs74920406</t>
  </si>
  <si>
    <t>rs75000995</t>
  </si>
  <si>
    <t>rs75109222</t>
  </si>
  <si>
    <t>rs75120785</t>
  </si>
  <si>
    <t>rs75211012</t>
  </si>
  <si>
    <t>rs7525649</t>
  </si>
  <si>
    <t>rs7569328</t>
  </si>
  <si>
    <t>rs75919641</t>
  </si>
  <si>
    <t>rs76095103</t>
  </si>
  <si>
    <t>rs76177059</t>
  </si>
  <si>
    <t>rs76186504</t>
  </si>
  <si>
    <t>rs76218671</t>
  </si>
  <si>
    <t>rs76240114</t>
  </si>
  <si>
    <t>rs7640978</t>
  </si>
  <si>
    <t>rs76530229</t>
  </si>
  <si>
    <t>rs76702063</t>
  </si>
  <si>
    <t>rs76786359</t>
  </si>
  <si>
    <t>rs7715739</t>
  </si>
  <si>
    <t>rs77231091</t>
  </si>
  <si>
    <t>rs77287598</t>
  </si>
  <si>
    <t>rs7750294</t>
  </si>
  <si>
    <t>rs7756550</t>
  </si>
  <si>
    <t>rs77680021</t>
  </si>
  <si>
    <t>rs7775698</t>
  </si>
  <si>
    <t>rs7776054</t>
  </si>
  <si>
    <t>rs78073763</t>
  </si>
  <si>
    <t>rs78173576</t>
  </si>
  <si>
    <t>rs78309295</t>
  </si>
  <si>
    <t>rs78423775</t>
  </si>
  <si>
    <t>rs78425119</t>
  </si>
  <si>
    <t>rs78475042</t>
  </si>
  <si>
    <t>rs78946096</t>
  </si>
  <si>
    <t>rs79018068</t>
  </si>
  <si>
    <t>rs79106033</t>
  </si>
  <si>
    <t>rs79391862</t>
  </si>
  <si>
    <t>rs79588679</t>
  </si>
  <si>
    <t>rs79636708</t>
  </si>
  <si>
    <t>rs79783247</t>
  </si>
  <si>
    <t>rs80051818</t>
  </si>
  <si>
    <t>rs80215559</t>
  </si>
  <si>
    <t>rs8105074</t>
  </si>
  <si>
    <t>rs8177399</t>
  </si>
  <si>
    <t>rs826682</t>
  </si>
  <si>
    <t>rs896738</t>
  </si>
  <si>
    <t>rs925966</t>
  </si>
  <si>
    <t>rs926664</t>
  </si>
  <si>
    <t>rs928911</t>
  </si>
  <si>
    <t>rs9293641</t>
  </si>
  <si>
    <t>rs9396646</t>
  </si>
  <si>
    <t>rs9470298</t>
  </si>
  <si>
    <t>rs9841897</t>
  </si>
  <si>
    <t>rs870992</t>
  </si>
  <si>
    <t>Low density lipoprotein cholesterol measurement, Type 2 diabetes mellitus</t>
  </si>
  <si>
    <t>rs10002414</t>
  </si>
  <si>
    <t>Neutral</t>
  </si>
  <si>
    <t>rs10029643</t>
  </si>
  <si>
    <t>rs10038522</t>
  </si>
  <si>
    <t>rs10080115</t>
  </si>
  <si>
    <t>rs10088079</t>
  </si>
  <si>
    <t>rs10096693</t>
  </si>
  <si>
    <t>rs10101091</t>
  </si>
  <si>
    <t>rs10113617</t>
  </si>
  <si>
    <t>rs1013034</t>
  </si>
  <si>
    <t>rs10137171</t>
  </si>
  <si>
    <t>rs10170888</t>
  </si>
  <si>
    <t>rs10176663</t>
  </si>
  <si>
    <t>rs10222263</t>
  </si>
  <si>
    <t>rs10226930</t>
  </si>
  <si>
    <t>rs1022752</t>
  </si>
  <si>
    <t>rs10260564</t>
  </si>
  <si>
    <t>rs10431329</t>
  </si>
  <si>
    <t>rs10431916</t>
  </si>
  <si>
    <t>rs10432220</t>
  </si>
  <si>
    <t>rs10432403</t>
  </si>
  <si>
    <t>rs10468814</t>
  </si>
  <si>
    <t>rs10475168</t>
  </si>
  <si>
    <t>rs10483235</t>
  </si>
  <si>
    <t>rs10494031</t>
  </si>
  <si>
    <t>rs10498101</t>
  </si>
  <si>
    <t>rs10507263</t>
  </si>
  <si>
    <t>rs10511583</t>
  </si>
  <si>
    <t>rs10520766</t>
  </si>
  <si>
    <t>rs10750080</t>
  </si>
  <si>
    <t>rs10759260</t>
  </si>
  <si>
    <t>rs10773327</t>
  </si>
  <si>
    <t>rs10782045</t>
  </si>
  <si>
    <t>rs10790114</t>
  </si>
  <si>
    <t>rs10795134</t>
  </si>
  <si>
    <t>rs10795689</t>
  </si>
  <si>
    <t>rs10799273</t>
  </si>
  <si>
    <t>rs10816544</t>
  </si>
  <si>
    <t>rs10816574</t>
  </si>
  <si>
    <t>rs10816576</t>
  </si>
  <si>
    <t>rs10850519</t>
  </si>
  <si>
    <t>rs10850530</t>
  </si>
  <si>
    <t>rs10852059</t>
  </si>
  <si>
    <t>rs10867315</t>
  </si>
  <si>
    <t>rs10871579</t>
  </si>
  <si>
    <t>rs10905402</t>
  </si>
  <si>
    <t>rs10921617</t>
  </si>
  <si>
    <t>rs10925769</t>
  </si>
  <si>
    <t>rs10947493</t>
  </si>
  <si>
    <t>rs10951861</t>
  </si>
  <si>
    <t>rs10978962</t>
  </si>
  <si>
    <t>rs10979048</t>
  </si>
  <si>
    <t>rs10979269</t>
  </si>
  <si>
    <t>rs10979270</t>
  </si>
  <si>
    <t>rs10979287</t>
  </si>
  <si>
    <t>rs11016332</t>
  </si>
  <si>
    <t>rs11016397</t>
  </si>
  <si>
    <t>rs11016414</t>
  </si>
  <si>
    <t>rs11016688</t>
  </si>
  <si>
    <t>rs11019526</t>
  </si>
  <si>
    <t>rs11058497</t>
  </si>
  <si>
    <t>rs11067702</t>
  </si>
  <si>
    <t>rs11067703</t>
  </si>
  <si>
    <t>rs11073430</t>
  </si>
  <si>
    <t>rs11135379</t>
  </si>
  <si>
    <t>rs11137976</t>
  </si>
  <si>
    <t>rs11156442</t>
  </si>
  <si>
    <t>rs111618284</t>
  </si>
  <si>
    <t>rs111716722</t>
  </si>
  <si>
    <t>rs111727467</t>
  </si>
  <si>
    <t>rs111820976</t>
  </si>
  <si>
    <t>rs112050969</t>
  </si>
  <si>
    <t>1.1319859841029515e-17</t>
  </si>
  <si>
    <t>0.18431813500885175</t>
  </si>
  <si>
    <t>rs11215049</t>
  </si>
  <si>
    <t>rs11242593</t>
  </si>
  <si>
    <t>rs11251168</t>
  </si>
  <si>
    <t>rs11252167</t>
  </si>
  <si>
    <t>rs11252381</t>
  </si>
  <si>
    <t>rs11252479</t>
  </si>
  <si>
    <t>rs11256050</t>
  </si>
  <si>
    <t>rs1126232</t>
  </si>
  <si>
    <t>rs112858693</t>
  </si>
  <si>
    <t>rs112981583</t>
  </si>
  <si>
    <t>rs113182376</t>
  </si>
  <si>
    <t>rs113231043</t>
  </si>
  <si>
    <t>0.21895633044644586</t>
  </si>
  <si>
    <t>rs113562108</t>
  </si>
  <si>
    <t>rs113925448</t>
  </si>
  <si>
    <t>rs114168080</t>
  </si>
  <si>
    <t>rs114247352</t>
  </si>
  <si>
    <t>rs114649453</t>
  </si>
  <si>
    <t>rs114724546</t>
  </si>
  <si>
    <t>rs114786186</t>
  </si>
  <si>
    <t>rs114835004</t>
  </si>
  <si>
    <t>rs115000592</t>
  </si>
  <si>
    <t>rs1150467</t>
  </si>
  <si>
    <t>rs11531437</t>
  </si>
  <si>
    <t>rs11535107</t>
  </si>
  <si>
    <t>rs115430097</t>
  </si>
  <si>
    <t>rs115466515</t>
  </si>
  <si>
    <t>rs115629146</t>
  </si>
  <si>
    <t>rs11579865</t>
  </si>
  <si>
    <t>rs11592436</t>
  </si>
  <si>
    <t>rs115940100</t>
  </si>
  <si>
    <t>rs11601300</t>
  </si>
  <si>
    <t>rs116038661</t>
  </si>
  <si>
    <t>rs11605897</t>
  </si>
  <si>
    <t>rs11617182</t>
  </si>
  <si>
    <t>rs116210335</t>
  </si>
  <si>
    <t>rs11621740</t>
  </si>
  <si>
    <t>rs11625757</t>
  </si>
  <si>
    <t>rs116263185</t>
  </si>
  <si>
    <t>rs11628919</t>
  </si>
  <si>
    <t>rs116484986</t>
  </si>
  <si>
    <t>rs116534386</t>
  </si>
  <si>
    <t>rs116592857</t>
  </si>
  <si>
    <t>rs11688394</t>
  </si>
  <si>
    <t>rs116927692</t>
  </si>
  <si>
    <t>rs11698150</t>
  </si>
  <si>
    <t>rs117046751</t>
  </si>
  <si>
    <t>rs117186564</t>
  </si>
  <si>
    <t>rs117222002</t>
  </si>
  <si>
    <t>rs117239364</t>
  </si>
  <si>
    <t>rs117240850</t>
  </si>
  <si>
    <t>rs117254724</t>
  </si>
  <si>
    <t>rs117265339</t>
  </si>
  <si>
    <t>rs117268163</t>
  </si>
  <si>
    <t>rs117290837</t>
  </si>
  <si>
    <t>rs11730912</t>
  </si>
  <si>
    <t>rs11748838</t>
  </si>
  <si>
    <t>rs117697911</t>
  </si>
  <si>
    <t>rs117882929</t>
  </si>
  <si>
    <t>rs117975802</t>
  </si>
  <si>
    <t>rs11819179</t>
  </si>
  <si>
    <t>rs11837496</t>
  </si>
  <si>
    <t>rs11842347</t>
  </si>
  <si>
    <t>rs11865779</t>
  </si>
  <si>
    <t>rs11893597</t>
  </si>
  <si>
    <t>rs11894255</t>
  </si>
  <si>
    <t>rs11916654</t>
  </si>
  <si>
    <t>rs1194038</t>
  </si>
  <si>
    <t>rs11969554</t>
  </si>
  <si>
    <t>rs11970254</t>
  </si>
  <si>
    <t>rs12003980</t>
  </si>
  <si>
    <t>rs12050412</t>
  </si>
  <si>
    <t>rs12050706</t>
  </si>
  <si>
    <t>0.21261296942177066</t>
  </si>
  <si>
    <t>0.8361602875460562</t>
  </si>
  <si>
    <t>rs12076644</t>
  </si>
  <si>
    <t>rs12079674</t>
  </si>
  <si>
    <t>rs12092197</t>
  </si>
  <si>
    <t>rs12098849</t>
  </si>
  <si>
    <t>rs12135233</t>
  </si>
  <si>
    <t>rs12201023</t>
  </si>
  <si>
    <t>rs12201163</t>
  </si>
  <si>
    <t>rs12206841</t>
  </si>
  <si>
    <t>rs12208484</t>
  </si>
  <si>
    <t>rs12228742</t>
  </si>
  <si>
    <t>rs12300369</t>
  </si>
  <si>
    <t>rs12313931</t>
  </si>
  <si>
    <t>rs12325117</t>
  </si>
  <si>
    <t>rs12335764</t>
  </si>
  <si>
    <t>rs12341613</t>
  </si>
  <si>
    <t>rs12365770</t>
  </si>
  <si>
    <t>rs12380076</t>
  </si>
  <si>
    <t>rs12413244</t>
  </si>
  <si>
    <t>rs12414586</t>
  </si>
  <si>
    <t>rs1241923</t>
  </si>
  <si>
    <t>rs1241934</t>
  </si>
  <si>
    <t>rs12423544</t>
  </si>
  <si>
    <t>rs12423873</t>
  </si>
  <si>
    <t>rs1242444</t>
  </si>
  <si>
    <t>rs1242558</t>
  </si>
  <si>
    <t>0.4917977040638934</t>
  </si>
  <si>
    <t>0.9945473762225765</t>
  </si>
  <si>
    <t>rs1242560</t>
  </si>
  <si>
    <t>rs12425845</t>
  </si>
  <si>
    <t>rs12429754</t>
  </si>
  <si>
    <t>rs12434022</t>
  </si>
  <si>
    <t>rs12445424</t>
  </si>
  <si>
    <t>rs12446321</t>
  </si>
  <si>
    <t>rs12457676</t>
  </si>
  <si>
    <t>rs12475157</t>
  </si>
  <si>
    <t>rs12480961</t>
  </si>
  <si>
    <t>rs12499281</t>
  </si>
  <si>
    <t>rs12517181</t>
  </si>
  <si>
    <t>rs12540816</t>
  </si>
  <si>
    <t>rs12566096</t>
  </si>
  <si>
    <t>rs12567605</t>
  </si>
  <si>
    <t>rs12568506</t>
  </si>
  <si>
    <t>rs12576376</t>
  </si>
  <si>
    <t>rs1257934</t>
  </si>
  <si>
    <t>rs12583741</t>
  </si>
  <si>
    <t>rs12588883</t>
  </si>
  <si>
    <t>rs12604092</t>
  </si>
  <si>
    <t>rs12624378</t>
  </si>
  <si>
    <t>rs12628155</t>
  </si>
  <si>
    <t>rs12636531</t>
  </si>
  <si>
    <t>rs1267519</t>
  </si>
  <si>
    <t>0.5930821030405791</t>
  </si>
  <si>
    <t>rs12694558</t>
  </si>
  <si>
    <t>rs12802875</t>
  </si>
  <si>
    <t>rs12823068</t>
  </si>
  <si>
    <t>rs12853636</t>
  </si>
  <si>
    <t>rs12869592</t>
  </si>
  <si>
    <t>rs12874168</t>
  </si>
  <si>
    <t>rs12876907</t>
  </si>
  <si>
    <t>rs12895378</t>
  </si>
  <si>
    <t>rs12928562</t>
  </si>
  <si>
    <t>rs12934440</t>
  </si>
  <si>
    <t>rs12947796</t>
  </si>
  <si>
    <t>rs12956430</t>
  </si>
  <si>
    <t>rs12956833</t>
  </si>
  <si>
    <t>rs12965724</t>
  </si>
  <si>
    <t>rs13038229</t>
  </si>
  <si>
    <t>rs1304565</t>
  </si>
  <si>
    <t>rs13058906</t>
  </si>
  <si>
    <t>rs130862</t>
  </si>
  <si>
    <t>rs130873</t>
  </si>
  <si>
    <t>rs13088715</t>
  </si>
  <si>
    <t>rs13094363</t>
  </si>
  <si>
    <t>rs13100392</t>
  </si>
  <si>
    <t>rs13111651</t>
  </si>
  <si>
    <t>rs13125722</t>
  </si>
  <si>
    <t>rs13155723</t>
  </si>
  <si>
    <t>rs13158747</t>
  </si>
  <si>
    <t>rs13182648</t>
  </si>
  <si>
    <t>rs13202346</t>
  </si>
  <si>
    <t>rs13261328</t>
  </si>
  <si>
    <t>rs13269920</t>
  </si>
  <si>
    <t>rs13282991</t>
  </si>
  <si>
    <t>rs1330147</t>
  </si>
  <si>
    <t>rs1330150</t>
  </si>
  <si>
    <t>0.34075696628022717</t>
  </si>
  <si>
    <t>0.9274959470428203</t>
  </si>
  <si>
    <t>rs13327938</t>
  </si>
  <si>
    <t>rs133579</t>
  </si>
  <si>
    <t>rs133580</t>
  </si>
  <si>
    <t>rs1335851</t>
  </si>
  <si>
    <t>rs133588</t>
  </si>
  <si>
    <t>rs13409284</t>
  </si>
  <si>
    <t>rs1341003</t>
  </si>
  <si>
    <t>rs13423200</t>
  </si>
  <si>
    <t>rs13437378</t>
  </si>
  <si>
    <t>rs1344348</t>
  </si>
  <si>
    <t>rs1371261</t>
  </si>
  <si>
    <t>0.4420939790597668</t>
  </si>
  <si>
    <t>rs1371749</t>
  </si>
  <si>
    <t>rs1381514</t>
  </si>
  <si>
    <t>rs138367623</t>
  </si>
  <si>
    <t>rs1384729</t>
  </si>
  <si>
    <t>rs139293169</t>
  </si>
  <si>
    <t>rs1395644</t>
  </si>
  <si>
    <t>rs139597161</t>
  </si>
  <si>
    <t>rs139706393</t>
  </si>
  <si>
    <t>rs1400989</t>
  </si>
  <si>
    <t>rs1402675</t>
  </si>
  <si>
    <t>rs1403690</t>
  </si>
  <si>
    <t>rs1404716</t>
  </si>
  <si>
    <t>0.17557538911578596</t>
  </si>
  <si>
    <t>0.8000379824003007</t>
  </si>
  <si>
    <t>rs140736600</t>
  </si>
  <si>
    <t>rs141026388</t>
  </si>
  <si>
    <t>rs1412015</t>
  </si>
  <si>
    <t>rs1412086</t>
  </si>
  <si>
    <t>rs1412390</t>
  </si>
  <si>
    <t>rs141788531</t>
  </si>
  <si>
    <t>rs142160306</t>
  </si>
  <si>
    <t>rs1426389</t>
  </si>
  <si>
    <t>rs1435361</t>
  </si>
  <si>
    <t>rs1438799</t>
  </si>
  <si>
    <t>rs1439279</t>
  </si>
  <si>
    <t>rs1439281</t>
  </si>
  <si>
    <t>rs1440827</t>
  </si>
  <si>
    <t>rs144271589</t>
  </si>
  <si>
    <t>rs1450449</t>
  </si>
  <si>
    <t>rs145069923</t>
  </si>
  <si>
    <t>rs145155135</t>
  </si>
  <si>
    <t>rs145301947</t>
  </si>
  <si>
    <t>rs1459125</t>
  </si>
  <si>
    <t>rs1460151</t>
  </si>
  <si>
    <t>rs1461343</t>
  </si>
  <si>
    <t>rs1464841</t>
  </si>
  <si>
    <t>rs1471845</t>
  </si>
  <si>
    <t>0.2118414339471785</t>
  </si>
  <si>
    <t>0.8673310209831772</t>
  </si>
  <si>
    <t>rs1476330</t>
  </si>
  <si>
    <t>rs147678419</t>
  </si>
  <si>
    <t>rs148169239</t>
  </si>
  <si>
    <t>rs148293636</t>
  </si>
  <si>
    <t>rs148701714</t>
  </si>
  <si>
    <t>rs149056198</t>
  </si>
  <si>
    <t>rs149240107</t>
  </si>
  <si>
    <t>rs1494620</t>
  </si>
  <si>
    <t>rs1495245</t>
  </si>
  <si>
    <t>rs1499008</t>
  </si>
  <si>
    <t>rs150029351</t>
  </si>
  <si>
    <t>rs150546374</t>
  </si>
  <si>
    <t>rs150756654</t>
  </si>
  <si>
    <t>rs150800285</t>
  </si>
  <si>
    <t>rs151103</t>
  </si>
  <si>
    <t>rs1525240</t>
  </si>
  <si>
    <t>rs1530886</t>
  </si>
  <si>
    <t>rs1532363</t>
  </si>
  <si>
    <t>rs1547290</t>
  </si>
  <si>
    <t>rs1551832</t>
  </si>
  <si>
    <t>rs1559703</t>
  </si>
  <si>
    <t>rs1563840</t>
  </si>
  <si>
    <t>rs156487</t>
  </si>
  <si>
    <t>rs1573315</t>
  </si>
  <si>
    <t>0.36482256073733865</t>
  </si>
  <si>
    <t>0.9400102953115786</t>
  </si>
  <si>
    <t>rs1591030</t>
  </si>
  <si>
    <t>rs1593530</t>
  </si>
  <si>
    <t>rs1595853</t>
  </si>
  <si>
    <t>rs159982</t>
  </si>
  <si>
    <t>rs1613817</t>
  </si>
  <si>
    <t>rs1648363</t>
  </si>
  <si>
    <t>rs1676049</t>
  </si>
  <si>
    <t>rs16853948</t>
  </si>
  <si>
    <t>rs16863445</t>
  </si>
  <si>
    <t>rs16879330</t>
  </si>
  <si>
    <t>rs16894704</t>
  </si>
  <si>
    <t>rs16898665</t>
  </si>
  <si>
    <t>rs16906888</t>
  </si>
  <si>
    <t>rs16920723</t>
  </si>
  <si>
    <t>rs16926937</t>
  </si>
  <si>
    <t>rs16944536</t>
  </si>
  <si>
    <t>rs16945168</t>
  </si>
  <si>
    <t>rs16949792</t>
  </si>
  <si>
    <t>rs16949811</t>
  </si>
  <si>
    <t>rs16953824</t>
  </si>
  <si>
    <t>rs16963258</t>
  </si>
  <si>
    <t>rs16963738</t>
  </si>
  <si>
    <t>rs16964196</t>
  </si>
  <si>
    <t>rs16970454</t>
  </si>
  <si>
    <t>rs169712</t>
  </si>
  <si>
    <t>rs16976696</t>
  </si>
  <si>
    <t>rs16976699</t>
  </si>
  <si>
    <t>rs16976703</t>
  </si>
  <si>
    <t>rs16978685</t>
  </si>
  <si>
    <t>rs1698532</t>
  </si>
  <si>
    <t>rs16998187</t>
  </si>
  <si>
    <t>rs17004350</t>
  </si>
  <si>
    <t>rs17008676</t>
  </si>
  <si>
    <t>rs17013367</t>
  </si>
  <si>
    <t>rs17027376</t>
  </si>
  <si>
    <t>rs17042381</t>
  </si>
  <si>
    <t>rs17042706</t>
  </si>
  <si>
    <t>rs17043597</t>
  </si>
  <si>
    <t>rs17044887</t>
  </si>
  <si>
    <t>rs17050959</t>
  </si>
  <si>
    <t>rs17060274</t>
  </si>
  <si>
    <t>rs1706507</t>
  </si>
  <si>
    <t>rs17071292</t>
  </si>
  <si>
    <t>rs17071896</t>
  </si>
  <si>
    <t>rs17082096</t>
  </si>
  <si>
    <t>rs17087622</t>
  </si>
  <si>
    <t>rs17087802</t>
  </si>
  <si>
    <t>rs17088093</t>
  </si>
  <si>
    <t>rs17117704</t>
  </si>
  <si>
    <t>rs17140558</t>
  </si>
  <si>
    <t>rs17145181</t>
  </si>
  <si>
    <t>rs17151796</t>
  </si>
  <si>
    <t>rs17157969</t>
  </si>
  <si>
    <t>rs17162584</t>
  </si>
  <si>
    <t>rs17172742</t>
  </si>
  <si>
    <t>rs17202364</t>
  </si>
  <si>
    <t>rs17218362</t>
  </si>
  <si>
    <t>rs17241270</t>
  </si>
  <si>
    <t>rs17275333</t>
  </si>
  <si>
    <t>rs1741230</t>
  </si>
  <si>
    <t>rs17451683</t>
  </si>
  <si>
    <t>rs17463272</t>
  </si>
  <si>
    <t>rs17469573</t>
  </si>
  <si>
    <t>rs17584369</t>
  </si>
  <si>
    <t>rs17587662</t>
  </si>
  <si>
    <t>rs17676330</t>
  </si>
  <si>
    <t>rs17680429</t>
  </si>
  <si>
    <t>rs17716898</t>
  </si>
  <si>
    <t>rs17719935</t>
  </si>
  <si>
    <t>rs1772548</t>
  </si>
  <si>
    <t>rs17732316</t>
  </si>
  <si>
    <t>rs17747900</t>
  </si>
  <si>
    <t>rs17752880</t>
  </si>
  <si>
    <t>rs17756738</t>
  </si>
  <si>
    <t>rs17779617</t>
  </si>
  <si>
    <t>rs17823113</t>
  </si>
  <si>
    <t>rs1807357</t>
  </si>
  <si>
    <t>rs181100197</t>
  </si>
  <si>
    <t>rs1830946</t>
  </si>
  <si>
    <t>rs1834084</t>
  </si>
  <si>
    <t>rs184127127</t>
  </si>
  <si>
    <t>rs185680</t>
  </si>
  <si>
    <t>rs185785169</t>
  </si>
  <si>
    <t>rs1868984</t>
  </si>
  <si>
    <t>rs1869677</t>
  </si>
  <si>
    <t>rs1879409</t>
  </si>
  <si>
    <t>rs1891284</t>
  </si>
  <si>
    <t>rs1894066</t>
  </si>
  <si>
    <t>rs1894074</t>
  </si>
  <si>
    <t>rs1904089</t>
  </si>
  <si>
    <t>rs1910298</t>
  </si>
  <si>
    <t>rs1911434</t>
  </si>
  <si>
    <t>rs191161528</t>
  </si>
  <si>
    <t>rs1918387</t>
  </si>
  <si>
    <t>rs1919323</t>
  </si>
  <si>
    <t>rs192022750</t>
  </si>
  <si>
    <t>rs1924209</t>
  </si>
  <si>
    <t>rs1929032</t>
  </si>
  <si>
    <t>rs1959396</t>
  </si>
  <si>
    <t>rs1967304</t>
  </si>
  <si>
    <t>0.5938193978170981</t>
  </si>
  <si>
    <t>rs1999433</t>
  </si>
  <si>
    <t>rs2046435</t>
  </si>
  <si>
    <t>rs2059125</t>
  </si>
  <si>
    <t>rs2125600</t>
  </si>
  <si>
    <t>rs2127459</t>
  </si>
  <si>
    <t>rs2165384</t>
  </si>
  <si>
    <t>rs2196923</t>
  </si>
  <si>
    <t>rs2202949</t>
  </si>
  <si>
    <t>0.23883690541582697</t>
  </si>
  <si>
    <t>0.8587096085198267</t>
  </si>
  <si>
    <t>rs2202951</t>
  </si>
  <si>
    <t>rs2206613</t>
  </si>
  <si>
    <t>rs2210842</t>
  </si>
  <si>
    <t>rs2218688</t>
  </si>
  <si>
    <t>rs2248112</t>
  </si>
  <si>
    <t>rs2253567</t>
  </si>
  <si>
    <t>rs2309278</t>
  </si>
  <si>
    <t>rs2313582</t>
  </si>
  <si>
    <t>rs2329702</t>
  </si>
  <si>
    <t>rs2348136</t>
  </si>
  <si>
    <t>rs2363907</t>
  </si>
  <si>
    <t>rs2364506</t>
  </si>
  <si>
    <t>rs237324</t>
  </si>
  <si>
    <t>rs2388902</t>
  </si>
  <si>
    <t>rs2406764</t>
  </si>
  <si>
    <t>rs2408977</t>
  </si>
  <si>
    <t>rs2422478</t>
  </si>
  <si>
    <t>rs242300</t>
  </si>
  <si>
    <t>rs2514289</t>
  </si>
  <si>
    <t>rs2561725</t>
  </si>
  <si>
    <t>rs2565610</t>
  </si>
  <si>
    <t>0.6513155242132641</t>
  </si>
  <si>
    <t>rs2579792</t>
  </si>
  <si>
    <t>rs2609103</t>
  </si>
  <si>
    <t>rs26658</t>
  </si>
  <si>
    <t>rs2702391</t>
  </si>
  <si>
    <t>0.021806262180891812</t>
  </si>
  <si>
    <t>0.5003982597684568</t>
  </si>
  <si>
    <t>rs2712536</t>
  </si>
  <si>
    <t>rs2712572</t>
  </si>
  <si>
    <t>0.11960882409175004</t>
  </si>
  <si>
    <t>0.6996036977269223</t>
  </si>
  <si>
    <t>rs2721823</t>
  </si>
  <si>
    <t>rs2728740</t>
  </si>
  <si>
    <t>rs2730314</t>
  </si>
  <si>
    <t>rs2785499</t>
  </si>
  <si>
    <t>rs280492</t>
  </si>
  <si>
    <t>rs2818215</t>
  </si>
  <si>
    <t>rs2823292</t>
  </si>
  <si>
    <t>rs2828041</t>
  </si>
  <si>
    <t>rs2829223</t>
  </si>
  <si>
    <t>rs2829224</t>
  </si>
  <si>
    <t>rs2829240</t>
  </si>
  <si>
    <t>rs2830977</t>
  </si>
  <si>
    <t>rs28410234</t>
  </si>
  <si>
    <t>rs2841359</t>
  </si>
  <si>
    <t>rs28419219</t>
  </si>
  <si>
    <t>rs28489669</t>
  </si>
  <si>
    <t>rs2851627</t>
  </si>
  <si>
    <t>rs28564448</t>
  </si>
  <si>
    <t>rs2860143</t>
  </si>
  <si>
    <t>rs2865962</t>
  </si>
  <si>
    <t>rs28680707</t>
  </si>
  <si>
    <t>rs28742880</t>
  </si>
  <si>
    <t>rs28867474</t>
  </si>
  <si>
    <t>rs289447</t>
  </si>
  <si>
    <t>rs2899755</t>
  </si>
  <si>
    <t>rs290639</t>
  </si>
  <si>
    <t>rs290667</t>
  </si>
  <si>
    <t>rs2953424</t>
  </si>
  <si>
    <t>rs297308</t>
  </si>
  <si>
    <t>rs2974656</t>
  </si>
  <si>
    <t>rs3009384</t>
  </si>
  <si>
    <t>rs3015361</t>
  </si>
  <si>
    <t>rs305015</t>
  </si>
  <si>
    <t>rs3101046</t>
  </si>
  <si>
    <t>rs3107074</t>
  </si>
  <si>
    <t>rs32567</t>
  </si>
  <si>
    <t>rs336160</t>
  </si>
  <si>
    <t>rs338121</t>
  </si>
  <si>
    <t>rs34013087</t>
  </si>
  <si>
    <t>0.7537257917920501</t>
  </si>
  <si>
    <t>rs340722</t>
  </si>
  <si>
    <t>rs34322213</t>
  </si>
  <si>
    <t>rs34525745</t>
  </si>
  <si>
    <t>rs34597737</t>
  </si>
  <si>
    <t>rs34747197</t>
  </si>
  <si>
    <t>rs34831363</t>
  </si>
  <si>
    <t>rs34868438</t>
  </si>
  <si>
    <t>rs34886379</t>
  </si>
  <si>
    <t>rs34998939</t>
  </si>
  <si>
    <t>rs35021400</t>
  </si>
  <si>
    <t>rs35091837</t>
  </si>
  <si>
    <t>rs35113866</t>
  </si>
  <si>
    <t>rs35207537</t>
  </si>
  <si>
    <t>rs35227130</t>
  </si>
  <si>
    <t>rs35276641</t>
  </si>
  <si>
    <t>rs35376407</t>
  </si>
  <si>
    <t>rs35467</t>
  </si>
  <si>
    <t>rs35492781</t>
  </si>
  <si>
    <t>rs35579773</t>
  </si>
  <si>
    <t>rs35726994</t>
  </si>
  <si>
    <t>rs35792371</t>
  </si>
  <si>
    <t>rs35954648</t>
  </si>
  <si>
    <t>rs36014323</t>
  </si>
  <si>
    <t>rs3851661</t>
  </si>
  <si>
    <t>rs385875</t>
  </si>
  <si>
    <t>rs3890515</t>
  </si>
  <si>
    <t>rs407964</t>
  </si>
  <si>
    <t>rs410443</t>
  </si>
  <si>
    <t>rs41384646</t>
  </si>
  <si>
    <t>rs4144414</t>
  </si>
  <si>
    <t>rs4274181</t>
  </si>
  <si>
    <t>rs4308772</t>
  </si>
  <si>
    <t>rs4361598</t>
  </si>
  <si>
    <t>rs4367594</t>
  </si>
  <si>
    <t>0.29507097421907524</t>
  </si>
  <si>
    <t>0.9000220536522321</t>
  </si>
  <si>
    <t>rs4385427</t>
  </si>
  <si>
    <t>rs4387413</t>
  </si>
  <si>
    <t>rs4407610</t>
  </si>
  <si>
    <t>rs4408780</t>
  </si>
  <si>
    <t>rs4426133</t>
  </si>
  <si>
    <t>rs4433896</t>
  </si>
  <si>
    <t>rs4437057</t>
  </si>
  <si>
    <t>rs4467613</t>
  </si>
  <si>
    <t>rs4470843</t>
  </si>
  <si>
    <t>rs4485031</t>
  </si>
  <si>
    <t>rs4489867</t>
  </si>
  <si>
    <t>rs4491191</t>
  </si>
  <si>
    <t>rs4513730</t>
  </si>
  <si>
    <t>rs4531516</t>
  </si>
  <si>
    <t>rs4589567</t>
  </si>
  <si>
    <t>rs4620319</t>
  </si>
  <si>
    <t>rs4710626</t>
  </si>
  <si>
    <t>rs4749835</t>
  </si>
  <si>
    <t>rs4750742</t>
  </si>
  <si>
    <t>rs4765129</t>
  </si>
  <si>
    <t>rs4811778</t>
  </si>
  <si>
    <t>rs4866710</t>
  </si>
  <si>
    <t>rs4881300</t>
  </si>
  <si>
    <t>rs4891449</t>
  </si>
  <si>
    <t>rs4899832</t>
  </si>
  <si>
    <t>rs4904117</t>
  </si>
  <si>
    <t>rs4909676</t>
  </si>
  <si>
    <t>rs493693</t>
  </si>
  <si>
    <t>rs4977987</t>
  </si>
  <si>
    <t>rs497898</t>
  </si>
  <si>
    <t>rs4979370</t>
  </si>
  <si>
    <t>rs4984442</t>
  </si>
  <si>
    <t>rs528444450</t>
  </si>
  <si>
    <t>rs528538491</t>
  </si>
  <si>
    <t>rs544987308</t>
  </si>
  <si>
    <t>rs547455183</t>
  </si>
  <si>
    <t>rs550317</t>
  </si>
  <si>
    <t>rs551167414</t>
  </si>
  <si>
    <t>rs55774933</t>
  </si>
  <si>
    <t>rs55845098</t>
  </si>
  <si>
    <t>rs55853137</t>
  </si>
  <si>
    <t>rs55863175</t>
  </si>
  <si>
    <t>rs55877711</t>
  </si>
  <si>
    <t>rs55886731</t>
  </si>
  <si>
    <t>rs56045007</t>
  </si>
  <si>
    <t>rs56058543</t>
  </si>
  <si>
    <t>rs56071603</t>
  </si>
  <si>
    <t>rs56135492</t>
  </si>
  <si>
    <t>rs56136611</t>
  </si>
  <si>
    <t>rs56160345</t>
  </si>
  <si>
    <t>rs56176195</t>
  </si>
  <si>
    <t>rs56199906</t>
  </si>
  <si>
    <t>rs56266833</t>
  </si>
  <si>
    <t>rs56270828</t>
  </si>
  <si>
    <t>rs56315709</t>
  </si>
  <si>
    <t>rs56342292</t>
  </si>
  <si>
    <t>rs566732574</t>
  </si>
  <si>
    <t>rs56722450</t>
  </si>
  <si>
    <t>rs56727131</t>
  </si>
  <si>
    <t>rs56793117</t>
  </si>
  <si>
    <t>rs569560140</t>
  </si>
  <si>
    <t>rs57171386</t>
  </si>
  <si>
    <t>rs57353197</t>
  </si>
  <si>
    <t>rs57362919</t>
  </si>
  <si>
    <t>rs57430842</t>
  </si>
  <si>
    <t>rs574529</t>
  </si>
  <si>
    <t>rs57465319</t>
  </si>
  <si>
    <t>0.1710157475326571</t>
  </si>
  <si>
    <t>0.5842796929699984</t>
  </si>
  <si>
    <t>rs57495750</t>
  </si>
  <si>
    <t>rs57588800</t>
  </si>
  <si>
    <t>rs5762151</t>
  </si>
  <si>
    <t>rs5767660</t>
  </si>
  <si>
    <t>rs57727902</t>
  </si>
  <si>
    <t>rs57902271</t>
  </si>
  <si>
    <t>rs58296719</t>
  </si>
  <si>
    <t>rs58560184</t>
  </si>
  <si>
    <t>rs58603840</t>
  </si>
  <si>
    <t>rs58665873</t>
  </si>
  <si>
    <t>rs58792391</t>
  </si>
  <si>
    <t>rs59321911</t>
  </si>
  <si>
    <t>rs59679752</t>
  </si>
  <si>
    <t>rs6005437</t>
  </si>
  <si>
    <t>rs6008125</t>
  </si>
  <si>
    <t>rs6009397</t>
  </si>
  <si>
    <t>rs6014436</t>
  </si>
  <si>
    <t>rs6024300</t>
  </si>
  <si>
    <t>rs6027918</t>
  </si>
  <si>
    <t>rs60399096</t>
  </si>
  <si>
    <t>rs60624399</t>
  </si>
  <si>
    <t>rs6064127</t>
  </si>
  <si>
    <t>rs60683728</t>
  </si>
  <si>
    <t>rs6069369</t>
  </si>
  <si>
    <t>rs60698123</t>
  </si>
  <si>
    <t>rs6069923</t>
  </si>
  <si>
    <t>rs6071441</t>
  </si>
  <si>
    <t>rs60776921</t>
  </si>
  <si>
    <t>rs6101197</t>
  </si>
  <si>
    <t>rs6124039</t>
  </si>
  <si>
    <t>rs6124058</t>
  </si>
  <si>
    <t>rs6127548</t>
  </si>
  <si>
    <t>rs61639442</t>
  </si>
  <si>
    <t>rs61666623</t>
  </si>
  <si>
    <t>rs61697873</t>
  </si>
  <si>
    <t>rs61814113</t>
  </si>
  <si>
    <t>rs61817398</t>
  </si>
  <si>
    <t>rs61829121</t>
  </si>
  <si>
    <t>rs61836002</t>
  </si>
  <si>
    <t>rs61982688</t>
  </si>
  <si>
    <t>rs61984869</t>
  </si>
  <si>
    <t>rs62018833</t>
  </si>
  <si>
    <t>rs62018921</t>
  </si>
  <si>
    <t>rs62019661</t>
  </si>
  <si>
    <t>rs62019667</t>
  </si>
  <si>
    <t>rs62043397</t>
  </si>
  <si>
    <t>rs62048848</t>
  </si>
  <si>
    <t>rs62061493</t>
  </si>
  <si>
    <t>rs62062211</t>
  </si>
  <si>
    <t>rs62069797</t>
  </si>
  <si>
    <t>rs62077089</t>
  </si>
  <si>
    <t>rs62099326</t>
  </si>
  <si>
    <t>rs62101790</t>
  </si>
  <si>
    <t>rs62109981</t>
  </si>
  <si>
    <t>rs62110020</t>
  </si>
  <si>
    <t>rs62118154</t>
  </si>
  <si>
    <t>rs62129873</t>
  </si>
  <si>
    <t>rs62173729</t>
  </si>
  <si>
    <t>rs62226623</t>
  </si>
  <si>
    <t>rs62242885</t>
  </si>
  <si>
    <t>rs62245469</t>
  </si>
  <si>
    <t>rs62270796</t>
  </si>
  <si>
    <t>rs62328338</t>
  </si>
  <si>
    <t>rs62336677</t>
  </si>
  <si>
    <t>rs62351592</t>
  </si>
  <si>
    <t>rs62357447</t>
  </si>
  <si>
    <t>rs62359337</t>
  </si>
  <si>
    <t>rs62362260</t>
  </si>
  <si>
    <t>rs62395097</t>
  </si>
  <si>
    <t>rs62417592</t>
  </si>
  <si>
    <t>rs62480690</t>
  </si>
  <si>
    <t>rs62480712</t>
  </si>
  <si>
    <t>rs62481752</t>
  </si>
  <si>
    <t>rs62541654</t>
  </si>
  <si>
    <t>rs6431300</t>
  </si>
  <si>
    <t>rs6443007</t>
  </si>
  <si>
    <t>rs6455129</t>
  </si>
  <si>
    <t>rs6456551</t>
  </si>
  <si>
    <t>0.014050471919197909</t>
  </si>
  <si>
    <t>0.2844631241884146</t>
  </si>
  <si>
    <t>rs6459968</t>
  </si>
  <si>
    <t>rs6475730</t>
  </si>
  <si>
    <t>rs6482723</t>
  </si>
  <si>
    <t>rs6489042</t>
  </si>
  <si>
    <t>rs6492014</t>
  </si>
  <si>
    <t>rs6506772</t>
  </si>
  <si>
    <t>rs6560812</t>
  </si>
  <si>
    <t>rs6566048</t>
  </si>
  <si>
    <t>rs6566751</t>
  </si>
  <si>
    <t>rs6566758</t>
  </si>
  <si>
    <t>rs6575832</t>
  </si>
  <si>
    <t>rs6577839</t>
  </si>
  <si>
    <t>rs6650713</t>
  </si>
  <si>
    <t>rs6661262</t>
  </si>
  <si>
    <t>rs66738128</t>
  </si>
  <si>
    <t>rs6708686</t>
  </si>
  <si>
    <t>rs6726264</t>
  </si>
  <si>
    <t>rs6729786</t>
  </si>
  <si>
    <t>rs6731728</t>
  </si>
  <si>
    <t>rs67484289</t>
  </si>
  <si>
    <t>rs6769690</t>
  </si>
  <si>
    <t>rs67801543</t>
  </si>
  <si>
    <t>rs6793466</t>
  </si>
  <si>
    <t>rs67952068</t>
  </si>
  <si>
    <t>rs6815600</t>
  </si>
  <si>
    <t>rs68183785</t>
  </si>
  <si>
    <t>rs6827934</t>
  </si>
  <si>
    <t>rs6830634</t>
  </si>
  <si>
    <t>rs6844962</t>
  </si>
  <si>
    <t>rs6853180</t>
  </si>
  <si>
    <t>rs6857087</t>
  </si>
  <si>
    <t>rs6870425</t>
  </si>
  <si>
    <t>rs6884888</t>
  </si>
  <si>
    <t>rs6886502</t>
  </si>
  <si>
    <t>rs6887623</t>
  </si>
  <si>
    <t>rs6906444</t>
  </si>
  <si>
    <t>rs6929521</t>
  </si>
  <si>
    <t>rs6940579</t>
  </si>
  <si>
    <t>rs6978359</t>
  </si>
  <si>
    <t>rs6995208</t>
  </si>
  <si>
    <t>rs7003047</t>
  </si>
  <si>
    <t>rs7019160</t>
  </si>
  <si>
    <t>rs7028283</t>
  </si>
  <si>
    <t>rs7031319</t>
  </si>
  <si>
    <t>rs7043432</t>
  </si>
  <si>
    <t>rs7082932</t>
  </si>
  <si>
    <t>rs7087615</t>
  </si>
  <si>
    <t>rs7093770</t>
  </si>
  <si>
    <t>rs7108346</t>
  </si>
  <si>
    <t>rs7121194</t>
  </si>
  <si>
    <t>rs7129918</t>
  </si>
  <si>
    <t>rs71390875</t>
  </si>
  <si>
    <t>rs7143081</t>
  </si>
  <si>
    <t>rs7143235</t>
  </si>
  <si>
    <t>rs7144476</t>
  </si>
  <si>
    <t>rs71460794</t>
  </si>
  <si>
    <t>rs7151781</t>
  </si>
  <si>
    <t>rs7157483</t>
  </si>
  <si>
    <t>rs71581265</t>
  </si>
  <si>
    <t>rs71636163</t>
  </si>
  <si>
    <t>rs7167283</t>
  </si>
  <si>
    <t>rs7169836</t>
  </si>
  <si>
    <t>rs7172344</t>
  </si>
  <si>
    <t>rs7177921</t>
  </si>
  <si>
    <t>rs7192158</t>
  </si>
  <si>
    <t>rs7194540</t>
  </si>
  <si>
    <t>rs7198362</t>
  </si>
  <si>
    <t>rs7202694</t>
  </si>
  <si>
    <t>rs7205420</t>
  </si>
  <si>
    <t>rs721832</t>
  </si>
  <si>
    <t>rs7221998</t>
  </si>
  <si>
    <t>rs7226156</t>
  </si>
  <si>
    <t>rs7242889</t>
  </si>
  <si>
    <t>rs7243043</t>
  </si>
  <si>
    <t>rs726039</t>
  </si>
  <si>
    <t>rs72628297</t>
  </si>
  <si>
    <t>rs72631550</t>
  </si>
  <si>
    <t>rs72634926</t>
  </si>
  <si>
    <t>rs72697046</t>
  </si>
  <si>
    <t>rs72700480</t>
  </si>
  <si>
    <t>rs72701285</t>
  </si>
  <si>
    <t>rs72704156</t>
  </si>
  <si>
    <t>rs72707564</t>
  </si>
  <si>
    <t>rs72708235</t>
  </si>
  <si>
    <t>rs72709802</t>
  </si>
  <si>
    <t>rs72710706</t>
  </si>
  <si>
    <t>rs72728180</t>
  </si>
  <si>
    <t>rs72728185</t>
  </si>
  <si>
    <t>rs72746218</t>
  </si>
  <si>
    <t>rs72746263</t>
  </si>
  <si>
    <t>rs72751478</t>
  </si>
  <si>
    <t>rs72752428</t>
  </si>
  <si>
    <t>rs72776549</t>
  </si>
  <si>
    <t>rs72789722</t>
  </si>
  <si>
    <t>rs72793195</t>
  </si>
  <si>
    <t>rs72794912</t>
  </si>
  <si>
    <t>rs7280292</t>
  </si>
  <si>
    <t>rs7280494</t>
  </si>
  <si>
    <t>rs7281937</t>
  </si>
  <si>
    <t>rs72860095</t>
  </si>
  <si>
    <t>rs72878295</t>
  </si>
  <si>
    <t>rs72885416</t>
  </si>
  <si>
    <t>rs72900387</t>
  </si>
  <si>
    <t>rs72900392</t>
  </si>
  <si>
    <t>rs7291277</t>
  </si>
  <si>
    <t>rs7291598</t>
  </si>
  <si>
    <t>rs72923095</t>
  </si>
  <si>
    <t>rs72935642</t>
  </si>
  <si>
    <t>rs72947704</t>
  </si>
  <si>
    <t>rs72949371</t>
  </si>
  <si>
    <t>rs72956433</t>
  </si>
  <si>
    <t>rs72974429</t>
  </si>
  <si>
    <t>rs72975637</t>
  </si>
  <si>
    <t>rs72982181</t>
  </si>
  <si>
    <t>rs72986560</t>
  </si>
  <si>
    <t>rs72987866</t>
  </si>
  <si>
    <t>rs72999328</t>
  </si>
  <si>
    <t>rs73001814</t>
  </si>
  <si>
    <t>rs73002886</t>
  </si>
  <si>
    <t>rs73028400</t>
  </si>
  <si>
    <t>rs73079331</t>
  </si>
  <si>
    <t>rs73109913</t>
  </si>
  <si>
    <t>rs73111820</t>
  </si>
  <si>
    <t>rs73145098</t>
  </si>
  <si>
    <t>rs73145941</t>
  </si>
  <si>
    <t>rs7316146</t>
  </si>
  <si>
    <t>rs7325222</t>
  </si>
  <si>
    <t>rs73284211</t>
  </si>
  <si>
    <t>rs73285885</t>
  </si>
  <si>
    <t>rs7328957</t>
  </si>
  <si>
    <t>rs73402196</t>
  </si>
  <si>
    <t>rs73439723</t>
  </si>
  <si>
    <t>rs73468047</t>
  </si>
  <si>
    <t>rs73675409</t>
  </si>
  <si>
    <t>rs73737969</t>
  </si>
  <si>
    <t>rs73738928</t>
  </si>
  <si>
    <t>rs73783305</t>
  </si>
  <si>
    <t>rs73808925</t>
  </si>
  <si>
    <t>rs73861869</t>
  </si>
  <si>
    <t>rs73898806</t>
  </si>
  <si>
    <t>rs73916016</t>
  </si>
  <si>
    <t>rs73996805</t>
  </si>
  <si>
    <t>rs74151442</t>
  </si>
  <si>
    <t>rs74155639</t>
  </si>
  <si>
    <t>rs74239279</t>
  </si>
  <si>
    <t>rs74281952</t>
  </si>
  <si>
    <t>rs74351460</t>
  </si>
  <si>
    <t>rs74367757</t>
  </si>
  <si>
    <t>rs74490358</t>
  </si>
  <si>
    <t>rs74527336</t>
  </si>
  <si>
    <t>rs74529488</t>
  </si>
  <si>
    <t>rs74660148</t>
  </si>
  <si>
    <t>rs74678883</t>
  </si>
  <si>
    <t>rs74704439</t>
  </si>
  <si>
    <t>rs74748840</t>
  </si>
  <si>
    <t>rs7477375</t>
  </si>
  <si>
    <t>rs74779117</t>
  </si>
  <si>
    <t>rs74853277</t>
  </si>
  <si>
    <t>rs74882443</t>
  </si>
  <si>
    <t>rs7491095</t>
  </si>
  <si>
    <t>0.40050354734728505</t>
  </si>
  <si>
    <t>0.9727380258958197</t>
  </si>
  <si>
    <t>0.41565715804981795</t>
  </si>
  <si>
    <t>0.9623355834508397</t>
  </si>
  <si>
    <t>rs74957579</t>
  </si>
  <si>
    <t>rs74968594</t>
  </si>
  <si>
    <t>rs74988070</t>
  </si>
  <si>
    <t>rs75014104</t>
  </si>
  <si>
    <t>rs75059258</t>
  </si>
  <si>
    <t>rs75093486</t>
  </si>
  <si>
    <t>rs75192979</t>
  </si>
  <si>
    <t>rs75275131</t>
  </si>
  <si>
    <t>rs75294318</t>
  </si>
  <si>
    <t>rs7533979</t>
  </si>
  <si>
    <t>rs75393366</t>
  </si>
  <si>
    <t>rs75401228</t>
  </si>
  <si>
    <t>rs75404740</t>
  </si>
  <si>
    <t>rs75414614</t>
  </si>
  <si>
    <t>rs75506345</t>
  </si>
  <si>
    <t>rs7555001</t>
  </si>
  <si>
    <t>rs75576186</t>
  </si>
  <si>
    <t>rs75663147</t>
  </si>
  <si>
    <t>rs7568011</t>
  </si>
  <si>
    <t>rs7575512</t>
  </si>
  <si>
    <t>rs75778431</t>
  </si>
  <si>
    <t>rs75827053</t>
  </si>
  <si>
    <t>rs75840887</t>
  </si>
  <si>
    <t>rs75843529</t>
  </si>
  <si>
    <t>rs76039404</t>
  </si>
  <si>
    <t>rs76085591</t>
  </si>
  <si>
    <t>rs761252</t>
  </si>
  <si>
    <t>rs76131388</t>
  </si>
  <si>
    <t>rs76147195</t>
  </si>
  <si>
    <t>rs76153583</t>
  </si>
  <si>
    <t>0.18961207766458937</t>
  </si>
  <si>
    <t>0.7845611397380781</t>
  </si>
  <si>
    <t>rs76168824</t>
  </si>
  <si>
    <t>rs76273245</t>
  </si>
  <si>
    <t>rs7629691</t>
  </si>
  <si>
    <t>rs763031</t>
  </si>
  <si>
    <t>0.19996201759969937</t>
  </si>
  <si>
    <t>0.32083984308967906</t>
  </si>
  <si>
    <t>0.9392982231100606</t>
  </si>
  <si>
    <t>rs76332933</t>
  </si>
  <si>
    <t>rs7641425</t>
  </si>
  <si>
    <t>rs76433036</t>
  </si>
  <si>
    <t>rs7647583</t>
  </si>
  <si>
    <t>rs76494444</t>
  </si>
  <si>
    <t>rs76525333</t>
  </si>
  <si>
    <t>rs76642373</t>
  </si>
  <si>
    <t>rs76734433</t>
  </si>
  <si>
    <t>rs76756502</t>
  </si>
  <si>
    <t>rs7675742</t>
  </si>
  <si>
    <t>rs76775848</t>
  </si>
  <si>
    <t>rs76838733</t>
  </si>
  <si>
    <t>rs7684716</t>
  </si>
  <si>
    <t>rs7690792</t>
  </si>
  <si>
    <t>rs76953522</t>
  </si>
  <si>
    <t>rs77063782</t>
  </si>
  <si>
    <t>rs7708780</t>
  </si>
  <si>
    <t>0.3567057133787237</t>
  </si>
  <si>
    <t>rs7708796</t>
  </si>
  <si>
    <t>rs77204288</t>
  </si>
  <si>
    <t>rs77299453</t>
  </si>
  <si>
    <t>rs7732075</t>
  </si>
  <si>
    <t>rs77327428</t>
  </si>
  <si>
    <t>rs77352620</t>
  </si>
  <si>
    <t>rs7735371</t>
  </si>
  <si>
    <t>rs7754509</t>
  </si>
  <si>
    <t>rs77592155</t>
  </si>
  <si>
    <t>rs77597366</t>
  </si>
  <si>
    <t>rs77621330</t>
  </si>
  <si>
    <t>rs7764724</t>
  </si>
  <si>
    <t>rs77682301</t>
  </si>
  <si>
    <t>rs7769968</t>
  </si>
  <si>
    <t>rs77790513</t>
  </si>
  <si>
    <t>rs77980764</t>
  </si>
  <si>
    <t>rs77989792</t>
  </si>
  <si>
    <t>rs77996080</t>
  </si>
  <si>
    <t>rs77996498</t>
  </si>
  <si>
    <t>rs78060243</t>
  </si>
  <si>
    <t>rs78073134</t>
  </si>
  <si>
    <t>rs7807572</t>
  </si>
  <si>
    <t>rs78116360</t>
  </si>
  <si>
    <t>rs78152035</t>
  </si>
  <si>
    <t>rs78157926</t>
  </si>
  <si>
    <t>rs78190491</t>
  </si>
  <si>
    <t>rs78244619</t>
  </si>
  <si>
    <t>rs7844529</t>
  </si>
  <si>
    <t>rs78552540</t>
  </si>
  <si>
    <t>rs7860663</t>
  </si>
  <si>
    <t>rs78640911</t>
  </si>
  <si>
    <t>rs78643137</t>
  </si>
  <si>
    <t>rs78669885</t>
  </si>
  <si>
    <t>rs78684007</t>
  </si>
  <si>
    <t>rs78735435</t>
  </si>
  <si>
    <t>rs78775346</t>
  </si>
  <si>
    <t>rs78827367</t>
  </si>
  <si>
    <t>rs78875653</t>
  </si>
  <si>
    <t>rs78906117</t>
  </si>
  <si>
    <t>rs79064726</t>
  </si>
  <si>
    <t>rs79135745</t>
  </si>
  <si>
    <t>rs79176831</t>
  </si>
  <si>
    <t>rs7919885</t>
  </si>
  <si>
    <t>rs79201258</t>
  </si>
  <si>
    <t>rs79332529</t>
  </si>
  <si>
    <t>rs79335867</t>
  </si>
  <si>
    <t>rs79349112</t>
  </si>
  <si>
    <t>rs79367113</t>
  </si>
  <si>
    <t>rs79382669</t>
  </si>
  <si>
    <t>rs7938513</t>
  </si>
  <si>
    <t>rs7944689</t>
  </si>
  <si>
    <t>rs79517161</t>
  </si>
  <si>
    <t>rs79535662</t>
  </si>
  <si>
    <t>rs79555492</t>
  </si>
  <si>
    <t>rs79641793</t>
  </si>
  <si>
    <t>rs7970559</t>
  </si>
  <si>
    <t>rs79763718</t>
  </si>
  <si>
    <t>rs79949422</t>
  </si>
  <si>
    <t>rs79971181</t>
  </si>
  <si>
    <t>rs8000594</t>
  </si>
  <si>
    <t>rs8004268</t>
  </si>
  <si>
    <t>rs8004874</t>
  </si>
  <si>
    <t>rs80057019</t>
  </si>
  <si>
    <t>rs80096665</t>
  </si>
  <si>
    <t>rs8010516</t>
  </si>
  <si>
    <t>rs8014964</t>
  </si>
  <si>
    <t>rs8024220</t>
  </si>
  <si>
    <t>rs80271593</t>
  </si>
  <si>
    <t>rs80326307</t>
  </si>
  <si>
    <t>rs80330229</t>
  </si>
  <si>
    <t>rs8063400</t>
  </si>
  <si>
    <t>rs8074509</t>
  </si>
  <si>
    <t>rs8077810</t>
  </si>
  <si>
    <t>rs8098718</t>
  </si>
  <si>
    <t>rs8135985</t>
  </si>
  <si>
    <t>rs8181410</t>
  </si>
  <si>
    <t>rs857428</t>
  </si>
  <si>
    <t>rs875367</t>
  </si>
  <si>
    <t>rs878694</t>
  </si>
  <si>
    <t>rs884286</t>
  </si>
  <si>
    <t>rs891716</t>
  </si>
  <si>
    <t>rs907077</t>
  </si>
  <si>
    <t>rs914414</t>
  </si>
  <si>
    <t>rs915059</t>
  </si>
  <si>
    <t>rs919328</t>
  </si>
  <si>
    <t>rs9300927</t>
  </si>
  <si>
    <t>rs9301124</t>
  </si>
  <si>
    <t>rs9305227</t>
  </si>
  <si>
    <t>rs9316714</t>
  </si>
  <si>
    <t>rs9318831</t>
  </si>
  <si>
    <t>rs9324444</t>
  </si>
  <si>
    <t>rs933913</t>
  </si>
  <si>
    <t>rs9357440</t>
  </si>
  <si>
    <t>rs9358624</t>
  </si>
  <si>
    <t>rs9366893</t>
  </si>
  <si>
    <t>rs942238</t>
  </si>
  <si>
    <t>rs9466710</t>
  </si>
  <si>
    <t>rs9476619</t>
  </si>
  <si>
    <t>rs9509896</t>
  </si>
  <si>
    <t>rs9542414</t>
  </si>
  <si>
    <t>rs9542449</t>
  </si>
  <si>
    <t>rs9546073</t>
  </si>
  <si>
    <t>rs9555073</t>
  </si>
  <si>
    <t>rs955531</t>
  </si>
  <si>
    <t>rs9558736</t>
  </si>
  <si>
    <t>rs9582764</t>
  </si>
  <si>
    <t>rs9586776</t>
  </si>
  <si>
    <t>rs9586779</t>
  </si>
  <si>
    <t>rs9601791</t>
  </si>
  <si>
    <t>rs9602581</t>
  </si>
  <si>
    <t>rs9625234</t>
  </si>
  <si>
    <t>rs9635876</t>
  </si>
  <si>
    <t>rs9644921</t>
  </si>
  <si>
    <t>rs9678299</t>
  </si>
  <si>
    <t>rs9692002</t>
  </si>
  <si>
    <t>rs969219</t>
  </si>
  <si>
    <t>rs970510</t>
  </si>
  <si>
    <t>rs972940</t>
  </si>
  <si>
    <t>rs9754600</t>
  </si>
  <si>
    <t>rs9788238</t>
  </si>
  <si>
    <t>rs9789896</t>
  </si>
  <si>
    <t>rs9829769</t>
  </si>
  <si>
    <t>rs9834078</t>
  </si>
  <si>
    <t>rs983551</t>
  </si>
  <si>
    <t>rs9885051</t>
  </si>
  <si>
    <t>rs9894103</t>
  </si>
  <si>
    <t>rs9896177</t>
  </si>
  <si>
    <t>rs9902204</t>
  </si>
  <si>
    <t>rs990319</t>
  </si>
  <si>
    <t>rs9905979</t>
  </si>
  <si>
    <t>rs9908514</t>
  </si>
  <si>
    <t>rs9922172</t>
  </si>
  <si>
    <t>rs9938925</t>
  </si>
  <si>
    <t>rs9942245</t>
  </si>
  <si>
    <t>rs994955</t>
  </si>
  <si>
    <t>rs9957453</t>
  </si>
  <si>
    <t>rs9960422</t>
  </si>
  <si>
    <t>rs9961062</t>
  </si>
  <si>
    <t>rs9967433</t>
  </si>
  <si>
    <t>rs9976894</t>
  </si>
  <si>
    <t>rs9979881</t>
  </si>
  <si>
    <t>rs10875976</t>
  </si>
  <si>
    <t>Obesity</t>
  </si>
  <si>
    <t>rs11209947</t>
  </si>
  <si>
    <t>rs11639988</t>
  </si>
  <si>
    <t>rs12735657</t>
  </si>
  <si>
    <t>rs1424233</t>
  </si>
  <si>
    <t>rs2060457</t>
  </si>
  <si>
    <t>rs2116830</t>
  </si>
  <si>
    <t>rs2370983</t>
  </si>
  <si>
    <t>rs476828</t>
  </si>
  <si>
    <t>Obesity, Type 2 diabetes mellitus</t>
  </si>
  <si>
    <t>rs10062749</t>
  </si>
  <si>
    <t>Osteoarthritis</t>
  </si>
  <si>
    <t>rs10465114</t>
  </si>
  <si>
    <t>rs10492367</t>
  </si>
  <si>
    <t>rs10831475</t>
  </si>
  <si>
    <t>rs10842226</t>
  </si>
  <si>
    <t>0.013257304669319665</t>
  </si>
  <si>
    <t>0.2326853195670559</t>
  </si>
  <si>
    <t>rs10948172</t>
  </si>
  <si>
    <t>rs10974438</t>
  </si>
  <si>
    <t>rs11049193</t>
  </si>
  <si>
    <t>rs111844273</t>
  </si>
  <si>
    <t>rs116112221</t>
  </si>
  <si>
    <t>rs117018441</t>
  </si>
  <si>
    <t>rs11705555</t>
  </si>
  <si>
    <t>rs11732213</t>
  </si>
  <si>
    <t>rs1517572</t>
  </si>
  <si>
    <t>rs17120227</t>
  </si>
  <si>
    <t>rs17288390</t>
  </si>
  <si>
    <t>rs17615906</t>
  </si>
  <si>
    <t>rs17659798</t>
  </si>
  <si>
    <t>rs201194999</t>
  </si>
  <si>
    <t>rs2038740</t>
  </si>
  <si>
    <t>rs2061027</t>
  </si>
  <si>
    <t>rs216175</t>
  </si>
  <si>
    <t>rs2605100</t>
  </si>
  <si>
    <t>rs2929451</t>
  </si>
  <si>
    <t>rs2953013</t>
  </si>
  <si>
    <t>rs3204689</t>
  </si>
  <si>
    <t>rs34687269</t>
  </si>
  <si>
    <t>rs3821262</t>
  </si>
  <si>
    <t>rs4380013</t>
  </si>
  <si>
    <t>rs4836732</t>
  </si>
  <si>
    <t>rs66989638</t>
  </si>
  <si>
    <t>rs7222178</t>
  </si>
  <si>
    <t>rs7294636</t>
  </si>
  <si>
    <t>rs72979233</t>
  </si>
  <si>
    <t>rs737142</t>
  </si>
  <si>
    <t>rs76340814</t>
  </si>
  <si>
    <t>rs7967762</t>
  </si>
  <si>
    <t>rs919642</t>
  </si>
  <si>
    <t>rs9475400</t>
  </si>
  <si>
    <t>rs9835230</t>
  </si>
  <si>
    <t>rs13182402</t>
  </si>
  <si>
    <t>Osteoporosis</t>
  </si>
  <si>
    <t>rs17184557</t>
  </si>
  <si>
    <t>rs10516839</t>
  </si>
  <si>
    <t>Parkinson's Disease</t>
  </si>
  <si>
    <t>rs10797576</t>
  </si>
  <si>
    <t>rs11060180</t>
  </si>
  <si>
    <t>rs114138760</t>
  </si>
  <si>
    <t>rs11610045</t>
  </si>
  <si>
    <t>rs117073808</t>
  </si>
  <si>
    <t>rs117267308</t>
  </si>
  <si>
    <t>rs12283611</t>
  </si>
  <si>
    <t>rs12637471</t>
  </si>
  <si>
    <t>rs12651314</t>
  </si>
  <si>
    <t>rs1293298</t>
  </si>
  <si>
    <t>rs13078687</t>
  </si>
  <si>
    <t>rs144755950</t>
  </si>
  <si>
    <t>rs1450522</t>
  </si>
  <si>
    <t>rs1491942</t>
  </si>
  <si>
    <t>rs1555399</t>
  </si>
  <si>
    <t>rs17833740</t>
  </si>
  <si>
    <t>rs181609621</t>
  </si>
  <si>
    <t>rs190807041</t>
  </si>
  <si>
    <t>rs199347</t>
  </si>
  <si>
    <t>rs2248244</t>
  </si>
  <si>
    <t>rs2414739</t>
  </si>
  <si>
    <t>0.5743749301374839</t>
  </si>
  <si>
    <t>0.9987108392344811</t>
  </si>
  <si>
    <t>rs344650</t>
  </si>
  <si>
    <t>rs34637584</t>
  </si>
  <si>
    <t>rs3742785</t>
  </si>
  <si>
    <t>rs3889108</t>
  </si>
  <si>
    <t>rs4653767</t>
  </si>
  <si>
    <t>rs6500328</t>
  </si>
  <si>
    <t>rs6599388</t>
  </si>
  <si>
    <t>rs6854006</t>
  </si>
  <si>
    <t>rs72840788</t>
  </si>
  <si>
    <t>rs75859381</t>
  </si>
  <si>
    <t>rs76904798</t>
  </si>
  <si>
    <t>rs8005172</t>
  </si>
  <si>
    <t>rs873786</t>
  </si>
  <si>
    <t>rs9468199</t>
  </si>
  <si>
    <t>rs10818854</t>
  </si>
  <si>
    <t>Polycystic ovary syndrome</t>
  </si>
  <si>
    <t>rs10993397</t>
  </si>
  <si>
    <t>rs12478601</t>
  </si>
  <si>
    <t>rs13429458</t>
  </si>
  <si>
    <t>rs1351592</t>
  </si>
  <si>
    <t>rs1784692</t>
  </si>
  <si>
    <t>rs1795379</t>
  </si>
  <si>
    <t>rs1894116</t>
  </si>
  <si>
    <t>rs2268361</t>
  </si>
  <si>
    <t>0.6017108684196574</t>
  </si>
  <si>
    <t>rs2272046</t>
  </si>
  <si>
    <t>rs3802457</t>
  </si>
  <si>
    <t>rs6022786</t>
  </si>
  <si>
    <t>rs705702</t>
  </si>
  <si>
    <t>rs76182733</t>
  </si>
  <si>
    <t>rs8043701</t>
  </si>
  <si>
    <t>rs10045403</t>
  </si>
  <si>
    <t>Rheumatoid Arthritis</t>
  </si>
  <si>
    <t>rs10488631</t>
  </si>
  <si>
    <t>rs10499194</t>
  </si>
  <si>
    <t>rs10760126</t>
  </si>
  <si>
    <t>rs10954214</t>
  </si>
  <si>
    <t>0.4425716971014537</t>
  </si>
  <si>
    <t>0.9720009871250741</t>
  </si>
  <si>
    <t>rs11190133</t>
  </si>
  <si>
    <t>rs11209026</t>
  </si>
  <si>
    <t>rs11217037</t>
  </si>
  <si>
    <t>rs11574914</t>
  </si>
  <si>
    <t>rs11594656</t>
  </si>
  <si>
    <t>rs117605225</t>
  </si>
  <si>
    <t>rs1182531</t>
  </si>
  <si>
    <t>rs11889341</t>
  </si>
  <si>
    <t>rs11915402</t>
  </si>
  <si>
    <t>rs12026490</t>
  </si>
  <si>
    <t>rs1234313</t>
  </si>
  <si>
    <t>rs12379034</t>
  </si>
  <si>
    <t>rs12467084</t>
  </si>
  <si>
    <t>rs12764378</t>
  </si>
  <si>
    <t>rs13210693</t>
  </si>
  <si>
    <t>rs13389408</t>
  </si>
  <si>
    <t>rs1516971</t>
  </si>
  <si>
    <t>rs1538981</t>
  </si>
  <si>
    <t>rs16947122</t>
  </si>
  <si>
    <t>rs1860545</t>
  </si>
  <si>
    <t>rs2075726</t>
  </si>
  <si>
    <t>rs2201584</t>
  </si>
  <si>
    <t>rs2240339</t>
  </si>
  <si>
    <t>rs2306848</t>
  </si>
  <si>
    <t>rs244672</t>
  </si>
  <si>
    <t>rs2671692</t>
  </si>
  <si>
    <t>rs2836883</t>
  </si>
  <si>
    <t>rs28411352</t>
  </si>
  <si>
    <t>rs2910686</t>
  </si>
  <si>
    <t>rs33980500</t>
  </si>
  <si>
    <t>rs34046593</t>
  </si>
  <si>
    <t>rs35164067</t>
  </si>
  <si>
    <t>rs36051895</t>
  </si>
  <si>
    <t>rs3778753</t>
  </si>
  <si>
    <t>rs3781094</t>
  </si>
  <si>
    <t>rs3781913</t>
  </si>
  <si>
    <t>rs3816587</t>
  </si>
  <si>
    <t>rs502919</t>
  </si>
  <si>
    <t>rs6018432</t>
  </si>
  <si>
    <t>rs61828284</t>
  </si>
  <si>
    <t>rs657075</t>
  </si>
  <si>
    <t>rs660895</t>
  </si>
  <si>
    <t>rs6705628</t>
  </si>
  <si>
    <t>rs6752643</t>
  </si>
  <si>
    <t>rs726288</t>
  </si>
  <si>
    <t>rs72928038</t>
  </si>
  <si>
    <t>rs7749323</t>
  </si>
  <si>
    <t>rs8026898</t>
  </si>
  <si>
    <t>rs8087252</t>
  </si>
  <si>
    <t>0.5858679447797382</t>
  </si>
  <si>
    <t>0.9994111388341832</t>
  </si>
  <si>
    <t>rs872863</t>
  </si>
  <si>
    <t>rs951005</t>
  </si>
  <si>
    <t>0.45135851045241826</t>
  </si>
  <si>
    <t>0.9618700111049021</t>
  </si>
  <si>
    <t>rs10150710</t>
  </si>
  <si>
    <t>Schizophrenia</t>
  </si>
  <si>
    <t>rs10204454</t>
  </si>
  <si>
    <t>rs1023500</t>
  </si>
  <si>
    <t>rs10489202</t>
  </si>
  <si>
    <t>rs10510653</t>
  </si>
  <si>
    <t>rs10515678</t>
  </si>
  <si>
    <t>rs10791098</t>
  </si>
  <si>
    <t>rs10860964</t>
  </si>
  <si>
    <t>rs10940346</t>
  </si>
  <si>
    <t>rs11027857</t>
  </si>
  <si>
    <t>rs11098403</t>
  </si>
  <si>
    <t>0.1638397124539439</t>
  </si>
  <si>
    <t>0.7873870305782295</t>
  </si>
  <si>
    <t>rs11147928</t>
  </si>
  <si>
    <t>rs116229101</t>
  </si>
  <si>
    <t>rs11708578</t>
  </si>
  <si>
    <t>rs11982256</t>
  </si>
  <si>
    <t>rs12129573</t>
  </si>
  <si>
    <t>rs12139672</t>
  </si>
  <si>
    <t>rs12325245</t>
  </si>
  <si>
    <t>rs1261117</t>
  </si>
  <si>
    <t>rs12622667</t>
  </si>
  <si>
    <t>rs12652777</t>
  </si>
  <si>
    <t>rs12807809</t>
  </si>
  <si>
    <t>rs12903146</t>
  </si>
  <si>
    <t>rs12908161</t>
  </si>
  <si>
    <t>rs13164092</t>
  </si>
  <si>
    <t>rs13194053</t>
  </si>
  <si>
    <t>rs13259407</t>
  </si>
  <si>
    <t>rs13261217</t>
  </si>
  <si>
    <t>rs1367858</t>
  </si>
  <si>
    <t>rs1509378</t>
  </si>
  <si>
    <t>rs156089</t>
  </si>
  <si>
    <t>rs1641523</t>
  </si>
  <si>
    <t>rs16880831</t>
  </si>
  <si>
    <t>rs172531</t>
  </si>
  <si>
    <t>rs17439799</t>
  </si>
  <si>
    <t>rs17504622</t>
  </si>
  <si>
    <t>rs17598729</t>
  </si>
  <si>
    <t>rs17616243</t>
  </si>
  <si>
    <t>rs17630293</t>
  </si>
  <si>
    <t>rs17691888</t>
  </si>
  <si>
    <t>rs17720293</t>
  </si>
  <si>
    <t>rs1837495</t>
  </si>
  <si>
    <t>rs1864774</t>
  </si>
  <si>
    <t>rs192812</t>
  </si>
  <si>
    <t>rs2007044</t>
  </si>
  <si>
    <t>rs2026194</t>
  </si>
  <si>
    <t>rs2053079</t>
  </si>
  <si>
    <t>rs210152</t>
  </si>
  <si>
    <t>0.33926296729649325</t>
  </si>
  <si>
    <t>0.9060914673781657</t>
  </si>
  <si>
    <t>rs2143757</t>
  </si>
  <si>
    <t>rs2239063</t>
  </si>
  <si>
    <t>rs2247870</t>
  </si>
  <si>
    <t>0.4239151420295565</t>
  </si>
  <si>
    <t>0.9505732056317647</t>
  </si>
  <si>
    <t>rs2764766</t>
  </si>
  <si>
    <t>rs2868134</t>
  </si>
  <si>
    <t>rs2905426</t>
  </si>
  <si>
    <t>rs3145</t>
  </si>
  <si>
    <t>rs33932084</t>
  </si>
  <si>
    <t>rs34104395</t>
  </si>
  <si>
    <t>rs3732386</t>
  </si>
  <si>
    <t>rs3742658</t>
  </si>
  <si>
    <t>rs3768644</t>
  </si>
  <si>
    <t>0.5328324329046362</t>
  </si>
  <si>
    <t>0.9076357741905837</t>
  </si>
  <si>
    <t>rs3798869</t>
  </si>
  <si>
    <t>rs3825845</t>
  </si>
  <si>
    <t>rs3919583</t>
  </si>
  <si>
    <t>rs439639</t>
  </si>
  <si>
    <t>rs4630889</t>
  </si>
  <si>
    <t>rs4833558</t>
  </si>
  <si>
    <t>rs4936216</t>
  </si>
  <si>
    <t>rs4976976</t>
  </si>
  <si>
    <t>rs4987094</t>
  </si>
  <si>
    <t>rs55833108</t>
  </si>
  <si>
    <t>rs56205728</t>
  </si>
  <si>
    <t>rs59979824</t>
  </si>
  <si>
    <t>rs61867294</t>
  </si>
  <si>
    <t>rs62378245</t>
  </si>
  <si>
    <t>rs629444</t>
  </si>
  <si>
    <t>rs6430491</t>
  </si>
  <si>
    <t>rs6449528</t>
  </si>
  <si>
    <t>rs6563592</t>
  </si>
  <si>
    <t>rs66492629</t>
  </si>
  <si>
    <t>rs6670165</t>
  </si>
  <si>
    <t>rs67082009</t>
  </si>
  <si>
    <t>rs67575965</t>
  </si>
  <si>
    <t>rs6804239</t>
  </si>
  <si>
    <t>rs6846161</t>
  </si>
  <si>
    <t>rs6918586</t>
  </si>
  <si>
    <t>rs6932590</t>
  </si>
  <si>
    <t>rs6942227</t>
  </si>
  <si>
    <t>rs7012816</t>
  </si>
  <si>
    <t>rs7143919</t>
  </si>
  <si>
    <t>rs715170</t>
  </si>
  <si>
    <t>rs72934570</t>
  </si>
  <si>
    <t>rs73229090</t>
  </si>
  <si>
    <t>rs7438</t>
  </si>
  <si>
    <t>rs7523273</t>
  </si>
  <si>
    <t>rs7527939</t>
  </si>
  <si>
    <t>rs75575209</t>
  </si>
  <si>
    <t>rs758129</t>
  </si>
  <si>
    <t>rs7584565</t>
  </si>
  <si>
    <t>rs76664468</t>
  </si>
  <si>
    <t>rs7807720</t>
  </si>
  <si>
    <t>rs7900775</t>
  </si>
  <si>
    <t>rs79210963</t>
  </si>
  <si>
    <t>rs8055219</t>
  </si>
  <si>
    <t>0.6843138547519789</t>
  </si>
  <si>
    <t>rs9332466</t>
  </si>
  <si>
    <t>rs9595066</t>
  </si>
  <si>
    <t>rs9841616</t>
  </si>
  <si>
    <t>rs999494</t>
  </si>
  <si>
    <t>rs2445284</t>
  </si>
  <si>
    <t>Sickle Cell Anemia</t>
  </si>
  <si>
    <t>rs7203560</t>
  </si>
  <si>
    <t>rs7948471</t>
  </si>
  <si>
    <t>rs1042602</t>
  </si>
  <si>
    <t>rs10810635</t>
  </si>
  <si>
    <t>0.11429830549989978</t>
  </si>
  <si>
    <t>0.6920008250201065</t>
  </si>
  <si>
    <t>rs10962612</t>
  </si>
  <si>
    <t>rs11697428</t>
  </si>
  <si>
    <t>rs12210050</t>
  </si>
  <si>
    <t>rs12792431</t>
  </si>
  <si>
    <t>rs12931267</t>
  </si>
  <si>
    <t>rs1326797</t>
  </si>
  <si>
    <t>rs164745</t>
  </si>
  <si>
    <t>rs17093831</t>
  </si>
  <si>
    <t>rs1885194</t>
  </si>
  <si>
    <t>rs2639099</t>
  </si>
  <si>
    <t>rs35563099</t>
  </si>
  <si>
    <t>rs36233537</t>
  </si>
  <si>
    <t>rs57119673</t>
  </si>
  <si>
    <t>rs114947355</t>
  </si>
  <si>
    <t>Stroke</t>
  </si>
  <si>
    <t>rs12122341</t>
  </si>
  <si>
    <t>rs12445022</t>
  </si>
  <si>
    <t>rs138364069</t>
  </si>
  <si>
    <t>rs17771318</t>
  </si>
  <si>
    <t>rs1799963</t>
  </si>
  <si>
    <t>rs2107595</t>
  </si>
  <si>
    <t>rs71654444</t>
  </si>
  <si>
    <t>rs72976591</t>
  </si>
  <si>
    <t>rs7705819</t>
  </si>
  <si>
    <t>rs10048404</t>
  </si>
  <si>
    <t>Type 2 diabetes mellitus</t>
  </si>
  <si>
    <t>rs10096633</t>
  </si>
  <si>
    <t>rs10114341</t>
  </si>
  <si>
    <t>rs10159026</t>
  </si>
  <si>
    <t>rs10229583</t>
  </si>
  <si>
    <t>rs1042725</t>
  </si>
  <si>
    <t>rs1048886</t>
  </si>
  <si>
    <t>rs10490871</t>
  </si>
  <si>
    <t>rs10507349</t>
  </si>
  <si>
    <t>rs1058018</t>
  </si>
  <si>
    <t>rs10758950</t>
  </si>
  <si>
    <t>rs10787287</t>
  </si>
  <si>
    <t>rs10814916</t>
  </si>
  <si>
    <t>0.22557050939334714</t>
  </si>
  <si>
    <t>0.8475893760583931</t>
  </si>
  <si>
    <t>rs10835690</t>
  </si>
  <si>
    <t>rs10844518</t>
  </si>
  <si>
    <t>rs10860209</t>
  </si>
  <si>
    <t>rs10879261</t>
  </si>
  <si>
    <t>rs10886471</t>
  </si>
  <si>
    <t>rs10889560</t>
  </si>
  <si>
    <t>rs10893829</t>
  </si>
  <si>
    <t>rs10906115</t>
  </si>
  <si>
    <t>rs10965250</t>
  </si>
  <si>
    <t>rs10992863</t>
  </si>
  <si>
    <t>rs10993072</t>
  </si>
  <si>
    <t>rs10998304</t>
  </si>
  <si>
    <t>rs11033115</t>
  </si>
  <si>
    <t>rs11063069</t>
  </si>
  <si>
    <t>rs1108617</t>
  </si>
  <si>
    <t>rs11098676</t>
  </si>
  <si>
    <t>rs11108094</t>
  </si>
  <si>
    <t>rs11199116</t>
  </si>
  <si>
    <t>rs11257600</t>
  </si>
  <si>
    <t>rs1127215</t>
  </si>
  <si>
    <t>rs1127787</t>
  </si>
  <si>
    <t>rs114136102</t>
  </si>
  <si>
    <t>rs11496066</t>
  </si>
  <si>
    <t>rs11558471</t>
  </si>
  <si>
    <t>rs11583755</t>
  </si>
  <si>
    <t>rs11634397</t>
  </si>
  <si>
    <t>rs11639470</t>
  </si>
  <si>
    <t>0.23216492186878923</t>
  </si>
  <si>
    <t>0.8531882778249077</t>
  </si>
  <si>
    <t>rs11662800</t>
  </si>
  <si>
    <t>rs11671664</t>
  </si>
  <si>
    <t>rs116861182</t>
  </si>
  <si>
    <t>rs11699802</t>
  </si>
  <si>
    <t>rs117001013</t>
  </si>
  <si>
    <t>rs11723275</t>
  </si>
  <si>
    <t>rs117737118</t>
  </si>
  <si>
    <t>rs117809958</t>
  </si>
  <si>
    <t>rs117834099</t>
  </si>
  <si>
    <t>rs11795343</t>
  </si>
  <si>
    <t>rs11830243</t>
  </si>
  <si>
    <t>rs11925227</t>
  </si>
  <si>
    <t>rs11940813</t>
  </si>
  <si>
    <t>rs11998023</t>
  </si>
  <si>
    <t>rs12041243</t>
  </si>
  <si>
    <t>rs12128213</t>
  </si>
  <si>
    <t>rs12187734</t>
  </si>
  <si>
    <t>rs12305809</t>
  </si>
  <si>
    <t>rs12433335</t>
  </si>
  <si>
    <t>rs12437434</t>
  </si>
  <si>
    <t>rs12505942</t>
  </si>
  <si>
    <t>rs12549902</t>
  </si>
  <si>
    <t>rs12578595</t>
  </si>
  <si>
    <t>rs12680217</t>
  </si>
  <si>
    <t>rs12820906</t>
  </si>
  <si>
    <t>rs12907887</t>
  </si>
  <si>
    <t>0.20388330103584854</t>
  </si>
  <si>
    <t>rs12910825</t>
  </si>
  <si>
    <t>rs12912777</t>
  </si>
  <si>
    <t>rs12917449</t>
  </si>
  <si>
    <t>rs12932337</t>
  </si>
  <si>
    <t>rs12933120</t>
  </si>
  <si>
    <t>rs13005841</t>
  </si>
  <si>
    <t>rs13024606</t>
  </si>
  <si>
    <t>rs13085136</t>
  </si>
  <si>
    <t>rs13086331</t>
  </si>
  <si>
    <t>rs13094957</t>
  </si>
  <si>
    <t>rs13239186</t>
  </si>
  <si>
    <t>rs13426680</t>
  </si>
  <si>
    <t>rs13434089</t>
  </si>
  <si>
    <t>rs138213721</t>
  </si>
  <si>
    <t>rs138337556</t>
  </si>
  <si>
    <t>rs1437055</t>
  </si>
  <si>
    <t>0.17611603435289974</t>
  </si>
  <si>
    <t>0.8351943163514368</t>
  </si>
  <si>
    <t>rs1449348</t>
  </si>
  <si>
    <t>rs146886108</t>
  </si>
  <si>
    <t>rs147689733</t>
  </si>
  <si>
    <t>rs148106383</t>
  </si>
  <si>
    <t>rs149265787</t>
  </si>
  <si>
    <t>rs150626020</t>
  </si>
  <si>
    <t>rs1573090</t>
  </si>
  <si>
    <t>rs16826069</t>
  </si>
  <si>
    <t>rs16861329</t>
  </si>
  <si>
    <t>rs16881572</t>
  </si>
  <si>
    <t>rs16884025</t>
  </si>
  <si>
    <t>rs16902871</t>
  </si>
  <si>
    <t>rs16988333</t>
  </si>
  <si>
    <t>rs17013314</t>
  </si>
  <si>
    <t>rs17035289</t>
  </si>
  <si>
    <t>rs17105012</t>
  </si>
  <si>
    <t>rs17168486</t>
  </si>
  <si>
    <t>rs17175860</t>
  </si>
  <si>
    <t>rs17250977</t>
  </si>
  <si>
    <t>rs17265513</t>
  </si>
  <si>
    <t>rs17439448</t>
  </si>
  <si>
    <t>0.6191688519472424</t>
  </si>
  <si>
    <t>0.9518084535465613</t>
  </si>
  <si>
    <t>rs1752169</t>
  </si>
  <si>
    <t>rs1758632</t>
  </si>
  <si>
    <t>rs17662402</t>
  </si>
  <si>
    <t>rs17737404</t>
  </si>
  <si>
    <t>rs17747955</t>
  </si>
  <si>
    <t>rs17772814</t>
  </si>
  <si>
    <t>rs1796330</t>
  </si>
  <si>
    <t>rs1800574</t>
  </si>
  <si>
    <t>rs1815591</t>
  </si>
  <si>
    <t>rs181752889</t>
  </si>
  <si>
    <t>rs184509201</t>
  </si>
  <si>
    <t>rs184660829</t>
  </si>
  <si>
    <t>rs184847416</t>
  </si>
  <si>
    <t>rs1872635</t>
  </si>
  <si>
    <t>rs1885234</t>
  </si>
  <si>
    <t>rs1922879</t>
  </si>
  <si>
    <t>rs197374</t>
  </si>
  <si>
    <t>rs197482</t>
  </si>
  <si>
    <t>rs1990760</t>
  </si>
  <si>
    <t>rs2011603</t>
  </si>
  <si>
    <t>rs2028150</t>
  </si>
  <si>
    <t>rs2033159</t>
  </si>
  <si>
    <t>rs2055901</t>
  </si>
  <si>
    <t>rs2106463</t>
  </si>
  <si>
    <t>rs2126736</t>
  </si>
  <si>
    <t>rs2236033</t>
  </si>
  <si>
    <t>rs2249105</t>
  </si>
  <si>
    <t>rs2250301</t>
  </si>
  <si>
    <t>rs2252115</t>
  </si>
  <si>
    <t>rs2257883</t>
  </si>
  <si>
    <t>rs2269245</t>
  </si>
  <si>
    <t>rs2282456</t>
  </si>
  <si>
    <t>rs2283159</t>
  </si>
  <si>
    <t>rs229533</t>
  </si>
  <si>
    <t>rs231349</t>
  </si>
  <si>
    <t>rs231362</t>
  </si>
  <si>
    <t>rs234853</t>
  </si>
  <si>
    <t>0.47833478380707867</t>
  </si>
  <si>
    <t>0.8983160308788561</t>
  </si>
  <si>
    <t>rs2409742</t>
  </si>
  <si>
    <t>rs2410767</t>
  </si>
  <si>
    <t>rs2426439</t>
  </si>
  <si>
    <t>rs2431115</t>
  </si>
  <si>
    <t>rs2453051</t>
  </si>
  <si>
    <t>rs247975</t>
  </si>
  <si>
    <t>rs2548498</t>
  </si>
  <si>
    <t>rs2583921</t>
  </si>
  <si>
    <t>rs2616132</t>
  </si>
  <si>
    <t>rs2706710</t>
  </si>
  <si>
    <t>rs2706785</t>
  </si>
  <si>
    <t>rs2732469</t>
  </si>
  <si>
    <t>rs2767036</t>
  </si>
  <si>
    <t>rs2800733</t>
  </si>
  <si>
    <t>rs2820444</t>
  </si>
  <si>
    <t>rs28637892</t>
  </si>
  <si>
    <t>rs28712435</t>
  </si>
  <si>
    <t>rs28998802</t>
  </si>
  <si>
    <t>rs2943657</t>
  </si>
  <si>
    <t>rs2952858</t>
  </si>
  <si>
    <t>rs302864</t>
  </si>
  <si>
    <t>rs305686</t>
  </si>
  <si>
    <t>rs3176466</t>
  </si>
  <si>
    <t>rs33959228</t>
  </si>
  <si>
    <t>rs34340810</t>
  </si>
  <si>
    <t>rs348330</t>
  </si>
  <si>
    <t>rs34845373</t>
  </si>
  <si>
    <t>rs349359</t>
  </si>
  <si>
    <t>rs35011184</t>
  </si>
  <si>
    <t>rs35164294</t>
  </si>
  <si>
    <t>rs35658696</t>
  </si>
  <si>
    <t>rs35753840</t>
  </si>
  <si>
    <t>rs3742305</t>
  </si>
  <si>
    <t>rs3757969</t>
  </si>
  <si>
    <t>rs3772071</t>
  </si>
  <si>
    <t>rs3779272</t>
  </si>
  <si>
    <t>rs3811978</t>
  </si>
  <si>
    <t>rs3842770</t>
  </si>
  <si>
    <t>rs3845281</t>
  </si>
  <si>
    <t>rs3872707</t>
  </si>
  <si>
    <t>rs41304257</t>
  </si>
  <si>
    <t>rs4132228</t>
  </si>
  <si>
    <t>rs4132670</t>
  </si>
  <si>
    <t>rs4273712</t>
  </si>
  <si>
    <t>rs4281707</t>
  </si>
  <si>
    <t>rs4294149</t>
  </si>
  <si>
    <t>rs4385321</t>
  </si>
  <si>
    <t>rs4458523</t>
  </si>
  <si>
    <t>rs4673712</t>
  </si>
  <si>
    <t>rs4709746</t>
  </si>
  <si>
    <t>rs4712524</t>
  </si>
  <si>
    <t>rs474513</t>
  </si>
  <si>
    <t>rs4812829</t>
  </si>
  <si>
    <t>rs4834232</t>
  </si>
  <si>
    <t>rs4899280</t>
  </si>
  <si>
    <t>rs4918796</t>
  </si>
  <si>
    <t>rs4925109</t>
  </si>
  <si>
    <t>rs4946812</t>
  </si>
  <si>
    <t>rs510062</t>
  </si>
  <si>
    <t>rs528350911</t>
  </si>
  <si>
    <t>rs551513405</t>
  </si>
  <si>
    <t>rs55812705</t>
  </si>
  <si>
    <t>rs56348580</t>
  </si>
  <si>
    <t>rs569511541</t>
  </si>
  <si>
    <t>rs576674</t>
  </si>
  <si>
    <t>rs59489841</t>
  </si>
  <si>
    <t>rs60384372</t>
  </si>
  <si>
    <t>rs60573766</t>
  </si>
  <si>
    <t>rs6063048</t>
  </si>
  <si>
    <t>rs6063454</t>
  </si>
  <si>
    <t>rs6073143</t>
  </si>
  <si>
    <t>rs6134031</t>
  </si>
  <si>
    <t>rs61342118</t>
  </si>
  <si>
    <t>rs62034975</t>
  </si>
  <si>
    <t>rs62080313</t>
  </si>
  <si>
    <t>rs62515938</t>
  </si>
  <si>
    <t>rs6479591</t>
  </si>
  <si>
    <t>rs654629</t>
  </si>
  <si>
    <t>rs6561273</t>
  </si>
  <si>
    <t>rs6712905</t>
  </si>
  <si>
    <t>rs6715901</t>
  </si>
  <si>
    <t>rs6716394</t>
  </si>
  <si>
    <t>rs67232546</t>
  </si>
  <si>
    <t>rs67254669</t>
  </si>
  <si>
    <t>rs67269808</t>
  </si>
  <si>
    <t>rs676387</t>
  </si>
  <si>
    <t>rs6928012</t>
  </si>
  <si>
    <t>rs6947395</t>
  </si>
  <si>
    <t>rs697239</t>
  </si>
  <si>
    <t>rs7026688</t>
  </si>
  <si>
    <t>rs7029718</t>
  </si>
  <si>
    <t>rs7127212</t>
  </si>
  <si>
    <t>rs7138300</t>
  </si>
  <si>
    <t>rs71495046</t>
  </si>
  <si>
    <t>rs7163757</t>
  </si>
  <si>
    <t>rs7202844</t>
  </si>
  <si>
    <t>rs7219033</t>
  </si>
  <si>
    <t>rs7224711</t>
  </si>
  <si>
    <t>rs7236466</t>
  </si>
  <si>
    <t>rs72692804</t>
  </si>
  <si>
    <t>rs72802365</t>
  </si>
  <si>
    <t>rs72982988</t>
  </si>
  <si>
    <t>rs730497</t>
  </si>
  <si>
    <t>rs73085586</t>
  </si>
  <si>
    <t>rs7316626</t>
  </si>
  <si>
    <t>rs73184014</t>
  </si>
  <si>
    <t>rs73284431</t>
  </si>
  <si>
    <t>rs7330796</t>
  </si>
  <si>
    <t>rs735949</t>
  </si>
  <si>
    <t>rs738408</t>
  </si>
  <si>
    <t>rs7483027</t>
  </si>
  <si>
    <t>rs75307421</t>
  </si>
  <si>
    <t>rs75332279</t>
  </si>
  <si>
    <t>rs7560163</t>
  </si>
  <si>
    <t>rs756145</t>
  </si>
  <si>
    <t>rs7561798</t>
  </si>
  <si>
    <t>rs75619936</t>
  </si>
  <si>
    <t>rs75693095</t>
  </si>
  <si>
    <t>rs75756987</t>
  </si>
  <si>
    <t>rs75851973</t>
  </si>
  <si>
    <t>rs76549217</t>
  </si>
  <si>
    <t>rs7660000</t>
  </si>
  <si>
    <t>rs76789970</t>
  </si>
  <si>
    <t>rs7685296</t>
  </si>
  <si>
    <t>rs7721099</t>
  </si>
  <si>
    <t>rs7781440</t>
  </si>
  <si>
    <t>rs7786095</t>
  </si>
  <si>
    <t>rs77864822</t>
  </si>
  <si>
    <t>rs77978149</t>
  </si>
  <si>
    <t>rs78020297</t>
  </si>
  <si>
    <t>rs7845219</t>
  </si>
  <si>
    <t>rs78627331</t>
  </si>
  <si>
    <t>rs7867635</t>
  </si>
  <si>
    <t>rs7961581</t>
  </si>
  <si>
    <t>rs79826452</t>
  </si>
  <si>
    <t>rs80147536</t>
  </si>
  <si>
    <t>rs8026714</t>
  </si>
  <si>
    <t>rs8032939</t>
  </si>
  <si>
    <t>rs8071043</t>
  </si>
  <si>
    <t>rs8107527</t>
  </si>
  <si>
    <t>rs878017</t>
  </si>
  <si>
    <t>rs878521</t>
  </si>
  <si>
    <t>rs890940</t>
  </si>
  <si>
    <t>rs893617</t>
  </si>
  <si>
    <t>rs917195</t>
  </si>
  <si>
    <t>rs9271774</t>
  </si>
  <si>
    <t>rs9296095</t>
  </si>
  <si>
    <t>rs9309245</t>
  </si>
  <si>
    <t>rs9319382</t>
  </si>
  <si>
    <t>rs9379084</t>
  </si>
  <si>
    <t>rs9384</t>
  </si>
  <si>
    <t>rs9470794</t>
  </si>
  <si>
    <t>rs9479</t>
  </si>
  <si>
    <t>rs9505085</t>
  </si>
  <si>
    <t>rs9505118</t>
  </si>
  <si>
    <t>rs9552911</t>
  </si>
  <si>
    <t>rs9555581</t>
  </si>
  <si>
    <t>rs9591325</t>
  </si>
  <si>
    <t>rs9687832</t>
  </si>
  <si>
    <t>rs9828772</t>
  </si>
  <si>
    <t>rs9852406</t>
  </si>
  <si>
    <t>rs9869477</t>
  </si>
  <si>
    <t>rs9900074</t>
  </si>
  <si>
    <t>rs9913225</t>
  </si>
  <si>
    <t>rs9948462</t>
  </si>
  <si>
    <t>rs10101067</t>
  </si>
  <si>
    <t>Type 2 diabetes mellitus, Waist hip ratio</t>
  </si>
  <si>
    <t>rs9370243</t>
  </si>
  <si>
    <t>rs12123821</t>
  </si>
  <si>
    <t>vitamin D deficiency</t>
  </si>
  <si>
    <t>rs10030941</t>
  </si>
  <si>
    <t>Vitamin D measurement</t>
  </si>
  <si>
    <t>rs1038165</t>
  </si>
  <si>
    <t>rs10454087</t>
  </si>
  <si>
    <t>rs10832289</t>
  </si>
  <si>
    <t>rs11127186</t>
  </si>
  <si>
    <t>rs11234027</t>
  </si>
  <si>
    <t>rs11249526</t>
  </si>
  <si>
    <t>rs11264360</t>
  </si>
  <si>
    <t>0.17587922364665756</t>
  </si>
  <si>
    <t>rs113137180</t>
  </si>
  <si>
    <t>rs113255079</t>
  </si>
  <si>
    <t>rs114204813</t>
  </si>
  <si>
    <t>rs115157626</t>
  </si>
  <si>
    <t>rs115790635</t>
  </si>
  <si>
    <t>rs11600054</t>
  </si>
  <si>
    <t>rs116918533</t>
  </si>
  <si>
    <t>rs117206369</t>
  </si>
  <si>
    <t>rs117277599</t>
  </si>
  <si>
    <t>rs117421906</t>
  </si>
  <si>
    <t>rs117471111</t>
  </si>
  <si>
    <t>rs117688972</t>
  </si>
  <si>
    <t>rs117714657</t>
  </si>
  <si>
    <t>rs117865811</t>
  </si>
  <si>
    <t>rs117913124</t>
  </si>
  <si>
    <t>rs11826529</t>
  </si>
  <si>
    <t>rs12056768</t>
  </si>
  <si>
    <t>rs12128071</t>
  </si>
  <si>
    <t>rs12130219</t>
  </si>
  <si>
    <t>rs12278461</t>
  </si>
  <si>
    <t>rs12363618</t>
  </si>
  <si>
    <t>rs12364277</t>
  </si>
  <si>
    <t>rs12997242</t>
  </si>
  <si>
    <t>rs13107347</t>
  </si>
  <si>
    <t>rs13134261</t>
  </si>
  <si>
    <t>rs138600084</t>
  </si>
  <si>
    <t>rs140371183</t>
  </si>
  <si>
    <t>rs1410656</t>
  </si>
  <si>
    <t>rs148514005</t>
  </si>
  <si>
    <t>rs150270324</t>
  </si>
  <si>
    <t>rs150585703</t>
  </si>
  <si>
    <t>rs1526692</t>
  </si>
  <si>
    <t>rs16930278</t>
  </si>
  <si>
    <t>rs17060499</t>
  </si>
  <si>
    <t>rs17409116</t>
  </si>
  <si>
    <t>rs17670505</t>
  </si>
  <si>
    <t>rs17763426</t>
  </si>
  <si>
    <t>rs1792308</t>
  </si>
  <si>
    <t>rs1858889</t>
  </si>
  <si>
    <t>0.17716049012972995</t>
  </si>
  <si>
    <t>0.7711859446756052</t>
  </si>
  <si>
    <t>rs186441690</t>
  </si>
  <si>
    <t>rs187429064</t>
  </si>
  <si>
    <t>rs187443664</t>
  </si>
  <si>
    <t>rs188480917</t>
  </si>
  <si>
    <t>rs190688847</t>
  </si>
  <si>
    <t>rs1988241</t>
  </si>
  <si>
    <t>rs2131925</t>
  </si>
  <si>
    <t>rs2207132</t>
  </si>
  <si>
    <t>rs2304130</t>
  </si>
  <si>
    <t>rs2762934</t>
  </si>
  <si>
    <t>rs2762942</t>
  </si>
  <si>
    <t>rs2909218</t>
  </si>
  <si>
    <t>rs2910400</t>
  </si>
  <si>
    <t>rs34562866</t>
  </si>
  <si>
    <t>rs34726834</t>
  </si>
  <si>
    <t>rs35408430</t>
  </si>
  <si>
    <t>rs3775150</t>
  </si>
  <si>
    <t>rs3819817</t>
  </si>
  <si>
    <t>rs4149081</t>
  </si>
  <si>
    <t>rs4575545</t>
  </si>
  <si>
    <t>rs4756787</t>
  </si>
  <si>
    <t>0.31568614524802113</t>
  </si>
  <si>
    <t>rs4938362</t>
  </si>
  <si>
    <t>rs523583</t>
  </si>
  <si>
    <t>rs538325438</t>
  </si>
  <si>
    <t>rs554808052</t>
  </si>
  <si>
    <t>rs558560635</t>
  </si>
  <si>
    <t>rs571618690</t>
  </si>
  <si>
    <t>rs574615332</t>
  </si>
  <si>
    <t>rs59536295</t>
  </si>
  <si>
    <t>rs6068816</t>
  </si>
  <si>
    <t>rs6127099</t>
  </si>
  <si>
    <t>rs613808</t>
  </si>
  <si>
    <t>rs61878675</t>
  </si>
  <si>
    <t>rs61884049</t>
  </si>
  <si>
    <t>rs61937878</t>
  </si>
  <si>
    <t>rs6724965</t>
  </si>
  <si>
    <t>rs7113429</t>
  </si>
  <si>
    <t>rs7129781</t>
  </si>
  <si>
    <t>rs71473824</t>
  </si>
  <si>
    <t>rs719700</t>
  </si>
  <si>
    <t>rs72632971</t>
  </si>
  <si>
    <t>rs72653954</t>
  </si>
  <si>
    <t>rs72997623</t>
  </si>
  <si>
    <t>rs74620184</t>
  </si>
  <si>
    <t>rs74652320</t>
  </si>
  <si>
    <t>rs74669452</t>
  </si>
  <si>
    <t>rs75360998</t>
  </si>
  <si>
    <t>rs75774690</t>
  </si>
  <si>
    <t>rs7604788</t>
  </si>
  <si>
    <t>rs7665631</t>
  </si>
  <si>
    <t>rs76803094</t>
  </si>
  <si>
    <t>rs76820037</t>
  </si>
  <si>
    <t>rs77037130</t>
  </si>
  <si>
    <t>rs77149876</t>
  </si>
  <si>
    <t>rs77431995</t>
  </si>
  <si>
    <t>rs77532868</t>
  </si>
  <si>
    <t>rs78151190</t>
  </si>
  <si>
    <t>rs79190329</t>
  </si>
  <si>
    <t>rs79325920</t>
  </si>
  <si>
    <t>rs79614727</t>
  </si>
  <si>
    <t>rs79666294</t>
  </si>
  <si>
    <t>rs79777036</t>
  </si>
  <si>
    <t>rs80165586</t>
  </si>
  <si>
    <t>rs8121940</t>
  </si>
  <si>
    <t>rs9050</t>
  </si>
  <si>
    <t>rs952275</t>
  </si>
  <si>
    <t>rs1007330</t>
  </si>
  <si>
    <t>Waist hip ratio</t>
  </si>
  <si>
    <t>rs10116353</t>
  </si>
  <si>
    <t>rs10164099</t>
  </si>
  <si>
    <t>rs10462028</t>
  </si>
  <si>
    <t>rs10475249</t>
  </si>
  <si>
    <t>rs10490869</t>
  </si>
  <si>
    <t>rs10507223</t>
  </si>
  <si>
    <t>rs10512606</t>
  </si>
  <si>
    <t>rs1055144</t>
  </si>
  <si>
    <t>rs10788569</t>
  </si>
  <si>
    <t>rs10827252</t>
  </si>
  <si>
    <t>rs10872224</t>
  </si>
  <si>
    <t>rs10980802</t>
  </si>
  <si>
    <t>rs10991433</t>
  </si>
  <si>
    <t>rs11048470</t>
  </si>
  <si>
    <t>rs11051005</t>
  </si>
  <si>
    <t>rs1105881</t>
  </si>
  <si>
    <t>rs11176015</t>
  </si>
  <si>
    <t>rs11187537</t>
  </si>
  <si>
    <t>rs1144</t>
  </si>
  <si>
    <t>rs1152008</t>
  </si>
  <si>
    <t>rs1158805</t>
  </si>
  <si>
    <t>rs1163627</t>
  </si>
  <si>
    <t>rs11747001</t>
  </si>
  <si>
    <t>rs11760290</t>
  </si>
  <si>
    <t>rs11764879</t>
  </si>
  <si>
    <t>rs11893688</t>
  </si>
  <si>
    <t>rs11992444</t>
  </si>
  <si>
    <t>rs12138803</t>
  </si>
  <si>
    <t>rs12206094</t>
  </si>
  <si>
    <t>rs12361415</t>
  </si>
  <si>
    <t>rs12430764</t>
  </si>
  <si>
    <t>rs12440605</t>
  </si>
  <si>
    <t>rs12449442</t>
  </si>
  <si>
    <t>rs12459943</t>
  </si>
  <si>
    <t>rs12621633</t>
  </si>
  <si>
    <t>rs12629247</t>
  </si>
  <si>
    <t>rs12686771</t>
  </si>
  <si>
    <t>rs12777288</t>
  </si>
  <si>
    <t>rs12817549</t>
  </si>
  <si>
    <t>rs12936587</t>
  </si>
  <si>
    <t>rs1294432</t>
  </si>
  <si>
    <t>rs13028903</t>
  </si>
  <si>
    <t>rs13092573</t>
  </si>
  <si>
    <t>rs13154197</t>
  </si>
  <si>
    <t>rs1316979</t>
  </si>
  <si>
    <t>rs13406302</t>
  </si>
  <si>
    <t>rs1360485</t>
  </si>
  <si>
    <t>0.3515111447934431</t>
  </si>
  <si>
    <t>0.9538683242236426</t>
  </si>
  <si>
    <t>rs13642</t>
  </si>
  <si>
    <t>rs1394461</t>
  </si>
  <si>
    <t>rs1474921</t>
  </si>
  <si>
    <t>rs1494204</t>
  </si>
  <si>
    <t>rs1535179</t>
  </si>
  <si>
    <t>rs1569135</t>
  </si>
  <si>
    <t>rs16891532</t>
  </si>
  <si>
    <t>rs16976932</t>
  </si>
  <si>
    <t>rs17049502</t>
  </si>
  <si>
    <t>rs17080091</t>
  </si>
  <si>
    <t>rs17326656</t>
  </si>
  <si>
    <t>rs17437657</t>
  </si>
  <si>
    <t>rs1757471</t>
  </si>
  <si>
    <t>rs20478</t>
  </si>
  <si>
    <t>rs2058914</t>
  </si>
  <si>
    <t>rs2073267</t>
  </si>
  <si>
    <t>rs2076586</t>
  </si>
  <si>
    <t>rs2167750</t>
  </si>
  <si>
    <t>rs2195086</t>
  </si>
  <si>
    <t>rs2200155</t>
  </si>
  <si>
    <t>rs2235529</t>
  </si>
  <si>
    <t>rs2254069</t>
  </si>
  <si>
    <t>rs2291542</t>
  </si>
  <si>
    <t>rs2333496</t>
  </si>
  <si>
    <t>rs2373078</t>
  </si>
  <si>
    <t>rs2398893</t>
  </si>
  <si>
    <t>rs2419407</t>
  </si>
  <si>
    <t>rs2428549</t>
  </si>
  <si>
    <t>rs2448</t>
  </si>
  <si>
    <t>rs2715135</t>
  </si>
  <si>
    <t>rs2734741</t>
  </si>
  <si>
    <t>rs2823096</t>
  </si>
  <si>
    <t>rs2898885</t>
  </si>
  <si>
    <t>rs2907794</t>
  </si>
  <si>
    <t>rs2993481</t>
  </si>
  <si>
    <t>rs3121419</t>
  </si>
  <si>
    <t>rs34000</t>
  </si>
  <si>
    <t>rs34322</t>
  </si>
  <si>
    <t>rs372321</t>
  </si>
  <si>
    <t>rs3767848</t>
  </si>
  <si>
    <t>rs3789615</t>
  </si>
  <si>
    <t>rs380654</t>
  </si>
  <si>
    <t>rs3810068</t>
  </si>
  <si>
    <t>rs4239275</t>
  </si>
  <si>
    <t>rs4372913</t>
  </si>
  <si>
    <t>rs4395620</t>
  </si>
  <si>
    <t>rs4465809</t>
  </si>
  <si>
    <t>0.2154388602619219</t>
  </si>
  <si>
    <t>0.8103879223354106</t>
  </si>
  <si>
    <t>rs4556142</t>
  </si>
  <si>
    <t>rs4705986</t>
  </si>
  <si>
    <t>rs4772092</t>
  </si>
  <si>
    <t>rs4849294</t>
  </si>
  <si>
    <t>rs4871958</t>
  </si>
  <si>
    <t>rs4894803</t>
  </si>
  <si>
    <t>rs55920843</t>
  </si>
  <si>
    <t>rs579682</t>
  </si>
  <si>
    <t>rs62106258</t>
  </si>
  <si>
    <t>rs6433219</t>
  </si>
  <si>
    <t>rs6449133</t>
  </si>
  <si>
    <t>rs6486060</t>
  </si>
  <si>
    <t>rs6548834</t>
  </si>
  <si>
    <t>rs664532</t>
  </si>
  <si>
    <t>rs6658424</t>
  </si>
  <si>
    <t>rs6719428</t>
  </si>
  <si>
    <t>rs6749646</t>
  </si>
  <si>
    <t>rs6784615</t>
  </si>
  <si>
    <t>rs6874524</t>
  </si>
  <si>
    <t>rs6908042</t>
  </si>
  <si>
    <t>rs702485</t>
  </si>
  <si>
    <t>rs7222</t>
  </si>
  <si>
    <t>rs7242873</t>
  </si>
  <si>
    <t>rs7311622</t>
  </si>
  <si>
    <t>rs7598832</t>
  </si>
  <si>
    <t>rs76189032</t>
  </si>
  <si>
    <t>rs7680787</t>
  </si>
  <si>
    <t>rs7731717</t>
  </si>
  <si>
    <t>rs7797307</t>
  </si>
  <si>
    <t>rs7800072</t>
  </si>
  <si>
    <t>rs7823561</t>
  </si>
  <si>
    <t>0.3616054671399084</t>
  </si>
  <si>
    <t>0.7852172685584983</t>
  </si>
  <si>
    <t>rs789351</t>
  </si>
  <si>
    <t>rs7919055</t>
  </si>
  <si>
    <t>rs797486</t>
  </si>
  <si>
    <t>0.5096709133906647</t>
  </si>
  <si>
    <t>0.6329320728394416</t>
  </si>
  <si>
    <t>rs8030277</t>
  </si>
  <si>
    <t>rs8033381</t>
  </si>
  <si>
    <t>rs8043060</t>
  </si>
  <si>
    <t>rs8070737</t>
  </si>
  <si>
    <t>rs8071778</t>
  </si>
  <si>
    <t>rs8078513</t>
  </si>
  <si>
    <t>rs8103017</t>
  </si>
  <si>
    <t>rs905938</t>
  </si>
  <si>
    <t>rs9305545</t>
  </si>
  <si>
    <t>rs9362083</t>
  </si>
  <si>
    <t>rs9583489</t>
  </si>
  <si>
    <t>rs9644033</t>
  </si>
  <si>
    <t>rs9750952</t>
  </si>
  <si>
    <t>rs9837325</t>
  </si>
  <si>
    <t>rs9878908</t>
  </si>
  <si>
    <t>0.9998484836118051</t>
  </si>
  <si>
    <t>0.4334803925211758</t>
  </si>
  <si>
    <t>0.9688989774633953</t>
  </si>
  <si>
    <t>rs998749</t>
  </si>
  <si>
    <t>rs9988</t>
  </si>
  <si>
    <t>0.1531881478669227</t>
  </si>
  <si>
    <t>0.7435047217437474</t>
  </si>
  <si>
    <t>inc P1-P2-P3</t>
  </si>
  <si>
    <t>dec P2-P3</t>
  </si>
  <si>
    <t>inc P1-P3</t>
  </si>
  <si>
    <t>constant</t>
  </si>
  <si>
    <t>dec P1-P3</t>
  </si>
  <si>
    <t>inc P2-P3</t>
  </si>
  <si>
    <t>constant P1-P2 and inc P2-P3</t>
  </si>
  <si>
    <t>dec P1-P2 and inc P2-P3</t>
  </si>
  <si>
    <t>dec P1-P2 and constant P2-P3</t>
  </si>
  <si>
    <t>inc P1-P2 and dec P2-P3</t>
  </si>
  <si>
    <t>dec P1-P2-P3</t>
  </si>
  <si>
    <t>constant P1-P2 and dec P2-P3</t>
  </si>
  <si>
    <t>dec P1-P3 and constant P2-P3</t>
  </si>
  <si>
    <t>dec P1-P3 and inc P2-P3</t>
  </si>
  <si>
    <t>Caucasus North Neolithic freq</t>
  </si>
  <si>
    <t>Caucasus South Neolithic freq</t>
  </si>
  <si>
    <t>Caucasus North Bronze Age freq</t>
  </si>
  <si>
    <t>Caucasus South Bronze Age freq</t>
  </si>
  <si>
    <t>1.0</t>
  </si>
  <si>
    <t>0.76</t>
  </si>
  <si>
    <t>0.38</t>
  </si>
  <si>
    <t>0.21</t>
  </si>
  <si>
    <t>0.30</t>
  </si>
  <si>
    <t>0.0</t>
  </si>
  <si>
    <t>0.36</t>
  </si>
  <si>
    <t>0.19</t>
  </si>
  <si>
    <t>0.08</t>
  </si>
  <si>
    <t>NA</t>
  </si>
  <si>
    <t>0.24</t>
  </si>
  <si>
    <t>0.32</t>
  </si>
  <si>
    <t>0.84</t>
  </si>
  <si>
    <t>0.61</t>
  </si>
  <si>
    <t>0.56</t>
  </si>
  <si>
    <t>0.14</t>
  </si>
  <si>
    <t>0.15</t>
  </si>
  <si>
    <t>0.13</t>
  </si>
  <si>
    <t>0.12</t>
  </si>
  <si>
    <t>0.46</t>
  </si>
  <si>
    <t>0.26</t>
  </si>
  <si>
    <t>0.06</t>
  </si>
  <si>
    <t>0.58</t>
  </si>
  <si>
    <t>0.89</t>
  </si>
  <si>
    <t>0.93</t>
  </si>
  <si>
    <t>0.74</t>
  </si>
  <si>
    <t>0.65</t>
  </si>
  <si>
    <t>0.44</t>
  </si>
  <si>
    <t>0.75</t>
  </si>
  <si>
    <t>0.59</t>
  </si>
  <si>
    <t>0.45</t>
  </si>
  <si>
    <t>0.88</t>
  </si>
  <si>
    <t>0.47</t>
  </si>
  <si>
    <t>0.97</t>
  </si>
  <si>
    <t>0.64</t>
  </si>
  <si>
    <t>0.86</t>
  </si>
  <si>
    <t>0.02</t>
  </si>
  <si>
    <t>0.22</t>
  </si>
  <si>
    <t>0.18</t>
  </si>
  <si>
    <t>0.23</t>
  </si>
  <si>
    <t>0.04</t>
  </si>
  <si>
    <t>0.63</t>
  </si>
  <si>
    <t>0.66</t>
  </si>
  <si>
    <t>0.1</t>
  </si>
  <si>
    <t>0.11</t>
  </si>
  <si>
    <t>0.2</t>
  </si>
  <si>
    <t>0.31</t>
  </si>
  <si>
    <t>0.6</t>
  </si>
  <si>
    <t>0.33</t>
  </si>
  <si>
    <t>0.29</t>
  </si>
  <si>
    <t>0.35</t>
  </si>
  <si>
    <t>Increase P1-P2-P3</t>
  </si>
  <si>
    <t>Increase P1-P3</t>
  </si>
  <si>
    <t>Increase P2-P3</t>
  </si>
  <si>
    <t>Number of SNPs</t>
  </si>
  <si>
    <t>HDL Cholesterol</t>
  </si>
  <si>
    <t>LDL Cholesterol</t>
  </si>
  <si>
    <t>Type 2 Diabetes</t>
  </si>
  <si>
    <t>Bunlar için figür çizerken fenotiplere göre noktalara güzel renk verebilirsin ve sonrasında büyükten küçüğe sıralayarak çizebilirsin, 0 olan fenotipleri göstermeye gerek yok figürde</t>
  </si>
  <si>
    <t>DecreaseP1-P2-P3</t>
  </si>
  <si>
    <t>Decrease P1-P3</t>
  </si>
  <si>
    <t>Decrease P2-P3</t>
  </si>
  <si>
    <t>Mode</t>
  </si>
  <si>
    <t>Almost Constant</t>
  </si>
  <si>
    <t>0.8</t>
  </si>
  <si>
    <t>0.94</t>
  </si>
  <si>
    <t>0.37</t>
  </si>
  <si>
    <t>0.25</t>
  </si>
  <si>
    <t>0.20</t>
  </si>
  <si>
    <t>0.42</t>
  </si>
  <si>
    <t>0.17</t>
  </si>
  <si>
    <t>0.49</t>
  </si>
  <si>
    <t>0.5</t>
  </si>
  <si>
    <t>0.80</t>
  </si>
  <si>
    <t>0.81</t>
  </si>
  <si>
    <t>0.51</t>
  </si>
  <si>
    <t>0.52</t>
  </si>
  <si>
    <t>0.72</t>
  </si>
  <si>
    <t>0.57</t>
  </si>
  <si>
    <t>0.83</t>
  </si>
  <si>
    <t>0.90</t>
  </si>
  <si>
    <t>0.43</t>
  </si>
  <si>
    <t>0.99</t>
  </si>
  <si>
    <t>0.62</t>
  </si>
  <si>
    <t>0.77</t>
  </si>
  <si>
    <t>0.85</t>
  </si>
  <si>
    <t>0.01</t>
  </si>
  <si>
    <t>0.71</t>
  </si>
  <si>
    <t>0.96</t>
  </si>
  <si>
    <t>0.68</t>
  </si>
  <si>
    <t>0.78</t>
  </si>
  <si>
    <t>0.4</t>
  </si>
  <si>
    <t>0.55</t>
  </si>
  <si>
    <t>0.50</t>
  </si>
  <si>
    <t>0.95</t>
  </si>
  <si>
    <t>0.91</t>
  </si>
  <si>
    <t>0.53</t>
  </si>
  <si>
    <t>different from neutrals (P1-P2)</t>
  </si>
  <si>
    <t>different from neutrals (P2-P3)</t>
  </si>
  <si>
    <t>constant P1-P2 and increase P2-P3</t>
  </si>
  <si>
    <t xml:space="preserve">different from neutrals (P2-P3)
</t>
  </si>
  <si>
    <t>different from neutrals (P1-P2 and P2-P3)</t>
  </si>
  <si>
    <t>0.27</t>
  </si>
  <si>
    <t>0.79</t>
  </si>
  <si>
    <t>0.07</t>
  </si>
  <si>
    <t>0.05</t>
  </si>
  <si>
    <t>0.16</t>
  </si>
  <si>
    <t>0.10</t>
  </si>
  <si>
    <t>0.92</t>
  </si>
  <si>
    <t>0.7</t>
  </si>
  <si>
    <t>0.48</t>
  </si>
  <si>
    <t>0.70</t>
  </si>
  <si>
    <t>0.82</t>
  </si>
  <si>
    <t>different from neutrals (P1-P3)</t>
  </si>
  <si>
    <t>different from neutrals (P2-P3 and P1-P3)</t>
  </si>
  <si>
    <t>different from neutrals (P1-P2 and P1-P3)</t>
  </si>
  <si>
    <t xml:space="preserve">different from neutrals (P1-P3)
</t>
  </si>
  <si>
    <t>0.03</t>
  </si>
  <si>
    <t xml:space="preserve">  </t>
  </si>
  <si>
    <t>0.28</t>
  </si>
  <si>
    <t>o.31</t>
  </si>
  <si>
    <t>0.3</t>
  </si>
  <si>
    <t>0.40</t>
  </si>
  <si>
    <t>0.09</t>
  </si>
  <si>
    <t>0.87</t>
  </si>
  <si>
    <t>0.54</t>
  </si>
  <si>
    <t>0.34</t>
  </si>
  <si>
    <t>0.69</t>
  </si>
  <si>
    <t>0.67</t>
  </si>
  <si>
    <t>consistent with neutrals</t>
  </si>
  <si>
    <t>Skin Pigmentation</t>
  </si>
  <si>
    <t>Gene Name(s)</t>
  </si>
  <si>
    <t>ACAN aggrecan</t>
  </si>
  <si>
    <t>MGMT, LINC02667</t>
  </si>
  <si>
    <t>LRFN2</t>
  </si>
  <si>
    <t>LINC01713, CASC20</t>
  </si>
  <si>
    <t>ILF3</t>
  </si>
  <si>
    <t>KDM4C</t>
  </si>
  <si>
    <t>AFF3</t>
  </si>
  <si>
    <t xml:space="preserve">HIVEP2 </t>
  </si>
  <si>
    <t>DNM3</t>
  </si>
  <si>
    <t>DOT1L</t>
  </si>
  <si>
    <t>PAPPA2</t>
  </si>
  <si>
    <t>ADAMTS17</t>
  </si>
  <si>
    <t>LINC00471</t>
  </si>
  <si>
    <t>CADPS</t>
  </si>
  <si>
    <t>LINC00208, GATA4</t>
  </si>
  <si>
    <t>PKIA-AS1, HIGD1AP18</t>
  </si>
  <si>
    <t>DYM</t>
  </si>
  <si>
    <t>NCOA2</t>
  </si>
  <si>
    <t>DIS3L2</t>
  </si>
  <si>
    <t>MCC</t>
  </si>
  <si>
    <t xml:space="preserve">EFR3B </t>
  </si>
  <si>
    <t>HHIP</t>
  </si>
  <si>
    <t>APTR</t>
  </si>
  <si>
    <t>BUB3PI, EIF3IP1</t>
  </si>
  <si>
    <t>UBE2Z, ATP5MC1</t>
  </si>
  <si>
    <t>PARVA, TEAD1</t>
  </si>
  <si>
    <t>RNA5SP99, RN7SL201P</t>
  </si>
  <si>
    <t>CPN1</t>
  </si>
  <si>
    <t>DNMT3A</t>
  </si>
  <si>
    <t>TENT5A, RPSAP72</t>
  </si>
  <si>
    <t>LTBP2</t>
  </si>
  <si>
    <t xml:space="preserve">RPS10-NUDT3, PACSIN1 </t>
  </si>
  <si>
    <t>FNDC3B</t>
  </si>
  <si>
    <t>GCKR (e.g., Metabolic traits)</t>
  </si>
  <si>
    <t>SLC17A2</t>
  </si>
  <si>
    <t>IPPK</t>
  </si>
  <si>
    <t>B4GALNT3</t>
  </si>
  <si>
    <t>IGF2BP3(e.g., Birth weight, length)</t>
  </si>
  <si>
    <t>JAZF1zinc finger 1</t>
  </si>
  <si>
    <t>ACAN</t>
  </si>
  <si>
    <t>FERD3L, POLR1F</t>
  </si>
  <si>
    <t>ACBD4</t>
  </si>
  <si>
    <t>CDK6</t>
  </si>
  <si>
    <t>ZFAS1</t>
  </si>
  <si>
    <t>ADAMTSL3</t>
  </si>
  <si>
    <t>RFT1</t>
  </si>
  <si>
    <t>LINC00845, TMEM26 (e.g., Body mass index, Adult body size)</t>
  </si>
  <si>
    <t>SMIM30, PPP1R3A</t>
  </si>
  <si>
    <t>LINC01505 (e.g., Body mass index)</t>
  </si>
  <si>
    <t>MSI2, AKAP1</t>
  </si>
  <si>
    <t>RN7SL720P, BNC2</t>
  </si>
  <si>
    <t xml:space="preserve"> LINC01995, RPL7L1P8</t>
  </si>
  <si>
    <t xml:space="preserve"> TRPS1</t>
  </si>
  <si>
    <t>RPL19P16, LINC01153 (e.g., Coronary artery disease, HDL cholesterol levels)</t>
  </si>
  <si>
    <t>ROBO2</t>
  </si>
  <si>
    <t>CAST</t>
  </si>
  <si>
    <t>SCHLAP1</t>
  </si>
  <si>
    <t>AKAP8P1, JKAMPP1</t>
  </si>
  <si>
    <t>ARMC10P1, NSUN3</t>
  </si>
  <si>
    <t>SYT11, U4</t>
  </si>
  <si>
    <t xml:space="preserve"> KCNB2 (e.g., Body fat percentage, HDL cholesterol levels)</t>
  </si>
  <si>
    <t>ZWILCH</t>
  </si>
  <si>
    <t>CACNA1D</t>
  </si>
  <si>
    <t>PRELID2, ASS1P10</t>
  </si>
  <si>
    <t xml:space="preserve"> FLT3</t>
  </si>
  <si>
    <t>LOXL4 (e.g., Height, Pulse pressure)</t>
  </si>
  <si>
    <t>EEF1A1P47, LINC02742</t>
  </si>
  <si>
    <t>THAP12P9, PRDX4P1</t>
  </si>
  <si>
    <t>ACTL11P, MST1R</t>
  </si>
  <si>
    <t>FEZ2</t>
  </si>
  <si>
    <t>DUX4L52, Y_RNA</t>
  </si>
  <si>
    <t xml:space="preserve"> CACNA1D</t>
  </si>
  <si>
    <t>NIPA2P5, CCT5P2</t>
  </si>
  <si>
    <t xml:space="preserve"> TMEM60</t>
  </si>
  <si>
    <t>rCDCA4P1, NFIB</t>
  </si>
  <si>
    <t xml:space="preserve"> HNF4G, RNU2-54P</t>
  </si>
  <si>
    <t xml:space="preserve"> LINC02852, LETR1</t>
  </si>
  <si>
    <t>METAP1D</t>
  </si>
  <si>
    <t>PJA2(e.g., Heel bone mineral density)</t>
  </si>
  <si>
    <t>AP1S1</t>
  </si>
  <si>
    <t>HIP1</t>
  </si>
  <si>
    <t xml:space="preserve"> ARHGAP15</t>
  </si>
  <si>
    <t xml:space="preserve"> AKAP6(e.g.,Physical activity measurment)</t>
  </si>
  <si>
    <t>RPS20P25, TLE1</t>
  </si>
  <si>
    <t xml:space="preserve"> FBXL17</t>
  </si>
  <si>
    <t>ADAM10</t>
  </si>
  <si>
    <t>KLF3-AS1</t>
  </si>
  <si>
    <t xml:space="preserve"> KCNMA1</t>
  </si>
  <si>
    <t>GFRAL</t>
  </si>
  <si>
    <t>GALNTL6</t>
  </si>
  <si>
    <t xml:space="preserve"> SMIM30, PPP1R3A</t>
  </si>
  <si>
    <t xml:space="preserve"> PRMT7(e.g.,BMI-adjusted waist circumference)</t>
  </si>
  <si>
    <t>KNTC1</t>
  </si>
  <si>
    <t xml:space="preserve"> LINC02240</t>
  </si>
  <si>
    <t>DPYD</t>
  </si>
  <si>
    <t xml:space="preserve"> ZNF536</t>
  </si>
  <si>
    <t>MAP2K3, KCNJ12</t>
  </si>
  <si>
    <t>TOMM22P6, OTOL1</t>
  </si>
  <si>
    <t>LINC01505</t>
  </si>
  <si>
    <t>ZBTB7C</t>
  </si>
  <si>
    <t xml:space="preserve"> MTA3</t>
  </si>
  <si>
    <t xml:space="preserve"> GCKR</t>
  </si>
  <si>
    <t>RPL31P23, PCCB</t>
  </si>
  <si>
    <t>LZTS1, TMEM97P2</t>
  </si>
  <si>
    <t>LINC00678, BDNF-AS (e.g., Waist Circumference)</t>
  </si>
  <si>
    <t>LINC02177, RPL21P119</t>
  </si>
  <si>
    <t>ITIH4</t>
  </si>
  <si>
    <t xml:space="preserve"> ETS2-AS1 (e.g., Crohn's Disease)</t>
  </si>
  <si>
    <t>LINC02671, ANXA2P3</t>
  </si>
  <si>
    <t>MTCH2</t>
  </si>
  <si>
    <t>EPB41L4B, FRRS1L</t>
  </si>
  <si>
    <t xml:space="preserve">FTO (e.g., Body weight, multi-trait sex score) </t>
  </si>
  <si>
    <t>BMAL1, RASSF10</t>
  </si>
  <si>
    <t>TNRC6B</t>
  </si>
  <si>
    <t xml:space="preserve">SEMA3F(e.g., Intelligence, insomnia) </t>
  </si>
  <si>
    <t>FBXO21</t>
  </si>
  <si>
    <t>NTRK2, SLC28A3</t>
  </si>
  <si>
    <t>HSD17B12</t>
  </si>
  <si>
    <t>ITGB3, MYL4</t>
  </si>
  <si>
    <t>LINC01977</t>
  </si>
  <si>
    <t>HACD2</t>
  </si>
  <si>
    <t>SALL4</t>
  </si>
  <si>
    <t>CDH7</t>
  </si>
  <si>
    <t>TPM3P3, RALYL</t>
  </si>
  <si>
    <t>ENTPD6</t>
  </si>
  <si>
    <t>MAST2</t>
  </si>
  <si>
    <t>ILRUN</t>
  </si>
  <si>
    <t>ZNF536</t>
  </si>
  <si>
    <t>DHX36</t>
  </si>
  <si>
    <t>CCNL1, LINC00881</t>
  </si>
  <si>
    <t>ULK4</t>
  </si>
  <si>
    <t>GABRB3</t>
  </si>
  <si>
    <t>ASCC3(e.g., Insomnia)</t>
  </si>
  <si>
    <t>KLF3</t>
  </si>
  <si>
    <t>NCOR1, TTC19</t>
  </si>
  <si>
    <t>LINC01524</t>
  </si>
  <si>
    <t>ERBB4</t>
  </si>
  <si>
    <t>IFT57, HHLA2</t>
  </si>
  <si>
    <t>LINC01122</t>
  </si>
  <si>
    <t>KCTD15, SUNO1</t>
  </si>
  <si>
    <t>NCAM1</t>
  </si>
  <si>
    <t>IQSEC1</t>
  </si>
  <si>
    <t>PTP4A1</t>
  </si>
  <si>
    <t>YWHAZ</t>
  </si>
  <si>
    <t>JAKMIP3</t>
  </si>
  <si>
    <t>ERBB3</t>
  </si>
  <si>
    <t>CACNB2</t>
  </si>
  <si>
    <t>RORA</t>
  </si>
  <si>
    <t>NRXN2</t>
  </si>
  <si>
    <t>BLTP3A</t>
  </si>
  <si>
    <t>CCK, SALL4P6</t>
  </si>
  <si>
    <t>PDILT</t>
  </si>
  <si>
    <t xml:space="preserve">FNDC3A, PSME2P2(e.g., Apolipoprotein A1 levels) </t>
  </si>
  <si>
    <t>LINC03020, NCOA2</t>
  </si>
  <si>
    <t>GALNT2(e.g., Lipoprotein measurement, triglyceride measurement)</t>
  </si>
  <si>
    <t>E2F3(e.g., Body mass index)</t>
  </si>
  <si>
    <t>CNPY3</t>
  </si>
  <si>
    <t>SCARB1(e.g., Cholesteryl ester measurement)</t>
  </si>
  <si>
    <t>SMUG1P1, LIPG(e.g., Omega-6 fatty acid levels)</t>
  </si>
  <si>
    <t>BANP</t>
  </si>
  <si>
    <t>HHIP(e.g., total cortical area measurement, Body mass index)</t>
  </si>
  <si>
    <t>FST, RPL13AP13</t>
  </si>
  <si>
    <t>LRFN2(e.g., Body mass index, Metabolic Biomarkers)</t>
  </si>
  <si>
    <t>LINC02438, LCORL(e.g., Body fat percentage)</t>
  </si>
  <si>
    <t>LBH</t>
  </si>
  <si>
    <t>PPP1R21</t>
  </si>
  <si>
    <t>PEPD(e.g., Type 2 diabetes)</t>
  </si>
  <si>
    <t>PDE3A-AS1, LINC02468</t>
  </si>
  <si>
    <t>STMND1, ATXN1-AS1</t>
  </si>
  <si>
    <t>CTBP2</t>
  </si>
  <si>
    <t>SLC25A5P9, POC5(e.g., Body mass index, Smoking behavior)</t>
  </si>
  <si>
    <t>LINC02757, EMSY</t>
  </si>
  <si>
    <t>GLI1</t>
  </si>
  <si>
    <t>LINC02104</t>
  </si>
  <si>
    <t>PPP1R3B-DT</t>
  </si>
  <si>
    <t>RNF145(e.g., Mean platelet volume)</t>
  </si>
  <si>
    <t>LINC01344</t>
  </si>
  <si>
    <t>AGBL4-IT1, AGBL4</t>
  </si>
  <si>
    <t>SPIC, MYBPC1</t>
  </si>
  <si>
    <t>MAP2K7</t>
  </si>
  <si>
    <t>ABCA1</t>
  </si>
  <si>
    <t>EBF2, CDCA2(e.g., Visceral adipose tissue measurement)</t>
  </si>
  <si>
    <t>MRGPRF, MRGPRD</t>
  </si>
  <si>
    <t>STARD3</t>
  </si>
  <si>
    <t>LINC01661, PRMT6</t>
  </si>
  <si>
    <t>CUX1</t>
  </si>
  <si>
    <t>LINC01432, RPL41P1</t>
  </si>
  <si>
    <t>RNU6-256P, SORL1</t>
  </si>
  <si>
    <t>GTF2A1, TSHR</t>
  </si>
  <si>
    <t>CLPTM1</t>
  </si>
  <si>
    <t>ALDH1A2(e.g., phosphatidylcholine measurement)</t>
  </si>
  <si>
    <t>ALDH1A2</t>
  </si>
  <si>
    <t>LPL, RPL30P9</t>
  </si>
  <si>
    <t>CCND3(e.g., Body Height)</t>
  </si>
  <si>
    <t>DR1</t>
  </si>
  <si>
    <t>MEIS1</t>
  </si>
  <si>
    <t>SPIC</t>
  </si>
  <si>
    <t>TAL1</t>
  </si>
  <si>
    <t>MAF, RNA5SP431</t>
  </si>
  <si>
    <t>VIM-AS1</t>
  </si>
  <si>
    <t xml:space="preserve"> DNAH11(e.g.,squamous cell carcinoma)</t>
  </si>
  <si>
    <t>PSD3, NAT2(e.g., Fatty acid and Triglyceride measurement)</t>
  </si>
  <si>
    <t xml:space="preserve"> XPNPEP3</t>
  </si>
  <si>
    <t xml:space="preserve"> ERGIC2</t>
  </si>
  <si>
    <t>PCSK9</t>
  </si>
  <si>
    <t>FN1(e.g., Blood protein and Fibronectin measurement)</t>
  </si>
  <si>
    <t>ABCB11(e.g.,Total cholesterol levels)</t>
  </si>
  <si>
    <t>MDH1P2, MYLIP</t>
  </si>
  <si>
    <t>ZNF329</t>
  </si>
  <si>
    <t>COL4A2</t>
  </si>
  <si>
    <t>ABO</t>
  </si>
  <si>
    <t xml:space="preserve"> PCSK5</t>
  </si>
  <si>
    <t>CXCR4, DARS1-AS1</t>
  </si>
  <si>
    <t>NF1</t>
  </si>
  <si>
    <t>PGS1(e.g.,HDL cholesterol levels)</t>
  </si>
  <si>
    <t>EFCAB13</t>
  </si>
  <si>
    <t>DOK7(e.g., Triglyceride measurement)</t>
  </si>
  <si>
    <t>TIMD4, HAVCR1</t>
  </si>
  <si>
    <t xml:space="preserve"> DNAH11</t>
  </si>
  <si>
    <t>DOCK7-DT, ATG4C</t>
  </si>
  <si>
    <t>SMARCA4</t>
  </si>
  <si>
    <t>MYLIP</t>
  </si>
  <si>
    <t>RBM14-RBM4, RBM4</t>
  </si>
  <si>
    <t>DIP2B</t>
  </si>
  <si>
    <t>OGDH, TMED4</t>
  </si>
  <si>
    <t>NECTIN2(e.g.,Memory performance)</t>
  </si>
  <si>
    <t>ELAPOR1</t>
  </si>
  <si>
    <t>NIP7P1, CYP26A1(e.g.,Bilirubin measurement)</t>
  </si>
  <si>
    <t>BSND</t>
  </si>
  <si>
    <t>RELB</t>
  </si>
  <si>
    <t>TDRD15, NUTF2P8</t>
  </si>
  <si>
    <t>CLASRP</t>
  </si>
  <si>
    <t>UBE2Z</t>
  </si>
  <si>
    <t xml:space="preserve">NKX6-3, ANK1(e..g., Insulin response measurement) </t>
  </si>
  <si>
    <t>SLCO4A1</t>
  </si>
  <si>
    <t>HMG20A</t>
  </si>
  <si>
    <t>ZMIZ1</t>
  </si>
  <si>
    <t>GRK5</t>
  </si>
  <si>
    <t>LINC02725</t>
  </si>
  <si>
    <t>LINC00862, CCNQP1</t>
  </si>
  <si>
    <t>RPS17P11, MFSD4BP1</t>
  </si>
  <si>
    <t>UBAP2</t>
  </si>
  <si>
    <t>NOL4</t>
  </si>
  <si>
    <t xml:space="preserve">CEP68(e.g., Systolic blood pressure) </t>
  </si>
  <si>
    <t>NLGN1, SPATA16</t>
  </si>
  <si>
    <t>H1-7, OR10AD1</t>
  </si>
  <si>
    <t>RBL2</t>
  </si>
  <si>
    <t>ZFAT, MIR30B</t>
  </si>
  <si>
    <t xml:space="preserve">RN7SL366P, QKI(e.g., sex hormone-binding globulin and triglyceride measurement) </t>
  </si>
  <si>
    <t>SLC22A3</t>
  </si>
  <si>
    <t>CDKAL1</t>
  </si>
  <si>
    <t>HMBS, VPS11</t>
  </si>
  <si>
    <t>TET1</t>
  </si>
  <si>
    <t>ZFAND6, FAH</t>
  </si>
  <si>
    <t>LDLRAD4</t>
  </si>
  <si>
    <t>HMGCR, ANKRD31</t>
  </si>
  <si>
    <t>NYAP2, MIR5702</t>
  </si>
  <si>
    <t>MAGI2</t>
  </si>
  <si>
    <t>KL, TOMM22P3(e.g., Fasting glucose)</t>
  </si>
  <si>
    <t>IFT52</t>
  </si>
  <si>
    <t>FAM13A</t>
  </si>
  <si>
    <t>MLLT3, SLC24A2</t>
  </si>
  <si>
    <t>PDHX</t>
  </si>
  <si>
    <t>TWF1P1, CRYBA1</t>
  </si>
  <si>
    <t>PDCD4</t>
  </si>
  <si>
    <t>NUDT6</t>
  </si>
  <si>
    <t xml:space="preserve">LINC02915, THBS1(e.g., Brain volume measurement) </t>
  </si>
  <si>
    <t>LINC02465</t>
  </si>
  <si>
    <t>WFS1</t>
  </si>
  <si>
    <t>ZNF236</t>
  </si>
  <si>
    <t>SPHKAP</t>
  </si>
  <si>
    <t>PML</t>
  </si>
  <si>
    <t>RPL35AP3, NHEG1</t>
  </si>
  <si>
    <t xml:space="preserve">RIGI(e.g., Psoriasis, HDl cholesterol levels) ) </t>
  </si>
  <si>
    <t>VGLL3, LINC02070</t>
  </si>
  <si>
    <t>ABCB10</t>
  </si>
  <si>
    <t>CCND2-AS1</t>
  </si>
  <si>
    <t>KLHL21</t>
  </si>
  <si>
    <t>PRKD1</t>
  </si>
  <si>
    <t>ADGRG6, HIVEP2</t>
  </si>
  <si>
    <t xml:space="preserve">IFIH1(e.g., Neutrophil count, Type 1 diabetes, Inflammatory bowel disease, Systemic lupus erythematosus) </t>
  </si>
  <si>
    <t xml:space="preserve">LINC02438, LCORL(e.g., Body height, Pulse pressure) </t>
  </si>
  <si>
    <t xml:space="preserve">C1QTNF6(e.g., Type 1 diabetes) </t>
  </si>
  <si>
    <t xml:space="preserve">LINC00529(e.g., Subjective well-being, Body mass index) </t>
  </si>
  <si>
    <t xml:space="preserve">PRELID1P1, YAP1P3(e.g., Cortical surface area measurement) </t>
  </si>
  <si>
    <t>MIR4776-1, IKZF2</t>
  </si>
  <si>
    <t>STK17B, DNAH7</t>
  </si>
  <si>
    <t>ETS1, ETS1-AS1</t>
  </si>
  <si>
    <t xml:space="preserve">PNPLA3(e.g., Aspartate aminotransferase and Alanine aminotransferase levels, Cirrhosis of liver, Triglyceride measurement, and Red cell distribution width) </t>
  </si>
  <si>
    <t>NDUFAF6</t>
  </si>
  <si>
    <t>SDHAF4</t>
  </si>
  <si>
    <t>GLIS3</t>
  </si>
  <si>
    <t>TSPAN8</t>
  </si>
  <si>
    <t>PRC1-AS1, PRC1</t>
  </si>
  <si>
    <t>LINC01629, RN7SKP17</t>
  </si>
  <si>
    <t xml:space="preserve">ZHX3(e.g., Heel bone mineral density, Brain measurement) </t>
  </si>
  <si>
    <t>IPO9</t>
  </si>
  <si>
    <t xml:space="preserve">CDKAL1(e.g., systolic and diastolic blood pressure and Hypertension) </t>
  </si>
  <si>
    <t>SSR1</t>
  </si>
  <si>
    <t>RBMS1</t>
  </si>
  <si>
    <t>CYTH1</t>
  </si>
  <si>
    <t>COBL, GRB10</t>
  </si>
  <si>
    <t>MIR2113, MMS22L</t>
  </si>
  <si>
    <t>HMGB1</t>
  </si>
  <si>
    <t>HAFML, VEGFC</t>
  </si>
  <si>
    <t>TRIM33</t>
  </si>
  <si>
    <t>CT70</t>
  </si>
  <si>
    <t>NUP85</t>
  </si>
  <si>
    <t>IRX1, LINC02063</t>
  </si>
  <si>
    <t>RNU6-243P, ARPP21</t>
  </si>
  <si>
    <t>CDCA2, EBF2(e.g., Trygliceride measurement)</t>
  </si>
  <si>
    <t>GRB10</t>
  </si>
  <si>
    <t>ARL15</t>
  </si>
  <si>
    <t>SSC5D, NAT14</t>
  </si>
  <si>
    <t>MECOM</t>
  </si>
  <si>
    <t xml:space="preserve">CALCRL-AS1(e.g., BMI-adjusted waist-hip ratio) </t>
  </si>
  <si>
    <t>USP3</t>
  </si>
  <si>
    <t>CDCA2, EBF2</t>
  </si>
  <si>
    <t>ACTR3-AS1</t>
  </si>
  <si>
    <t>MIR100HG</t>
  </si>
  <si>
    <t>DLEU1, DLEU7</t>
  </si>
  <si>
    <t>GSTM5P1, PPARG</t>
  </si>
  <si>
    <t>PROX1</t>
  </si>
  <si>
    <t xml:space="preserve">FOXO3(e.g., Body mass index) </t>
  </si>
  <si>
    <t>CLOCK, TMEM165</t>
  </si>
  <si>
    <t>COL4A1</t>
  </si>
  <si>
    <t>ANAPC10</t>
  </si>
  <si>
    <t>ADAM17</t>
  </si>
  <si>
    <t>EYA2</t>
  </si>
  <si>
    <t>EPB41L4B</t>
  </si>
  <si>
    <t>STON1-GTF2A1L, LHCGR(e.g., HDL cholesterol and triglyceride measurement)</t>
  </si>
  <si>
    <t>COL24A1</t>
  </si>
  <si>
    <t>DCP1B</t>
  </si>
  <si>
    <t>CSK</t>
  </si>
  <si>
    <t>NRP1, LINC02628</t>
  </si>
  <si>
    <t>TSEN2, PPARG</t>
  </si>
  <si>
    <t>RIT2, SYT4</t>
  </si>
  <si>
    <t xml:space="preserve">SMCR2, PEMT(e.g., Coronary artery disease, Hip circumference) </t>
  </si>
  <si>
    <t>APOLD1</t>
  </si>
  <si>
    <t>EMILIN2, SMCHD1</t>
  </si>
  <si>
    <t>NISCH</t>
  </si>
  <si>
    <t>MIR4303, RNU4-41P</t>
  </si>
  <si>
    <t xml:space="preserve">Gene Name(s) </t>
  </si>
  <si>
    <t>HTR2A, GNG5P5</t>
  </si>
  <si>
    <t>CYP24A1</t>
  </si>
  <si>
    <t>IL22, MDM1</t>
  </si>
  <si>
    <t>PLB1, RNA5SP89</t>
  </si>
  <si>
    <t>DOCK7(e.g., triglyceride measurement, LDL cholesterol and total cholesterol measurement.)</t>
  </si>
  <si>
    <t>PRKAR1A, WIPI1</t>
  </si>
  <si>
    <t>APOA1-AS</t>
  </si>
  <si>
    <t xml:space="preserve">GCKR(94 traits reported e.g., triglyceride measurement, Serum metabolite levels, phosphatidylcholine measurement, Fasting blood glucose,  Fasting blood insulin, total cholesterol, urate and sphingomyelin measurement, LDL cholesterol, metabolic syndrome,  Type 2 diabetes. </t>
  </si>
  <si>
    <t>PDE3B</t>
  </si>
  <si>
    <t>NPFFR2</t>
  </si>
  <si>
    <t>COG5</t>
  </si>
  <si>
    <t xml:space="preserve">BCAS1, CYP24A1(e.g.,Creatinine levels, glomerular filtration rate, and kidney stone disease) </t>
  </si>
  <si>
    <t>CD248, TMEM151A</t>
  </si>
  <si>
    <t>BSPH1, SULT2A1</t>
  </si>
  <si>
    <t>HAL(e.g., trans-urocanate measurement)</t>
  </si>
  <si>
    <t>NPAS2</t>
  </si>
  <si>
    <t>LINC00536</t>
  </si>
  <si>
    <t>SPON1-AS1</t>
  </si>
  <si>
    <t>PCSK1, MIR583HG</t>
  </si>
  <si>
    <t>NTNG1, PRMT6</t>
  </si>
  <si>
    <t>MIR3201, TAFA5(e.g., Metabolic biomarkers)</t>
  </si>
  <si>
    <t>PWP1</t>
  </si>
  <si>
    <t>LINC01793, LINC01122(e.g., Body mass index)</t>
  </si>
  <si>
    <t>MTMR11(e.g., BMI-adjusted waist and hip circumference, Body height, body fat distribution)</t>
  </si>
  <si>
    <t xml:space="preserve"> HNRNPA1P31, RNU6-61P</t>
  </si>
  <si>
    <t>TDH(e.g, Body mass index)</t>
  </si>
  <si>
    <t>NRXN3</t>
  </si>
  <si>
    <t>BCDIN3D-AS1</t>
  </si>
  <si>
    <t xml:space="preserve"> AOPEP</t>
  </si>
  <si>
    <t>RPL10P13, KRR1</t>
  </si>
  <si>
    <t>FSHR</t>
  </si>
  <si>
    <t xml:space="preserve">RNU7-14P, SUMO1P1(e.g., Neuroimaging measurement </t>
  </si>
  <si>
    <t>THADA</t>
  </si>
  <si>
    <t>CENPO</t>
  </si>
  <si>
    <t>MSMO1</t>
  </si>
  <si>
    <t>DCC</t>
  </si>
  <si>
    <t>ACTG1P22, EIF2S2P7(e.g., schizophrenia, bipolar disorder, major depressive disorder)</t>
  </si>
  <si>
    <t>PKMP1, TRIM33</t>
  </si>
  <si>
    <t xml:space="preserve">TCF4(e.g., major depressive disorder) </t>
  </si>
  <si>
    <t>MAN2A1-DT, KRT18P42</t>
  </si>
  <si>
    <t>SGCD</t>
  </si>
  <si>
    <t>DLG2</t>
  </si>
  <si>
    <t>NDST3, LINC02264</t>
  </si>
  <si>
    <t>PSD3</t>
  </si>
  <si>
    <t xml:space="preserve"> LINC01884</t>
  </si>
  <si>
    <t>CENPM</t>
  </si>
  <si>
    <t>OTOL1, TOMM22P6</t>
  </si>
  <si>
    <t>STAG1</t>
  </si>
  <si>
    <t>MEF2C-AS1</t>
  </si>
  <si>
    <t>POLG-DT, MIR9-3HG</t>
  </si>
  <si>
    <t>PRKD3</t>
  </si>
  <si>
    <t>PARP8, EMB</t>
  </si>
  <si>
    <t>TMF1P1, ERCC4</t>
  </si>
  <si>
    <t>RNF111, SLTM</t>
  </si>
  <si>
    <t>LINC02686, Y_RNA</t>
  </si>
  <si>
    <t>RN7SKP19, LINC01360 (e.g., Major depressive disorder)</t>
  </si>
  <si>
    <t>ADGRV1</t>
  </si>
  <si>
    <t>BRINP2, LINC01645</t>
  </si>
  <si>
    <t>GPM6A</t>
  </si>
  <si>
    <t>TCF4 (e.g., Major depressive disorde)</t>
  </si>
  <si>
    <t>LINC01378, LINC02264</t>
  </si>
  <si>
    <t>LRRN3, IMMP2L</t>
  </si>
  <si>
    <t>GGNBP1</t>
  </si>
  <si>
    <t>ESR1</t>
  </si>
  <si>
    <t>TTC28</t>
  </si>
  <si>
    <t>EPHB1</t>
  </si>
  <si>
    <t>FBXL17</t>
  </si>
  <si>
    <t>NRXN1</t>
  </si>
  <si>
    <t>NPM1P10, HACE1</t>
  </si>
  <si>
    <t>NFAT5</t>
  </si>
  <si>
    <t>LUZP2</t>
  </si>
  <si>
    <t>CAMTA1</t>
  </si>
  <si>
    <t>CAPZA3, RPL7P6</t>
  </si>
  <si>
    <t>LINC01830</t>
  </si>
  <si>
    <t>THSD7B</t>
  </si>
  <si>
    <t>MAML3</t>
  </si>
  <si>
    <t>THBS4</t>
  </si>
  <si>
    <t>SLC24A3</t>
  </si>
  <si>
    <t>LINC02670, LINC02663</t>
  </si>
  <si>
    <t>SGMS1</t>
  </si>
  <si>
    <t>PCDH7</t>
  </si>
  <si>
    <t>DNAJB6P1, RN7SKP279</t>
  </si>
  <si>
    <t>PCDH15</t>
  </si>
  <si>
    <t>RPL6P5, METAP2P1</t>
  </si>
  <si>
    <t>TOMM20L-DT, ARID4A</t>
  </si>
  <si>
    <t xml:space="preserve">NRAP (e.g.,smoking status measurement)  </t>
  </si>
  <si>
    <t>PLXNA2, LINC01735</t>
  </si>
  <si>
    <t>MAP2K5</t>
  </si>
  <si>
    <t>CALB1, LINC00534</t>
  </si>
  <si>
    <t>SEMA3F-AS1</t>
  </si>
  <si>
    <t>DLX6-AS1, DLX6</t>
  </si>
  <si>
    <t>TRHDE</t>
  </si>
  <si>
    <t>USH2A</t>
  </si>
  <si>
    <t>MIR3976HG</t>
  </si>
  <si>
    <t>ARPP21</t>
  </si>
  <si>
    <t>OTX2</t>
  </si>
  <si>
    <t>TAF9BP2</t>
  </si>
  <si>
    <t>STIM1</t>
  </si>
  <si>
    <t>ARID5B</t>
  </si>
  <si>
    <t>GRIK1, CLDN17</t>
  </si>
  <si>
    <t>TBC1D5</t>
  </si>
  <si>
    <t>RNU6-281P, FOXP1</t>
  </si>
  <si>
    <t>PITPNM3</t>
  </si>
  <si>
    <t xml:space="preserve">LINC01550, LINC02295(e.g., risk-taking behavior, smoking status measurement) </t>
  </si>
  <si>
    <t>TRAF3IP2, TRAF3IP2-AS1</t>
  </si>
  <si>
    <t>NIHCOLE</t>
  </si>
  <si>
    <t>MIR548AD, SMIM7P1</t>
  </si>
  <si>
    <t>MCHR2, Y_RNA</t>
  </si>
  <si>
    <t xml:space="preserve">CLYBL (e.g.,Smoking initiation) </t>
  </si>
  <si>
    <t xml:space="preserve">ACTG1P22, EIF2S2P7 (e.g., schizophrenia, Neuropsychiatric disorders) </t>
  </si>
  <si>
    <t xml:space="preserve">LINC00461  (e.g., self reported educational attainment, taste liking measurement) </t>
  </si>
  <si>
    <t>BCL11A</t>
  </si>
  <si>
    <t>LINC01822, RN7SL117P</t>
  </si>
  <si>
    <t>LINC01905, LINC03069</t>
  </si>
  <si>
    <t>CPXM2</t>
  </si>
  <si>
    <t>LINC02630, MTND5P17</t>
  </si>
  <si>
    <t>BRWD1, BRWD1-AS1</t>
  </si>
  <si>
    <t xml:space="preserve">TCF4 (e.g., major depressive disorder) </t>
  </si>
  <si>
    <t>ALDH7A1</t>
  </si>
  <si>
    <t>DOK6</t>
  </si>
  <si>
    <t>RNU6-500P, LINC02995</t>
  </si>
  <si>
    <t>JPH3, ZCCHC14-DT (e.g., Small vessel stroke, ischemic stroke)</t>
  </si>
  <si>
    <t>NLRP11</t>
  </si>
  <si>
    <t>DDX17</t>
  </si>
  <si>
    <t>MRPL33, BABAM2</t>
  </si>
  <si>
    <t>EXO1</t>
  </si>
  <si>
    <t>CALCR</t>
  </si>
  <si>
    <t>ZNF143, IPO7</t>
  </si>
  <si>
    <t>EGLN1</t>
  </si>
  <si>
    <t>ACSL1, MIR3945HG</t>
  </si>
  <si>
    <t>PIWIL1, FZD10</t>
  </si>
  <si>
    <t>LINC02349, RORA</t>
  </si>
  <si>
    <t>Gene Name(s) </t>
  </si>
  <si>
    <t>TMEM229B</t>
  </si>
  <si>
    <t>LINC01500</t>
  </si>
  <si>
    <t>GPNMB</t>
  </si>
  <si>
    <t>ITPKB</t>
  </si>
  <si>
    <t>ZNF483</t>
  </si>
  <si>
    <t>BMAL1</t>
  </si>
  <si>
    <t>ARMT1, CCDC170</t>
  </si>
  <si>
    <t>KDM3B</t>
  </si>
  <si>
    <t xml:space="preserve">DLK1, LINC00523 (e.g., Leukocyte count) </t>
  </si>
  <si>
    <t>DLGAP1</t>
  </si>
  <si>
    <t>STARD4-AS1</t>
  </si>
  <si>
    <t xml:space="preserve">GTF2I (e.g., Boy mass index) </t>
  </si>
  <si>
    <t>FAM83B</t>
  </si>
  <si>
    <t>SLIT3, RNU6-477P</t>
  </si>
  <si>
    <t>BSX, JHY</t>
  </si>
  <si>
    <t>SMARCAD1</t>
  </si>
  <si>
    <t>DET1</t>
  </si>
  <si>
    <t>COG6</t>
  </si>
  <si>
    <t xml:space="preserve">RPL31P12, NEGR1 (e.g., Body mass index, Obesity(early onset extreme)) </t>
  </si>
  <si>
    <t xml:space="preserve">HSD17B6, PRIM1(e.g., Height, mean corpuscular volume, age at menopause, Type 2 diabetes, and appendicular lean mass) </t>
  </si>
  <si>
    <t xml:space="preserve">PPP1R3B-DT (e.g., Brain measurement) </t>
  </si>
  <si>
    <t xml:space="preserve">GLIS3 (e.g., Type 2 diabetes, glucose measurement) </t>
  </si>
  <si>
    <t>MAML2</t>
  </si>
  <si>
    <t>RUNX2</t>
  </si>
  <si>
    <t>C12orf60</t>
  </si>
  <si>
    <t>LINC02742</t>
  </si>
  <si>
    <t>ZC3H11B, LYPLAL1-AS1</t>
  </si>
  <si>
    <t>TBX4, NACA2</t>
  </si>
  <si>
    <t>LTBP1</t>
  </si>
  <si>
    <t xml:space="preserve">ADAMTS4(e.g., Monocyte percentage of leukocytes) </t>
  </si>
  <si>
    <t xml:space="preserve">SPATC1(e.g., eosinophil count, dementia) </t>
  </si>
  <si>
    <t>NECTIN2</t>
  </si>
  <si>
    <t>APOC1P1, APOC1 (e.g., Baseline memory and memory decline)</t>
  </si>
  <si>
    <t>PICALM</t>
  </si>
  <si>
    <t>BIN1, NIFKP9</t>
  </si>
  <si>
    <t>RNU1-150P, TTC33</t>
  </si>
  <si>
    <t>PHF19, TRAF1</t>
  </si>
  <si>
    <t>ANAPC4</t>
  </si>
  <si>
    <t>IRF5</t>
  </si>
  <si>
    <t>LINC03004</t>
  </si>
  <si>
    <t>TNFRSF1A(e.g., Ankylosing spondylitis)</t>
  </si>
  <si>
    <t>CTIF, POLR3GP2</t>
  </si>
  <si>
    <t>TNFSF4</t>
  </si>
  <si>
    <t>PHACTR3</t>
  </si>
  <si>
    <t>PDE2A</t>
  </si>
  <si>
    <t>APIP, EHF</t>
  </si>
  <si>
    <t>KLRC4-KLRK1, KLRC4</t>
  </si>
  <si>
    <t>STAT4</t>
  </si>
  <si>
    <t>IL22RA2, IFNGR1</t>
  </si>
  <si>
    <t xml:space="preserve">IL12RB2, DNAJB6P4(e.g., Inflammatory bowel disease) </t>
  </si>
  <si>
    <r>
      <t xml:space="preserve">MEFV (Villani et al., 2009,https://doi.org/10.1371/journal.pone.0007154)   </t>
    </r>
    <r>
      <rPr>
        <sz val="9"/>
        <color theme="1"/>
        <rFont val="Calibri (Gövde)_x0000_"/>
        <charset val="162"/>
      </rPr>
      <t>(https://clinvarminer.genetics.utah.edu/variants-by-gene/MEFV/condition/Familial%20Mediterranean%20fever/benign)</t>
    </r>
  </si>
  <si>
    <t>PUS10</t>
  </si>
  <si>
    <t>INAVA</t>
  </si>
  <si>
    <t>Neolithic</t>
  </si>
  <si>
    <t>Late Chalcolithic</t>
  </si>
  <si>
    <t>Modern</t>
  </si>
  <si>
    <t>0.09902</t>
  </si>
  <si>
    <t>0.077995</t>
  </si>
  <si>
    <t>0.06907</t>
  </si>
  <si>
    <t>0.200185</t>
  </si>
  <si>
    <t>0.148265</t>
  </si>
  <si>
    <t>0.132675</t>
  </si>
  <si>
    <t>0.30094</t>
  </si>
  <si>
    <t>0.22657</t>
  </si>
  <si>
    <t>0.206005</t>
  </si>
  <si>
    <t>0.400065</t>
  </si>
  <si>
    <t>0.30444</t>
  </si>
  <si>
    <t>0.27317</t>
  </si>
  <si>
    <t>0.50042</t>
  </si>
  <si>
    <t>0.373245</t>
  </si>
  <si>
    <t>0.336725</t>
  </si>
  <si>
    <t>0.598875</t>
  </si>
  <si>
    <t>0.45045</t>
  </si>
  <si>
    <t>0.406865</t>
  </si>
  <si>
    <t>0.69965</t>
  </si>
  <si>
    <t>0.51773</t>
  </si>
  <si>
    <t>0.46655</t>
  </si>
  <si>
    <t>0.799595</t>
  </si>
  <si>
    <t>0.59596</t>
  </si>
  <si>
    <t>0.537285</t>
  </si>
  <si>
    <t>0.899625</t>
  </si>
  <si>
    <t>0.67322</t>
  </si>
  <si>
    <t>0.604695</t>
  </si>
  <si>
    <t>0.995035</t>
  </si>
  <si>
    <t>0.74926</t>
  </si>
  <si>
    <t>0.67446</t>
  </si>
  <si>
    <t>0.001</t>
  </si>
  <si>
    <t>0.9</t>
  </si>
  <si>
    <t>results_001</t>
  </si>
  <si>
    <t>results_01</t>
  </si>
  <si>
    <t>0.098495</t>
  </si>
  <si>
    <t>results_02</t>
  </si>
  <si>
    <t>0.198525</t>
  </si>
  <si>
    <t>0.20094</t>
  </si>
  <si>
    <t>0.19941</t>
  </si>
  <si>
    <t>results_03</t>
  </si>
  <si>
    <t>0.30155</t>
  </si>
  <si>
    <t>0.29887</t>
  </si>
  <si>
    <t>0.29793</t>
  </si>
  <si>
    <t>results_04</t>
  </si>
  <si>
    <t>0.401525</t>
  </si>
  <si>
    <t>0.405255</t>
  </si>
  <si>
    <t>0.398485</t>
  </si>
  <si>
    <t>results_05</t>
  </si>
  <si>
    <t>0.49824</t>
  </si>
  <si>
    <t>0.50156</t>
  </si>
  <si>
    <t>0.50128</t>
  </si>
  <si>
    <t>results_06</t>
  </si>
  <si>
    <t>0.6047</t>
  </si>
  <si>
    <t>0.60358</t>
  </si>
  <si>
    <t>results_07</t>
  </si>
  <si>
    <t>0.69524</t>
  </si>
  <si>
    <t>results_08</t>
  </si>
  <si>
    <t>0.80251</t>
  </si>
  <si>
    <t>0.80566</t>
  </si>
  <si>
    <t>0.805795</t>
  </si>
  <si>
    <t>results_09</t>
  </si>
  <si>
    <t>results_10</t>
  </si>
  <si>
    <t>0.99789</t>
  </si>
  <si>
    <t>0.997885</t>
  </si>
  <si>
    <t>0.99718</t>
  </si>
  <si>
    <t>0.65 - 0.75</t>
  </si>
  <si>
    <t>0.55 - 0.65</t>
  </si>
  <si>
    <t>0.45 - 0.55</t>
  </si>
  <si>
    <t>0.75 - 0.85</t>
  </si>
  <si>
    <t>0.85 - 0.95</t>
  </si>
  <si>
    <t>0.95 - 1.0</t>
  </si>
  <si>
    <t>0.35 - 0.45</t>
  </si>
  <si>
    <t>0.25 - 0.35</t>
  </si>
  <si>
    <t>0.15 - 0.25</t>
  </si>
  <si>
    <t>0.05 - 0.15</t>
  </si>
  <si>
    <t>0.0 - 0.05</t>
  </si>
  <si>
    <t>Gropus</t>
  </si>
  <si>
    <t>0.600955</t>
  </si>
  <si>
    <t>0.69392</t>
  </si>
  <si>
    <t>0.90268</t>
  </si>
  <si>
    <t>0.099225</t>
  </si>
  <si>
    <t>0.0968599</t>
  </si>
  <si>
    <t>0.701645</t>
  </si>
  <si>
    <t>0.9034099</t>
  </si>
  <si>
    <t>0.90219</t>
  </si>
  <si>
    <t>0.01181</t>
  </si>
  <si>
    <t>0.01164</t>
  </si>
  <si>
    <t>0.011945</t>
  </si>
  <si>
    <t>Chromosome</t>
  </si>
  <si>
    <t>Position(hg38)</t>
  </si>
  <si>
    <t>Position(hg19/b37)</t>
  </si>
  <si>
    <t>Risk_Allele</t>
  </si>
  <si>
    <t>T</t>
  </si>
  <si>
    <t>A</t>
  </si>
  <si>
    <t>C</t>
  </si>
  <si>
    <t>G</t>
  </si>
  <si>
    <t>-0.623120822917089</t>
  </si>
  <si>
    <t>-0.291459739751542</t>
  </si>
  <si>
    <t>0.41</t>
  </si>
  <si>
    <t>-0.170855709509525</t>
  </si>
  <si>
    <t>-0.371862426579553</t>
  </si>
  <si>
    <t>-0.6934731738916</t>
  </si>
  <si>
    <t>-0.793976532426614</t>
  </si>
  <si>
    <t>0.39</t>
  </si>
  <si>
    <t>-0.804026868280115</t>
  </si>
  <si>
    <t>-0.231157724630533</t>
  </si>
  <si>
    <t>0.98</t>
  </si>
  <si>
    <t>0.73</t>
  </si>
  <si>
    <t>-0.412063769993559</t>
  </si>
  <si>
    <t>-0.934681234375634</t>
  </si>
  <si>
    <t>-0.35176175487255</t>
  </si>
  <si>
    <t>-0.472365785114568</t>
  </si>
  <si>
    <t>-0.592969815356585</t>
  </si>
  <si>
    <t>-0.613070487063588</t>
  </si>
  <si>
    <t>-0.562818807796081</t>
  </si>
  <si>
    <t>-0.703523509745101</t>
  </si>
  <si>
    <t>-0.462315449261066</t>
  </si>
  <si>
    <t>Body mass index, Obesity </t>
  </si>
  <si>
    <t>-0.251258396337536</t>
  </si>
  <si>
    <t>-0.713573845598602</t>
  </si>
  <si>
    <t>-0.733674517305605</t>
  </si>
  <si>
    <t>-0.391963098286556</t>
  </si>
  <si>
    <t>-0.542718136089078</t>
  </si>
  <si>
    <t>-0.914580562668631</t>
  </si>
  <si>
    <t>-0.864328883401124</t>
  </si>
  <si>
    <t>-0.954781906082637</t>
  </si>
  <si>
    <t>-0.844228211694121</t>
  </si>
  <si>
    <t>-0.271359068044539</t>
  </si>
  <si>
    <t>-0.432164441700562</t>
  </si>
  <si>
    <t>-0.341711419019049</t>
  </si>
  <si>
    <t>-0.321610747312046</t>
  </si>
  <si>
    <t>-0.653271830477594</t>
  </si>
  <si>
    <t>-0.14070470194902</t>
  </si>
  <si>
    <t>-0.723624181452104</t>
  </si>
  <si>
    <t>-0.572869143649582</t>
  </si>
  <si>
    <t>-0.28140940389804</t>
  </si>
  <si>
    <t>-0.994983249496643</t>
  </si>
  <si>
    <t>-0.452265113407565</t>
  </si>
  <si>
    <t>-0.381912762433055</t>
  </si>
  <si>
    <t>-0.261308732191038</t>
  </si>
  <si>
    <t>-0.814077204133617</t>
  </si>
  <si>
    <t>-0.311560411458545</t>
  </si>
  <si>
    <t>-0.894479890961628</t>
  </si>
  <si>
    <t>-0.190956381216527</t>
  </si>
  <si>
    <t>0</t>
  </si>
  <si>
    <t>-75.6622566119263</t>
  </si>
  <si>
    <t>-41.4073047371292</t>
  </si>
  <si>
    <t>-532.371956443308</t>
  </si>
  <si>
    <t>-28.8620094554981</t>
  </si>
  <si>
    <t>-31.7184238597342</t>
  </si>
  <si>
    <t>-669.642880173147</t>
  </si>
  <si>
    <t>-627.638257604291</t>
  </si>
  <si>
    <t>-268.119216582245</t>
  </si>
  <si>
    <t>-449.596018566781</t>
  </si>
  <si>
    <t>-31.9391467610334</t>
  </si>
  <si>
    <t>-629.398481515716</t>
  </si>
  <si>
    <t>-87.6353428940914</t>
  </si>
  <si>
    <t>-35.6386376165276</t>
  </si>
  <si>
    <t>-596.661222104144</t>
  </si>
  <si>
    <t>-24.0361712519713</t>
  </si>
  <si>
    <t>-672.582614283688</t>
  </si>
  <si>
    <t>-119.993956549958</t>
  </si>
  <si>
    <t>-67.9998119189397</t>
  </si>
  <si>
    <t>-644.136380990423</t>
  </si>
  <si>
    <t>-112.511690546623</t>
  </si>
  <si>
    <t>-63.7071640533165</t>
  </si>
  <si>
    <t>-746.147730290187</t>
  </si>
  <si>
    <t>-37.8188895331707</t>
  </si>
  <si>
    <t>-579.973596129749</t>
  </si>
  <si>
    <t>-148.680319595739</t>
  </si>
  <si>
    <t>1</t>
  </si>
  <si>
    <t>-222.991208101105</t>
  </si>
  <si>
    <t>-795.919934446822</t>
  </si>
  <si>
    <t>-705.576254161665</t>
  </si>
  <si>
    <t>-56.4796254997798</t>
  </si>
  <si>
    <t>-360.316564702237</t>
  </si>
  <si>
    <t>-523.806486366273</t>
  </si>
  <si>
    <t>-405.885951723358</t>
  </si>
  <si>
    <t>-291.224887057866</t>
  </si>
  <si>
    <t>-611.148560309125</t>
  </si>
  <si>
    <t>-43.2892117654377</t>
  </si>
  <si>
    <t>-17.6929773851979</t>
  </si>
  <si>
    <t>-530.430625279261</t>
  </si>
  <si>
    <t>-34.9673610489724</t>
  </si>
  <si>
    <t>-13.5057376549355</t>
  </si>
  <si>
    <t>-470.394323369204</t>
  </si>
  <si>
    <t>-491.814179057639</t>
  </si>
  <si>
    <t>-80.2456010000223</t>
  </si>
  <si>
    <t>-743.749363018294</t>
  </si>
  <si>
    <t>-56.1938176107456</t>
  </si>
  <si>
    <t>-65.944035566992</t>
  </si>
  <si>
    <t>-411.663782788787</t>
  </si>
  <si>
    <t>-53.4214242106068</t>
  </si>
  <si>
    <t>-443.109868015672</t>
  </si>
  <si>
    <t>-694.827747724597</t>
  </si>
  <si>
    <t>-339.930946978604</t>
  </si>
  <si>
    <t>-140.892857355404</t>
  </si>
  <si>
    <t>-646.434497613968</t>
  </si>
  <si>
    <t>-224.064095108954</t>
  </si>
  <si>
    <t>-414.86288831629</t>
  </si>
  <si>
    <t>-36.0070895555553</t>
  </si>
  <si>
    <t>-700.752549628529</t>
  </si>
  <si>
    <t>-52.1211652135338</t>
  </si>
  <si>
    <t>-24.5337519976836</t>
  </si>
  <si>
    <t>-322.755401228614</t>
  </si>
  <si>
    <t>-546.106745032401</t>
  </si>
  <si>
    <t>-46.1474357491612</t>
  </si>
  <si>
    <t>-295.418290722155</t>
  </si>
  <si>
    <t>-386.906244508276</t>
  </si>
  <si>
    <t>-573.140041355209</t>
  </si>
  <si>
    <t>-211.023459739857</t>
  </si>
  <si>
    <t>-99.4562299251437</t>
  </si>
  <si>
    <t>-754.574138241963</t>
  </si>
  <si>
    <t>-94.9857444410587</t>
  </si>
  <si>
    <t>-600.311578725894</t>
  </si>
  <si>
    <t>-669.228086026888</t>
  </si>
  <si>
    <t>-817.4817779438</t>
  </si>
  <si>
    <t>-244.661045478213</t>
  </si>
  <si>
    <t>-469.774896314604</t>
  </si>
  <si>
    <t>-146.904484503013</t>
  </si>
  <si>
    <t>-115.039182095692</t>
  </si>
  <si>
    <t>-500.797997044738</t>
  </si>
  <si>
    <t>-55.2176051322779</t>
  </si>
  <si>
    <t>-20.9073646310497</t>
  </si>
  <si>
    <t>-529.77037963822</t>
  </si>
  <si>
    <t>-30.9821177397059</t>
  </si>
  <si>
    <t>-25.5725902138604</t>
  </si>
  <si>
    <t>-628.924113925371</t>
  </si>
  <si>
    <t>-401.880046001008</t>
  </si>
  <si>
    <t>-120.932270992194</t>
  </si>
  <si>
    <t>-201.744752039441</t>
  </si>
  <si>
    <t>-584.908337057955</t>
  </si>
  <si>
    <t>-538.422921125515</t>
  </si>
  <si>
    <t>-95.3762387374756</t>
  </si>
  <si>
    <t>-30.4236333813392</t>
  </si>
  <si>
    <t>-747.493105121306</t>
  </si>
  <si>
    <t>-202.386618435037</t>
  </si>
  <si>
    <t>-783.66174567082</t>
  </si>
  <si>
    <t>-517.34044940048</t>
  </si>
  <si>
    <t>-71.5170035494824</t>
  </si>
  <si>
    <t>-640.82028158415</t>
  </si>
  <si>
    <t>-666.019905347515</t>
  </si>
  <si>
    <t>-698.831228190126</t>
  </si>
  <si>
    <t>-37.7745110091633</t>
  </si>
  <si>
    <t>-644.400245326487</t>
  </si>
  <si>
    <t>-460.987820501288</t>
  </si>
  <si>
    <t>-111.552295757344</t>
  </si>
  <si>
    <t>-83.1505526480942</t>
  </si>
  <si>
    <t>-738.846534587007</t>
  </si>
  <si>
    <t>-243.598270906065</t>
  </si>
  <si>
    <t>-709.646952203675</t>
  </si>
  <si>
    <t>-54.0285579676775</t>
  </si>
  <si>
    <t>-38.1264397323046</t>
  </si>
  <si>
    <t>-435.139110612326</t>
  </si>
  <si>
    <t>-541.358492812061</t>
  </si>
  <si>
    <t>-478.419499703886</t>
  </si>
  <si>
    <t>-391.822132039175</t>
  </si>
  <si>
    <t>-8.48248346035522</t>
  </si>
  <si>
    <t>-6.43221494624092</t>
  </si>
  <si>
    <t>-335.035119182461</t>
  </si>
  <si>
    <t>-104.513521340341</t>
  </si>
  <si>
    <t>-8.10057069792216</t>
  </si>
  <si>
    <t>-705.796168163043</t>
  </si>
  <si>
    <t>-7.18599013525353</t>
  </si>
  <si>
    <t>-53.7269581380783</t>
  </si>
  <si>
    <t>-37.8147452178058</t>
  </si>
  <si>
    <t>-6.04025184795437</t>
  </si>
  <si>
    <t>-568.840250754499</t>
  </si>
  <si>
    <t>-6.30082960399263</t>
  </si>
  <si>
    <t>-6.57291964818994</t>
  </si>
  <si>
    <t>-7.48750021085857</t>
  </si>
  <si>
    <t>-64.6289103773792</t>
  </si>
  <si>
    <t>-117.953228078146</t>
  </si>
  <si>
    <t>-8.63323849815774</t>
  </si>
  <si>
    <t>-43.72815131331</t>
  </si>
  <si>
    <t>-79.145326929374</t>
  </si>
  <si>
    <t>-395.645496927817</t>
  </si>
  <si>
    <t>-4.8442618813877</t>
  </si>
  <si>
    <t>-33.9213660770167</t>
  </si>
  <si>
    <t>-48.6829935915458</t>
  </si>
  <si>
    <t>-7.82921162987762</t>
  </si>
  <si>
    <t>-6.9447820747695</t>
  </si>
  <si>
    <t>-100.777229489561</t>
  </si>
  <si>
    <t>-364.563319763603</t>
  </si>
  <si>
    <t>-447.728344551402</t>
  </si>
  <si>
    <t>-10.2513765266575</t>
  </si>
  <si>
    <t>-60.5820036986827</t>
  </si>
  <si>
    <t>-348.307587219273</t>
  </si>
  <si>
    <t>-7.11881233190567</t>
  </si>
  <si>
    <t>-729.065103472446</t>
  </si>
  <si>
    <t>-3.647262599269</t>
  </si>
  <si>
    <t>-30.391940925153</t>
  </si>
  <si>
    <t>-62.4469336369532</t>
  </si>
  <si>
    <t>-642.207765632097</t>
  </si>
  <si>
    <t>-76.5001920215318</t>
  </si>
  <si>
    <t>-51.2355144499785</t>
  </si>
  <si>
    <t>-120.276048681179</t>
  </si>
  <si>
    <t>-104.540121212137</t>
  </si>
  <si>
    <t>-53.1621364440642</t>
  </si>
  <si>
    <t>-15.8096393997981</t>
  </si>
  <si>
    <t>-682.832122322569</t>
  </si>
  <si>
    <t>-5.26637598723476</t>
  </si>
  <si>
    <t>-409.135195219654</t>
  </si>
  <si>
    <t>-184.883356875116</t>
  </si>
  <si>
    <t>-54.6601076559206</t>
  </si>
  <si>
    <t>-81.6323604484784</t>
  </si>
  <si>
    <t>-718.943501295153</t>
  </si>
  <si>
    <t>-6.48115601301106</t>
  </si>
  <si>
    <t>-8.74349375892396</t>
  </si>
  <si>
    <t>-139.25346653986</t>
  </si>
  <si>
    <t>-66.7622330182556</t>
  </si>
  <si>
    <t>-167.32441442257</t>
  </si>
  <si>
    <t>-7.58800356939359</t>
  </si>
  <si>
    <t>-27.9197104921464</t>
  </si>
  <si>
    <t>-12.8828968216829</t>
  </si>
  <si>
    <t>-497.991437966729</t>
  </si>
  <si>
    <t>-792.417729266197</t>
  </si>
  <si>
    <t>-7.28649349378855</t>
  </si>
  <si>
    <t>-782.498856896485</t>
  </si>
  <si>
    <t>-2.7839430314199</t>
  </si>
  <si>
    <t>-7.24629215037454</t>
  </si>
  <si>
    <t>-5.81914445917733</t>
  </si>
  <si>
    <t>-5.36687934576977</t>
  </si>
  <si>
    <t>-6.89621344152293</t>
  </si>
  <si>
    <t>-8.88449689449527</t>
  </si>
  <si>
    <t>-61.4062630237828</t>
  </si>
  <si>
    <t>-755.317558486362</t>
  </si>
  <si>
    <t>-19.7467272225825</t>
  </si>
  <si>
    <t>-26.148407046395</t>
  </si>
  <si>
    <t>-694.807234265523</t>
  </si>
  <si>
    <t>-513.183980637359</t>
  </si>
  <si>
    <t>-681.942657196951</t>
  </si>
  <si>
    <t>-32.208984764304</t>
  </si>
  <si>
    <t>-539.294459503176</t>
  </si>
  <si>
    <t>-105.986092475591</t>
  </si>
  <si>
    <t>-29.9498853321043</t>
  </si>
  <si>
    <t>-668.872907860985</t>
  </si>
  <si>
    <t>-719.345187813915</t>
  </si>
  <si>
    <t>-72.4653531014246</t>
  </si>
  <si>
    <t>-486.039073489745</t>
  </si>
  <si>
    <t>-54.2022700039964</t>
  </si>
  <si>
    <t>-528.365654651532</t>
  </si>
  <si>
    <t>-25.6442033358203</t>
  </si>
  <si>
    <t>-540.120290681142</t>
  </si>
  <si>
    <t>-15.227144773189</t>
  </si>
  <si>
    <t>-616.608818126051</t>
  </si>
  <si>
    <t>-126.071475418392</t>
  </si>
  <si>
    <t>-601.580354674101</t>
  </si>
  <si>
    <t>-557.107261600206</t>
  </si>
  <si>
    <t>-69.5908664236998</t>
  </si>
  <si>
    <t>-268.031055968395</t>
  </si>
  <si>
    <t>-36.6251227822611</t>
  </si>
  <si>
    <t>-479.14573522981</t>
  </si>
  <si>
    <t>-344.557529942435</t>
  </si>
  <si>
    <t>-1.16583895900617</t>
  </si>
  <si>
    <t>-629.226097498648</t>
  </si>
  <si>
    <t>-377.739123964</t>
  </si>
  <si>
    <t>-86.845983051163</t>
  </si>
  <si>
    <t>-59.6645864003403</t>
  </si>
  <si>
    <t>-957.180714539026</t>
  </si>
  <si>
    <t>-658.563336874191</t>
  </si>
  <si>
    <t>-632.533634283636</t>
  </si>
  <si>
    <t>-739.067848819287</t>
  </si>
  <si>
    <t>-571.408223749108</t>
  </si>
  <si>
    <t>-567.288065978901</t>
  </si>
  <si>
    <t>-295.767364199452</t>
  </si>
  <si>
    <t>-555.607393617637</t>
  </si>
  <si>
    <t>-45.3456007487947</t>
  </si>
  <si>
    <t>-577.10514725853</t>
  </si>
  <si>
    <t>-472.232150205615</t>
  </si>
  <si>
    <t>-559.331327645041</t>
  </si>
  <si>
    <t>-25.7206832484755</t>
  </si>
  <si>
    <t>-616.460447516351</t>
  </si>
  <si>
    <t>-185.123267544239</t>
  </si>
  <si>
    <t>-439.947367457686</t>
  </si>
  <si>
    <t>-95.2847217077961</t>
  </si>
  <si>
    <t>-75.0159897425662</t>
  </si>
  <si>
    <t>-404.587170497923</t>
  </si>
  <si>
    <t>-74.2028196951215</t>
  </si>
  <si>
    <t>-778.041438603989</t>
  </si>
  <si>
    <t>-564.089387078612</t>
  </si>
  <si>
    <t>-475.028448162897</t>
  </si>
  <si>
    <t>-5.77894311576333</t>
  </si>
  <si>
    <t>-142.705340562744</t>
  </si>
  <si>
    <t>-62.8633358460038</t>
  </si>
  <si>
    <t>-40.4630853277922</t>
  </si>
  <si>
    <t>-789.018741674741</t>
  </si>
  <si>
    <t>-597.825352630641</t>
  </si>
  <si>
    <t>-41.0152173103395</t>
  </si>
  <si>
    <t>-646.429205552629</t>
  </si>
  <si>
    <t>-469.107358872816</t>
  </si>
  <si>
    <t>-637.852418331721</t>
  </si>
  <si>
    <t>-564.197694900298</t>
  </si>
  <si>
    <t>-49.784136784801</t>
  </si>
  <si>
    <t>-754.527990236147</t>
  </si>
  <si>
    <t>-349.809469963372</t>
  </si>
  <si>
    <t>-779.423516185584</t>
  </si>
  <si>
    <t>-729.03026260525</t>
  </si>
  <si>
    <t>-687.13219593935</t>
  </si>
  <si>
    <t>-271.546513689382</t>
  </si>
  <si>
    <t>-297.810860504498</t>
  </si>
  <si>
    <t>-510.354759197964</t>
  </si>
  <si>
    <t>-677.08037484911</t>
  </si>
  <si>
    <t>-19.0147793454745</t>
  </si>
  <si>
    <t>-24.3337097595079</t>
  </si>
  <si>
    <t>-688.858786151965</t>
  </si>
  <si>
    <t>-649.569736311862</t>
  </si>
  <si>
    <t>-16.8236553232406</t>
  </si>
  <si>
    <t>-779.338127595054</t>
  </si>
  <si>
    <t>-75.1188168524195</t>
  </si>
  <si>
    <t>-735.457416442215</t>
  </si>
  <si>
    <t>-727.74014288253</t>
  </si>
  <si>
    <t>-821.966841055019</t>
  </si>
  <si>
    <t>-42.9327121441545</t>
  </si>
  <si>
    <t>-18.5667932613899</t>
  </si>
  <si>
    <t>-694.205735686304</t>
  </si>
  <si>
    <t>-519.328783230774</t>
  </si>
  <si>
    <t>-1.19598996656667</t>
  </si>
  <si>
    <t>-61.3909909377974</t>
  </si>
  <si>
    <t>-430.407628154226</t>
  </si>
  <si>
    <t>-682.911771955045</t>
  </si>
  <si>
    <t>-487.519267233148</t>
  </si>
  <si>
    <t>-321.651055939283</t>
  </si>
  <si>
    <t>-463.438471476494</t>
  </si>
  <si>
    <t>-838.484411304863</t>
  </si>
  <si>
    <t>-12.6884887664982</t>
  </si>
  <si>
    <t>-542.310794850844</t>
  </si>
  <si>
    <t>-85.6660710960141</t>
  </si>
  <si>
    <t>-477.310725773762</t>
  </si>
  <si>
    <t>-73.6480813130486</t>
  </si>
  <si>
    <t>-15.3376984675775</t>
  </si>
  <si>
    <t>-536.680567795078</t>
  </si>
  <si>
    <t>-614.647226474301</t>
  </si>
  <si>
    <t>-377.822881801955</t>
  </si>
  <si>
    <t>-35.5635908492626</t>
  </si>
  <si>
    <t>-471.316653946483</t>
  </si>
  <si>
    <t>-770.194680852119</t>
  </si>
  <si>
    <t>-595.039118464887</t>
  </si>
  <si>
    <t>-12.9426846359107</t>
  </si>
  <si>
    <t>-461.773273741434</t>
  </si>
  <si>
    <t>-31.1978318574125</t>
  </si>
  <si>
    <t>-398.37616383738</t>
  </si>
  <si>
    <t>-622.287145555669</t>
  </si>
  <si>
    <t>-520.907069535829</t>
  </si>
  <si>
    <t>-278.088867772738</t>
  </si>
  <si>
    <t>-332.103784123663</t>
  </si>
  <si>
    <t>-77.9768675396631</t>
  </si>
  <si>
    <t>-673.038582302274</t>
  </si>
  <si>
    <t>-55.8935874015541</t>
  </si>
  <si>
    <t>-484.863150964174</t>
  </si>
  <si>
    <t>-834.228917221965</t>
  </si>
  <si>
    <t>-455.325484147519</t>
  </si>
  <si>
    <t>-663.490073953207</t>
  </si>
  <si>
    <t>-101.839016082275</t>
  </si>
  <si>
    <t>-47.8496321583049</t>
  </si>
  <si>
    <t>-614.058428106468</t>
  </si>
  <si>
    <t>-625.167341319483</t>
  </si>
  <si>
    <t>-101.624665854156</t>
  </si>
  <si>
    <t>-366.627989155269</t>
  </si>
  <si>
    <t>-216.145243075036</t>
  </si>
  <si>
    <t>-312.333159712055</t>
  </si>
  <si>
    <t>-437.236667386772</t>
  </si>
  <si>
    <t>-61.7251359483777</t>
  </si>
  <si>
    <t>-67.5622443701326</t>
  </si>
  <si>
    <t>-485.17569861636</t>
  </si>
  <si>
    <t>-445.932220793044</t>
  </si>
  <si>
    <t>-666.044422839827</t>
  </si>
  <si>
    <t>-912.495150882615</t>
  </si>
  <si>
    <t>-410.657692302282</t>
  </si>
  <si>
    <t>-417.850067150578</t>
  </si>
  <si>
    <t>-363.722980009069</t>
  </si>
  <si>
    <t>-42.1548918563579</t>
  </si>
  <si>
    <t>-656.844312366733</t>
  </si>
  <si>
    <t>-608.537173198938</t>
  </si>
  <si>
    <t>-16.2990476999885</t>
  </si>
  <si>
    <t>-3.06466911309757</t>
  </si>
  <si>
    <t>-457.442565085277</t>
  </si>
  <si>
    <t>-607.713330866398</t>
  </si>
  <si>
    <t>-33.920221462042</t>
  </si>
  <si>
    <t>-318.707079089395</t>
  </si>
  <si>
    <t>-579.164053032212</t>
  </si>
  <si>
    <t>-24.6213353345136</t>
  </si>
  <si>
    <t>-558.327617903098</t>
  </si>
  <si>
    <t>-707.984690241098</t>
  </si>
  <si>
    <t>-535.280029461378</t>
  </si>
  <si>
    <t>-125.873022506286</t>
  </si>
  <si>
    <t>-51.0046718446688</t>
  </si>
  <si>
    <t>-577.65476350615</t>
  </si>
  <si>
    <t>-455.1963178475</t>
  </si>
  <si>
    <t>-3.67915511159209</t>
  </si>
  <si>
    <t>-9.45013292102929</t>
  </si>
  <si>
    <t>-301.210333879498</t>
  </si>
  <si>
    <t>-605.737662924005</t>
  </si>
  <si>
    <t>-278.811707493886</t>
  </si>
  <si>
    <t>-590.586669326906</t>
  </si>
  <si>
    <t>-420.940773500484</t>
  </si>
  <si>
    <t>-459.981400657777</t>
  </si>
  <si>
    <t>-438.66392110291</t>
  </si>
  <si>
    <t>-324.7843666896</t>
  </si>
  <si>
    <t>-16.1974428055099</t>
  </si>
  <si>
    <t>-21.5286283336274</t>
  </si>
  <si>
    <t>-445.657683122559</t>
  </si>
  <si>
    <t>-872.908854733313</t>
  </si>
  <si>
    <t>-399.244514927614</t>
  </si>
  <si>
    <t>-322.064120913151</t>
  </si>
  <si>
    <t>-391.535308203046</t>
  </si>
  <si>
    <t>-142.584778027252</t>
  </si>
  <si>
    <t>-549.058498403744</t>
  </si>
  <si>
    <t>-36.8757439820304</t>
  </si>
  <si>
    <t>-843.037480505425</t>
  </si>
  <si>
    <t>-235.921943085434</t>
  </si>
  <si>
    <t>-393.976728688143</t>
  </si>
  <si>
    <t>-86.135897606393</t>
  </si>
  <si>
    <t>-57.3207554336335</t>
  </si>
  <si>
    <t>-626.152936542582</t>
  </si>
  <si>
    <t>-43.2015913911893</t>
  </si>
  <si>
    <t>-629.719976820285</t>
  </si>
  <si>
    <t>-487.039928307894</t>
  </si>
  <si>
    <t>-33.0011571303088</t>
  </si>
  <si>
    <t>-504.623949797643</t>
  </si>
  <si>
    <t>-446.555509078179</t>
  </si>
  <si>
    <t>-37.625950450371</t>
  </si>
  <si>
    <t>-668.191554609797</t>
  </si>
  <si>
    <t>-508.056763436475</t>
  </si>
  <si>
    <t>-26.5063614803314</t>
  </si>
  <si>
    <t>-34.1645587284898</t>
  </si>
  <si>
    <t>-475.182736352912</t>
  </si>
  <si>
    <t>-616.94898340482</t>
  </si>
  <si>
    <t>-17.6849632118815</t>
  </si>
  <si>
    <t>-687.467006672505</t>
  </si>
  <si>
    <t>-59.9382598776438</t>
  </si>
  <si>
    <t>-473.253947525525</t>
  </si>
  <si>
    <t>-30.8952663161589</t>
  </si>
  <si>
    <t>-544.395551931185</t>
  </si>
  <si>
    <t>-66.2992240476506</t>
  </si>
  <si>
    <t>-393.949117522874</t>
  </si>
  <si>
    <t>-353.355425833527</t>
  </si>
  <si>
    <t>-698.925910418242</t>
  </si>
  <si>
    <t>-61.6708042433391</t>
  </si>
  <si>
    <t>-317.757842216525</t>
  </si>
  <si>
    <t>-13.5372481419835</t>
  </si>
  <si>
    <t>-723.11581331629</t>
  </si>
  <si>
    <t>-289.765264801412</t>
  </si>
  <si>
    <t>-742.599007978869</t>
  </si>
  <si>
    <t>-284.601530594527</t>
  </si>
  <si>
    <t>-195.513894281108</t>
  </si>
  <si>
    <t>-257.342900851267</t>
  </si>
  <si>
    <t>-452.556122071236</t>
  </si>
  <si>
    <t>-371.061797741837</t>
  </si>
  <si>
    <t>-6.17407789835348</t>
  </si>
  <si>
    <t>-85.6861319203528</t>
  </si>
  <si>
    <t>-63.7295211068868</t>
  </si>
  <si>
    <t>-427.897676908099</t>
  </si>
  <si>
    <t>-380.675161794222</t>
  </si>
  <si>
    <t>-345.440757268199</t>
  </si>
  <si>
    <t>-754.670932088444</t>
  </si>
  <si>
    <t>-570.384370184594</t>
  </si>
  <si>
    <t>-528.005551166478</t>
  </si>
  <si>
    <t>-703.067538007376</t>
  </si>
  <si>
    <t>-496.121865975641</t>
  </si>
  <si>
    <t>-9.04792686472515</t>
  </si>
  <si>
    <t>-561.806214558317</t>
  </si>
  <si>
    <t>-869.930764015833</t>
  </si>
  <si>
    <t>-432.886509245744</t>
  </si>
  <si>
    <t>-549.619436029336</t>
  </si>
  <si>
    <t>-565.457094266248</t>
  </si>
  <si>
    <t>-312.913529219734</t>
  </si>
  <si>
    <t>-57.536205152637</t>
  </si>
  <si>
    <t>-55.1223014361847</t>
  </si>
  <si>
    <t>-482.122051189344</t>
  </si>
  <si>
    <t>-51.0043585610496</t>
  </si>
  <si>
    <t>-926.381500289713</t>
  </si>
  <si>
    <t>-38.781786976503</t>
  </si>
  <si>
    <t>-192.772654793134</t>
  </si>
  <si>
    <t>-30.9796508145559</t>
  </si>
  <si>
    <t>-523.418843952336</t>
  </si>
  <si>
    <t>-494.344605796314</t>
  </si>
  <si>
    <t>-672.296487557734</t>
  </si>
  <si>
    <t>-329.319806430667</t>
  </si>
  <si>
    <t>-9.77665685740752</t>
  </si>
  <si>
    <t>-528.069385756643</t>
  </si>
  <si>
    <t>-736.743255776468</t>
  </si>
  <si>
    <t>-733.768561210131</t>
  </si>
  <si>
    <t>-114.266180785823</t>
  </si>
  <si>
    <t>-574.800078896986</t>
  </si>
  <si>
    <t>-36.3971883806884</t>
  </si>
  <si>
    <t>-414.448087662665</t>
  </si>
  <si>
    <t>-566.281367409153</t>
  </si>
  <si>
    <t>-680.017532731119</t>
  </si>
  <si>
    <t>-47.0467877321852</t>
  </si>
  <si>
    <t>-11.9100817419875</t>
  </si>
  <si>
    <t>-469.893964722596</t>
  </si>
  <si>
    <t>-828.918557724438</t>
  </si>
  <si>
    <t>-73.146906586348</t>
  </si>
  <si>
    <t>-43.3472975224307</t>
  </si>
  <si>
    <t>-496.035903192711</t>
  </si>
  <si>
    <t>-326.62688723458</t>
  </si>
  <si>
    <t>-183.771230614092</t>
  </si>
  <si>
    <t>-720.221845035766</t>
  </si>
  <si>
    <t>-47.5137078203657</t>
  </si>
  <si>
    <t>-588.409416317772</t>
  </si>
  <si>
    <t>-332.981064227851</t>
  </si>
  <si>
    <t>-100.127477790766</t>
  </si>
  <si>
    <t>-309.417383215171</t>
  </si>
  <si>
    <t>-62.4236924641816</t>
  </si>
  <si>
    <t>-488.748457315909</t>
  </si>
  <si>
    <t>-494.043245860152</t>
  </si>
  <si>
    <t>-230.065785129289</t>
  </si>
  <si>
    <t>-915.319999957553</t>
  </si>
  <si>
    <t>-149.680068085097</t>
  </si>
  <si>
    <t>-751.416415003777</t>
  </si>
  <si>
    <t>-549.856218919284</t>
  </si>
  <si>
    <t>-692.052670581976</t>
  </si>
  <si>
    <t>-741.3335985276</t>
  </si>
  <si>
    <t>-136.220878129639</t>
  </si>
  <si>
    <t>-845.477919579835</t>
  </si>
  <si>
    <t>-41.3680959583794</t>
  </si>
  <si>
    <t>-472.748209531206</t>
  </si>
  <si>
    <t>-53.9170314572799</t>
  </si>
  <si>
    <t>-757.035487605397</t>
  </si>
  <si>
    <t>-563.259334281815</t>
  </si>
  <si>
    <t>-387.82296605109</t>
  </si>
  <si>
    <t>-602.222265357165</t>
  </si>
  <si>
    <t>-311.108576405361</t>
  </si>
  <si>
    <t>-663.744243126292</t>
  </si>
  <si>
    <t>-47.394266604926</t>
  </si>
  <si>
    <t>-31.5566752620171</t>
  </si>
  <si>
    <t>-544.147083368446</t>
  </si>
  <si>
    <t>-24.0054670299598</t>
  </si>
  <si>
    <t>-861.299532470358</t>
  </si>
  <si>
    <t>-68.3130610471281</t>
  </si>
  <si>
    <t>-501.23049933714</t>
  </si>
  <si>
    <t>-124.662692251886</t>
  </si>
  <si>
    <t>-779.71536248965</t>
  </si>
  <si>
    <t>-49.707340505067</t>
  </si>
  <si>
    <t>-14.4597687147925</t>
  </si>
  <si>
    <t>-353.093621238387</t>
  </si>
  <si>
    <t>-77.02959533481</t>
  </si>
  <si>
    <t>-58.2598935285699</t>
  </si>
  <si>
    <t>-602.094570928338</t>
  </si>
  <si>
    <t>-412.086155134251</t>
  </si>
  <si>
    <t>-301.292324951888</t>
  </si>
  <si>
    <t>-59.0872237201215</t>
  </si>
  <si>
    <t>-47.9138181492901</t>
  </si>
  <si>
    <t>-716.542304223279</t>
  </si>
  <si>
    <t>-52.3026451620611</t>
  </si>
  <si>
    <t>-279.470637079486</t>
  </si>
  <si>
    <t>-79.1543353098428</t>
  </si>
  <si>
    <t>-52.1962090747576</t>
  </si>
  <si>
    <t>-862.59770660421</t>
  </si>
  <si>
    <t>-325.716534050427</t>
  </si>
  <si>
    <t>-434.7302356623</t>
  </si>
  <si>
    <t>-645.89218889639</t>
  </si>
  <si>
    <t>-502.486369822779</t>
  </si>
  <si>
    <t>-43.5146782639161</t>
  </si>
  <si>
    <t>-619.724860563092</t>
  </si>
  <si>
    <t>-471.734417032907</t>
  </si>
  <si>
    <t>-578.569656269395</t>
  </si>
  <si>
    <t>-63.0548882222916</t>
  </si>
  <si>
    <t>-109.827707617734</t>
  </si>
  <si>
    <t>-33.9385313491902</t>
  </si>
  <si>
    <t>-610.845054116126</t>
  </si>
  <si>
    <t>-835.858755887726</t>
  </si>
  <si>
    <t>-5.30657733064876</t>
  </si>
  <si>
    <t>-737.77689981063</t>
  </si>
  <si>
    <t>-22.5252303407797</t>
  </si>
  <si>
    <t>-464.700348720342</t>
  </si>
  <si>
    <t>-489.621010245103</t>
  </si>
  <si>
    <t>-571.436451055517</t>
  </si>
  <si>
    <t>-523.213354365775</t>
  </si>
  <si>
    <t>-459.69171694175</t>
  </si>
  <si>
    <t>-555.00619862739</t>
  </si>
  <si>
    <t>-778.23525366192</t>
  </si>
  <si>
    <t>-49.7520123674888</t>
  </si>
  <si>
    <t>-684.360156636764</t>
  </si>
  <si>
    <t>-108.582516398722</t>
  </si>
  <si>
    <t>-62.9703851764456</t>
  </si>
  <si>
    <t>-649.20568656097</t>
  </si>
  <si>
    <t>-6.2412585650244</t>
  </si>
  <si>
    <t>-32.8912132210882</t>
  </si>
  <si>
    <t>-517.858713451023</t>
  </si>
  <si>
    <t>-47.9041916922043</t>
  </si>
  <si>
    <t>-73.6799829569439</t>
  </si>
  <si>
    <t>-391.929654591728</t>
  </si>
  <si>
    <t>-77.6765743048783</t>
  </si>
  <si>
    <t>-642.997344375932</t>
  </si>
  <si>
    <t>-391.911619475802</t>
  </si>
  <si>
    <t>-467.477630159393</t>
  </si>
  <si>
    <t>-608.070507646614</t>
  </si>
  <si>
    <t>-302.090303052006</t>
  </si>
  <si>
    <t>-368.77084186966</t>
  </si>
  <si>
    <t>-12.8132304431945</t>
  </si>
  <si>
    <t>-7.69168147555525</t>
  </si>
  <si>
    <t>-184.688257244943</t>
  </si>
  <si>
    <t>-669.529630186153</t>
  </si>
  <si>
    <t>-799.186155386423</t>
  </si>
  <si>
    <t>-485.80225751708</t>
  </si>
  <si>
    <t>-572.349929132797</t>
  </si>
  <si>
    <t>-898.264234920301</t>
  </si>
  <si>
    <t>-539.148232391239</t>
  </si>
  <si>
    <t>-67.254040915336</t>
  </si>
  <si>
    <t>-153.395237506107</t>
  </si>
  <si>
    <t>-78.2766907757593</t>
  </si>
  <si>
    <t>-481.904921058294</t>
  </si>
  <si>
    <t>-171.907528430026</t>
  </si>
  <si>
    <t>-145.755217943217</t>
  </si>
  <si>
    <t>-417.54859145419</t>
  </si>
  <si>
    <t>-110.654855251232</t>
  </si>
  <si>
    <t>-65.8704477678572</t>
  </si>
  <si>
    <t>-640.644047280545</t>
  </si>
  <si>
    <t>-114.674324158201</t>
  </si>
  <si>
    <t>-432.334060757762</t>
  </si>
  <si>
    <t>-550.027419758548</t>
  </si>
  <si>
    <t>-57.9478860440073</t>
  </si>
  <si>
    <t>-565.44591604958</t>
  </si>
  <si>
    <t>-604.428568765077</t>
  </si>
  <si>
    <t>-112.593523952891</t>
  </si>
  <si>
    <t>-462.114700076086</t>
  </si>
  <si>
    <t>-491.266980798057</t>
  </si>
  <si>
    <t>-547.301751368933</t>
  </si>
  <si>
    <t>-294.912126228728</t>
  </si>
  <si>
    <t>-261.73652989927</t>
  </si>
  <si>
    <t>-244.418558240729</t>
  </si>
  <si>
    <t>-32.7246916274895</t>
  </si>
  <si>
    <t>-520.983571322825</t>
  </si>
  <si>
    <t>-294.697992693694</t>
  </si>
  <si>
    <t>-6.13070487063588</t>
  </si>
  <si>
    <t>-140.253833099567</t>
  </si>
  <si>
    <t>-458.314180899821</t>
  </si>
  <si>
    <t>-378.279019276346</t>
  </si>
  <si>
    <t>-119.061711701984</t>
  </si>
  <si>
    <t>-441.091520505941</t>
  </si>
  <si>
    <t>-322.043189353637</t>
  </si>
  <si>
    <t>-436.175324815563</t>
  </si>
  <si>
    <t>-22.9134799567118</t>
  </si>
  <si>
    <t>-561.852258951429</t>
  </si>
  <si>
    <t>-104.318390841782</t>
  </si>
  <si>
    <t>-363.776040049959</t>
  </si>
  <si>
    <t>-438.41066048569</t>
  </si>
  <si>
    <t>-64.9557033063145</t>
  </si>
  <si>
    <t>-33.4361005840677</t>
  </si>
  <si>
    <t>-590.241628826318</t>
  </si>
  <si>
    <t>-471.539200919048</t>
  </si>
  <si>
    <t>-52.6147449659903</t>
  </si>
  <si>
    <t>-748.532119946049</t>
  </si>
  <si>
    <t>-110.16653182832</t>
  </si>
  <si>
    <t>-567.241728228523</t>
  </si>
  <si>
    <t>-60.4558658580112</t>
  </si>
  <si>
    <t>-146.888287610614</t>
  </si>
  <si>
    <t>-56.9339322452287</t>
  </si>
  <si>
    <t>-13.0638028670459</t>
  </si>
  <si>
    <t>-523.574691892216</t>
  </si>
  <si>
    <t>-598.202110304145</t>
  </si>
  <si>
    <t>-13.8570645286378</t>
  </si>
  <si>
    <t>-688.565987182163</t>
  </si>
  <si>
    <t>-1.23619130998068</t>
  </si>
  <si>
    <t>-9.60404497502532</t>
  </si>
  <si>
    <t>-455.523013290363</t>
  </si>
  <si>
    <t>-411.647843941957</t>
  </si>
  <si>
    <t>-558.559844634868</t>
  </si>
  <si>
    <t>-267.874808530043</t>
  </si>
  <si>
    <t>-97.381519080704</t>
  </si>
  <si>
    <t>-35.5192746953387</t>
  </si>
  <si>
    <t>-732.414881697704</t>
  </si>
  <si>
    <t>-52.9823750895073</t>
  </si>
  <si>
    <t>-612.108389179787</t>
  </si>
  <si>
    <t>-59.3049392037115</t>
  </si>
  <si>
    <t>-443.108904056687</t>
  </si>
  <si>
    <t>-509.449690729196</t>
  </si>
  <si>
    <t>-6.73714874689324</t>
  </si>
  <si>
    <t>-195.785219936866</t>
  </si>
  <si>
    <t>-71.0775550226985</t>
  </si>
  <si>
    <t>-647.718496457272</t>
  </si>
  <si>
    <t>-473.696264724223</t>
  </si>
  <si>
    <t>-412.668517221516</t>
  </si>
  <si>
    <t>-492.590162014604</t>
  </si>
  <si>
    <t>-26.2273077370367</t>
  </si>
  <si>
    <t>-632.340996736282</t>
  </si>
  <si>
    <t>-79.1901445469294</t>
  </si>
  <si>
    <t>-789.715862567752</t>
  </si>
  <si>
    <t>-46.1034979033422</t>
  </si>
  <si>
    <t>-860.208875879218</t>
  </si>
  <si>
    <t>-56.1092797029106</t>
  </si>
  <si>
    <t>-172.167570018171</t>
  </si>
  <si>
    <t>-87.273609885965</t>
  </si>
  <si>
    <t>-86.4688660249263</t>
  </si>
  <si>
    <t>-95.4178582543127</t>
  </si>
  <si>
    <t>-492.80911618315</t>
  </si>
  <si>
    <t>-372.88118267379</t>
  </si>
  <si>
    <t>-332.71374290086</t>
  </si>
  <si>
    <t>-88.6476695005744</t>
  </si>
  <si>
    <t>-77.1746480169016</t>
  </si>
  <si>
    <t>-268.410656681567</t>
  </si>
  <si>
    <t>-251.460600894243</t>
  </si>
  <si>
    <t>-96.9698614435076</t>
  </si>
  <si>
    <t>-329.380150433437</t>
  </si>
  <si>
    <t>-62.7265574560759</t>
  </si>
  <si>
    <t>-451.442120616646</t>
  </si>
  <si>
    <t>-181.073030618212</t>
  </si>
  <si>
    <t>-40.8739478948799</t>
  </si>
  <si>
    <t>-495.06034907575</t>
  </si>
  <si>
    <t>-443.107379361778</t>
  </si>
  <si>
    <t>-15.9216355544302</t>
  </si>
  <si>
    <t>-571.204447077991</t>
  </si>
  <si>
    <t>-379.728646654102</t>
  </si>
  <si>
    <t>-44.4075733807859</t>
  </si>
  <si>
    <t>-49.7676088479592</t>
  </si>
  <si>
    <t>-707.226129481636</t>
  </si>
  <si>
    <t>-280.275518290746</t>
  </si>
  <si>
    <t>-4.61310415675716</t>
  </si>
  <si>
    <t>-218.3801851915</t>
  </si>
  <si>
    <t>-281.929712323807</t>
  </si>
  <si>
    <t>-176.907916572956</t>
  </si>
  <si>
    <t>-71.7810974262138</t>
  </si>
  <si>
    <t>-5.5779363986933</t>
  </si>
  <si>
    <t>-112.85018786561</t>
  </si>
  <si>
    <t>-62.6733437274815</t>
  </si>
  <si>
    <t>-588.092961878195</t>
  </si>
  <si>
    <t>-457.92116672161</t>
  </si>
  <si>
    <t>-707.734664223616</t>
  </si>
  <si>
    <t>-774.168998279765</t>
  </si>
  <si>
    <t>-668.008602682539</t>
  </si>
  <si>
    <t>-415.041025988337</t>
  </si>
  <si>
    <t>-592.413029703258</t>
  </si>
  <si>
    <t>-291.350967570668</t>
  </si>
  <si>
    <t>-403.88933638991</t>
  </si>
  <si>
    <t>-51.8085122111217</t>
  </si>
  <si>
    <t>-499.190991127332</t>
  </si>
  <si>
    <t>-64.1019374034239</t>
  </si>
  <si>
    <t>-588.336817828971</t>
  </si>
  <si>
    <t>-913.638393799726</t>
  </si>
  <si>
    <t>-15.528654848794</t>
  </si>
  <si>
    <t>-2.90041206547344</t>
  </si>
  <si>
    <t>-285.731383476681</t>
  </si>
  <si>
    <t>-83.4139022896095</t>
  </si>
  <si>
    <t>-48.3923099941915</t>
  </si>
  <si>
    <t>-719.339862033525</t>
  </si>
  <si>
    <t>-68.625755939736</t>
  </si>
  <si>
    <t>-362.579262374295</t>
  </si>
  <si>
    <t>-63.9004151567595</t>
  </si>
  <si>
    <t>-594.340954519028</t>
  </si>
  <si>
    <t>-222.564053661922</t>
  </si>
  <si>
    <t>-42.3268360480314</t>
  </si>
  <si>
    <t>-79.872383170397</t>
  </si>
  <si>
    <t>-683.852392851901</t>
  </si>
  <si>
    <t>-38.5067233239207</t>
  </si>
  <si>
    <t>-444.713831346971</t>
  </si>
  <si>
    <t>-66.7737196396663</t>
  </si>
  <si>
    <t>-874.159005401334</t>
  </si>
  <si>
    <t>-14.6847526304316</t>
  </si>
  <si>
    <t>-33.8746140933086</t>
  </si>
  <si>
    <t>-148.869030248014</t>
  </si>
  <si>
    <t>-657.10088735984</t>
  </si>
  <si>
    <t>-334.548713891331</t>
  </si>
  <si>
    <t>-272.65747954527</t>
  </si>
  <si>
    <t>-313.289020448251</t>
  </si>
  <si>
    <t>-260.101946797517</t>
  </si>
  <si>
    <t>-260.288594227616</t>
  </si>
  <si>
    <t>-543.56214987049</t>
  </si>
  <si>
    <t>-42.5515661359315</t>
  </si>
  <si>
    <t>-424.744877317496</t>
  </si>
  <si>
    <t>-935.536461388271</t>
  </si>
  <si>
    <t>-277.302769945633</t>
  </si>
  <si>
    <t>-672.054777682117</t>
  </si>
  <si>
    <t>-43.8289806493411</t>
  </si>
  <si>
    <t>-392.649691227466</t>
  </si>
  <si>
    <t>-163.741106389147</t>
  </si>
  <si>
    <t>-106.213993081028</t>
  </si>
  <si>
    <t>-752.005062172739</t>
  </si>
  <si>
    <t>-313.537081015309</t>
  </si>
  <si>
    <t>-30.4104019537926</t>
  </si>
  <si>
    <t>-302.969016226904</t>
  </si>
  <si>
    <t>-34.0272048663461</t>
  </si>
  <si>
    <t>-532.598196043218</t>
  </si>
  <si>
    <t>-182.367997775043</t>
  </si>
  <si>
    <t>-45.1628005297362</t>
  </si>
  <si>
    <t>-48.3758713014704</t>
  </si>
  <si>
    <t>-1038.42591272402</t>
  </si>
  <si>
    <t>-81.7115673357886</t>
  </si>
  <si>
    <t>-548.17753278814</t>
  </si>
  <si>
    <t>-806.918493420453</t>
  </si>
  <si>
    <t>-952.847210379926</t>
  </si>
  <si>
    <t>-356.091383823</t>
  </si>
  <si>
    <t>-100.017373811274</t>
  </si>
  <si>
    <t>-308.457794865033</t>
  </si>
  <si>
    <t>-407.17665125325</t>
  </si>
  <si>
    <t>-290.617399625867</t>
  </si>
  <si>
    <t>-264.390259652618</t>
  </si>
  <si>
    <t>-772.86543915557</t>
  </si>
  <si>
    <t>-325.441814308924</t>
  </si>
  <si>
    <t>-397.460817080119</t>
  </si>
  <si>
    <t>-75.4033019842318</t>
  </si>
  <si>
    <t>-342.915577133525</t>
  </si>
  <si>
    <t>-310.86975140358</t>
  </si>
  <si>
    <t>-736.492679259032</t>
  </si>
  <si>
    <t>-628.323039858205</t>
  </si>
  <si>
    <t>-375.20124873592</t>
  </si>
  <si>
    <t>-316.354403187166</t>
  </si>
  <si>
    <t>-155.759730588102</t>
  </si>
  <si>
    <t>-443.7615527417</t>
  </si>
  <si>
    <t>-83.1928053905248</t>
  </si>
  <si>
    <t>-53.9571920098348</t>
  </si>
  <si>
    <t>-608.251268604452</t>
  </si>
  <si>
    <t>-273.866875285598</t>
  </si>
  <si>
    <t>-625.729300829248</t>
  </si>
  <si>
    <t>-646.075125990095</t>
  </si>
  <si>
    <t>-637.158717991419</t>
  </si>
  <si>
    <t>-570.683139684605</t>
  </si>
  <si>
    <t>-154.458558638213</t>
  </si>
  <si>
    <t>-347.141973783932</t>
  </si>
  <si>
    <t>-161.859551552658</t>
  </si>
  <si>
    <t>-48.9572542481899</t>
  </si>
  <si>
    <t>-556.387766189496</t>
  </si>
  <si>
    <t>-16.604021202009</t>
  </si>
  <si>
    <t>-638.021088597447</t>
  </si>
  <si>
    <t>-665.212655862151</t>
  </si>
  <si>
    <t>-174.962744984471</t>
  </si>
  <si>
    <t>-101.542499522203</t>
  </si>
  <si>
    <t>-988.514504843226</t>
  </si>
  <si>
    <t>-122.006881899989</t>
  </si>
  <si>
    <t>-50.7958741903707</t>
  </si>
  <si>
    <t>-611.048989441386</t>
  </si>
  <si>
    <t>-182.171968173583</t>
  </si>
  <si>
    <t>-161.446890552549</t>
  </si>
  <si>
    <t>-579.440906088254</t>
  </si>
  <si>
    <t>-5.78899345161683</t>
  </si>
  <si>
    <t>-90.9901597371712</t>
  </si>
  <si>
    <t>-610.484343565759</t>
  </si>
  <si>
    <t>-61.0103744374679</t>
  </si>
  <si>
    <t>-726.64825103506</t>
  </si>
  <si>
    <t>-207.87095286377</t>
  </si>
  <si>
    <t>-6.18095654990339</t>
  </si>
  <si>
    <t>-108.406386039594</t>
  </si>
  <si>
    <t>-553.624379736796</t>
  </si>
  <si>
    <t>-63.7621719598465</t>
  </si>
  <si>
    <t>-240.510133708395</t>
  </si>
  <si>
    <t>-480.002438145187</t>
  </si>
  <si>
    <t>-571.683201296961</t>
  </si>
  <si>
    <t>-652.028661285004</t>
  </si>
  <si>
    <t>-300.402553977089</t>
  </si>
  <si>
    <t>-707.598880460516</t>
  </si>
  <si>
    <t>-249.624531208021</t>
  </si>
  <si>
    <t>-114.785082871135</t>
  </si>
  <si>
    <t>-320.89848336611</t>
  </si>
  <si>
    <t>-346.946829198972</t>
  </si>
  <si>
    <t>-725.981102845774</t>
  </si>
  <si>
    <t>-113.353418207765</t>
  </si>
  <si>
    <t>-27.3927474612125</t>
  </si>
  <si>
    <t>-18.6029494448511</t>
  </si>
  <si>
    <t>-694.335905049411</t>
  </si>
  <si>
    <t>-107.387618153069</t>
  </si>
  <si>
    <t>-38.006482520536</t>
  </si>
  <si>
    <t>-40.6891657559043</t>
  </si>
  <si>
    <t>-259.430555420191</t>
  </si>
  <si>
    <t>-637.614403454753</t>
  </si>
  <si>
    <t>-30.4380611595671</t>
  </si>
  <si>
    <t>-186.41871923948</t>
  </si>
  <si>
    <t>-84.949391538888</t>
  </si>
  <si>
    <t>-446.023567210993</t>
  </si>
  <si>
    <t>-38.900890798768</t>
  </si>
  <si>
    <t>-275.089406087827</t>
  </si>
  <si>
    <t>-319.662089535792</t>
  </si>
  <si>
    <t>-630.170767996241</t>
  </si>
  <si>
    <t>-103.020605320659</t>
  </si>
  <si>
    <t>-16.0651003163294</t>
  </si>
  <si>
    <t>-557.418267156616</t>
  </si>
  <si>
    <t>-43.8181557163993</t>
  </si>
  <si>
    <t>-538.477251810723</t>
  </si>
  <si>
    <t>-8.71364118498575</t>
  </si>
  <si>
    <t>-545.94483040389</t>
  </si>
  <si>
    <t>-92.5919242319247</t>
  </si>
  <si>
    <t>-46.3491855164824</t>
  </si>
  <si>
    <t>-751.229093269107</t>
  </si>
  <si>
    <t>-861.844501019205</t>
  </si>
  <si>
    <t>-419.833107098825</t>
  </si>
  <si>
    <t>-565.293993896186</t>
  </si>
  <si>
    <t>-209.527426106176</t>
  </si>
  <si>
    <t>-749.921750057445</t>
  </si>
  <si>
    <t>-92.2393896360834</t>
  </si>
  <si>
    <t>-63.0483024504501</t>
  </si>
  <si>
    <t>-578.71659871998</t>
  </si>
  <si>
    <t>-9.40776899580642</t>
  </si>
  <si>
    <t>-679.449172884076</t>
  </si>
  <si>
    <t>-614.604783369467</t>
  </si>
  <si>
    <t>-495.240883320424</t>
  </si>
  <si>
    <t>-536.13777781293</t>
  </si>
  <si>
    <t>-800.393768739993</t>
  </si>
  <si>
    <t>-682.178495136922</t>
  </si>
  <si>
    <t>-158.596772646721</t>
  </si>
  <si>
    <t>-67.7801841178672</t>
  </si>
  <si>
    <t>-299.764248426956</t>
  </si>
  <si>
    <t>-65.1082420200063</t>
  </si>
  <si>
    <t>-415.268340321847</t>
  </si>
  <si>
    <t>-302.262990641437</t>
  </si>
  <si>
    <t>-380.34151616544</t>
  </si>
  <si>
    <t>-315.42917790797</t>
  </si>
  <si>
    <t>-3.95983232627957</t>
  </si>
  <si>
    <t>-653.728989286268</t>
  </si>
  <si>
    <t>-154.428389769542</t>
  </si>
  <si>
    <t>-738.811648568902</t>
  </si>
  <si>
    <t>-708.199970157458</t>
  </si>
  <si>
    <t>-408.433941355057</t>
  </si>
  <si>
    <t>-574.60469787011</t>
  </si>
  <si>
    <t>-356.984196400593</t>
  </si>
  <si>
    <t>-123.108902472454</t>
  </si>
  <si>
    <t>-46.5360050210885</t>
  </si>
  <si>
    <t>-715.287308567185</t>
  </si>
  <si>
    <t>-149.347650305899</t>
  </si>
  <si>
    <t>-295.07490336712</t>
  </si>
  <si>
    <t>-108.80083815195</t>
  </si>
  <si>
    <t>-63.7128671858918</t>
  </si>
  <si>
    <t>-764.147764490128</t>
  </si>
  <si>
    <t>-58.5409955337643</t>
  </si>
  <si>
    <t>-2.55903666806227</t>
  </si>
  <si>
    <t>-602.291304878687</t>
  </si>
  <si>
    <t>-444.102282127726</t>
  </si>
  <si>
    <t>-482.063378306741</t>
  </si>
  <si>
    <t>-492.70162874005</t>
  </si>
  <si>
    <t>-30.5470344866847</t>
  </si>
  <si>
    <t>-346.33041040075</t>
  </si>
  <si>
    <t>-458.511948282149</t>
  </si>
  <si>
    <t>-802.001512766452</t>
  </si>
  <si>
    <t>-831.937131688834</t>
  </si>
  <si>
    <t>-49.5410350324087</t>
  </si>
  <si>
    <t>-787.899703123871</t>
  </si>
  <si>
    <t>-766.662297388337</t>
  </si>
  <si>
    <t>-189.323750624371</t>
  </si>
  <si>
    <t>-467.14550920105</t>
  </si>
  <si>
    <t>-478.194299404397</t>
  </si>
  <si>
    <t>-566.627292629145</t>
  </si>
  <si>
    <t>-31.0849960327501</t>
  </si>
  <si>
    <t>-676.165332143869</t>
  </si>
  <si>
    <t>-168.867202677046</t>
  </si>
  <si>
    <t>-7.37694651647006</t>
  </si>
  <si>
    <t>-212.603648282136</t>
  </si>
  <si>
    <t>-438.966707258418</t>
  </si>
  <si>
    <t>-409.172623082821</t>
  </si>
  <si>
    <t>-526.627240192394</t>
  </si>
  <si>
    <t>-79.1441523108188</t>
  </si>
  <si>
    <t>-417.705170608861</t>
  </si>
  <si>
    <t>-198.401227559207</t>
  </si>
  <si>
    <t>-373.778412271136</t>
  </si>
  <si>
    <t>-196.251203704099</t>
  </si>
  <si>
    <t>-786.396519007191</t>
  </si>
  <si>
    <t>-557.072815045673</t>
  </si>
  <si>
    <t>-704.856083169879</t>
  </si>
  <si>
    <t>-275.775489003456</t>
  </si>
  <si>
    <t>-747.536169726066</t>
  </si>
  <si>
    <t>-152.209437604254</t>
  </si>
  <si>
    <t>-539.77665503398</t>
  </si>
  <si>
    <t>-79.0300636335107</t>
  </si>
  <si>
    <t>-533.888142556887</t>
  </si>
  <si>
    <t>-19.0142513904585</t>
  </si>
  <si>
    <t>-595.855096586015</t>
  </si>
  <si>
    <t>-354.55333038574</t>
  </si>
  <si>
    <t>-573.44628959656</t>
  </si>
  <si>
    <t>-534.927343737629</t>
  </si>
  <si>
    <t>-474.081466707074</t>
  </si>
  <si>
    <t>-298.077507691185</t>
  </si>
  <si>
    <t>-911.11189648387</t>
  </si>
  <si>
    <t>-514.418850347159</t>
  </si>
  <si>
    <t>-300.560765223026</t>
  </si>
  <si>
    <t>-456.115751799856</t>
  </si>
  <si>
    <t>-58.4476808348483</t>
  </si>
  <si>
    <t>-849.731279466167</t>
  </si>
  <si>
    <t>-178.063071382231</t>
  </si>
  <si>
    <t>-668.382838256513</t>
  </si>
  <si>
    <t>-436.96863429397</t>
  </si>
  <si>
    <t>-560.844879903451</t>
  </si>
  <si>
    <t>-219.659695599056</t>
  </si>
  <si>
    <t>-37.2235915016688</t>
  </si>
  <si>
    <t>-588.548314579228</t>
  </si>
  <si>
    <t>-355.237218647952</t>
  </si>
  <si>
    <t>-709.147766579983</t>
  </si>
  <si>
    <t>-43.6796624460859</t>
  </si>
  <si>
    <t>-592.704417030752</t>
  </si>
  <si>
    <t>-696.991082727237</t>
  </si>
  <si>
    <t>-683.329702892144</t>
  </si>
  <si>
    <t>-80.8555300835858</t>
  </si>
  <si>
    <t>-521.876824848078</t>
  </si>
  <si>
    <t>-695.984671881895</t>
  </si>
  <si>
    <t>-98.784872048894</t>
  </si>
  <si>
    <t>-63.1605805911413</t>
  </si>
  <si>
    <t>-441.835836039069</t>
  </si>
  <si>
    <t>-411.611129338698</t>
  </si>
  <si>
    <t>-69.4048273985923</t>
  </si>
  <si>
    <t>-45.7020000657032</t>
  </si>
  <si>
    <t>-469.665130104685</t>
  </si>
  <si>
    <t>-377.146056965669</t>
  </si>
  <si>
    <t>-107.776871369427</t>
  </si>
  <si>
    <t>-65.1441939893159</t>
  </si>
  <si>
    <t>-285.695416122302</t>
  </si>
  <si>
    <t>-791.67425192027</t>
  </si>
  <si>
    <t>-63.6349242640524</t>
  </si>
  <si>
    <t>-522.244322919141</t>
  </si>
  <si>
    <t>-192.044479392959</t>
  </si>
  <si>
    <t>-641.209938407341</t>
  </si>
  <si>
    <t>-625.536054911128</t>
  </si>
  <si>
    <t>-66.2224955295939</t>
  </si>
  <si>
    <t>-904.113359554235</t>
  </si>
  <si>
    <t>-89.1395907003037</t>
  </si>
  <si>
    <t>-568.378624172462</t>
  </si>
  <si>
    <t>-60.2218824949049</t>
  </si>
  <si>
    <t>-347.17906331838</t>
  </si>
  <si>
    <t>-4.98496658333671</t>
  </si>
  <si>
    <t>-607.612481304182</t>
  </si>
  <si>
    <t>-136.999473506585</t>
  </si>
  <si>
    <t>-336.714236475107</t>
  </si>
  <si>
    <t>-47.5038088266956</t>
  </si>
  <si>
    <t>-354.19579501678</t>
  </si>
  <si>
    <t>-40.7624502316477</t>
  </si>
  <si>
    <t>-23.9529340020976</t>
  </si>
  <si>
    <t>-177.20118347758</t>
  </si>
  <si>
    <t>-535.966625309829</t>
  </si>
  <si>
    <t>-26.9901715923922</t>
  </si>
  <si>
    <t>-171.800195657683</t>
  </si>
  <si>
    <t>-46.1977962416612</t>
  </si>
  <si>
    <t>-624.886076467933</t>
  </si>
  <si>
    <t>-102.300341856045</t>
  </si>
  <si>
    <t>-645.031345239779</t>
  </si>
  <si>
    <t>-37.0730544227536</t>
  </si>
  <si>
    <t>-521.831064633159</t>
  </si>
  <si>
    <t>-10.4032293542927</t>
  </si>
  <si>
    <t>-38.9458585861731</t>
  </si>
  <si>
    <t>-643.341506492447</t>
  </si>
  <si>
    <t>-648.49861126052</t>
  </si>
  <si>
    <t>-146.260665448704</t>
  </si>
  <si>
    <t>-88.7117219727842</t>
  </si>
  <si>
    <t>-50.2982300339847</t>
  </si>
  <si>
    <t>-505.903518370514</t>
  </si>
  <si>
    <t>-525.034500695347</t>
  </si>
  <si>
    <t>-47.3018237778874</t>
  </si>
  <si>
    <t>-587.733988974705</t>
  </si>
  <si>
    <t>-78.6793325800515</t>
  </si>
  <si>
    <t>-624.197441734261</t>
  </si>
  <si>
    <t>-711.753048720201</t>
  </si>
  <si>
    <t>-161.656815054293</t>
  </si>
  <si>
    <t>-751.330548598644</t>
  </si>
  <si>
    <t>-501.505369147727</t>
  </si>
  <si>
    <t>-619.337324641263</t>
  </si>
  <si>
    <t>-280.735090120923</t>
  </si>
  <si>
    <t>-321.689915270297</t>
  </si>
  <si>
    <t>-117.842610480675</t>
  </si>
  <si>
    <t>-252.043998212491</t>
  </si>
  <si>
    <t>-84.001204568209</t>
  </si>
  <si>
    <t>-132.43152913388</t>
  </si>
  <si>
    <t>-26.8034392032831</t>
  </si>
  <si>
    <t>-104.41192841734</t>
  </si>
  <si>
    <t>-545.020318743368</t>
  </si>
  <si>
    <t>-357.472696429537</t>
  </si>
  <si>
    <t>-235.657390030395</t>
  </si>
  <si>
    <t>-47.7757334675578</t>
  </si>
  <si>
    <t>-710.246920368307</t>
  </si>
  <si>
    <t>-3.88016182866212</t>
  </si>
  <si>
    <t>-31.0740480075718</t>
  </si>
  <si>
    <t>-415.771544968763</t>
  </si>
  <si>
    <t>-267.902747298758</t>
  </si>
  <si>
    <t>-585.696548682876</t>
  </si>
  <si>
    <t>-193.552783838121</t>
  </si>
  <si>
    <t>-323.004712471544</t>
  </si>
  <si>
    <t>-314.524816658433</t>
  </si>
  <si>
    <t>-118.787215817266</t>
  </si>
  <si>
    <t>-97.9537948219203</t>
  </si>
  <si>
    <t>-581.230571205134</t>
  </si>
  <si>
    <t>-210.405861780854</t>
  </si>
  <si>
    <t>-186.005116031124</t>
  </si>
  <si>
    <t>-535.424020811404</t>
  </si>
  <si>
    <t>-127.284427158353</t>
  </si>
  <si>
    <t>-649.647440020154</t>
  </si>
  <si>
    <t>-44.3795924059996</t>
  </si>
  <si>
    <t>-113.069821265047</t>
  </si>
  <si>
    <t>-57.5238540522337</t>
  </si>
  <si>
    <t>-37.8269197139967</t>
  </si>
  <si>
    <t>-556.158687288703</t>
  </si>
  <si>
    <t>-47.3245933435306</t>
  </si>
  <si>
    <t>-634.838747177961</t>
  </si>
  <si>
    <t>-583.420615958576</t>
  </si>
  <si>
    <t>-382.917896666765</t>
  </si>
  <si>
    <t>-765.208370039431</t>
  </si>
  <si>
    <t>-642.663373842845</t>
  </si>
  <si>
    <t>-272.723949334308</t>
  </si>
  <si>
    <t>-114.267795545846</t>
  </si>
  <si>
    <t>-69.1728704399734</t>
  </si>
  <si>
    <t>-367.304644965099</t>
  </si>
  <si>
    <t>-549.373980570754</t>
  </si>
  <si>
    <t>-731.616316752131</t>
  </si>
  <si>
    <t>-286.516676041838</t>
  </si>
  <si>
    <t>-352.578408056118</t>
  </si>
  <si>
    <t>-130.713266768381</t>
  </si>
  <si>
    <t>-463.898387460975</t>
  </si>
  <si>
    <t>-438.999372079336</t>
  </si>
  <si>
    <t>-392.111027255952</t>
  </si>
  <si>
    <t>-884.840269171541</t>
  </si>
  <si>
    <t>-496.672593655293</t>
  </si>
  <si>
    <t>-592.770201672433</t>
  </si>
  <si>
    <t>-752.950756242171</t>
  </si>
  <si>
    <t>-365.287987943706</t>
  </si>
  <si>
    <t>-5.48748337601179</t>
  </si>
  <si>
    <t>-541.904684309979</t>
  </si>
  <si>
    <t>-378.738598107123</t>
  </si>
  <si>
    <t>-565.32255769153</t>
  </si>
  <si>
    <t>-515.42813576917</t>
  </si>
  <si>
    <t>-338.966397800477</t>
  </si>
  <si>
    <t>-173.151161280104</t>
  </si>
  <si>
    <t>-505.655466564206</t>
  </si>
  <si>
    <t>-631.451462240038</t>
  </si>
  <si>
    <t>-20.3541920926453</t>
  </si>
  <si>
    <t>-417.960206217695</t>
  </si>
  <si>
    <t>-62.7104569035572</t>
  </si>
  <si>
    <t>-69.1026902707827</t>
  </si>
  <si>
    <t>-625.310205197655</t>
  </si>
  <si>
    <t>-150.393126382187</t>
  </si>
  <si>
    <t>-515.537599297963</t>
  </si>
  <si>
    <t>-587.61590660856</t>
  </si>
  <si>
    <t>-100.133592059447</t>
  </si>
  <si>
    <t>-611.434627872001</t>
  </si>
  <si>
    <t>-375.524428155089</t>
  </si>
  <si>
    <t>-535.183752054545</t>
  </si>
  <si>
    <t>-38.9852870804965</t>
  </si>
  <si>
    <t>-692.309222614353</t>
  </si>
  <si>
    <t>-43.2751653640963</t>
  </si>
  <si>
    <t>-341.729347290433</t>
  </si>
  <si>
    <t>-18.867424045442</t>
  </si>
  <si>
    <t>-729.93848502097</t>
  </si>
  <si>
    <t>-115.016199960306</t>
  </si>
  <si>
    <t>-895.358893797777</t>
  </si>
  <si>
    <t>-121.210281246856</t>
  </si>
  <si>
    <t>-527.356564383043</t>
  </si>
  <si>
    <t>-416.491482630041</t>
  </si>
  <si>
    <t>-445.99722200609</t>
  </si>
  <si>
    <t>-295.883195833701</t>
  </si>
  <si>
    <t>-495.921240081432</t>
  </si>
  <si>
    <t>-317.673673463294</t>
  </si>
  <si>
    <t>-286.830225873158</t>
  </si>
  <si>
    <t>-24.6949173504941</t>
  </si>
  <si>
    <t>-38.0064951219695</t>
  </si>
  <si>
    <t>-310.496203692243</t>
  </si>
  <si>
    <t>-515.791813603013</t>
  </si>
  <si>
    <t>-78.6395103499037</t>
  </si>
  <si>
    <t>-43.941472791467</t>
  </si>
  <si>
    <t>-726.407467428727</t>
  </si>
  <si>
    <t>-343.125143585107</t>
  </si>
  <si>
    <t>-30.8736772752358</t>
  </si>
  <si>
    <t>-205.492821478831</t>
  </si>
  <si>
    <t>-4.54275180578265</t>
  </si>
  <si>
    <t>-32.7393850542497</t>
  </si>
  <si>
    <t>-14.9368146197849</t>
  </si>
  <si>
    <t>-484.961930728567</t>
  </si>
  <si>
    <t>-663.88086225832</t>
  </si>
  <si>
    <t>-646.550978139732</t>
  </si>
  <si>
    <t>-221.345179209158</t>
  </si>
  <si>
    <t>-553.8509732172</t>
  </si>
  <si>
    <t>-52.9204115142286</t>
  </si>
  <si>
    <t>-36.4172066179289</t>
  </si>
  <si>
    <t>-580.253695352011</t>
  </si>
  <si>
    <t>-589.128245643005</t>
  </si>
  <si>
    <t>-457.136025520149</t>
  </si>
  <si>
    <t>-102.985217089249</t>
  </si>
  <si>
    <t>-59.805538090993</t>
  </si>
  <si>
    <t>-712.663372668172</t>
  </si>
  <si>
    <t>-190.898249508068</t>
  </si>
  <si>
    <t>-106.252672767716</t>
  </si>
  <si>
    <t>-522.004453674977</t>
  </si>
  <si>
    <t>-378.887196952149</t>
  </si>
  <si>
    <t>-231.601989165345</t>
  </si>
  <si>
    <t>-451.547329961239</t>
  </si>
  <si>
    <t>-498.798100053446</t>
  </si>
  <si>
    <t>-751.076286619871</t>
  </si>
  <si>
    <t>-565.858540976394</t>
  </si>
  <si>
    <t>-616.950473543189</t>
  </si>
  <si>
    <t>-177.462048359877</t>
  </si>
  <si>
    <t>-423.496517675223</t>
  </si>
  <si>
    <t>-513.645755806338</t>
  </si>
  <si>
    <t>-372.215279479604</t>
  </si>
  <si>
    <t>-115.223988219705</t>
  </si>
  <si>
    <t>-71.9499571734411</t>
  </si>
  <si>
    <t>-784.20056707025</t>
  </si>
  <si>
    <t>-234.399570608839</t>
  </si>
  <si>
    <t>-7.99001700353365</t>
  </si>
  <si>
    <t>-454.551152736885</t>
  </si>
  <si>
    <t>-542.376160582847</t>
  </si>
  <si>
    <t>-616.297734667526</t>
  </si>
  <si>
    <t>-38.3103704836228</t>
  </si>
  <si>
    <t>-46.5859291043131</t>
  </si>
  <si>
    <t>-450.023268910509</t>
  </si>
  <si>
    <t>-4.8744128889482</t>
  </si>
  <si>
    <t>-171.055218517993</t>
  </si>
  <si>
    <t>-169.631912247437</t>
  </si>
  <si>
    <t>-74.5983460647121</t>
  </si>
  <si>
    <t>-610.809825725056</t>
  </si>
  <si>
    <t>-65.330779049186</t>
  </si>
  <si>
    <t>-433.206481871118</t>
  </si>
  <si>
    <t>-60.6045419556824</t>
  </si>
  <si>
    <t>-483.848402490988</t>
  </si>
  <si>
    <t>-310.20701353996</t>
  </si>
  <si>
    <t>-403.421902466799</t>
  </si>
  <si>
    <t>-4.8543122172412</t>
  </si>
  <si>
    <t>-123.434573551656</t>
  </si>
  <si>
    <t>-666.769338283012</t>
  </si>
  <si>
    <t>-134.439469939599</t>
  </si>
  <si>
    <t>-539.823435135064</t>
  </si>
  <si>
    <t>-453.754425579318</t>
  </si>
  <si>
    <t>-209.170841479949</t>
  </si>
  <si>
    <t>-564.799650741528</t>
  </si>
  <si>
    <t>-183.318825559289</t>
  </si>
  <si>
    <t>-392.593004230418</t>
  </si>
  <si>
    <t>-80.6027416309582</t>
  </si>
  <si>
    <t>-643.606522144443</t>
  </si>
  <si>
    <t>-1.30654366095519</t>
  </si>
  <si>
    <t>-28.7150758624986</t>
  </si>
  <si>
    <t>-449.496070538698</t>
  </si>
  <si>
    <t>-547.269121648636</t>
  </si>
  <si>
    <t>-706.221882964635</t>
  </si>
  <si>
    <t>-63.7096119942308</t>
  </si>
  <si>
    <t>-9.17396269952908</t>
  </si>
  <si>
    <t>-525.3877110998</t>
  </si>
  <si>
    <t>-763.846967375671</t>
  </si>
  <si>
    <t>-152.543200191617</t>
  </si>
  <si>
    <t>-40.0165389637218</t>
  </si>
  <si>
    <t>-710.143054667105</t>
  </si>
  <si>
    <t>-301.345842564867</t>
  </si>
  <si>
    <t>-57.0400908700592</t>
  </si>
  <si>
    <t>-459.56165753602</t>
  </si>
  <si>
    <t>-299.920807497725</t>
  </si>
  <si>
    <t>-63.3335695501096</t>
  </si>
  <si>
    <t>-851.092697188466</t>
  </si>
  <si>
    <t>-643.983266808585</t>
  </si>
  <si>
    <t>-690.237724286683</t>
  </si>
  <si>
    <t>-42.3181799400325</t>
  </si>
  <si>
    <t>-645.594190334434</t>
  </si>
  <si>
    <t>-662.478716653992</t>
  </si>
  <si>
    <t>-445.648977119916</t>
  </si>
  <si>
    <t>-32.4093793190621</t>
  </si>
  <si>
    <t>-45.2160872423329</t>
  </si>
  <si>
    <t>-266.911770879846</t>
  </si>
  <si>
    <t>-625.646557831062</t>
  </si>
  <si>
    <t>-166.137897596664</t>
  </si>
  <si>
    <t>-162.073090789573</t>
  </si>
  <si>
    <t>-269.787319435173</t>
  </si>
  <si>
    <t>-2.89712170566697</t>
  </si>
  <si>
    <t>-2.20335048736455</t>
  </si>
  <si>
    <t>-168.957315668542</t>
  </si>
  <si>
    <t>-403.67962628163</t>
  </si>
  <si>
    <t>-36.9855259483777</t>
  </si>
  <si>
    <t>-54.2447326964544</t>
  </si>
  <si>
    <t>-424.299953001893</t>
  </si>
  <si>
    <t>-116.57483131827</t>
  </si>
  <si>
    <t>-186.452505707696</t>
  </si>
  <si>
    <t>-804.985250229382</t>
  </si>
  <si>
    <t>-3.67842292238153</t>
  </si>
  <si>
    <t>-390.407188529523</t>
  </si>
  <si>
    <t>-653.88152487598</t>
  </si>
  <si>
    <t>-669.909050182231</t>
  </si>
  <si>
    <t>-1007.88543631361</t>
  </si>
  <si>
    <t>-103.389752733113</t>
  </si>
  <si>
    <t>-50.5282583313452</t>
  </si>
  <si>
    <t>-170.973798394084</t>
  </si>
  <si>
    <t>-261.486328770453</t>
  </si>
  <si>
    <t>-93.4891924691365</t>
  </si>
  <si>
    <t>-1110.58954248594</t>
  </si>
  <si>
    <t>-72.9059865511277</t>
  </si>
  <si>
    <t>-67.3671096948553</t>
  </si>
  <si>
    <t>-29.03145899344</t>
  </si>
  <si>
    <t>-610.33158699986</t>
  </si>
  <si>
    <t>-119.240994200895</t>
  </si>
  <si>
    <t>-617.2141408719</t>
  </si>
  <si>
    <t>-22.9724108161327</t>
  </si>
  <si>
    <t>-508.031740316402</t>
  </si>
  <si>
    <t>-503.680606557914</t>
  </si>
  <si>
    <t>-152.656919867487</t>
  </si>
  <si>
    <t>-88.5834270763256</t>
  </si>
  <si>
    <t>-802.948267357749</t>
  </si>
  <si>
    <t>-406.757919329531</t>
  </si>
  <si>
    <t>-72.2615751882621</t>
  </si>
  <si>
    <t>-51.1786766352589</t>
  </si>
  <si>
    <t>-705.256705261024</t>
  </si>
  <si>
    <t>-462.06430684678</t>
  </si>
  <si>
    <t>-449.001716752409</t>
  </si>
  <si>
    <t>-16.1126094616727</t>
  </si>
  <si>
    <t>-861.184842338862</t>
  </si>
  <si>
    <t>-467.305987477757</t>
  </si>
  <si>
    <t>-37.8929791910602</t>
  </si>
  <si>
    <t>-763.283323228603</t>
  </si>
  <si>
    <t>-174.391959595906</t>
  </si>
  <si>
    <t>-50.0915966209229</t>
  </si>
  <si>
    <t>-452.710225985266</t>
  </si>
  <si>
    <t>-72.7781499971411</t>
  </si>
  <si>
    <t>-497.077193690312</t>
  </si>
  <si>
    <t>-431.992697018265</t>
  </si>
  <si>
    <t>-312.535034077785</t>
  </si>
  <si>
    <t>-139.254026687118</t>
  </si>
  <si>
    <t>-72.7147980336491</t>
  </si>
  <si>
    <t>-651.800195924448</t>
  </si>
  <si>
    <t>-736.2487366319</t>
  </si>
  <si>
    <t>-732.825478319099</t>
  </si>
  <si>
    <t>-515.267776402883</t>
  </si>
  <si>
    <t>-66.7317092892904</t>
  </si>
  <si>
    <t>-340.795794342195</t>
  </si>
  <si>
    <t>-83.6339658355384</t>
  </si>
  <si>
    <t>-33.8429356448966</t>
  </si>
  <si>
    <t>-620.141996931773</t>
  </si>
  <si>
    <t>-471.734821239426</t>
  </si>
  <si>
    <t>-34.1027257291679</t>
  </si>
  <si>
    <t>-20.8165479831777</t>
  </si>
  <si>
    <t>-347.870883497807</t>
  </si>
  <si>
    <t>-149.804589805971</t>
  </si>
  <si>
    <t>-23.502308054225</t>
  </si>
  <si>
    <t>-29.9869804848958</t>
  </si>
  <si>
    <t>-367.778052050035</t>
  </si>
  <si>
    <t>-504.236417199875</t>
  </si>
  <si>
    <t>-406.863128678055</t>
  </si>
  <si>
    <t>-39.6360035175764</t>
  </si>
  <si>
    <t>-657.368591834705</t>
  </si>
  <si>
    <t>-494.468246911376</t>
  </si>
  <si>
    <t>-474.443293380524</t>
  </si>
  <si>
    <t>-104.154480887292</t>
  </si>
  <si>
    <t>-598.191838407545</t>
  </si>
  <si>
    <t>-612.685279599842</t>
  </si>
  <si>
    <t>-679.513842112328</t>
  </si>
  <si>
    <t>-517.482941425009</t>
  </si>
  <si>
    <t>-86.6747677476668</t>
  </si>
  <si>
    <t>-634.391715798743</t>
  </si>
  <si>
    <t>-55.9587544254781</t>
  </si>
  <si>
    <t>-499.614124855669</t>
  </si>
  <si>
    <t>-649.359232959169</t>
  </si>
  <si>
    <t>-723.472522636083</t>
  </si>
  <si>
    <t>-90.8369570607926</t>
  </si>
  <si>
    <t>-431.538313409608</t>
  </si>
  <si>
    <t>-41.112594026469</t>
  </si>
  <si>
    <t>-747.827272538236</t>
  </si>
  <si>
    <t>-134.509610889357</t>
  </si>
  <si>
    <t>-415.77349403863</t>
  </si>
  <si>
    <t>-110.995811904051</t>
  </si>
  <si>
    <t>-686.245317783044</t>
  </si>
  <si>
    <t>-197.937791016086</t>
  </si>
  <si>
    <t>-92.7573057102902</t>
  </si>
  <si>
    <t>-529.966236258772</t>
  </si>
  <si>
    <t>-474.066995535461</t>
  </si>
  <si>
    <t>-389.47165587166</t>
  </si>
  <si>
    <t>-87.8467627513665</t>
  </si>
  <si>
    <t>-710.026215629677</t>
  </si>
  <si>
    <t>-141.247074176471</t>
  </si>
  <si>
    <t>-6.86437938794148</t>
  </si>
  <si>
    <t>-124.353393038324</t>
  </si>
  <si>
    <t>-641.139430999282</t>
  </si>
  <si>
    <t>-435.341646863585</t>
  </si>
  <si>
    <t>-64.0896777399735</t>
  </si>
  <si>
    <t>-42.011149804693</t>
  </si>
  <si>
    <t>-455.604889302086</t>
  </si>
  <si>
    <t>-112.292236833136</t>
  </si>
  <si>
    <t>-81.4951160853109</t>
  </si>
  <si>
    <t>-478.210746805929</t>
  </si>
  <si>
    <t>-51.707624153399</t>
  </si>
  <si>
    <t>-43.4685463436909</t>
  </si>
  <si>
    <t>-723.209405337469</t>
  </si>
  <si>
    <t>-65.4442043952207</t>
  </si>
  <si>
    <t>-476.205597191019</t>
  </si>
  <si>
    <t>-535.746972753237</t>
  </si>
  <si>
    <t>-490.570377838298</t>
  </si>
  <si>
    <t>-404.413718201611</t>
  </si>
  <si>
    <t>-57.9667987859135</t>
  </si>
  <si>
    <t>-6.10923755448814</t>
  </si>
  <si>
    <t>-515.437020831758</t>
  </si>
  <si>
    <t>-216.760675331134</t>
  </si>
  <si>
    <t>-78.2749289506071</t>
  </si>
  <si>
    <t>-918.244506795564</t>
  </si>
  <si>
    <t>-58.4357146035335</t>
  </si>
  <si>
    <t>-569.924191665521</t>
  </si>
  <si>
    <t>-552.796003923381</t>
  </si>
  <si>
    <t>-51.2662754281481</t>
  </si>
  <si>
    <t>-775.269995614772</t>
  </si>
  <si>
    <t>-521.255402597997</t>
  </si>
  <si>
    <t>-742.911195058289</t>
  </si>
  <si>
    <t>-597.949348231768</t>
  </si>
  <si>
    <t>-117.586796782497</t>
  </si>
  <si>
    <t>-69.8680528093854</t>
  </si>
  <si>
    <t>-979.970350412604</t>
  </si>
  <si>
    <t>-58.1874028801211</t>
  </si>
  <si>
    <t>-74.5129690342417</t>
  </si>
  <si>
    <t>-678.678676530953</t>
  </si>
  <si>
    <t>-80.050010261036</t>
  </si>
  <si>
    <t>-46.7732231461561</t>
  </si>
  <si>
    <t>-871.06112122402</t>
  </si>
  <si>
    <t>-856.412191836327</t>
  </si>
  <si>
    <t>-304.559943557704</t>
  </si>
  <si>
    <t>-6.61312099160395</t>
  </si>
  <si>
    <t>-532.021577308186</t>
  </si>
  <si>
    <t>-53.3586951145682</t>
  </si>
  <si>
    <t>-745.515250876539</t>
  </si>
  <si>
    <t>-141.138038095667</t>
  </si>
  <si>
    <t>-54.7013088073704</t>
  </si>
  <si>
    <t>-459.646234765078</t>
  </si>
  <si>
    <t>-399.340870460415</t>
  </si>
  <si>
    <t>-339.286469597822</t>
  </si>
  <si>
    <t>-176.647486612961</t>
  </si>
  <si>
    <t>-35.8795287220824</t>
  </si>
  <si>
    <t>-37.0407774163308</t>
  </si>
  <si>
    <t>-618.728682711899</t>
  </si>
  <si>
    <t>-53.8872719146891</t>
  </si>
  <si>
    <t>-34.9733812935965</t>
  </si>
  <si>
    <t>-472.399787874692</t>
  </si>
  <si>
    <t>-178.504636202333</t>
  </si>
  <si>
    <t>-110.879882694968</t>
  </si>
  <si>
    <t>-389.271490861718</t>
  </si>
  <si>
    <t>-526.779937397163</t>
  </si>
  <si>
    <t>-77.7426784289692</t>
  </si>
  <si>
    <t>-42.5162229040085</t>
  </si>
  <si>
    <t>-687.976522903229</t>
  </si>
  <si>
    <t>-601.846776242406</t>
  </si>
  <si>
    <t>-725.881136729531</t>
  </si>
  <si>
    <t>-462.513680291364</t>
  </si>
  <si>
    <t>-537.22563500266</t>
  </si>
  <si>
    <t>-505.499237722666</t>
  </si>
  <si>
    <t>-46.2831610667029</t>
  </si>
  <si>
    <t>-465.503686837967</t>
  </si>
  <si>
    <t>-398.876214935537</t>
  </si>
  <si>
    <t>-95.602652763682</t>
  </si>
  <si>
    <t>-505.367376291414</t>
  </si>
  <si>
    <t>-151.02136243782</t>
  </si>
  <si>
    <t>-136.251033156184</t>
  </si>
  <si>
    <t>-697.086109037236</t>
  </si>
  <si>
    <t>-166.556511832045</t>
  </si>
  <si>
    <t>-64.0798204522616</t>
  </si>
  <si>
    <t>-31.1714742002646</t>
  </si>
  <si>
    <t>-525.031914549937</t>
  </si>
  <si>
    <t>-97.9505212923371</t>
  </si>
  <si>
    <t>-827.431169615388</t>
  </si>
  <si>
    <t>-9.9121223769587</t>
  </si>
  <si>
    <t>-567.240491374265</t>
  </si>
  <si>
    <t>-501.341930259185</t>
  </si>
  <si>
    <t>-545.59747730012</t>
  </si>
  <si>
    <t>-129.657502393126</t>
  </si>
  <si>
    <t>-574.674781353699</t>
  </si>
  <si>
    <t>-98.3047719164077</t>
  </si>
  <si>
    <t>-11.023988021341</t>
  </si>
  <si>
    <t>-570.711667893078</t>
  </si>
  <si>
    <t>-309.289475197462</t>
  </si>
  <si>
    <t>-99.9451229972892</t>
  </si>
  <si>
    <t>-89.0108435687795</t>
  </si>
  <si>
    <t>-585.875166338922</t>
  </si>
  <si>
    <t>-871.723379479834</t>
  </si>
  <si>
    <t>-35.6480155383724</t>
  </si>
  <si>
    <t>-612.29083640189</t>
  </si>
  <si>
    <t>-319.596296875948</t>
  </si>
  <si>
    <t>-842.981162637307</t>
  </si>
  <si>
    <t>-467.047650095894</t>
  </si>
  <si>
    <t>-8.09052036206866</t>
  </si>
  <si>
    <t>-140.997632852756</t>
  </si>
  <si>
    <t>-514.701389565267</t>
  </si>
  <si>
    <t>-123.038328639179</t>
  </si>
  <si>
    <t>-28.7879024078483</t>
  </si>
  <si>
    <t>-23.3495920638616</t>
  </si>
  <si>
    <t>-533.791753822902</t>
  </si>
  <si>
    <t>-550.492633383525</t>
  </si>
  <si>
    <t>-348.597827851236</t>
  </si>
  <si>
    <t>-35.6119141900743</t>
  </si>
  <si>
    <t>-628.03990597501</t>
  </si>
  <si>
    <t>-175.873633778874</t>
  </si>
  <si>
    <t>-693.68088907872</t>
  </si>
  <si>
    <t>-339.090487355939</t>
  </si>
  <si>
    <t>-439.820081868601</t>
  </si>
  <si>
    <t>-168.127807175578</t>
  </si>
  <si>
    <t>-70.9451578808193</t>
  </si>
  <si>
    <t>-313.076309753443</t>
  </si>
  <si>
    <t>-50.6482896045025</t>
  </si>
  <si>
    <t>-176.161996830695</t>
  </si>
  <si>
    <t>-672.551310853496</t>
  </si>
  <si>
    <t>-213.64213528602</t>
  </si>
  <si>
    <t>-119.787255674122</t>
  </si>
  <si>
    <t>-717.900920077974</t>
  </si>
  <si>
    <t>-40.6247378997115</t>
  </si>
  <si>
    <t>-45.3852464382161</t>
  </si>
  <si>
    <t>-413.978031292759</t>
  </si>
  <si>
    <t>-7.72870827134261</t>
  </si>
  <si>
    <t>-297.179625570552</t>
  </si>
  <si>
    <t>-696.749784032362</t>
  </si>
  <si>
    <t>-25.3285731481183</t>
  </si>
  <si>
    <t>-49.379572349638</t>
  </si>
  <si>
    <t>-560.369042621676</t>
  </si>
  <si>
    <t>-97.6258280670445</t>
  </si>
  <si>
    <t>-119.960631154536</t>
  </si>
  <si>
    <t>-328.237099098976</t>
  </si>
  <si>
    <t>-23.5573846957338</t>
  </si>
  <si>
    <t>-475.7802074185</t>
  </si>
  <si>
    <t>-131.031763555469</t>
  </si>
  <si>
    <t>-305.064347015021</t>
  </si>
  <si>
    <t>-9.62822174765438</t>
  </si>
  <si>
    <t>-101.521920396384</t>
  </si>
  <si>
    <t>-106.755109478696</t>
  </si>
  <si>
    <t>-409.095280122392</t>
  </si>
  <si>
    <t>-680.491202064323</t>
  </si>
  <si>
    <t>-469.695060065961</t>
  </si>
  <si>
    <t>-696.204815406286</t>
  </si>
  <si>
    <t>-5.63375611701334</t>
  </si>
  <si>
    <t>-6.05898587522063</t>
  </si>
  <si>
    <t>-596.743920592196</t>
  </si>
  <si>
    <t>-186.432402135673</t>
  </si>
  <si>
    <t>-51.8603369952415</t>
  </si>
  <si>
    <t>-634.854797106661</t>
  </si>
  <si>
    <t>-204.267996815579</t>
  </si>
  <si>
    <t>-598.053123286848</t>
  </si>
  <si>
    <t>-100.644625626634</t>
  </si>
  <si>
    <t>-18.9280546937503</t>
  </si>
  <si>
    <t>-665.740781805886</t>
  </si>
  <si>
    <t>-253.479148731277</t>
  </si>
  <si>
    <t>-448.43248405332</t>
  </si>
  <si>
    <t>-113.875256369645</t>
  </si>
  <si>
    <t>-467.132751907149</t>
  </si>
  <si>
    <t>-425.526171130065</t>
  </si>
  <si>
    <t>-112.932316493969</t>
  </si>
  <si>
    <t>-127.211204417905</t>
  </si>
  <si>
    <t>-424.991816160514</t>
  </si>
  <si>
    <t>-18.7138198406656</t>
  </si>
  <si>
    <t>-536.909333808916</t>
  </si>
  <si>
    <t>-470.259618973768</t>
  </si>
  <si>
    <t>-109.749079968845</t>
  </si>
  <si>
    <t>-46.4224194596437</t>
  </si>
  <si>
    <t>-586.7873811638</t>
  </si>
  <si>
    <t>-648.541953302872</t>
  </si>
  <si>
    <t>-304.599838317527</t>
  </si>
  <si>
    <t>-58.3153772042462</t>
  </si>
  <si>
    <t>-533.485943984093</t>
  </si>
  <si>
    <t>-157.207417814611</t>
  </si>
  <si>
    <t>-852.291441625953</t>
  </si>
  <si>
    <t>-1.83895331979117</t>
  </si>
  <si>
    <t>-13.8560800094969</t>
  </si>
  <si>
    <t>-389.064240214608</t>
  </si>
  <si>
    <t>-129.392628641485</t>
  </si>
  <si>
    <t>-62.3818513300383</t>
  </si>
  <si>
    <t>-665.84018905141</t>
  </si>
  <si>
    <t>-558.804952009534</t>
  </si>
  <si>
    <t>-199.404670705489</t>
  </si>
  <si>
    <t>-743.193963541339</t>
  </si>
  <si>
    <t>-670.664014807728</t>
  </si>
  <si>
    <t>-102.38000685903</t>
  </si>
  <si>
    <t>-530.456202437587</t>
  </si>
  <si>
    <t>-81.1655740311658</t>
  </si>
  <si>
    <t>-492.526493471726</t>
  </si>
  <si>
    <t>-537.178733432516</t>
  </si>
  <si>
    <t>-89.9080961921984</t>
  </si>
  <si>
    <t>-68.4427080936747</t>
  </si>
  <si>
    <t>-410.643707928329</t>
  </si>
  <si>
    <t>-162.574225830007</t>
  </si>
  <si>
    <t>-577.469878117517</t>
  </si>
  <si>
    <t>-40.7150308951253</t>
  </si>
  <si>
    <t>-683.442734405571</t>
  </si>
  <si>
    <t>-315.900208405578</t>
  </si>
  <si>
    <t>-497.24010041482</t>
  </si>
  <si>
    <t>-640.989037234912</t>
  </si>
  <si>
    <t>-55.0149377694592</t>
  </si>
  <si>
    <t>-413.292226589455</t>
  </si>
  <si>
    <t>-544.367087767488</t>
  </si>
  <si>
    <t>-296.711235888159</t>
  </si>
  <si>
    <t>-473.936188727349</t>
  </si>
  <si>
    <t>-6.2814599084384</t>
  </si>
  <si>
    <t>-719.072111944273</t>
  </si>
  <si>
    <t>-434.490843133162</t>
  </si>
  <si>
    <t>-240.370028594625</t>
  </si>
  <si>
    <t>-4.01008400554708</t>
  </si>
  <si>
    <t>-99.4822944032909</t>
  </si>
  <si>
    <t>-60.3386010055203</t>
  </si>
  <si>
    <t>-451.425386422095</t>
  </si>
  <si>
    <t>-102.956782037127</t>
  </si>
  <si>
    <t>-690.572580181802</t>
  </si>
  <si>
    <t>-200.877078890014</t>
  </si>
  <si>
    <t>-60.3553201164478</t>
  </si>
  <si>
    <t>-745.866885339155</t>
  </si>
  <si>
    <t>-57.1993731359636</t>
  </si>
  <si>
    <t>-544.696729164375</t>
  </si>
  <si>
    <t>-759.387731348696</t>
  </si>
  <si>
    <t>-68.7962300779873</t>
  </si>
  <si>
    <t>-199.878624240385</t>
  </si>
  <si>
    <t>-222.34160515156</t>
  </si>
  <si>
    <t>-223.763284068695</t>
  </si>
  <si>
    <t>-158.334851862751</t>
  </si>
  <si>
    <t>-300.16895029149</t>
  </si>
  <si>
    <t>-178.57409377105</t>
  </si>
  <si>
    <t>-142.923901928821</t>
  </si>
  <si>
    <t>-203.689342279177</t>
  </si>
  <si>
    <t>-374.964537487986</t>
  </si>
  <si>
    <t>-29.2342530805053</t>
  </si>
  <si>
    <t>-610.55504198503</t>
  </si>
  <si>
    <t>-610.930093920332</t>
  </si>
  <si>
    <t>-97.1540474816042</t>
  </si>
  <si>
    <t>-283.062817194726</t>
  </si>
  <si>
    <t>-174.222825724219</t>
  </si>
  <si>
    <t>-86.313313292082</t>
  </si>
  <si>
    <t>-37.6273125644638</t>
  </si>
  <si>
    <t>-815.59826884951</t>
  </si>
  <si>
    <t>-622.375350048376</t>
  </si>
  <si>
    <t>-73.4234475088794</t>
  </si>
  <si>
    <t>-70.8987211565662</t>
  </si>
  <si>
    <t>-590.962567584473</t>
  </si>
  <si>
    <t>-646.324740952384</t>
  </si>
  <si>
    <t>-649.340051982853</t>
  </si>
  <si>
    <t>-354.549343986636</t>
  </si>
  <si>
    <t>-543.234255166436</t>
  </si>
  <si>
    <t>-37.4784933450336</t>
  </si>
  <si>
    <t>-53.0154554339453</t>
  </si>
  <si>
    <t>-735.804044700865</t>
  </si>
  <si>
    <t>-430.09769672774</t>
  </si>
  <si>
    <t>-628.085381640093</t>
  </si>
  <si>
    <t>-640.331497956713</t>
  </si>
  <si>
    <t>-193.739248061937</t>
  </si>
  <si>
    <t>-74.0624324560514</t>
  </si>
  <si>
    <t>-642.919963439726</t>
  </si>
  <si>
    <t>-381.545173150007</t>
  </si>
  <si>
    <t>-583.161362081067</t>
  </si>
  <si>
    <t>-680.858489545109</t>
  </si>
  <si>
    <t>-5.5377350552793</t>
  </si>
  <si>
    <t>-225.651617204305</t>
  </si>
  <si>
    <t>-505.30322799337</t>
  </si>
  <si>
    <t>-57.0749627976358</t>
  </si>
  <si>
    <t>-515.745607573291</t>
  </si>
  <si>
    <t>-297.57735095545</t>
  </si>
  <si>
    <t>-37.3403191920468</t>
  </si>
  <si>
    <t>-601.432446399807</t>
  </si>
  <si>
    <t>-50.9179188135484</t>
  </si>
  <si>
    <t>-51.92803364583</t>
  </si>
  <si>
    <t>-298.1108213148</t>
  </si>
  <si>
    <t>-7.6985572637821</t>
  </si>
  <si>
    <t>-172.049952399655</t>
  </si>
  <si>
    <t>-122.440684547807</t>
  </si>
  <si>
    <t>-4.80406053797369</t>
  </si>
  <si>
    <t>-66.1348394424268</t>
  </si>
  <si>
    <t>-108.972785372962</t>
  </si>
  <si>
    <t>-699.440385867045</t>
  </si>
  <si>
    <t>-134.682005951714</t>
  </si>
  <si>
    <t>-575.278998206857</t>
  </si>
  <si>
    <t>-322.548632489959</t>
  </si>
  <si>
    <t>-6.32166125185241</t>
  </si>
  <si>
    <t>-232.705423140841</t>
  </si>
  <si>
    <t>-61.0720423409024</t>
  </si>
  <si>
    <t>-6.81412770867398</t>
  </si>
  <si>
    <t>-454.126158222867</t>
  </si>
  <si>
    <t>-58.4068502752065</t>
  </si>
  <si>
    <t>-682.867291235185</t>
  </si>
  <si>
    <t>-533.902523275585</t>
  </si>
  <si>
    <t>-234.417666349117</t>
  </si>
  <si>
    <t>-153.200851151026</t>
  </si>
  <si>
    <t>-219.011297287526</t>
  </si>
  <si>
    <t>-50.7626974856942</t>
  </si>
  <si>
    <t>-7.79906062231712</t>
  </si>
  <si>
    <t>-9.25635932107483</t>
  </si>
  <si>
    <t>-5.62818807796081</t>
  </si>
  <si>
    <t>-5.93974848941935</t>
  </si>
  <si>
    <t>-43.3744306971477</t>
  </si>
  <si>
    <t>-7.77895995061012</t>
  </si>
  <si>
    <t>-46.6279687130483</t>
  </si>
  <si>
    <t>-118.613799704335</t>
  </si>
  <si>
    <t>-6.81729939297758</t>
  </si>
  <si>
    <t>-364.093692098483</t>
  </si>
  <si>
    <t>-156.590212705167</t>
  </si>
  <si>
    <t>-212.078003247819</t>
  </si>
  <si>
    <t>-111.647253553507</t>
  </si>
  <si>
    <t>-7.02518476159751</t>
  </si>
  <si>
    <t>-6.11060419892888</t>
  </si>
  <si>
    <t>-5.5879867345468</t>
  </si>
  <si>
    <t>-250.279558616339</t>
  </si>
  <si>
    <t>-84.4213632979713</t>
  </si>
  <si>
    <t>-48.6710804309194</t>
  </si>
  <si>
    <t>-54.5810913222753</t>
  </si>
  <si>
    <t>-879.789708451058</t>
  </si>
  <si>
    <t>-468.606951934409</t>
  </si>
  <si>
    <t>-43.996915622912</t>
  </si>
  <si>
    <t>-39.8292386235798</t>
  </si>
  <si>
    <t>-652.681605354889</t>
  </si>
  <si>
    <t>-843.76106769189</t>
  </si>
  <si>
    <t>-65.1374107261525</t>
  </si>
  <si>
    <t>-36.4383852217798</t>
  </si>
  <si>
    <t>-476.601800895126</t>
  </si>
  <si>
    <t>-63.6954508397587</t>
  </si>
  <si>
    <t>-711.53886855008</t>
  </si>
  <si>
    <t>-671.672380921982</t>
  </si>
  <si>
    <t>-17.1958584112619</t>
  </si>
  <si>
    <t>-268.611796229266</t>
  </si>
  <si>
    <t>-735.589649565744</t>
  </si>
  <si>
    <t>-33.9443330626758</t>
  </si>
  <si>
    <t>-663.165847724388</t>
  </si>
  <si>
    <t>-168.502475676791</t>
  </si>
  <si>
    <t>-453.656034156247</t>
  </si>
  <si>
    <t>-52.4343970102739</t>
  </si>
  <si>
    <t>-379.32905228245</t>
  </si>
  <si>
    <t>-312.133156052629</t>
  </si>
  <si>
    <t>-190.223648154091</t>
  </si>
  <si>
    <t>-311.145053572868</t>
  </si>
  <si>
    <t>-377.863003722273</t>
  </si>
  <si>
    <t>-84.4522425042162</t>
  </si>
  <si>
    <t>-518.685984477483</t>
  </si>
  <si>
    <t>-23.5631929403252</t>
  </si>
  <si>
    <t>-310.528871639322</t>
  </si>
  <si>
    <t>-148.057532207083</t>
  </si>
  <si>
    <t>-130.216697338489</t>
  </si>
  <si>
    <t>-375.479563753079</t>
  </si>
  <si>
    <t>-75.4124449758339</t>
  </si>
  <si>
    <t>-1009.08700643259</t>
  </si>
  <si>
    <t>-738.292989401982</t>
  </si>
  <si>
    <t>-325.840530534661</t>
  </si>
  <si>
    <t>-93.817537245006</t>
  </si>
  <si>
    <t>-102.247498944035</t>
  </si>
  <si>
    <t>-85.348204419077</t>
  </si>
  <si>
    <t>-723.322115842889</t>
  </si>
  <si>
    <t>-36.904810490943</t>
  </si>
  <si>
    <t>-22.9520471116072</t>
  </si>
  <si>
    <t>-509.108822381498</t>
  </si>
  <si>
    <t>-360.477051136242</t>
  </si>
  <si>
    <t>-5.51763438357229</t>
  </si>
  <si>
    <t>-48.0485579161304</t>
  </si>
  <si>
    <t>-594.29308576205</t>
  </si>
  <si>
    <t>-566.420657830984</t>
  </si>
  <si>
    <t>-155.00587999803</t>
  </si>
  <si>
    <t>-52.0880182745448</t>
  </si>
  <si>
    <t>-400.424130825742</t>
  </si>
  <si>
    <t>-7.28649349378854</t>
  </si>
  <si>
    <t>-105.934443080581</t>
  </si>
  <si>
    <t>-171.878897085005</t>
  </si>
  <si>
    <t>-6.45231561794793</t>
  </si>
  <si>
    <t>-300.568623450287</t>
  </si>
  <si>
    <t>-9.54493728914852</t>
  </si>
  <si>
    <t>-5.99000016868686</t>
  </si>
  <si>
    <t>-39.241892909003</t>
  </si>
  <si>
    <t>-6.91463106720899</t>
  </si>
  <si>
    <t>-8.77885638917294</t>
  </si>
  <si>
    <t>-8.89454723034877</t>
  </si>
  <si>
    <t>-123.959007092914</t>
  </si>
  <si>
    <t>-640.791287643387</t>
  </si>
  <si>
    <t>-6.67795417051611</t>
  </si>
  <si>
    <t>-166.934403114526</t>
  </si>
  <si>
    <t>-457.025933928536</t>
  </si>
  <si>
    <t>-125.224403677344</t>
  </si>
  <si>
    <t>-49.7605693671209</t>
  </si>
  <si>
    <t>-64.2849884774028</t>
  </si>
  <si>
    <t>-593.984871111163</t>
  </si>
  <si>
    <t>-294.586391310455</t>
  </si>
  <si>
    <t>-136.061691703807</t>
  </si>
  <si>
    <t>-88.8012609356972</t>
  </si>
  <si>
    <t>-239.083776603061</t>
  </si>
  <si>
    <t>-302.567561626933</t>
  </si>
  <si>
    <t>-171.763940857574</t>
  </si>
  <si>
    <t>-303.163801926409</t>
  </si>
  <si>
    <t>-697.54169904783</t>
  </si>
  <si>
    <t>-719.301362811883</t>
  </si>
  <si>
    <t>-6.07040285551487</t>
  </si>
  <si>
    <t>-233.398038877148</t>
  </si>
  <si>
    <t>-330.012785479975</t>
  </si>
  <si>
    <t>-557.645983368392</t>
  </si>
  <si>
    <t>-721.223528985679</t>
  </si>
  <si>
    <t>-132.930429642284</t>
  </si>
  <si>
    <t>-195.398510583837</t>
  </si>
  <si>
    <t>-7.35684584476305</t>
  </si>
  <si>
    <t>-41.2397735383181</t>
  </si>
  <si>
    <t>-193.22766129395</t>
  </si>
  <si>
    <t>-8.53273513962272</t>
  </si>
  <si>
    <t>-69.7167810360163</t>
  </si>
  <si>
    <t>-50.9889173181563</t>
  </si>
  <si>
    <t>-433.69334601348</t>
  </si>
  <si>
    <t>-8.27142640743169</t>
  </si>
  <si>
    <t>-6.50256729721543</t>
  </si>
  <si>
    <t>-303.945616048299</t>
  </si>
  <si>
    <t>-6.94936927050402</t>
  </si>
  <si>
    <t>-93.5114982778742</t>
  </si>
  <si>
    <t>-691.894400475299</t>
  </si>
  <si>
    <t>-103.521455833617</t>
  </si>
  <si>
    <t>-557.082630170528</t>
  </si>
  <si>
    <t>-57.4127548892392</t>
  </si>
  <si>
    <t>-541.14808338284</t>
  </si>
  <si>
    <t>-463.432417834859</t>
  </si>
  <si>
    <t>-119.040392479633</t>
  </si>
  <si>
    <t>-672.498596044996</t>
  </si>
  <si>
    <t>-34.6922903024244</t>
  </si>
  <si>
    <t>-400.876804864193</t>
  </si>
  <si>
    <t>-143.573016317639</t>
  </si>
  <si>
    <t>-6.42216461038742</t>
  </si>
  <si>
    <t>-314.17866127446</t>
  </si>
  <si>
    <t>-11.0478384114269</t>
  </si>
  <si>
    <t>-596.389816576112</t>
  </si>
  <si>
    <t>-67.8054909102557</t>
  </si>
  <si>
    <t>-927.088004368585</t>
  </si>
  <si>
    <t>-84.7813756895188</t>
  </si>
  <si>
    <t>-723.452538325428</t>
  </si>
  <si>
    <t>-435.276251433845</t>
  </si>
  <si>
    <t>-29.2266039751669</t>
  </si>
  <si>
    <t>-662.634917125118</t>
  </si>
  <si>
    <t>-693.657867229755</t>
  </si>
  <si>
    <t>-205.644798197048</t>
  </si>
  <si>
    <t>-82.3924707090443</t>
  </si>
  <si>
    <t>-726.114349795886</t>
  </si>
  <si>
    <t>-8.75384252839976</t>
  </si>
  <si>
    <t>-613.490327399746</t>
  </si>
  <si>
    <t>-60.8191048876342</t>
  </si>
  <si>
    <t>-717.90223700362</t>
  </si>
  <si>
    <t>-1.87941280460477</t>
  </si>
  <si>
    <t>-1.11558727973866</t>
  </si>
  <si>
    <t>-4.78395986626669</t>
  </si>
  <si>
    <t>-374.980210901602</t>
  </si>
  <si>
    <t>-69.105119781113</t>
  </si>
  <si>
    <t>-45.9971273534535</t>
  </si>
  <si>
    <t>-589.606426007294</t>
  </si>
  <si>
    <t>-327.123460606971</t>
  </si>
  <si>
    <t>-484.286242637549</t>
  </si>
  <si>
    <t>-377.911111576245</t>
  </si>
  <si>
    <t>-538.282037063274</t>
  </si>
  <si>
    <t>-60.5010662547145</t>
  </si>
  <si>
    <t>-60.5497568438393</t>
  </si>
  <si>
    <t>-142.263156168556</t>
  </si>
  <si>
    <t>-126.080727557002</t>
  </si>
  <si>
    <t>-234.174642621916</t>
  </si>
  <si>
    <t>-593.735948929036</t>
  </si>
  <si>
    <t>-4.71360751529218</t>
  </si>
  <si>
    <t>-628.087992215116</t>
  </si>
  <si>
    <t>-7.6583559203681</t>
  </si>
  <si>
    <t>-455.879355789451</t>
  </si>
  <si>
    <t>-44.1536326108145</t>
  </si>
  <si>
    <t>-541.238398124919</t>
  </si>
  <si>
    <t>-37.345017965618</t>
  </si>
  <si>
    <t>-539.096578567354</t>
  </si>
  <si>
    <t>-781.148831765643</t>
  </si>
  <si>
    <t>-459.550250253781</t>
  </si>
  <si>
    <t>-30.9561103709294</t>
  </si>
  <si>
    <t>-513.418354294648</t>
  </si>
  <si>
    <t>-7.22619147866754</t>
  </si>
  <si>
    <t>-37.4788287192732</t>
  </si>
  <si>
    <t>-835.863340126285</t>
  </si>
  <si>
    <t>-383.251532873715</t>
  </si>
  <si>
    <t>-770.277662620743</t>
  </si>
  <si>
    <t>-60.6061536598914</t>
  </si>
  <si>
    <t>-474.025939424643</t>
  </si>
  <si>
    <t>-7.44729886744457</t>
  </si>
  <si>
    <t>-96.0171063057799</t>
  </si>
  <si>
    <t>-52.8577222227307</t>
  </si>
  <si>
    <t>-736.452721281458</t>
  </si>
  <si>
    <t>-8.79404387181376</t>
  </si>
  <si>
    <t>-87.4730879077693</t>
  </si>
  <si>
    <t>-64.1534601139237</t>
  </si>
  <si>
    <t>-119.325346985169</t>
  </si>
  <si>
    <t>-184.186022824171</t>
  </si>
  <si>
    <t>-201.66391288621</t>
  </si>
  <si>
    <t>-593.804134235713</t>
  </si>
  <si>
    <t>-424.111109805714</t>
  </si>
  <si>
    <t>-5.41713102503728</t>
  </si>
  <si>
    <t>-70.2038932465963</t>
  </si>
  <si>
    <t>-147.371223550513</t>
  </si>
  <si>
    <t>-624.867366368147</t>
  </si>
  <si>
    <t>-666.747920957264</t>
  </si>
  <si>
    <t>-75.5915545788927</t>
  </si>
  <si>
    <t>-746.102088550875</t>
  </si>
  <si>
    <t>-469.282177149579</t>
  </si>
  <si>
    <t>-53.9819928696111</t>
  </si>
  <si>
    <t>-32.7044665077759</t>
  </si>
  <si>
    <t>-869.390789431483</t>
  </si>
  <si>
    <t>-403.403615676852</t>
  </si>
  <si>
    <t>-781.171153505813</t>
  </si>
  <si>
    <t>-857.115543511376</t>
  </si>
  <si>
    <t>-190.457160480936</t>
  </si>
  <si>
    <t>-78.2634200023092</t>
  </si>
  <si>
    <t>-229.362985425907</t>
  </si>
  <si>
    <t>-18.6389613539676</t>
  </si>
  <si>
    <t>-9.24573056193452</t>
  </si>
  <si>
    <t>-350.375216684175</t>
  </si>
  <si>
    <t>-285.562022648837</t>
  </si>
  <si>
    <t>-679.976408557322</t>
  </si>
  <si>
    <t>-345.958743488842</t>
  </si>
  <si>
    <t>-140.991183577053</t>
  </si>
  <si>
    <t>-717.865384567003</t>
  </si>
  <si>
    <t>-140.001950381636</t>
  </si>
  <si>
    <t>-400.386181645618</t>
  </si>
  <si>
    <t>-209.016896377761</t>
  </si>
  <si>
    <t>-53.3480767912273</t>
  </si>
  <si>
    <t>-370.226408142465</t>
  </si>
  <si>
    <t>-177.361431192142</t>
  </si>
  <si>
    <t>-482.868296602967</t>
  </si>
  <si>
    <t>-35.5811455848788</t>
  </si>
  <si>
    <t>-901.165355915486</t>
  </si>
  <si>
    <t>-432.721414159453</t>
  </si>
  <si>
    <t>-100.145223765012</t>
  </si>
  <si>
    <t>-576.61269185533</t>
  </si>
  <si>
    <t>-562.799143582671</t>
  </si>
  <si>
    <t>-564.649091715526</t>
  </si>
  <si>
    <t>-119.363134901731</t>
  </si>
  <si>
    <t>-681.991233080657</t>
  </si>
  <si>
    <t>-565.228357392286</t>
  </si>
  <si>
    <t>-16.3639238899536</t>
  </si>
  <si>
    <t>-161.999964876414</t>
  </si>
  <si>
    <t>-328.603762774216</t>
  </si>
  <si>
    <t>-7.53775189012608</t>
  </si>
  <si>
    <t>-781.39555774144</t>
  </si>
  <si>
    <t>-69.8874664541732</t>
  </si>
  <si>
    <t>-605.745143031748</t>
  </si>
  <si>
    <t>-732.45389620066</t>
  </si>
  <si>
    <t>-685.9894274982</t>
  </si>
  <si>
    <t>-89.059733270568</t>
  </si>
  <si>
    <t>-728.282454201227</t>
  </si>
  <si>
    <t>-84.4279237204112</t>
  </si>
  <si>
    <t>-60.4097515428912</t>
  </si>
  <si>
    <t>-328.433693635678</t>
  </si>
  <si>
    <t>-542.742163316681</t>
  </si>
  <si>
    <t>-6.39070299032955</t>
  </si>
  <si>
    <t>-15.8728453902608</t>
  </si>
  <si>
    <t>-188.086807751289</t>
  </si>
  <si>
    <t>-302.144076260892</t>
  </si>
  <si>
    <t>-43.4368514700636</t>
  </si>
  <si>
    <t>-482.77897303455</t>
  </si>
  <si>
    <t>-163.143000682525</t>
  </si>
  <si>
    <t>-41.5034096358368</t>
  </si>
  <si>
    <t>-616.02415859628</t>
  </si>
  <si>
    <t>-135.920428095474</t>
  </si>
  <si>
    <t>-622.782861159381</t>
  </si>
  <si>
    <t>-70.8543761564005</t>
  </si>
  <si>
    <t>-449.191741126709</t>
  </si>
  <si>
    <t>-223.608343263</t>
  </si>
  <si>
    <t>-421.123421830312</t>
  </si>
  <si>
    <t>-71.409859993724</t>
  </si>
  <si>
    <t>-883.853065127861</t>
  </si>
  <si>
    <t>-437.819334676653</t>
  </si>
  <si>
    <t>-273.043517219859</t>
  </si>
  <si>
    <t>-114.255959890304</t>
  </si>
  <si>
    <t>-242.953697375179</t>
  </si>
  <si>
    <t>-149.109190544584</t>
  </si>
  <si>
    <t>-100.729419638634</t>
  </si>
  <si>
    <t>-4.68975652293748</t>
  </si>
  <si>
    <t>-414.224153249626</t>
  </si>
  <si>
    <t>-72.3410157842251</t>
  </si>
  <si>
    <t>-33.7285841261818</t>
  </si>
  <si>
    <t>-642.97865902759</t>
  </si>
  <si>
    <t>-90.4013058356233</t>
  </si>
  <si>
    <t>-56.7003258341814</t>
  </si>
  <si>
    <t>-439.858752730893</t>
  </si>
  <si>
    <t>-408.89498732502</t>
  </si>
  <si>
    <t>-517.179507998509</t>
  </si>
  <si>
    <t>-609.849073353551</t>
  </si>
  <si>
    <t>-1001.51332932656</t>
  </si>
  <si>
    <t>-87.2796077230501</t>
  </si>
  <si>
    <t>-203.173468822877</t>
  </si>
  <si>
    <t>-577.166682340527</t>
  </si>
  <si>
    <t>-74.352374774795</t>
  </si>
  <si>
    <t>-628.257666033587</t>
  </si>
  <si>
    <t>-247.610041544441</t>
  </si>
  <si>
    <t>-23.2383880663065</t>
  </si>
  <si>
    <t>-712.796634276272</t>
  </si>
  <si>
    <t>-370.057015628012</t>
  </si>
  <si>
    <t>-436.796296900642</t>
  </si>
  <si>
    <t>-75.8169756328721</t>
  </si>
  <si>
    <t>-626.222392922177</t>
  </si>
  <si>
    <t>-22.189651476883</t>
  </si>
  <si>
    <t>-442.476385490016</t>
  </si>
  <si>
    <t>-115.335656866663</t>
  </si>
  <si>
    <t>-201.002202172435</t>
  </si>
  <si>
    <t>-610.255891419196</t>
  </si>
  <si>
    <t>-290.187029583154</t>
  </si>
  <si>
    <t>-45.0126354412684</t>
  </si>
  <si>
    <t>-733.328747815362</t>
  </si>
  <si>
    <t>-374.623943798561</t>
  </si>
  <si>
    <t>-63.0017531052818</t>
  </si>
  <si>
    <t>-747.191405146515</t>
  </si>
  <si>
    <t>-217.80494386553</t>
  </si>
  <si>
    <t>-6.90458073135549</t>
  </si>
  <si>
    <t>-727.08736887786</t>
  </si>
  <si>
    <t>-190.078936887622</t>
  </si>
  <si>
    <t>-6.12065453478238</t>
  </si>
  <si>
    <t>-46.3372462599674</t>
  </si>
  <si>
    <t>-6.3116109159989</t>
  </si>
  <si>
    <t>-372.910276677465</t>
  </si>
  <si>
    <t>-296.625371940647</t>
  </si>
  <si>
    <t>-422.857196560199</t>
  </si>
  <si>
    <t>-319.893142585999</t>
  </si>
  <si>
    <t>-135.386544836475</t>
  </si>
  <si>
    <t>-200.057818201461</t>
  </si>
  <si>
    <t>-214.017532329786</t>
  </si>
  <si>
    <t>-245.147596394473</t>
  </si>
  <si>
    <t>-127.389462783174</t>
  </si>
  <si>
    <t>-52.8873669872457</t>
  </si>
  <si>
    <t>-451.295431064255</t>
  </si>
  <si>
    <t>-5.11562094943223</t>
  </si>
  <si>
    <t>-437.813442448694</t>
  </si>
  <si>
    <t>-4.53270146992915</t>
  </si>
  <si>
    <t>-188.057043467231</t>
  </si>
  <si>
    <t>-73.1507625836529</t>
  </si>
  <si>
    <t>-208.361068381762</t>
  </si>
  <si>
    <t>-4.50255046236865</t>
  </si>
  <si>
    <t>-12.3719634356603</t>
  </si>
  <si>
    <t>-47.2530657273087</t>
  </si>
  <si>
    <t>-29.720716918169</t>
  </si>
  <si>
    <t>-78.6947483237877</t>
  </si>
  <si>
    <t>-97.161987859598</t>
  </si>
  <si>
    <t>-58.3783918699933</t>
  </si>
  <si>
    <t>-139.079579644897</t>
  </si>
  <si>
    <t>-5.39414858165243</t>
  </si>
  <si>
    <t>-65.5220949486948</t>
  </si>
  <si>
    <t>-58.3763995392977</t>
  </si>
  <si>
    <t>-278.068743270366</t>
  </si>
  <si>
    <t>-222.548272645923</t>
  </si>
  <si>
    <t>-283.198191155515</t>
  </si>
  <si>
    <t>-8.04026868280115</t>
  </si>
  <si>
    <t>-206.439260197998</t>
  </si>
  <si>
    <t>-493.928925599742</t>
  </si>
  <si>
    <t>-222.762831740586</t>
  </si>
  <si>
    <t>-5.09552027772523</t>
  </si>
  <si>
    <t>-6.83422838038098</t>
  </si>
  <si>
    <t>-4.49250012651514</t>
  </si>
  <si>
    <t>-8.78399353596026</t>
  </si>
  <si>
    <t>-5.75884244405633</t>
  </si>
  <si>
    <t>-8.45233245279471</t>
  </si>
  <si>
    <t>-110.361689852245</t>
  </si>
  <si>
    <t>-42.3315027560221</t>
  </si>
  <si>
    <t>-5.18597330040674</t>
  </si>
  <si>
    <t>-174.1004966687</t>
  </si>
  <si>
    <t>-461.807205009923</t>
  </si>
  <si>
    <t>-169.222294893565</t>
  </si>
  <si>
    <t>-56.9393441348742</t>
  </si>
  <si>
    <t>-8.4020807735272</t>
  </si>
  <si>
    <t>-78.6843652930095</t>
  </si>
  <si>
    <t>-825.432694529297</t>
  </si>
  <si>
    <t>-563.091295057713</t>
  </si>
  <si>
    <t>-59.0323618282344</t>
  </si>
  <si>
    <t>-5.92969815356585</t>
  </si>
  <si>
    <t>-346.593921926423</t>
  </si>
  <si>
    <t>-7.84931230158463</t>
  </si>
  <si>
    <t>-135.470055034899</t>
  </si>
  <si>
    <t>-8.3719297659667</t>
  </si>
  <si>
    <t>-678.932442736203</t>
  </si>
  <si>
    <t>-6.09050352722187</t>
  </si>
  <si>
    <t>-232.472078830639</t>
  </si>
  <si>
    <t>-868.399304103397</t>
  </si>
  <si>
    <t>-176.129367537238</t>
  </si>
  <si>
    <t>-6.2613592367314</t>
  </si>
  <si>
    <t>-40.7801092112576</t>
  </si>
  <si>
    <t>-7.91966465255914</t>
  </si>
  <si>
    <t>-569.47514104432</t>
  </si>
  <si>
    <t>-372.555469744426</t>
  </si>
  <si>
    <t>-122.756748999873</t>
  </si>
  <si>
    <t>-869.755878966941</t>
  </si>
  <si>
    <t>-373.243873079922</t>
  </si>
  <si>
    <t>-808.070814682518</t>
  </si>
  <si>
    <t>-830.791284746115</t>
  </si>
  <si>
    <t>-364.021546361911</t>
  </si>
  <si>
    <t>-11.8847878915498</t>
  </si>
  <si>
    <t>-14.9826604880744</t>
  </si>
  <si>
    <t>-555.87451232172</t>
  </si>
  <si>
    <t>-5.5477853911328</t>
  </si>
  <si>
    <t>-147.920039311355</t>
  </si>
  <si>
    <t>-85.6793736157778</t>
  </si>
  <si>
    <t>-639.672851684295</t>
  </si>
  <si>
    <t>-170.382485226573</t>
  </si>
  <si>
    <t>-567.311748541464</t>
  </si>
  <si>
    <t>-34.3771837916663</t>
  </si>
  <si>
    <t>-625.923757488729</t>
  </si>
  <si>
    <t>-764.093474397822</t>
  </si>
  <si>
    <t>-446.895843134068</t>
  </si>
  <si>
    <t>-81.5906777532504</t>
  </si>
  <si>
    <t>-566.887005322002</t>
  </si>
  <si>
    <t>-134.531627333779</t>
  </si>
  <si>
    <t>-15.2974032175171</t>
  </si>
  <si>
    <t>-32.7850255563536</t>
  </si>
  <si>
    <t>-402.200399057611</t>
  </si>
  <si>
    <t>-515.989981990752</t>
  </si>
  <si>
    <t>-153.777614449955</t>
  </si>
  <si>
    <t>-255.447444077275</t>
  </si>
  <si>
    <t>-78.7096757904379</t>
  </si>
  <si>
    <t>-532.56177902071</t>
  </si>
  <si>
    <t>-350.428320310158</t>
  </si>
  <si>
    <t>-70.8025017169945</t>
  </si>
  <si>
    <t>-692.076610150772</t>
  </si>
  <si>
    <t>-8.69354051327875</t>
  </si>
  <si>
    <t>-1152.1478335562</t>
  </si>
  <si>
    <t>-723.411135971413</t>
  </si>
  <si>
    <t>-765.826453757691</t>
  </si>
  <si>
    <t>-330.549623557324</t>
  </si>
  <si>
    <t>-162.07713403441</t>
  </si>
  <si>
    <t>-705.42865561839</t>
  </si>
  <si>
    <t>-9.28651032863533</t>
  </si>
  <si>
    <t>-569.42970901933</t>
  </si>
  <si>
    <t>-667.734964467271</t>
  </si>
  <si>
    <t>-79.5844347688892</t>
  </si>
  <si>
    <t>-276.743828670422</t>
  </si>
  <si>
    <t>-292.864037269274</t>
  </si>
  <si>
    <t>-208.39003120688</t>
  </si>
  <si>
    <t>-8.00006733938715</t>
  </si>
  <si>
    <t>-111.350468297967</t>
  </si>
  <si>
    <t>-5.02516792675072</t>
  </si>
  <si>
    <t>-557.188160517696</t>
  </si>
  <si>
    <t>-108.317146285054</t>
  </si>
  <si>
    <t>-61.0933377024853</t>
  </si>
  <si>
    <t>-566.639754477185</t>
  </si>
  <si>
    <t>-291.152365698816</t>
  </si>
  <si>
    <t>-25.216329565791</t>
  </si>
  <si>
    <t>-507.391236610366</t>
  </si>
  <si>
    <t>-409.828085237541</t>
  </si>
  <si>
    <t>-235.284293315161</t>
  </si>
  <si>
    <t>-42.851224466388</t>
  </si>
  <si>
    <t>-859.097761157963</t>
  </si>
  <si>
    <t>-568.248208655818</t>
  </si>
  <si>
    <t>-97.4227455114438</t>
  </si>
  <si>
    <t>-53.435660782347</t>
  </si>
  <si>
    <t>-616.947776095244</t>
  </si>
  <si>
    <t>-124.256630917459</t>
  </si>
  <si>
    <t>-63.3735899751903</t>
  </si>
  <si>
    <t>-5.89954714600535</t>
  </si>
  <si>
    <t>-515.191086981051</t>
  </si>
  <si>
    <t>-303.040942541777</t>
  </si>
  <si>
    <t>-338.382549521923</t>
  </si>
  <si>
    <t>-335.621282007003</t>
  </si>
  <si>
    <t>-87.6616485584264</t>
  </si>
  <si>
    <t>-216.083090076608</t>
  </si>
  <si>
    <t>-65.9838447077254</t>
  </si>
  <si>
    <t>-170.344806169824</t>
  </si>
  <si>
    <t>-5.10557061357873</t>
  </si>
  <si>
    <t>-6.2915102442919</t>
  </si>
  <si>
    <t>-100.601843684499</t>
  </si>
  <si>
    <t>-6.23120822917089</t>
  </si>
  <si>
    <t>-421.239726338833</t>
  </si>
  <si>
    <t>-83.0738947798089</t>
  </si>
  <si>
    <t>-195.201520023899</t>
  </si>
  <si>
    <t>-196.038234293113</t>
  </si>
  <si>
    <t>-265.732588202273</t>
  </si>
  <si>
    <t>-283.498454125525</t>
  </si>
  <si>
    <t>-100.568057494537</t>
  </si>
  <si>
    <t>-286.448731019732</t>
  </si>
  <si>
    <t>-8.35234551337235</t>
  </si>
  <si>
    <t>-69.6818935899822</t>
  </si>
  <si>
    <t>-487.342593633273</t>
  </si>
  <si>
    <t>-469.049792309413</t>
  </si>
  <si>
    <t>-148.732685819164</t>
  </si>
  <si>
    <t>-8.54278547547622</t>
  </si>
  <si>
    <t>-100.045614181022</t>
  </si>
  <si>
    <t>-71.3336766250083</t>
  </si>
  <si>
    <t>-55.1193011543136</t>
  </si>
  <si>
    <t>-4.57290281334315</t>
  </si>
  <si>
    <t>-212.334709545442</t>
  </si>
  <si>
    <t>-9.84932913643141</t>
  </si>
  <si>
    <t>-4.55280214163615</t>
  </si>
  <si>
    <t>-7.0050840898905</t>
  </si>
  <si>
    <t>-5.79904378747033</t>
  </si>
  <si>
    <t>-6.69352367843196</t>
  </si>
  <si>
    <t>-8.28147674328519</t>
  </si>
  <si>
    <t>-52.1951794161426</t>
  </si>
  <si>
    <t>-170.943701469195</t>
  </si>
  <si>
    <t>-483.745429778406</t>
  </si>
  <si>
    <t>-94.6977908687159</t>
  </si>
  <si>
    <t>-58.5753105919953</t>
  </si>
  <si>
    <t>-455.496405266588</t>
  </si>
  <si>
    <t>-6.63322166331095</t>
  </si>
  <si>
    <t>-199.045867359195</t>
  </si>
  <si>
    <t>-70.8544305360854</t>
  </si>
  <si>
    <t>-58.5805699486589</t>
  </si>
  <si>
    <t>-505.438916575251</t>
  </si>
  <si>
    <t>-307.585081721968</t>
  </si>
  <si>
    <t>-58.3398416995587</t>
  </si>
  <si>
    <t>-39.2293842458247</t>
  </si>
  <si>
    <t>-540.551769179371</t>
  </si>
  <si>
    <t>-342.114932170515</t>
  </si>
  <si>
    <t>-705.691323405614</t>
  </si>
  <si>
    <t>-550.255170283013</t>
  </si>
  <si>
    <t>-179.954095063811</t>
  </si>
  <si>
    <t>-12.642374733685</t>
  </si>
  <si>
    <t>-534.301264893178</t>
  </si>
  <si>
    <t>-5.3422963772618</t>
  </si>
  <si>
    <t>-677.615362526078</t>
  </si>
  <si>
    <t>-225.26661270421</t>
  </si>
  <si>
    <t>-854.482994707452</t>
  </si>
  <si>
    <t>-6.67342300672496</t>
  </si>
  <si>
    <t>-32.1881390852346</t>
  </si>
  <si>
    <t>-691.591959440544</t>
  </si>
  <si>
    <t>-101.106779397926</t>
  </si>
  <si>
    <t>-394.638314472772</t>
  </si>
  <si>
    <t>-119.52324309415</t>
  </si>
  <si>
    <t>-401.842456236878</t>
  </si>
  <si>
    <t>-383.652111464581</t>
  </si>
  <si>
    <t>-430.275703589386</t>
  </si>
  <si>
    <t>-366.015780859051</t>
  </si>
  <si>
    <t>-141.330367307507</t>
  </si>
  <si>
    <t>-299.071766683787</t>
  </si>
  <si>
    <t>-593.380562985201</t>
  </si>
  <si>
    <t>-16.6049900798224</t>
  </si>
  <si>
    <t>-20.472435469551</t>
  </si>
  <si>
    <t>-453.677996562171</t>
  </si>
  <si>
    <t>-7.6483055845146</t>
  </si>
  <si>
    <t>-675.841275021968</t>
  </si>
  <si>
    <t>-38.3114639930963</t>
  </si>
  <si>
    <t>-163.580846542489</t>
  </si>
  <si>
    <t>-5.42718136089078</t>
  </si>
  <si>
    <t>-69.0447309837314</t>
  </si>
  <si>
    <t>-637.070787112322</t>
  </si>
  <si>
    <t>-88.5935019385236</t>
  </si>
  <si>
    <t>-464.648355719154</t>
  </si>
  <si>
    <t>-698.986849496926</t>
  </si>
  <si>
    <t>-170.204855044351</t>
  </si>
  <si>
    <t>-511.443160699921</t>
  </si>
  <si>
    <t>-32.0298516230444</t>
  </si>
  <si>
    <t>-623.4447127273</t>
  </si>
  <si>
    <t>-4.67340617187817</t>
  </si>
  <si>
    <t>-431.172997266915</t>
  </si>
  <si>
    <t>-51.2829610093428</t>
  </si>
  <si>
    <t>-883.268242784007</t>
  </si>
  <si>
    <t>-129.247288736414</t>
  </si>
  <si>
    <t>-393.678094544928</t>
  </si>
  <si>
    <t>-344.853948093967</t>
  </si>
  <si>
    <t>-121.582272008493</t>
  </si>
  <si>
    <t>-4.79401020212019</t>
  </si>
  <si>
    <t>-172.708906767538</t>
  </si>
  <si>
    <t>-191.576629472035</t>
  </si>
  <si>
    <t>-7.81916129402412</t>
  </si>
  <si>
    <t>-217.837222992994</t>
  </si>
  <si>
    <t>-210.478234518302</t>
  </si>
  <si>
    <t>-613.79449850173</t>
  </si>
  <si>
    <t>-30.4623593985519</t>
  </si>
  <si>
    <t>-91.9957590000763</t>
  </si>
  <si>
    <t>-197.519957651826</t>
  </si>
  <si>
    <t>-70.0900765837234</t>
  </si>
  <si>
    <t>-130.330105678226</t>
  </si>
  <si>
    <t>-73.5351324618268</t>
  </si>
  <si>
    <t>-63.1527356246598</t>
  </si>
  <si>
    <t>-896.667333271564</t>
  </si>
  <si>
    <t>-547.447836260387</t>
  </si>
  <si>
    <t>-195.861481973219</t>
  </si>
  <si>
    <t>-174.283634609514</t>
  </si>
  <si>
    <t>-506.890215709701</t>
  </si>
  <si>
    <t>-745.146079502844</t>
  </si>
  <si>
    <t>-453.592908807563</t>
  </si>
  <si>
    <t>-219.773489006413</t>
  </si>
  <si>
    <t>-107.019405717142</t>
  </si>
  <si>
    <t>-703.15687229744</t>
  </si>
  <si>
    <t>-84.592527791381</t>
  </si>
  <si>
    <t>-67.736699785977</t>
  </si>
  <si>
    <t>-556.987996231328</t>
  </si>
  <si>
    <t>-809.966772412548</t>
  </si>
  <si>
    <t>-73.7927654893632</t>
  </si>
  <si>
    <t>-581.655121875359</t>
  </si>
  <si>
    <t>-20.3003882063317</t>
  </si>
  <si>
    <t>-9.89234769858335</t>
  </si>
  <si>
    <t>-462.346554255281</t>
  </si>
  <si>
    <t>-97.6898817515154</t>
  </si>
  <si>
    <t>-513.115865672695</t>
  </si>
  <si>
    <t>-418.390558738664</t>
  </si>
  <si>
    <t>-759.90717215445</t>
  </si>
  <si>
    <t>-587.047409339469</t>
  </si>
  <si>
    <t>-70.1418068176497</t>
  </si>
  <si>
    <t>-107.117287835364</t>
  </si>
  <si>
    <t>-732.101803272831</t>
  </si>
  <si>
    <t>-402.558812339562</t>
  </si>
  <si>
    <t>-461.593730981173</t>
  </si>
  <si>
    <t>-177.68059683149</t>
  </si>
  <si>
    <t>-531.697118609666</t>
  </si>
  <si>
    <t>-247.598576563446</t>
  </si>
  <si>
    <t>-107.05163006053</t>
  </si>
  <si>
    <t>-782.447795510318</t>
  </si>
  <si>
    <t>-5.34677867406277</t>
  </si>
  <si>
    <t>-796.700142133312</t>
  </si>
  <si>
    <t>-285.171482124412</t>
  </si>
  <si>
    <t>-409.808632866934</t>
  </si>
  <si>
    <t>-999.343555890063</t>
  </si>
  <si>
    <t>-59.3046604970156</t>
  </si>
  <si>
    <t>-440.803790223376</t>
  </si>
  <si>
    <t>-280.876488756237</t>
  </si>
  <si>
    <t>-172.90957992601</t>
  </si>
  <si>
    <t>-41.1648847784019</t>
  </si>
  <si>
    <t>-258.228045899234</t>
  </si>
  <si>
    <t>-234.235513819904</t>
  </si>
  <si>
    <t>-692.328242882493</t>
  </si>
  <si>
    <t>-76.7396494899625</t>
  </si>
  <si>
    <t>-574.481189842864</t>
  </si>
  <si>
    <t>-326.334146909355</t>
  </si>
  <si>
    <t>-109.376913369552</t>
  </si>
  <si>
    <t>-82.0167648873364</t>
  </si>
  <si>
    <t>-97.0194786404454</t>
  </si>
  <si>
    <t>-62.2976363166392</t>
  </si>
  <si>
    <t>-386.02099946189</t>
  </si>
  <si>
    <t>-233.505893424592</t>
  </si>
  <si>
    <t>-21.9075199948404</t>
  </si>
  <si>
    <t>-545.718745526988</t>
  </si>
  <si>
    <t>-22.980123626225</t>
  </si>
  <si>
    <t>-600.558671294401</t>
  </si>
  <si>
    <t>-26.301861223216</t>
  </si>
  <si>
    <t>-45.3349106143808</t>
  </si>
  <si>
    <t>-907.706776877281</t>
  </si>
  <si>
    <t>-8.50258413206222</t>
  </si>
  <si>
    <t>-450.691420053183</t>
  </si>
  <si>
    <t>-334.692960607028</t>
  </si>
  <si>
    <t>-84.5129575500391</t>
  </si>
  <si>
    <t>-45.188127486042</t>
  </si>
  <si>
    <t>-462.412221660502</t>
  </si>
  <si>
    <t>-206.625724266115</t>
  </si>
  <si>
    <t>-4.94476523992271</t>
  </si>
  <si>
    <t>-317.98672392169</t>
  </si>
  <si>
    <t>-392.568588804754</t>
  </si>
  <si>
    <t>-116.241093801279</t>
  </si>
  <si>
    <t>-80.3769114321395</t>
  </si>
  <si>
    <t>-100.289158477054</t>
  </si>
  <si>
    <t>-163.869673665974</t>
  </si>
  <si>
    <t>-519.502928152323</t>
  </si>
  <si>
    <t>-506.33208041176</t>
  </si>
  <si>
    <t>-254.169765583655</t>
  </si>
  <si>
    <t>-635.144519437988</t>
  </si>
  <si>
    <t>-55.3581017698945</t>
  </si>
  <si>
    <t>-261.24017508412</t>
  </si>
  <si>
    <t>-633.608815882426</t>
  </si>
  <si>
    <t>-105.05897921337</t>
  </si>
  <si>
    <t>-836.587880359372</t>
  </si>
  <si>
    <t>-68.8873672728473</t>
  </si>
  <si>
    <t>-615.60561961792</t>
  </si>
  <si>
    <t>-95.1517990640968</t>
  </si>
  <si>
    <t>-439.133213659838</t>
  </si>
  <si>
    <t>-600.929790480981</t>
  </si>
  <si>
    <t>-85.1388405127975</t>
  </si>
  <si>
    <t>-48.610803607525</t>
  </si>
  <si>
    <t>-531.537359561305</t>
  </si>
  <si>
    <t>-132.115910142696</t>
  </si>
  <si>
    <t>-64.9592761408988</t>
  </si>
  <si>
    <t>-120.918679070923</t>
  </si>
  <si>
    <t>-282.760623749461</t>
  </si>
  <si>
    <t>-313.778534424741</t>
  </si>
  <si>
    <t>-73.5796850466439</t>
  </si>
  <si>
    <t>-394.911848438196</t>
  </si>
  <si>
    <t>-473.759708994065</t>
  </si>
  <si>
    <t>-635.783241574267</t>
  </si>
  <si>
    <t>-577.568420646779</t>
  </si>
  <si>
    <t>-9.36691301546334</t>
  </si>
  <si>
    <t>-113.715224477917</t>
  </si>
  <si>
    <t>-6.15080554234288</t>
  </si>
  <si>
    <t>-40.2373910751686</t>
  </si>
  <si>
    <t>-5.61813774210731</t>
  </si>
  <si>
    <t>-114.691166581803</t>
  </si>
  <si>
    <t>-63.2872503963858</t>
  </si>
  <si>
    <t>-38.5067863587865</t>
  </si>
  <si>
    <t>-690.988982391251</t>
  </si>
  <si>
    <t>-286.091055959842</t>
  </si>
  <si>
    <t>-829.347062191217</t>
  </si>
  <si>
    <t>-647.361756317092</t>
  </si>
  <si>
    <t>-506.879490542876</t>
  </si>
  <si>
    <t>-53.0465419380791</t>
  </si>
  <si>
    <t>-484.609028466061</t>
  </si>
  <si>
    <t>-8.3518290942597</t>
  </si>
  <si>
    <t>-62.2752800356185</t>
  </si>
  <si>
    <t>-316.541807020511</t>
  </si>
  <si>
    <t>-123.47456093589</t>
  </si>
  <si>
    <t>-73.1118254096335</t>
  </si>
  <si>
    <t>-593.719347578868</t>
  </si>
  <si>
    <t>-7.03497695605142</t>
  </si>
  <si>
    <t>-25.8144681715095</t>
  </si>
  <si>
    <t>-115.739603718613</t>
  </si>
  <si>
    <t>-43.3485703924458</t>
  </si>
  <si>
    <t>-599.259991600824</t>
  </si>
  <si>
    <t>-86.6947055062121</t>
  </si>
  <si>
    <t>-628.789027037115</t>
  </si>
  <si>
    <t>-61.4515489971503</t>
  </si>
  <si>
    <t>-3.87529464326308</t>
  </si>
  <si>
    <t>-392.203887311377</t>
  </si>
  <si>
    <t>-27.1358622704398</t>
  </si>
  <si>
    <t>-603.858827657756</t>
  </si>
  <si>
    <t>-446.605811466407</t>
  </si>
  <si>
    <t>-41.5721773464428</t>
  </si>
  <si>
    <t>-646.813801963687</t>
  </si>
  <si>
    <t>-42.2525067853636</t>
  </si>
  <si>
    <t>-346.238047013261</t>
  </si>
  <si>
    <t>-35.340688604529</t>
  </si>
  <si>
    <t>-845.795785286813</t>
  </si>
  <si>
    <t>-20.1195621504587</t>
  </si>
  <si>
    <t>-600.20586682825</t>
  </si>
  <si>
    <t>-115.204284686287</t>
  </si>
  <si>
    <t>-52.4771731452606</t>
  </si>
  <si>
    <t>-13.8446520369155</t>
  </si>
  <si>
    <t>-240.751094788287</t>
  </si>
  <si>
    <t>-78.3674778231732</t>
  </si>
  <si>
    <t>-37.1102733921537</t>
  </si>
  <si>
    <t>-465.113936145785</t>
  </si>
  <si>
    <t>-413.761160994048</t>
  </si>
  <si>
    <t>-30.587218198598</t>
  </si>
  <si>
    <t>-465.255368035953</t>
  </si>
  <si>
    <t>-4.99501691919022</t>
  </si>
  <si>
    <t>-97.6643927627126</t>
  </si>
  <si>
    <t>-278.258806253076</t>
  </si>
  <si>
    <t>-73.5673575174376</t>
  </si>
  <si>
    <t>-29.979718352834</t>
  </si>
  <si>
    <t>-42.3854577129681</t>
  </si>
  <si>
    <t>-397.243223431768</t>
  </si>
  <si>
    <t>-593.934857536014</t>
  </si>
  <si>
    <t>-8.49253379620872</t>
  </si>
  <si>
    <t>-5.32667800235576</t>
  </si>
  <si>
    <t>-5.80909412332383</t>
  </si>
  <si>
    <t>-139.788798101908</t>
  </si>
  <si>
    <t>-85.4100478093336</t>
  </si>
  <si>
    <t>-221.951882447945</t>
  </si>
  <si>
    <t>-658.571263893952</t>
  </si>
  <si>
    <t>-157.777509165943</t>
  </si>
  <si>
    <t>-145.801550294428</t>
  </si>
  <si>
    <t>-5.49753371186529</t>
  </si>
  <si>
    <t>-4.14073837164259</t>
  </si>
  <si>
    <t>-43.8396595942773</t>
  </si>
  <si>
    <t>-167.458190969674</t>
  </si>
  <si>
    <t>-501.780379394265</t>
  </si>
  <si>
    <t>-162.990789997313</t>
  </si>
  <si>
    <t>-3.83922829603755</t>
  </si>
  <si>
    <t>-5.74879210820283</t>
  </si>
  <si>
    <t>-38.0212439837536</t>
  </si>
  <si>
    <t>-144.073767228188</t>
  </si>
  <si>
    <t>-233.12606513481</t>
  </si>
  <si>
    <t>-6.68347334257846</t>
  </si>
  <si>
    <t>-49.5892989191776</t>
  </si>
  <si>
    <t>-131.988548408983</t>
  </si>
  <si>
    <t>-1.14573828729916</t>
  </si>
  <si>
    <t>-785.409732285186</t>
  </si>
  <si>
    <t>-177.52941101675</t>
  </si>
  <si>
    <t>-132.230235183928</t>
  </si>
  <si>
    <t>-108.040242972711</t>
  </si>
  <si>
    <t>-5.27642632308826</t>
  </si>
  <si>
    <t>-74.9725683425543</t>
  </si>
  <si>
    <t>-67.6811016998471</t>
  </si>
  <si>
    <t>-430.425169204759</t>
  </si>
  <si>
    <t>-34.1234749039324</t>
  </si>
  <si>
    <t>-119.781607735281</t>
  </si>
  <si>
    <t>-70.0675396438798</t>
  </si>
  <si>
    <t>-77.124663853788</t>
  </si>
  <si>
    <t>-6.93473173891599</t>
  </si>
  <si>
    <t>-497.788694581377</t>
  </si>
  <si>
    <t>-76.8640409568273</t>
  </si>
  <si>
    <t>-67.8620043585739</t>
  </si>
  <si>
    <t>-113.941754390568</t>
  </si>
  <si>
    <t>-50.4221503599041</t>
  </si>
  <si>
    <t>-40.7275972717033</t>
  </si>
  <si>
    <t>-283.613217918916</t>
  </si>
  <si>
    <t>-68.4270284786995</t>
  </si>
  <si>
    <t>-53.6254576183059</t>
  </si>
  <si>
    <t>-246.694863674344</t>
  </si>
  <si>
    <t>-5.12567128528574</t>
  </si>
  <si>
    <t>-131.50322697247</t>
  </si>
  <si>
    <t>-7.6784565920751</t>
  </si>
  <si>
    <t>-277.017246345843</t>
  </si>
  <si>
    <t>-67.912001283078</t>
  </si>
  <si>
    <t>-413.575279410188</t>
  </si>
  <si>
    <t>-299.453427993367</t>
  </si>
  <si>
    <t>-3.54776855628601</t>
  </si>
  <si>
    <t>-347.636032885628</t>
  </si>
  <si>
    <t>-190.334503189387</t>
  </si>
  <si>
    <t>-475.935119046955</t>
  </si>
  <si>
    <t>-7.85936263743813</t>
  </si>
  <si>
    <t>-188.94106246322</t>
  </si>
  <si>
    <t>-4.8844632248017</t>
  </si>
  <si>
    <t>-6.20640124410717</t>
  </si>
  <si>
    <t>-107.966044020492</t>
  </si>
  <si>
    <t>-8.51263446791572</t>
  </si>
  <si>
    <t>-178.674391928995</t>
  </si>
  <si>
    <t>-73.7842104592739</t>
  </si>
  <si>
    <t>-228.600365421578</t>
  </si>
  <si>
    <t>-5.86939613844484</t>
  </si>
  <si>
    <t>-52.6875707138038</t>
  </si>
  <si>
    <t>-414.317140133412</t>
  </si>
  <si>
    <t>-85.0985890916574</t>
  </si>
  <si>
    <t>-276.813954363952</t>
  </si>
  <si>
    <t>-453.269229904061</t>
  </si>
  <si>
    <t>-9.97998350252693</t>
  </si>
  <si>
    <t>-1026.94257589435</t>
  </si>
  <si>
    <t>-121.350075484577</t>
  </si>
  <si>
    <t>-52.5932699100899</t>
  </si>
  <si>
    <t>-200.325645849018</t>
  </si>
  <si>
    <t>-327.508505409745</t>
  </si>
  <si>
    <t>-645.991152490194</t>
  </si>
  <si>
    <t>-391.240114260354</t>
  </si>
  <si>
    <t>-427.240899380424</t>
  </si>
  <si>
    <t>-385.508082904112</t>
  </si>
  <si>
    <t>-227.16228485365</t>
  </si>
  <si>
    <t>-80.2748794229239</t>
  </si>
  <si>
    <t>-280.461697625584</t>
  </si>
  <si>
    <t>-332.597019577719</t>
  </si>
  <si>
    <t>-425.015023836961</t>
  </si>
  <si>
    <t>-353.539523458078</t>
  </si>
  <si>
    <t>-240.14027056493</t>
  </si>
  <si>
    <t>-63.3912269932102</t>
  </si>
  <si>
    <t>-27.1202091449736</t>
  </si>
  <si>
    <t>-330.626222852191</t>
  </si>
  <si>
    <t>-9.09147784649675</t>
  </si>
  <si>
    <t>-633.582230722198</t>
  </si>
  <si>
    <t>-115.733081702557</t>
  </si>
  <si>
    <t>-160.126591485893</t>
  </si>
  <si>
    <t>-7.32669483720255</t>
  </si>
  <si>
    <t>-7.78307000068275</t>
  </si>
  <si>
    <t>-24.0416354917403</t>
  </si>
  <si>
    <t>-263.884582013928</t>
  </si>
  <si>
    <t>-6.954832410623</t>
  </si>
  <si>
    <t>-524.116584810569</t>
  </si>
  <si>
    <t>-143.799485636003</t>
  </si>
  <si>
    <t>-73.8813621328157</t>
  </si>
  <si>
    <t>-654.641801896045</t>
  </si>
  <si>
    <t>-208.241219060186</t>
  </si>
  <si>
    <t>-247.792978170963</t>
  </si>
  <si>
    <t>-639.862337999464</t>
  </si>
  <si>
    <t>-434.574045791685</t>
  </si>
  <si>
    <t>-7.38699685232356</t>
  </si>
  <si>
    <t>-23.7380892535981</t>
  </si>
  <si>
    <t>-426.327225754542</t>
  </si>
  <si>
    <t>-87.9871837315636</t>
  </si>
  <si>
    <t>-37.3101620471719</t>
  </si>
  <si>
    <t>-156.592304342123</t>
  </si>
  <si>
    <t>-214.989992618424</t>
  </si>
  <si>
    <t>-609.369526016965</t>
  </si>
  <si>
    <t>-644.317587719716</t>
  </si>
  <si>
    <t>-638.165750582529</t>
  </si>
  <si>
    <t>-114.020628484104</t>
  </si>
  <si>
    <t>-37.0372181785031</t>
  </si>
  <si>
    <t>-6.61808304766032</t>
  </si>
  <si>
    <t>-723.096231637569</t>
  </si>
  <si>
    <t>-249.645490030247</t>
  </si>
  <si>
    <t>-61.2925800828998</t>
  </si>
  <si>
    <t>-64.4645652985075</t>
  </si>
  <si>
    <t>-500.392477161826</t>
  </si>
  <si>
    <t>-240.076462180063</t>
  </si>
  <si>
    <t>-627.107989018513</t>
  </si>
  <si>
    <t>-359.927014529281</t>
  </si>
  <si>
    <t>-99.186909372132</t>
  </si>
  <si>
    <t>-674.550822146994</t>
  </si>
  <si>
    <t>-609.196677324364</t>
  </si>
  <si>
    <t>-66.0867323118414</t>
  </si>
  <si>
    <t>-4.50255046236864</t>
  </si>
  <si>
    <t>-610.089403272525</t>
  </si>
  <si>
    <t>-556.395397718137</t>
  </si>
  <si>
    <t>-395.012913589961</t>
  </si>
  <si>
    <t>-207.55019615571</t>
  </si>
  <si>
    <t>-48.8958116634968</t>
  </si>
  <si>
    <t>-239.380207188497</t>
  </si>
  <si>
    <t>-325.615821983127</t>
  </si>
  <si>
    <t>-444.071679433094</t>
  </si>
  <si>
    <t>-457.531047022526</t>
  </si>
  <si>
    <t>-214.315161292919</t>
  </si>
  <si>
    <t>-42.4136469476126</t>
  </si>
  <si>
    <t>-90.1438632416523</t>
  </si>
  <si>
    <t>-753.899447118872</t>
  </si>
  <si>
    <t>-5.69854042893532</t>
  </si>
  <si>
    <t>-6.71362435013896</t>
  </si>
  <si>
    <t>-447.077821510271</t>
  </si>
  <si>
    <t>-204.717870921422</t>
  </si>
  <si>
    <t>-40.1569192313514</t>
  </si>
  <si>
    <t>-705.878009605055</t>
  </si>
  <si>
    <t>-503.895939334439</t>
  </si>
  <si>
    <t>-187.155921385098</t>
  </si>
  <si>
    <t>-164.218229680878</t>
  </si>
  <si>
    <t>-334.100736290845</t>
  </si>
  <si>
    <t>-272.091823443354</t>
  </si>
  <si>
    <t>-709.072691975981</t>
  </si>
  <si>
    <t>-7.87975796691973</t>
  </si>
  <si>
    <t>-73.712662639781</t>
  </si>
  <si>
    <t>-98.793359771201</t>
  </si>
  <si>
    <t>-6.70482140955089</t>
  </si>
  <si>
    <t>-6.04058049155178</t>
  </si>
  <si>
    <t>-341.983297751483</t>
  </si>
  <si>
    <t>-701.553087510672</t>
  </si>
  <si>
    <t>-87.3663304062977</t>
  </si>
  <si>
    <t>-627.375827887633</t>
  </si>
  <si>
    <t>-411.275451205053</t>
  </si>
  <si>
    <t>-42.7505884181499</t>
  </si>
  <si>
    <t>-191.932430564313</t>
  </si>
  <si>
    <t>-322.962376367866</t>
  </si>
  <si>
    <t>-4.77390953041318</t>
  </si>
  <si>
    <t>-5.17592296455324</t>
  </si>
  <si>
    <t>-370.328105065154</t>
  </si>
  <si>
    <t>-89.4994589556598</t>
  </si>
  <si>
    <t>-235.219764115161</t>
  </si>
  <si>
    <t>-61.9316826905787</t>
  </si>
  <si>
    <t>-31.4861475634794</t>
  </si>
  <si>
    <t>-27.2112559851644</t>
  </si>
  <si>
    <t>-4.47239945480814</t>
  </si>
  <si>
    <t>-7.11563778427902</t>
  </si>
  <si>
    <t>-30.6531814906899</t>
  </si>
  <si>
    <t>-210.8288987569</t>
  </si>
  <si>
    <t>-170.120950440801</t>
  </si>
  <si>
    <t>-7.48087360005235</t>
  </si>
  <si>
    <t>-5.68849009308182</t>
  </si>
  <si>
    <t>-63.9717684976725</t>
  </si>
  <si>
    <t>-314.194755136129</t>
  </si>
  <si>
    <t>-196.843794102101</t>
  </si>
  <si>
    <t>-249.939382489004</t>
  </si>
  <si>
    <t>-27.243115461549</t>
  </si>
  <si>
    <t>-7.17593979940003</t>
  </si>
  <si>
    <t>-57.2203576028262</t>
  </si>
  <si>
    <t>-642.541581011704</t>
  </si>
  <si>
    <t>-118.414980732379</t>
  </si>
  <si>
    <t>-49.1515451916821</t>
  </si>
  <si>
    <t>-130.099790851722</t>
  </si>
  <si>
    <t>-97.7843002256828</t>
  </si>
  <si>
    <t>-227.084177060834</t>
  </si>
  <si>
    <t>-456.868522932916</t>
  </si>
  <si>
    <t>-240.543567787837</t>
  </si>
  <si>
    <t>-5.07541960601823</t>
  </si>
  <si>
    <t>-83.6786047256746</t>
  </si>
  <si>
    <t>-154.760252712061</t>
  </si>
  <si>
    <t>-112.932550674185</t>
  </si>
  <si>
    <t>-248.780714412991</t>
  </si>
  <si>
    <t>-6.73372502184596</t>
  </si>
  <si>
    <t>-279.449907703598</t>
  </si>
  <si>
    <t>-153.764325330878</t>
  </si>
  <si>
    <t>-77.936582371997</t>
  </si>
  <si>
    <t>-172.423087819775</t>
  </si>
  <si>
    <t>-6.22115789331739</t>
  </si>
  <si>
    <t>-7.16588946354653</t>
  </si>
  <si>
    <t>-9.00510092473729</t>
  </si>
  <si>
    <t>-119.299786563655</t>
  </si>
  <si>
    <t>-153.396275166282</t>
  </si>
  <si>
    <t>-4.8945135606552</t>
  </si>
  <si>
    <t>-5.71864110064232</t>
  </si>
  <si>
    <t>-51.2229636842888</t>
  </si>
  <si>
    <t>-736.277445578328</t>
  </si>
  <si>
    <t>-154.227837788194</t>
  </si>
  <si>
    <t>-100.701573825305</t>
  </si>
  <si>
    <t>-265.797162024164</t>
  </si>
  <si>
    <t>-251.615771622149</t>
  </si>
  <si>
    <t>-57.4519668641732</t>
  </si>
  <si>
    <t>-5.16587262869974</t>
  </si>
  <si>
    <t>-1.63820474412074</t>
  </si>
  <si>
    <t>-5.08546994187173</t>
  </si>
  <si>
    <t>-100.378820582644</t>
  </si>
  <si>
    <t>-280.044948472078</t>
  </si>
  <si>
    <t>-55.5197304750118</t>
  </si>
  <si>
    <t>-152.958594149385</t>
  </si>
  <si>
    <t>-104.506299823365</t>
  </si>
  <si>
    <t>-111.151748452341</t>
  </si>
  <si>
    <t>-502.125322263008</t>
  </si>
  <si>
    <t>-36.1895634732519</t>
  </si>
  <si>
    <t>-709.714034982382</t>
  </si>
  <si>
    <t>-316.464717057798</t>
  </si>
  <si>
    <t>-385.810884133778</t>
  </si>
  <si>
    <t>-468.497798553344</t>
  </si>
  <si>
    <t>-345.327454860035</t>
  </si>
  <si>
    <t>-4.62315449261066</t>
  </si>
  <si>
    <t>-115.931910908187</t>
  </si>
  <si>
    <t>-549.918584943752</t>
  </si>
  <si>
    <t>-304.952418624156</t>
  </si>
  <si>
    <t>-428.854192845488</t>
  </si>
  <si>
    <t>-20.1022125121236</t>
  </si>
  <si>
    <t>-10.5286445379904</t>
  </si>
  <si>
    <t>-340.862206049528</t>
  </si>
  <si>
    <t>-6.47241628965493</t>
  </si>
  <si>
    <t>-7.31282158133582</t>
  </si>
  <si>
    <t>-7.04218444905437</t>
  </si>
  <si>
    <t>-77.5478462233978</t>
  </si>
  <si>
    <t>-339.903574903427</t>
  </si>
  <si>
    <t>-170.361233540523</t>
  </si>
  <si>
    <t>-501.803786875442</t>
  </si>
  <si>
    <t>-397.16719209413</t>
  </si>
  <si>
    <t>-129.548868426121</t>
  </si>
  <si>
    <t>-62.4564298385385</t>
  </si>
  <si>
    <t>-352.051098301215</t>
  </si>
  <si>
    <t>-4.72365785114568</t>
  </si>
  <si>
    <t>-6.9849834181835</t>
  </si>
  <si>
    <t>-95.9819242378679</t>
  </si>
  <si>
    <t>-458.813513348681</t>
  </si>
  <si>
    <t>-43.9708521864724</t>
  </si>
  <si>
    <t>-19.0821404629082</t>
  </si>
  <si>
    <t>-250.222739519688</t>
  </si>
  <si>
    <t>-4.45229878310114</t>
  </si>
  <si>
    <t>-112.680373709201</t>
  </si>
  <si>
    <t>-118.507603397501</t>
  </si>
  <si>
    <t>-100.361208032214</t>
  </si>
  <si>
    <t>-480.114868131196</t>
  </si>
  <si>
    <t>-513.894741672528</t>
  </si>
  <si>
    <t>-34.4866380111854</t>
  </si>
  <si>
    <t>-503.246039077252</t>
  </si>
  <si>
    <t>-620.178743737661</t>
  </si>
  <si>
    <t>-58.758058988412</t>
  </si>
  <si>
    <t>-132.67684604186</t>
  </si>
  <si>
    <t>-126.795625888676</t>
  </si>
  <si>
    <t>-87.2260984546071</t>
  </si>
  <si>
    <t>-702.865558715597</t>
  </si>
  <si>
    <t>-464.346539046455</t>
  </si>
  <si>
    <t>-276.145831119514</t>
  </si>
  <si>
    <t>-84.0018731222945</t>
  </si>
  <si>
    <t>-7.80911095817062</t>
  </si>
  <si>
    <t>-39.5143465577276</t>
  </si>
  <si>
    <t>-823.231805542178</t>
  </si>
  <si>
    <t>-94.2296992526007</t>
  </si>
  <si>
    <t>-87.5047676105956</t>
  </si>
  <si>
    <t>-8.60308749059723</t>
  </si>
  <si>
    <t>-4.46234911895464</t>
  </si>
  <si>
    <t>-21.7988202680487</t>
  </si>
  <si>
    <t>-422.911657306512</t>
  </si>
  <si>
    <t>-588.443875461002</t>
  </si>
  <si>
    <t>-16.498694937571</t>
  </si>
  <si>
    <t>-50.0058980121583</t>
  </si>
  <si>
    <t>-866.892263082764</t>
  </si>
  <si>
    <t>-731.15409189545</t>
  </si>
  <si>
    <t>-5.12567128528573</t>
  </si>
  <si>
    <t>-557.097813252602</t>
  </si>
  <si>
    <t>-478.237395454914</t>
  </si>
  <si>
    <t>-168.524713261472</t>
  </si>
  <si>
    <t>-262.966048668655</t>
  </si>
  <si>
    <t>-423.172813067736</t>
  </si>
  <si>
    <t>-104.92363262399</t>
  </si>
  <si>
    <t>-410.754916267142</t>
  </si>
  <si>
    <t>-301.053531037417</t>
  </si>
  <si>
    <t>-622.577982322424</t>
  </si>
  <si>
    <t>-27.9919999733991</t>
  </si>
  <si>
    <t>-35.5550566515838</t>
  </si>
  <si>
    <t>-657.930141116345</t>
  </si>
  <si>
    <t>-174.548234737654</t>
  </si>
  <si>
    <t>-424.299900543088</t>
  </si>
  <si>
    <t>-571.646763921765</t>
  </si>
  <si>
    <t>-705.124472613806</t>
  </si>
  <si>
    <t>-179.401141676537</t>
  </si>
  <si>
    <t>-343.836299380062</t>
  </si>
  <si>
    <t>-90.0748075329842</t>
  </si>
  <si>
    <t>-52.2413681918019</t>
  </si>
  <si>
    <t>-772.313715010656</t>
  </si>
  <si>
    <t>-604.934775412878</t>
  </si>
  <si>
    <t>-40.2658611339333</t>
  </si>
  <si>
    <t>-586.328101950584</t>
  </si>
  <si>
    <t>-365.225110453569</t>
  </si>
  <si>
    <t>-398.317778539915</t>
  </si>
  <si>
    <t>-125.036947928206</t>
  </si>
  <si>
    <t>-78.927366229635</t>
  </si>
  <si>
    <t>-35.1291073068162</t>
  </si>
  <si>
    <t>-469.227065741307</t>
  </si>
  <si>
    <t>-384.770591683997</t>
  </si>
  <si>
    <t>-451.613139145601</t>
  </si>
  <si>
    <t>-271.856845029607</t>
  </si>
  <si>
    <t>-32.5862998154235</t>
  </si>
  <si>
    <t>-622.421728100263</t>
  </si>
  <si>
    <t>-203.705527945349</t>
  </si>
  <si>
    <t>-569.976512235133</t>
  </si>
  <si>
    <t>-354.693995175538</t>
  </si>
  <si>
    <t>-60.7665558061001</t>
  </si>
  <si>
    <t>-526.862748252504</t>
  </si>
  <si>
    <t>-262.854676638108</t>
  </si>
  <si>
    <t>-353.505894547721</t>
  </si>
  <si>
    <t>-37.7997934279495</t>
  </si>
  <si>
    <t>-511.400211803943</t>
  </si>
  <si>
    <t>-195.902353968945</t>
  </si>
  <si>
    <t>-443.274622271397</t>
  </si>
  <si>
    <t>-72.2562826926913</t>
  </si>
  <si>
    <t>-6.0489915713105</t>
  </si>
  <si>
    <t>-553.958586254872</t>
  </si>
  <si>
    <t>-67.8642679023777</t>
  </si>
  <si>
    <t>-50.8495254814077</t>
  </si>
  <si>
    <t>-517.066849633802</t>
  </si>
  <si>
    <t>-260.535042213829</t>
  </si>
  <si>
    <t>-4.44224844724764</t>
  </si>
  <si>
    <t>-88.4848677530944</t>
  </si>
  <si>
    <t>-289.956884661094</t>
  </si>
  <si>
    <t>-407.470102827171</t>
  </si>
  <si>
    <t>-259.934883140636</t>
  </si>
  <si>
    <t>-8.23122506401768</t>
  </si>
  <si>
    <t>-830.356649019592</t>
  </si>
  <si>
    <t>-6.53584398541239</t>
  </si>
  <si>
    <t>-61.2613895942204</t>
  </si>
  <si>
    <t>-6.41211427453392</t>
  </si>
  <si>
    <t>-194.294214962426</t>
  </si>
  <si>
    <t>-198.494536474755</t>
  </si>
  <si>
    <t>-465.882644646671</t>
  </si>
  <si>
    <t>-91.7602246986595</t>
  </si>
  <si>
    <t>-473.145820694513</t>
  </si>
  <si>
    <t>-63.4793020408509</t>
  </si>
  <si>
    <t>-6.20105722161039</t>
  </si>
  <si>
    <t>-19.2899688200868</t>
  </si>
  <si>
    <t>-109.807906145589</t>
  </si>
  <si>
    <t>-107.194167277135</t>
  </si>
  <si>
    <t>-235.364028819296</t>
  </si>
  <si>
    <t>-5.39703035333027</t>
  </si>
  <si>
    <t>-7.70860759963561</t>
  </si>
  <si>
    <t>-461.375654641281</t>
  </si>
  <si>
    <t>-84.2926643079606</t>
  </si>
  <si>
    <t>-549.458706542365</t>
  </si>
  <si>
    <t>-421.344817722387</t>
  </si>
  <si>
    <t>-145.822500985637</t>
  </si>
  <si>
    <t>-80.401538798114</t>
  </si>
  <si>
    <t>-24.4845468765415</t>
  </si>
  <si>
    <t>-412.191438600709</t>
  </si>
  <si>
    <t>-138.686046287719</t>
  </si>
  <si>
    <t>-78.1822601391749</t>
  </si>
  <si>
    <t>-758.277047596466</t>
  </si>
  <si>
    <t>-130.431593216795</t>
  </si>
  <si>
    <t>-8.59994050267995</t>
  </si>
  <si>
    <t>-10.0101345100874</t>
  </si>
  <si>
    <t>-408.67925070684</t>
  </si>
  <si>
    <t>-73.668800110176</t>
  </si>
  <si>
    <t>-83.0649626875382</t>
  </si>
  <si>
    <t>-463.533116947515</t>
  </si>
  <si>
    <t>-589.419322733163</t>
  </si>
  <si>
    <t>-97.1423139417959</t>
  </si>
  <si>
    <t>-495.111479718217</t>
  </si>
  <si>
    <t>-294.483274450253</t>
  </si>
  <si>
    <t>-231.235776563074</t>
  </si>
  <si>
    <t>-88.4193481732642</t>
  </si>
  <si>
    <t>-91.5707173381298</t>
  </si>
  <si>
    <t>-4.73370818699918</t>
  </si>
  <si>
    <t>-5.35682900991627</t>
  </si>
  <si>
    <t>-21.94135077168</t>
  </si>
  <si>
    <t>-6.87415259745353</t>
  </si>
  <si>
    <t>-693.925409594779</t>
  </si>
  <si>
    <t>-1.70855709509524</t>
  </si>
  <si>
    <t>-62.0387580450469</t>
  </si>
  <si>
    <t>-594.141480497398</t>
  </si>
  <si>
    <t>-6.89453039550199</t>
  </si>
  <si>
    <t>-4.37189609627313</t>
  </si>
  <si>
    <t>-186.739150577723</t>
  </si>
  <si>
    <t>-29.6597842261348</t>
  </si>
  <si>
    <t>-4.62940850414933</t>
  </si>
  <si>
    <t>-547.949290982683</t>
  </si>
  <si>
    <t>-67.7527879379877</t>
  </si>
  <si>
    <t>-142.043093534718</t>
  </si>
  <si>
    <t>-29.8843794231465</t>
  </si>
  <si>
    <t>-1010.35300810403</t>
  </si>
  <si>
    <t>-102.776818659609</t>
  </si>
  <si>
    <t>-733.057842547715</t>
  </si>
  <si>
    <t>-122.583748014555</t>
  </si>
  <si>
    <t>-491.334609413449</t>
  </si>
  <si>
    <t>-494.724589800703</t>
  </si>
  <si>
    <t>-67.7291067269485</t>
  </si>
  <si>
    <t>-35.74011384792</t>
  </si>
  <si>
    <t>-600.98429627652</t>
  </si>
  <si>
    <t>-79.2183620859907</t>
  </si>
  <si>
    <t>-99.7918244363884</t>
  </si>
  <si>
    <t>-3.4573155336045</t>
  </si>
  <si>
    <t>-159.523793108794</t>
  </si>
  <si>
    <t>-1.13568795144566</t>
  </si>
  <si>
    <t>-3.68847325823503</t>
  </si>
  <si>
    <t>-10.2095532752614</t>
  </si>
  <si>
    <t>-1.06533560047115</t>
  </si>
  <si>
    <t>-333.377589733186</t>
  </si>
  <si>
    <t>-47.4250321115237</t>
  </si>
  <si>
    <t>-553.516264041638</t>
  </si>
  <si>
    <t>-152.140329628446</t>
  </si>
  <si>
    <t>-84.8016884254931</t>
  </si>
  <si>
    <t>-5.44728203259778</t>
  </si>
  <si>
    <t>-6.71627727891835</t>
  </si>
  <si>
    <t>-211.551576216549</t>
  </si>
  <si>
    <t>-288.157198677376</t>
  </si>
  <si>
    <t>-102.675255726615</t>
  </si>
  <si>
    <t>-95.2178249078392</t>
  </si>
  <si>
    <t>-64.9015413733115</t>
  </si>
  <si>
    <t>-189.85346428744</t>
  </si>
  <si>
    <t>-443.897897102515</t>
  </si>
  <si>
    <t>-4.27139273773811</t>
  </si>
  <si>
    <t>-16.2827560311383</t>
  </si>
  <si>
    <t>-117.492124390759</t>
  </si>
  <si>
    <t>-21.4579044281119</t>
  </si>
  <si>
    <t>-607.775369581304</t>
  </si>
  <si>
    <t>-135.195289049016</t>
  </si>
  <si>
    <t>-80.8527206234446</t>
  </si>
  <si>
    <t>-168.820154683792</t>
  </si>
  <si>
    <t>-150.999757438598</t>
  </si>
  <si>
    <t>-706.541501324096</t>
  </si>
  <si>
    <t>-368.681416810606</t>
  </si>
  <si>
    <t>-161.721929799689</t>
  </si>
  <si>
    <t>-7.25667112982546</t>
  </si>
  <si>
    <t>-111.52700168398</t>
  </si>
  <si>
    <t>-230.446235821385</t>
  </si>
  <si>
    <t>-72.2199063383524</t>
  </si>
  <si>
    <t>-19.0610812439908</t>
  </si>
  <si>
    <t>-818.76885956507</t>
  </si>
  <si>
    <t>-382.625307289708</t>
  </si>
  <si>
    <t>-58.9259749059399</t>
  </si>
  <si>
    <t>-241.909460825891</t>
  </si>
  <si>
    <t>-675.50645533203</t>
  </si>
  <si>
    <t>-467.885148707083</t>
  </si>
  <si>
    <t>-527.048360040139</t>
  </si>
  <si>
    <t>-53.7760965387086</t>
  </si>
  <si>
    <t>-470.282704537276</t>
  </si>
  <si>
    <t>-196.236421404956</t>
  </si>
  <si>
    <t>-88.3645829214703</t>
  </si>
  <si>
    <t>-126.322071116132</t>
  </si>
  <si>
    <t>-82.7870881916896</t>
  </si>
  <si>
    <t>-172.867192692318</t>
  </si>
  <si>
    <t>-55.5020108632067</t>
  </si>
  <si>
    <t>-5.96989949697986</t>
  </si>
  <si>
    <t>-193.731374567989</t>
  </si>
  <si>
    <t>-323.146221528171</t>
  </si>
  <si>
    <t>-101.910494190031</t>
  </si>
  <si>
    <t>-410.864035907165</t>
  </si>
  <si>
    <t>-106.998261046664</t>
  </si>
  <si>
    <t>-307.635802143056</t>
  </si>
  <si>
    <t>-171.11600437945</t>
  </si>
  <si>
    <t>-23.0444703652404</t>
  </si>
  <si>
    <t>-320.61949956837</t>
  </si>
  <si>
    <t>-615.70657460566</t>
  </si>
  <si>
    <t>-628.709058626635</t>
  </si>
  <si>
    <t>-64.5697936129022</t>
  </si>
  <si>
    <t>-283.853032615408</t>
  </si>
  <si>
    <t>-283.254800168418</t>
  </si>
  <si>
    <t>-282.542549134195</t>
  </si>
  <si>
    <t>-385.739562318801</t>
  </si>
  <si>
    <t>-357.160085356585</t>
  </si>
  <si>
    <t>-5.37692968162327</t>
  </si>
  <si>
    <t>-99.0750283571523</t>
  </si>
  <si>
    <t>-127.305484913946</t>
  </si>
  <si>
    <t>-362.367455173998</t>
  </si>
  <si>
    <t>-193.069676476291</t>
  </si>
  <si>
    <t>-54.7010890216014</t>
  </si>
  <si>
    <t>-426.748450005401</t>
  </si>
  <si>
    <t>-5.66838942137481</t>
  </si>
  <si>
    <t>-113.657728177455</t>
  </si>
  <si>
    <t>-609.719969438794</t>
  </si>
  <si>
    <t>-4.58295314919666</t>
  </si>
  <si>
    <t>-122.750647437161</t>
  </si>
  <si>
    <t>-47.6550257797711</t>
  </si>
  <si>
    <t>-68.1639542396118</t>
  </si>
  <si>
    <t>-386.230083581182</t>
  </si>
  <si>
    <t>-33.4902185875533</t>
  </si>
  <si>
    <t>-463.80625116165</t>
  </si>
  <si>
    <t>-393.736623285974</t>
  </si>
  <si>
    <t>-648.268396210575</t>
  </si>
  <si>
    <t>-183.849239480889</t>
  </si>
  <si>
    <t>-394.686370325196</t>
  </si>
  <si>
    <t>-124.666616819858</t>
  </si>
  <si>
    <t>-7.51213204635673</t>
  </si>
  <si>
    <t>-500.976953632319</t>
  </si>
  <si>
    <t>-5.06536927016473</t>
  </si>
  <si>
    <t>-471.690906735673</t>
  </si>
  <si>
    <t>-39.7542023037885</t>
  </si>
  <si>
    <t>-548.15666404352</t>
  </si>
  <si>
    <t>-4.51260079822215</t>
  </si>
  <si>
    <t>-149.396502057504</t>
  </si>
  <si>
    <t>-757.160405656312</t>
  </si>
  <si>
    <t>-143.129470250072</t>
  </si>
  <si>
    <t>-3.24217951643586</t>
  </si>
  <si>
    <t>-482.431868036414</t>
  </si>
  <si>
    <t>-589.574643253198</t>
  </si>
  <si>
    <t>-7.36401440893871</t>
  </si>
  <si>
    <t>-293.457959124005</t>
  </si>
  <si>
    <t>-1.31659399680869</t>
  </si>
  <si>
    <t>-8.83424521522777</t>
  </si>
  <si>
    <t>-590.123339464297</t>
  </si>
  <si>
    <t>-186.662764063039</t>
  </si>
  <si>
    <t>-283.279674821628</t>
  </si>
  <si>
    <t>-136.458899209914</t>
  </si>
  <si>
    <t>-125.463919842653</t>
  </si>
  <si>
    <t>-939.55820396947</t>
  </si>
  <si>
    <t>-633.862676934149</t>
  </si>
  <si>
    <t>-447.838379193505</t>
  </si>
  <si>
    <t>-552.21355387182</t>
  </si>
  <si>
    <t>-77.5993967962555</t>
  </si>
  <si>
    <t>-65.2734632886056</t>
  </si>
  <si>
    <t>-253.20892708855</t>
  </si>
  <si>
    <t>-245.897837620751</t>
  </si>
  <si>
    <t>-142.941208344015</t>
  </si>
  <si>
    <t>-202.637798755955</t>
  </si>
  <si>
    <t>-587.648590015464</t>
  </si>
  <si>
    <t>-440.265999970912</t>
  </si>
  <si>
    <t>-25.9582015114041</t>
  </si>
  <si>
    <t>-20.7221104952233</t>
  </si>
  <si>
    <t>-425.328953072891</t>
  </si>
  <si>
    <t>-212.792160560017</t>
  </si>
  <si>
    <t>-46.2430121043943</t>
  </si>
  <si>
    <t>-74.8979913650839</t>
  </si>
  <si>
    <t>-25.2899100248545</t>
  </si>
  <si>
    <t>-763.605318661836</t>
  </si>
  <si>
    <t>-178.578180151702</t>
  </si>
  <si>
    <t>-264.675423599387</t>
  </si>
  <si>
    <t>-1.51760071387872</t>
  </si>
  <si>
    <t>-52.6236272658737</t>
  </si>
  <si>
    <t>-45.5047503913542</t>
  </si>
  <si>
    <t>-89.4585878941377</t>
  </si>
  <si>
    <t>-33.0064748150721</t>
  </si>
  <si>
    <t>-554.61852692496</t>
  </si>
  <si>
    <t>-415.797098328039</t>
  </si>
  <si>
    <t>-482.437786739801</t>
  </si>
  <si>
    <t>-97.4448351060522</t>
  </si>
  <si>
    <t>-758.435326796435</t>
  </si>
  <si>
    <t>-57.8498342974516</t>
  </si>
  <si>
    <t>-448.619935412448</t>
  </si>
  <si>
    <t>-520.541637418783</t>
  </si>
  <si>
    <t>-300.010954236961</t>
  </si>
  <si>
    <t>-58.8115932476453</t>
  </si>
  <si>
    <t>-121.377336998709</t>
  </si>
  <si>
    <t>-27.6644073230178</t>
  </si>
  <si>
    <t>-840.773209476803</t>
  </si>
  <si>
    <t>-126.306145644116</t>
  </si>
  <si>
    <t>-73.4457079322166</t>
  </si>
  <si>
    <t>-641.114133619232</t>
  </si>
  <si>
    <t>-146.273448230487</t>
  </si>
  <si>
    <t>-491.017330494787</t>
  </si>
  <si>
    <t>-5.6080874062538</t>
  </si>
  <si>
    <t>-493.780605063924</t>
  </si>
  <si>
    <t>-611.270919059429</t>
  </si>
  <si>
    <t>-462.25094235134</t>
  </si>
  <si>
    <t>-455.010893771505</t>
  </si>
  <si>
    <t>-161.580921870169</t>
  </si>
  <si>
    <t>-416.31715462042</t>
  </si>
  <si>
    <t>-808.348545516709</t>
  </si>
  <si>
    <t>-39.3962600401371</t>
  </si>
  <si>
    <t>-553.050415950188</t>
  </si>
  <si>
    <t>-357.259935910957</t>
  </si>
  <si>
    <t>-166.580590295427</t>
  </si>
  <si>
    <t>-77.0936914978041</t>
  </si>
  <si>
    <t>-233.624480238076</t>
  </si>
  <si>
    <t>-175.193904800304</t>
  </si>
  <si>
    <t>-79.5780197852806</t>
  </si>
  <si>
    <t>-648.828785106624</t>
  </si>
  <si>
    <t>-63.1489049711625</t>
  </si>
  <si>
    <t>-655.294155505544</t>
  </si>
  <si>
    <t>-189.206660720699</t>
  </si>
  <si>
    <t>-118.467008619225</t>
  </si>
  <si>
    <t>-46.9678927379001</t>
  </si>
  <si>
    <t>-58.098829316433</t>
  </si>
  <si>
    <t>-632.475703813913</t>
  </si>
  <si>
    <t>-305.524989081871</t>
  </si>
  <si>
    <t>-185.687096079331</t>
  </si>
  <si>
    <t>-327.06133010072</t>
  </si>
  <si>
    <t>-41.451458302575</t>
  </si>
  <si>
    <t>-398.210541866668</t>
  </si>
  <si>
    <t>-260.796969471345</t>
  </si>
  <si>
    <t>-552.750840390546</t>
  </si>
  <si>
    <t>-268.826141151778</t>
  </si>
  <si>
    <t>-63.8707470539196</t>
  </si>
  <si>
    <t>-470.83332845734</t>
  </si>
  <si>
    <t>-4.43219811139414</t>
  </si>
  <si>
    <t>-490.030165192621</t>
  </si>
  <si>
    <t>-594.083819110817</t>
  </si>
  <si>
    <t>-496.12448686132</t>
  </si>
  <si>
    <t>-17.6440612278713</t>
  </si>
  <si>
    <t>-276.508840494413</t>
  </si>
  <si>
    <t>-644.787782535106</t>
  </si>
  <si>
    <t>-39.8899587026861</t>
  </si>
  <si>
    <t>-6.64823405522083</t>
  </si>
  <si>
    <t>-493.073348770394</t>
  </si>
  <si>
    <t>-169.479804899096</t>
  </si>
  <si>
    <t>-104.553009318196</t>
  </si>
  <si>
    <t>-757.438133228051</t>
  </si>
  <si>
    <t>-507.988739960596</t>
  </si>
  <si>
    <t>-525.286610821056</t>
  </si>
  <si>
    <t>-6.75382569355297</t>
  </si>
  <si>
    <t>-34.6932851441581</t>
  </si>
  <si>
    <t>-819.970566033421</t>
  </si>
  <si>
    <t>-217.336182601021</t>
  </si>
  <si>
    <t>-370.598225228467</t>
  </si>
  <si>
    <t>-154.938063429511</t>
  </si>
  <si>
    <t>-159.074468952085</t>
  </si>
  <si>
    <t>-325.794613434698</t>
  </si>
  <si>
    <t>-243.988752902409</t>
  </si>
  <si>
    <t>-498.426193027196</t>
  </si>
  <si>
    <t>-79.2075674972709</t>
  </si>
  <si>
    <t>-476.274376057915</t>
  </si>
  <si>
    <t>-397.190475118513</t>
  </si>
  <si>
    <t>-56.187098266619</t>
  </si>
  <si>
    <t>-255.298365672663</t>
  </si>
  <si>
    <t>-257.659753199694</t>
  </si>
  <si>
    <t>-44.5852890185417</t>
  </si>
  <si>
    <t>-425.824808267006</t>
  </si>
  <si>
    <t>-208.419812839126</t>
  </si>
  <si>
    <t>-102.380822123091</t>
  </si>
  <si>
    <t>-70.035570560511</t>
  </si>
  <si>
    <t>-557.40599939773</t>
  </si>
  <si>
    <t>-288.871232461958</t>
  </si>
  <si>
    <t>-507.355894328428</t>
  </si>
  <si>
    <t>-5.57927388464572</t>
  </si>
  <si>
    <t>-20.7862899870907</t>
  </si>
  <si>
    <t>-133.028763344158</t>
  </si>
  <si>
    <t>-487.504108660925</t>
  </si>
  <si>
    <t>-417.989298258055</t>
  </si>
  <si>
    <t>-3.75882560920954</t>
  </si>
  <si>
    <t>-3.88330881657941</t>
  </si>
  <si>
    <t>-9.08516758995743</t>
  </si>
  <si>
    <t>-371.315587360122</t>
  </si>
  <si>
    <t>-102.583490657519</t>
  </si>
  <si>
    <t>-78.9296440511372</t>
  </si>
  <si>
    <t>-658.281160811654</t>
  </si>
  <si>
    <t>-7.74880894304961</t>
  </si>
  <si>
    <t>-281.409901873736</t>
  </si>
  <si>
    <t>-55.2499840809226</t>
  </si>
  <si>
    <t>-580.505375271515</t>
  </si>
  <si>
    <t>-449.486653640604</t>
  </si>
  <si>
    <t>-56.0408046033622</t>
  </si>
  <si>
    <t>-21.3262101362564</t>
  </si>
  <si>
    <t>-391.569060169438</t>
  </si>
  <si>
    <t>-154.758715089985</t>
  </si>
  <si>
    <t>-499.149404535994</t>
  </si>
  <si>
    <t>-183.759101890038</t>
  </si>
  <si>
    <t>-441.176417128161</t>
  </si>
  <si>
    <t>-6.51261763306893</t>
  </si>
  <si>
    <t>-322.16567589245</t>
  </si>
  <si>
    <t>-30.6669878834062</t>
  </si>
  <si>
    <t>-5.55019641399182</t>
  </si>
  <si>
    <t>-274.69959133328</t>
  </si>
  <si>
    <t>-1.3768960119297</t>
  </si>
  <si>
    <t>-5.72869143649582</t>
  </si>
  <si>
    <t>-68.7691433013442</t>
  </si>
  <si>
    <t>-5.33604766625466</t>
  </si>
  <si>
    <t>-75.1740773497853</t>
  </si>
  <si>
    <t>-6.45231561794792</t>
  </si>
  <si>
    <t>-65.2602523263933</t>
  </si>
  <si>
    <t>-422.634415459518</t>
  </si>
  <si>
    <t>-500.126724688195</t>
  </si>
  <si>
    <t>-886.124139825392</t>
  </si>
  <si>
    <t>-210.295535616742</t>
  </si>
  <si>
    <t>-388.5637681152</t>
  </si>
  <si>
    <t>-237.097800327868</t>
  </si>
  <si>
    <t>-589.000709397434</t>
  </si>
  <si>
    <t>-536.536834588225</t>
  </si>
  <si>
    <t>-265.860562480001</t>
  </si>
  <si>
    <t>-532.88056856899</t>
  </si>
  <si>
    <t>-4.10053702822859</t>
  </si>
  <si>
    <t>-31.669816176414</t>
  </si>
  <si>
    <t>-49.1263328406479</t>
  </si>
  <si>
    <t>-456.113569397628</t>
  </si>
  <si>
    <t>-14.3499658666296</t>
  </si>
  <si>
    <t>-346.392311638745</t>
  </si>
  <si>
    <t>-19.2711816242002</t>
  </si>
  <si>
    <t>-13.0658850332502</t>
  </si>
  <si>
    <t>-567.102549504064</t>
  </si>
  <si>
    <t>-311.710249183601</t>
  </si>
  <si>
    <t>-3.63895376817808</t>
  </si>
  <si>
    <t>-618.558459391372</t>
  </si>
  <si>
    <t>-56.8867161543581</t>
  </si>
  <si>
    <t>-6.20979694496653</t>
  </si>
  <si>
    <t>-664.294634258732</t>
  </si>
  <si>
    <t>-7.12637240636385</t>
  </si>
  <si>
    <t>-5.15582229284624</t>
  </si>
  <si>
    <t>-3.61812090726052</t>
  </si>
  <si>
    <t>-3.42716452604399</t>
  </si>
  <si>
    <t>-117.667541508871</t>
  </si>
  <si>
    <t>-6.88448005964849</t>
  </si>
  <si>
    <t>-377.070768149882</t>
  </si>
  <si>
    <t>-303.19852852048</t>
  </si>
  <si>
    <t>-10.1307385403295</t>
  </si>
  <si>
    <t>-77.4282228061788</t>
  </si>
  <si>
    <t>-117.287771094873</t>
  </si>
  <si>
    <t>-119.931284710296</t>
  </si>
  <si>
    <t>-169.23218369868</t>
  </si>
  <si>
    <t>-284.869613818866</t>
  </si>
  <si>
    <t>-213.213562486441</t>
  </si>
  <si>
    <t>-331.334456878728</t>
  </si>
  <si>
    <t>-453.292000593016</t>
  </si>
  <si>
    <t>-69.3803835143771</t>
  </si>
  <si>
    <t>-59.1567500863485</t>
  </si>
  <si>
    <t>-132.368250997837</t>
  </si>
  <si>
    <t>-314.323263875491</t>
  </si>
  <si>
    <t>-247.052926108183</t>
  </si>
  <si>
    <t>-290.77935513569</t>
  </si>
  <si>
    <t>-3.32666116750898</t>
  </si>
  <si>
    <t>-381.688309735445</t>
  </si>
  <si>
    <t>-361.633390059505</t>
  </si>
  <si>
    <t>-4.08043635652159</t>
  </si>
  <si>
    <t>-8.7929852949545</t>
  </si>
  <si>
    <t>-183.592810497502</t>
  </si>
  <si>
    <t>-301.169049274453</t>
  </si>
  <si>
    <t>-5.82919479503084</t>
  </si>
  <si>
    <t>-706.288545358555</t>
  </si>
  <si>
    <t>-977.228433140845</t>
  </si>
  <si>
    <t>-406.477773322107</t>
  </si>
  <si>
    <t>-9.33360499170933</t>
  </si>
  <si>
    <t>-54.0223121926223</t>
  </si>
  <si>
    <t>-41.6238225062829</t>
  </si>
  <si>
    <t>-6.21110755746389</t>
  </si>
  <si>
    <t>-917.573618244844</t>
  </si>
  <si>
    <t>-180.37418841696</t>
  </si>
  <si>
    <t>-376.593470490494</t>
  </si>
  <si>
    <t>-509.614952265592</t>
  </si>
  <si>
    <t>-198.024366330235</t>
  </si>
  <si>
    <t>-498.169899009902</t>
  </si>
  <si>
    <t>-598.545134657926</t>
  </si>
  <si>
    <t>-7.25634248622804</t>
  </si>
  <si>
    <t>-322.486384857158</t>
  </si>
  <si>
    <t>-503.279088650552</t>
  </si>
  <si>
    <t>-34.9843000872226</t>
  </si>
  <si>
    <t>-41.0006350346992</t>
  </si>
  <si>
    <t>-542.398924502199</t>
  </si>
  <si>
    <t>-63.1881947597551</t>
  </si>
  <si>
    <t>-681.452987771631</t>
  </si>
  <si>
    <t>-6.73372502184597</t>
  </si>
  <si>
    <t>-181.355453674757</t>
  </si>
  <si>
    <t>-7.27644315793505</t>
  </si>
  <si>
    <t>-352.396219104348</t>
  </si>
  <si>
    <t>-138.487381404592</t>
  </si>
  <si>
    <t>-758.889205108783</t>
  </si>
  <si>
    <t>-80.0038957577314</t>
  </si>
  <si>
    <t>-13.0236015236319</t>
  </si>
  <si>
    <t>-215.866583898158</t>
  </si>
  <si>
    <t>-379.106963470214</t>
  </si>
  <si>
    <t>-7.30659416549555</t>
  </si>
  <si>
    <t>-19.5834187187084</t>
  </si>
  <si>
    <t>-933.616270973013</t>
  </si>
  <si>
    <t>-50.2031321048499</t>
  </si>
  <si>
    <t>-10.8804623248063</t>
  </si>
  <si>
    <t>-862.952095741225</t>
  </si>
  <si>
    <t>-558.393940436318</t>
  </si>
  <si>
    <t>-404.04748972212</t>
  </si>
  <si>
    <t>-108.753509921664</t>
  </si>
  <si>
    <t>-6.2513089008779</t>
  </si>
  <si>
    <t>-518.814256371697</t>
  </si>
  <si>
    <t>-9.05740579573115</t>
  </si>
  <si>
    <t>-112.494955633998</t>
  </si>
  <si>
    <t>-202.516909635635</t>
  </si>
  <si>
    <t>-239.505950796518</t>
  </si>
  <si>
    <t>-55.3537561948674</t>
  </si>
  <si>
    <t>-6.80407737282048</t>
  </si>
  <si>
    <t>-6.72364673707163</t>
  </si>
  <si>
    <t>-131.999893520375</t>
  </si>
  <si>
    <t>-50.0797258268258</t>
  </si>
  <si>
    <t>-629.184801225378</t>
  </si>
  <si>
    <t>-294.624627309854</t>
  </si>
  <si>
    <t>-421.22114192158</t>
  </si>
  <si>
    <t>-141.016005063539</t>
  </si>
  <si>
    <t>-467.789497712677</t>
  </si>
  <si>
    <t>-346.984402294151</t>
  </si>
  <si>
    <t>-7.99001700353364</t>
  </si>
  <si>
    <t>-232.487804138238</t>
  </si>
  <si>
    <t>-166.688351844762</t>
  </si>
  <si>
    <t>-11.7536689837552</t>
  </si>
  <si>
    <t>-23.3048426718087</t>
  </si>
  <si>
    <t>-138.750117005899</t>
  </si>
  <si>
    <t>-153.864696162722</t>
  </si>
  <si>
    <t>-4.9146142323622</t>
  </si>
  <si>
    <t>-348.381496066986</t>
  </si>
  <si>
    <t>-85.3240795247997</t>
  </si>
  <si>
    <t>-605.758899432625</t>
  </si>
  <si>
    <t>-48.3918793593908</t>
  </si>
  <si>
    <t>-346.961559873247</t>
  </si>
  <si>
    <t>-832.722425772257</t>
  </si>
  <si>
    <t>-448.142051435815</t>
  </si>
  <si>
    <t>-173.114837568058</t>
  </si>
  <si>
    <t>-288.496165067718</t>
  </si>
  <si>
    <t>-312.590099765916</t>
  </si>
  <si>
    <t>-114.639795963787</t>
  </si>
  <si>
    <t>-116.606911219805</t>
  </si>
  <si>
    <t>-454.389150543061</t>
  </si>
  <si>
    <t>-160.564265533483</t>
  </si>
  <si>
    <t>-74.8144025441042</t>
  </si>
  <si>
    <t>-104.752971943322</t>
  </si>
  <si>
    <t>-61.069062432665</t>
  </si>
  <si>
    <t>-532.149841508571</t>
  </si>
  <si>
    <t>-583.40960884706</t>
  </si>
  <si>
    <t>-449.759055425327</t>
  </si>
  <si>
    <t>-36.065038998151</t>
  </si>
  <si>
    <t>-440.323854738576</t>
  </si>
  <si>
    <t>-726.624252407845</t>
  </si>
  <si>
    <t>-121.123569569353</t>
  </si>
  <si>
    <t>-9.48840013751663</t>
  </si>
  <si>
    <t>-560.150470573563</t>
  </si>
  <si>
    <t>-568.163713035104</t>
  </si>
  <si>
    <t>-6.02015117624736</t>
  </si>
  <si>
    <t>-260.547889954874</t>
  </si>
  <si>
    <t>-621.40913460433</t>
  </si>
  <si>
    <t>-42.9020649120331</t>
  </si>
  <si>
    <t>-12.5246355924141</t>
  </si>
  <si>
    <t>-18.1022169845576</t>
  </si>
  <si>
    <t>-277.673160576368</t>
  </si>
  <si>
    <t>-97.3136243257726</t>
  </si>
  <si>
    <t>-35.873412110418</t>
  </si>
  <si>
    <t>-486.092249767168</t>
  </si>
  <si>
    <t>-695.111050173596</t>
  </si>
  <si>
    <t>-1.09548660803166</t>
  </si>
  <si>
    <t>-2.79399601753916</t>
  </si>
  <si>
    <t>-396.120916367547</t>
  </si>
  <si>
    <t>-798.306378646954</t>
  </si>
  <si>
    <t>-40.1907769570287</t>
  </si>
  <si>
    <t>-611.576771320621</t>
  </si>
  <si>
    <t>-242.619386422078</t>
  </si>
  <si>
    <t>-262.994427312577</t>
  </si>
  <si>
    <t>-529.99086358312</t>
  </si>
  <si>
    <t>-312.318046713876</t>
  </si>
  <si>
    <t>-164.921212861778</t>
  </si>
  <si>
    <t>-122.750781091535</t>
  </si>
  <si>
    <t>-462.487114905086</t>
  </si>
  <si>
    <t>-151.659388065834</t>
  </si>
  <si>
    <t>-62.6460076422822</t>
  </si>
  <si>
    <t>-33.3405631922223</t>
  </si>
  <si>
    <t>-589.637367953206</t>
  </si>
  <si>
    <t>-593.733301187998</t>
  </si>
  <si>
    <t>-293.364295008799</t>
  </si>
  <si>
    <t>-528.915027524646</t>
  </si>
  <si>
    <t>-37.1375656027979</t>
  </si>
  <si>
    <t>-264.337369954514</t>
  </si>
  <si>
    <t>-74.8798103704555</t>
  </si>
  <si>
    <t>-20.630429138058</t>
  </si>
  <si>
    <t>-25.4823182286976</t>
  </si>
  <si>
    <t>-326.580743374068</t>
  </si>
  <si>
    <t>-458.539549489702</t>
  </si>
  <si>
    <t>-143.468602997804</t>
  </si>
  <si>
    <t>-422.013523233111</t>
  </si>
  <si>
    <t>-229.273839516825</t>
  </si>
  <si>
    <t>-13.9864122711409</t>
  </si>
  <si>
    <t>-23.0395572402103</t>
  </si>
  <si>
    <t>-682.783059099095</t>
  </si>
  <si>
    <t>-6.35181225941291</t>
  </si>
  <si>
    <t>-243.064866631205</t>
  </si>
  <si>
    <t>-491.582965864703</t>
  </si>
  <si>
    <t>-55.9170262611871</t>
  </si>
  <si>
    <t>-629.189048738765</t>
  </si>
  <si>
    <t>-257.637363253257</t>
  </si>
  <si>
    <t>-529.641974638557</t>
  </si>
  <si>
    <t>-279.596715811557</t>
  </si>
  <si>
    <t>-96.1423556317276</t>
  </si>
  <si>
    <t>-165.787240389367</t>
  </si>
  <si>
    <t>-41.8827696431006</t>
  </si>
  <si>
    <t>-536.879838441749</t>
  </si>
  <si>
    <t>-403.860339545127</t>
  </si>
  <si>
    <t>-500.572297497454</t>
  </si>
  <si>
    <t>-137.844640655012</t>
  </si>
  <si>
    <t>-452.569774442504</t>
  </si>
  <si>
    <t>-28.6953011841232</t>
  </si>
  <si>
    <t>-10.2188716349616</t>
  </si>
  <si>
    <t>-7.54780222597958</t>
  </si>
  <si>
    <t>-56.5910698165702</t>
  </si>
  <si>
    <t>-5.87944647429834</t>
  </si>
  <si>
    <t>-446.300597324557</t>
  </si>
  <si>
    <t>-4.42214777554063</t>
  </si>
  <si>
    <t>-127.397342720337</t>
  </si>
  <si>
    <t>-364.561075188908</t>
  </si>
  <si>
    <t>-461.380982610991</t>
  </si>
  <si>
    <t>-263.336461738141</t>
  </si>
  <si>
    <t>-165.361376771235</t>
  </si>
  <si>
    <t>-152.919641596759</t>
  </si>
  <si>
    <t>-260.330900292583</t>
  </si>
  <si>
    <t>-506.885950950013</t>
  </si>
  <si>
    <t>-6.76387602940647</t>
  </si>
  <si>
    <t>-87.533056773597</t>
  </si>
  <si>
    <t>-665.301167299916</t>
  </si>
  <si>
    <t>-243.543326683013</t>
  </si>
  <si>
    <t>-38.5719540620908</t>
  </si>
  <si>
    <t>-751.632259543654</t>
  </si>
  <si>
    <t>-413.27627932015</t>
  </si>
  <si>
    <t>-324.155117844593</t>
  </si>
  <si>
    <t>-214.448404925536</t>
  </si>
  <si>
    <t>-125.556715021723</t>
  </si>
  <si>
    <t>-247.169349977555</t>
  </si>
  <si>
    <t>-33.718204676883</t>
  </si>
  <si>
    <t>-30.3404829986</t>
  </si>
  <si>
    <t>-783.291853004011</t>
  </si>
  <si>
    <t>-278.876246760992</t>
  </si>
  <si>
    <t>-91.5922359120645</t>
  </si>
  <si>
    <t>-169.071030962757</t>
  </si>
  <si>
    <t>-164.894571288421</t>
  </si>
  <si>
    <t>-86.1280818370862</t>
  </si>
  <si>
    <t>-127.688697792594</t>
  </si>
  <si>
    <t>-309.699744907971</t>
  </si>
  <si>
    <t>-76.3330943004229</t>
  </si>
  <si>
    <t>-92.0619911948688</t>
  </si>
  <si>
    <t>-389.016472224446</t>
  </si>
  <si>
    <t>-226.34080449828</t>
  </si>
  <si>
    <t>-189.048910674877</t>
  </si>
  <si>
    <t>-60.6573164204918</t>
  </si>
  <si>
    <t>-137.905711945156</t>
  </si>
  <si>
    <t>-337.818129856768</t>
  </si>
  <si>
    <t>-251.84221283708</t>
  </si>
  <si>
    <t>-107.59587371046</t>
  </si>
  <si>
    <t>-141.70226409373</t>
  </si>
  <si>
    <t>-75.639293786523</t>
  </si>
  <si>
    <t>-111.677933121413</t>
  </si>
  <si>
    <t>-108.317292878318</t>
  </si>
  <si>
    <t>-379.666553867439</t>
  </si>
  <si>
    <t>-174.666832768797</t>
  </si>
  <si>
    <t>-392.493631984115</t>
  </si>
  <si>
    <t>-344.495995404511</t>
  </si>
  <si>
    <t>-122.560662849566</t>
  </si>
  <si>
    <t>-390.188893253777</t>
  </si>
  <si>
    <t>-129.847277831069</t>
  </si>
  <si>
    <t>-39.7398514147024</t>
  </si>
  <si>
    <t>-40.0830185285622</t>
  </si>
  <si>
    <t>-118.784927720137</t>
  </si>
  <si>
    <t>-8.44228211694121</t>
  </si>
  <si>
    <t>-70.7423880481492</t>
  </si>
  <si>
    <t>-7.00508408989051</t>
  </si>
  <si>
    <t>-33.7866740237138</t>
  </si>
  <si>
    <t>-66.8134402896394</t>
  </si>
  <si>
    <t>-95.7515628618802</t>
  </si>
  <si>
    <t>-57.2342570342263</t>
  </si>
  <si>
    <t>-95.0291478893867</t>
  </si>
  <si>
    <t>-129.432593884923</t>
  </si>
  <si>
    <t>-62.9082194056305</t>
  </si>
  <si>
    <t>-265.128676466189</t>
  </si>
  <si>
    <t>-6.3015605801454</t>
  </si>
  <si>
    <t>-67.382519537611</t>
  </si>
  <si>
    <t>-503.644970260115</t>
  </si>
  <si>
    <t>-165.066880761078</t>
  </si>
  <si>
    <t>-5.81914445917734</t>
  </si>
  <si>
    <t>-5.52768471942579</t>
  </si>
  <si>
    <t>-7.6885069279286</t>
  </si>
  <si>
    <t>-6.40206393868042</t>
  </si>
  <si>
    <t>-192.560041641604</t>
  </si>
  <si>
    <t>-408.175754332687</t>
  </si>
  <si>
    <t>-527.007655069259</t>
  </si>
  <si>
    <t>-435.495853741389</t>
  </si>
  <si>
    <t>-380.229966374689</t>
  </si>
  <si>
    <t>-128.955403005173</t>
  </si>
  <si>
    <t>-21.233449289268</t>
  </si>
  <si>
    <t>-127.715261193958</t>
  </si>
  <si>
    <t>-376.5078497283</t>
  </si>
  <si>
    <t>-65.7701965778857</t>
  </si>
  <si>
    <t>-7.01684459494953</t>
  </si>
  <si>
    <t>-71.4674466434641</t>
  </si>
  <si>
    <t>-108.261544939007</t>
  </si>
  <si>
    <t>-7.62818360552676</t>
  </si>
  <si>
    <t>-140.891272790281</t>
  </si>
  <si>
    <t>-4.60305382090366</t>
  </si>
  <si>
    <t>-77.8382376993866</t>
  </si>
  <si>
    <t>-66.1603952650043</t>
  </si>
  <si>
    <t>-7.07543644086502</t>
  </si>
  <si>
    <t>-130.690832711389</t>
  </si>
  <si>
    <t>-160.34737478065</t>
  </si>
  <si>
    <t>-6.93644190812152</t>
  </si>
  <si>
    <t>-182.102183697126</t>
  </si>
  <si>
    <t>-85.4743140425446</t>
  </si>
  <si>
    <t>-6.6162466722404</t>
  </si>
  <si>
    <t>-73.5708084084412</t>
  </si>
  <si>
    <t>-6.94936927050403</t>
  </si>
  <si>
    <t>-39.5850126139614</t>
  </si>
  <si>
    <t>-256.222378700185</t>
  </si>
  <si>
    <t>-13.9763619352874</t>
  </si>
  <si>
    <t>-8.68349017742525</t>
  </si>
  <si>
    <t>-102.920010235123</t>
  </si>
  <si>
    <t>-229.835842310146</t>
  </si>
  <si>
    <t>-2.7638423597129</t>
  </si>
  <si>
    <t>-55.2431066092155</t>
  </si>
  <si>
    <t>-40.7439042514883</t>
  </si>
  <si>
    <t>-597.970137594654</t>
  </si>
  <si>
    <t>-6.17090621404989</t>
  </si>
  <si>
    <t>-7.08548677671852</t>
  </si>
  <si>
    <t>-3.85932896774455</t>
  </si>
  <si>
    <t>-117.285409674919</t>
  </si>
  <si>
    <t>-29.3759064142119</t>
  </si>
  <si>
    <t>-2.84424504654091</t>
  </si>
  <si>
    <t>-6.36186259526641</t>
  </si>
  <si>
    <t>-122.773924130833</t>
  </si>
  <si>
    <t>-323.828980378717</t>
  </si>
  <si>
    <t>-6.995033754037</t>
  </si>
  <si>
    <t>-179.451108929248</t>
  </si>
  <si>
    <t>-127.871640945187</t>
  </si>
  <si>
    <t>-59.2402447929869</t>
  </si>
  <si>
    <t>-31.0209806390702</t>
  </si>
  <si>
    <t>-173.78144971189</t>
  </si>
  <si>
    <t>-83.0470213677122</t>
  </si>
  <si>
    <t>-541.866960774973</t>
  </si>
  <si>
    <t>-232.743777664721</t>
  </si>
  <si>
    <t>-188.250990108267</t>
  </si>
  <si>
    <t>-69.7934323392055</t>
  </si>
  <si>
    <t>-113.621558881797</t>
  </si>
  <si>
    <t>-79.7827883689544</t>
  </si>
  <si>
    <t>-477.303930943881</t>
  </si>
  <si>
    <t>-116.031666306813</t>
  </si>
  <si>
    <t>-88.1937468184471</t>
  </si>
  <si>
    <t>-110.163683593329</t>
  </si>
  <si>
    <t>-383.905676269775</t>
  </si>
  <si>
    <t>-6.49251696136193</t>
  </si>
  <si>
    <t>-373.844474451528</t>
  </si>
  <si>
    <t>-150.209744694306</t>
  </si>
  <si>
    <t>-65.4332167800417</t>
  </si>
  <si>
    <t>-903.146485518059</t>
  </si>
  <si>
    <t>-512.93738294729</t>
  </si>
  <si>
    <t>-524.786424486748</t>
  </si>
  <si>
    <t>-8.54278547547623</t>
  </si>
  <si>
    <t>-74.5740120569422</t>
  </si>
  <si>
    <t>-198.471468486807</t>
  </si>
  <si>
    <t>-69.8815610767051</t>
  </si>
  <si>
    <t>-76.8049524884047</t>
  </si>
  <si>
    <t>-178.288212701115</t>
  </si>
  <si>
    <t>-19.3521022177081</t>
  </si>
  <si>
    <t>-379.124883215464</t>
  </si>
  <si>
    <t>-5.5980370704003</t>
  </si>
  <si>
    <t>-188.80081514187</t>
  </si>
  <si>
    <t>-4.99501691919021</t>
  </si>
  <si>
    <t>-33.4973164347561</t>
  </si>
  <si>
    <t>-118.011729650395</t>
  </si>
  <si>
    <t>-105.971299237122</t>
  </si>
  <si>
    <t>-73.8836279937351</t>
  </si>
  <si>
    <t>-765.919376677535</t>
  </si>
  <si>
    <t>-118.128665480708</t>
  </si>
  <si>
    <t>-29.2478456983447</t>
  </si>
  <si>
    <t>-462.651545305729</t>
  </si>
  <si>
    <t>-7.07543644086501</t>
  </si>
  <si>
    <t>-64.0960444348783</t>
  </si>
  <si>
    <t>-75.9493301927512</t>
  </si>
  <si>
    <t>-57.6360123654321</t>
  </si>
  <si>
    <t>-375.061430171911</t>
  </si>
  <si>
    <t>-4.09048669237509</t>
  </si>
  <si>
    <t>-137.82267135037</t>
  </si>
  <si>
    <t>-210.966073266758</t>
  </si>
  <si>
    <t>-158.133345322246</t>
  </si>
  <si>
    <t>-212.540506785675</t>
  </si>
  <si>
    <t>-5.20607397211375</t>
  </si>
  <si>
    <t>-195.525746444747</t>
  </si>
  <si>
    <t>-209.901696510416</t>
  </si>
  <si>
    <t>-148.18052778809</t>
  </si>
  <si>
    <t>-294.395294442087</t>
  </si>
  <si>
    <t>-57.6993491328482</t>
  </si>
  <si>
    <t>-149.376434541474</t>
  </si>
  <si>
    <t>-43.0665919590223</t>
  </si>
  <si>
    <t>-4.34174508871262</t>
  </si>
  <si>
    <t>-80.5668080610416</t>
  </si>
  <si>
    <t>-94.1878282589108</t>
  </si>
  <si>
    <t>-541.940277900198</t>
  </si>
  <si>
    <t>-156.804399361382</t>
  </si>
  <si>
    <t>-458.323547014142</t>
  </si>
  <si>
    <t>-250.133236883763</t>
  </si>
  <si>
    <t>-267.318179850192</t>
  </si>
  <si>
    <t>-843.724287550168</t>
  </si>
  <si>
    <t>-61.502119815319</t>
  </si>
  <si>
    <t>-48.8771817583475</t>
  </si>
  <si>
    <t>-4.93471490406921</t>
  </si>
  <si>
    <t>-59.605316243183</t>
  </si>
  <si>
    <t>-9.7588761137499</t>
  </si>
  <si>
    <t>-79.1923487752729</t>
  </si>
  <si>
    <t>-100.189324761484</t>
  </si>
  <si>
    <t>-173.833413437188</t>
  </si>
  <si>
    <t>-36.4287102754401</t>
  </si>
  <si>
    <t>-77.2541699992397</t>
  </si>
  <si>
    <t>-45.0684444143192</t>
  </si>
  <si>
    <t>-808.864730272582</t>
  </si>
  <si>
    <t>-50.0491236400956</t>
  </si>
  <si>
    <t>-294.569457715341</t>
  </si>
  <si>
    <t>-91.6125731256557</t>
  </si>
  <si>
    <t>-5.29652699479526</t>
  </si>
  <si>
    <t>-49.8405573155152</t>
  </si>
  <si>
    <t>-5.38698001747677</t>
  </si>
  <si>
    <t>-285.837145475417</t>
  </si>
  <si>
    <t>-126.842906820662</t>
  </si>
  <si>
    <t>-138.889339364908</t>
  </si>
  <si>
    <t>-5.89954714600534</t>
  </si>
  <si>
    <t>-141.65944621217</t>
  </si>
  <si>
    <t>-339.337289496873</t>
  </si>
  <si>
    <t>-562.229511173282</t>
  </si>
  <si>
    <t>-110.189264121026</t>
  </si>
  <si>
    <t>-151.574117686475</t>
  </si>
  <si>
    <t>-401.471002467482</t>
  </si>
  <si>
    <t>-494.373463735209</t>
  </si>
  <si>
    <t>-38.0717356715171</t>
  </si>
  <si>
    <t>-919.744851347832</t>
  </si>
  <si>
    <t>-53.2474216381878</t>
  </si>
  <si>
    <t>-5.70859076478882</t>
  </si>
  <si>
    <t>-7.23624181452104</t>
  </si>
  <si>
    <t>-322.080577248066</t>
  </si>
  <si>
    <t>-44.186459620875</t>
  </si>
  <si>
    <t>-329.993642848407</t>
  </si>
  <si>
    <t>-5.83924513088434</t>
  </si>
  <si>
    <t>-20.3230399112361</t>
  </si>
  <si>
    <t>-480.176278962489</t>
  </si>
  <si>
    <t>-502.030277008482</t>
  </si>
  <si>
    <t>-120.617695356485</t>
  </si>
  <si>
    <t>-504.303889740726</t>
  </si>
  <si>
    <t>-136.014529036323</t>
  </si>
  <si>
    <t>-420.707543255802</t>
  </si>
  <si>
    <t>-364.340392359778</t>
  </si>
  <si>
    <t>-6.87442972379499</t>
  </si>
  <si>
    <t>-16.9141083459221</t>
  </si>
  <si>
    <t>-340.601945555874</t>
  </si>
  <si>
    <t>-5.58306650103549</t>
  </si>
  <si>
    <t>-28.3880039646357</t>
  </si>
  <si>
    <t>-288.014313810919</t>
  </si>
  <si>
    <t>-6.50262429316977</t>
  </si>
  <si>
    <t>-4.51226816571974</t>
  </si>
  <si>
    <t>-84.3382256311992</t>
  </si>
  <si>
    <t>-44.7470234450076</t>
  </si>
  <si>
    <t>-29.2284341314796</t>
  </si>
  <si>
    <t>-519.640715938265</t>
  </si>
  <si>
    <t>-455.425961399348</t>
  </si>
  <si>
    <t>-27.7193851201777</t>
  </si>
  <si>
    <t>-12.4045843613462</t>
  </si>
  <si>
    <t>-547.405249031455</t>
  </si>
  <si>
    <t>-25.3084172674408</t>
  </si>
  <si>
    <t>-36.9369333097858</t>
  </si>
  <si>
    <t>-635.343679731383</t>
  </si>
  <si>
    <t>-494.889148066672</t>
  </si>
  <si>
    <t>-252.918685036509</t>
  </si>
  <si>
    <t>-521.20579296828</t>
  </si>
  <si>
    <t>-910.909145393642</t>
  </si>
  <si>
    <t>-330.819533625849</t>
  </si>
  <si>
    <t>-54.6771208514802</t>
  </si>
  <si>
    <t>-219.939229364396</t>
  </si>
  <si>
    <t>-266.576765141797</t>
  </si>
  <si>
    <t>-7.45734920329807</t>
  </si>
  <si>
    <t>-197.683617582109</t>
  </si>
  <si>
    <t>-110.302015123456</t>
  </si>
  <si>
    <t>-49.5954449929121</t>
  </si>
  <si>
    <t>-589.661125873822</t>
  </si>
  <si>
    <t>-294.512635990237</t>
  </si>
  <si>
    <t>-71.9774065699047</t>
  </si>
  <si>
    <t>-370.48224654786</t>
  </si>
  <si>
    <t>-36.3123455179704</t>
  </si>
  <si>
    <t>-473.914560512878</t>
  </si>
  <si>
    <t>-147.967305417514</t>
  </si>
  <si>
    <t>-407.463139284804</t>
  </si>
  <si>
    <t>-46.5434676865165</t>
  </si>
  <si>
    <t>-433.308613275411</t>
  </si>
  <si>
    <t>-82.7432565786435</t>
  </si>
  <si>
    <t>-84.7892052473624</t>
  </si>
  <si>
    <t>-697.151047135786</t>
  </si>
  <si>
    <t>-39.1175285112377</t>
  </si>
  <si>
    <t>-62.321901575697</t>
  </si>
  <si>
    <t>-3.9022986629063</t>
  </si>
  <si>
    <t>-492.422463448899</t>
  </si>
  <si>
    <t>-41.9489782939886</t>
  </si>
  <si>
    <t>-356.160815997394</t>
  </si>
  <si>
    <t>-357.848353708008</t>
  </si>
  <si>
    <t>-75.0850410372415</t>
  </si>
  <si>
    <t>-33.109407288976</t>
  </si>
  <si>
    <t>-751.799568698897</t>
  </si>
  <si>
    <t>-282.221353114271</t>
  </si>
  <si>
    <t>-49.2777385077191</t>
  </si>
  <si>
    <t>-66.8719893559139</t>
  </si>
  <si>
    <t>-6.71858640619534</t>
  </si>
  <si>
    <t>-492.587609763734</t>
  </si>
  <si>
    <t>-403.504810394214</t>
  </si>
  <si>
    <t>-505.337391177957</t>
  </si>
  <si>
    <t>-166.089884454156</t>
  </si>
  <si>
    <t>-223.453535569876</t>
  </si>
  <si>
    <t>-723.847998517316</t>
  </si>
  <si>
    <t>-57.3887409847863</t>
  </si>
  <si>
    <t>-596.016480769063</t>
  </si>
  <si>
    <t>-45.8838990241113</t>
  </si>
  <si>
    <t>-8.95455081184749</t>
  </si>
  <si>
    <t>-354.287587306136</t>
  </si>
  <si>
    <t>-156.590289609202</t>
  </si>
  <si>
    <t>-297.444584208958</t>
  </si>
  <si>
    <t>-307.364014365479</t>
  </si>
  <si>
    <t>-82.8176252884041</t>
  </si>
  <si>
    <t>-456.464021689136</t>
  </si>
  <si>
    <t>-820.979824078839</t>
  </si>
  <si>
    <t>-708.591461694001</t>
  </si>
  <si>
    <t>-219.185219072686</t>
  </si>
  <si>
    <t>-58.1720688602153</t>
  </si>
  <si>
    <t>-386.652198900649</t>
  </si>
  <si>
    <t>-466.579937848209</t>
  </si>
  <si>
    <t>-361.77519109277</t>
  </si>
  <si>
    <t>-633.389313201182</t>
  </si>
  <si>
    <t>-397.369840667607</t>
  </si>
  <si>
    <t>-55.9167192886513</t>
  </si>
  <si>
    <t>-11.920132077841</t>
  </si>
  <si>
    <t>-451.28209643578</t>
  </si>
  <si>
    <t>-66.5328945348806</t>
  </si>
  <si>
    <t>-343.891074352306</t>
  </si>
  <si>
    <t>-23.7467461241412</t>
  </si>
  <si>
    <t>-664.377917203957</t>
  </si>
  <si>
    <t>-58.4660310245068</t>
  </si>
  <si>
    <t>-653.071677781905</t>
  </si>
  <si>
    <t>-60.0577320735732</t>
  </si>
  <si>
    <t>-180.220994631789</t>
  </si>
  <si>
    <t>-346.908274724563</t>
  </si>
  <si>
    <t>-757.070127972624</t>
  </si>
  <si>
    <t>-152.82003282845</t>
  </si>
  <si>
    <t>-53.0960268407943</t>
  </si>
  <si>
    <t>-315.294521326006</t>
  </si>
  <si>
    <t>-467.242261725249</t>
  </si>
  <si>
    <t>-77.5085442430284</t>
  </si>
  <si>
    <t>-59.9527313978727</t>
  </si>
  <si>
    <t>-579.124174588031</t>
  </si>
  <si>
    <t>-397.103630590652</t>
  </si>
  <si>
    <t>-486.190711404808</t>
  </si>
  <si>
    <t>-102.50669239082</t>
  </si>
  <si>
    <t>-217.731089950095</t>
  </si>
  <si>
    <t>-51.8656200508514</t>
  </si>
  <si>
    <t>-487.040573555171</t>
  </si>
  <si>
    <t>-424.459557984493</t>
  </si>
  <si>
    <t>-402.165626206059</t>
  </si>
  <si>
    <t>-50.6723253904687</t>
  </si>
  <si>
    <t>-583.66826541447</t>
  </si>
  <si>
    <t>-433.445778235743</t>
  </si>
  <si>
    <t>-75.500378365185</t>
  </si>
  <si>
    <t>-101.232003205224</t>
  </si>
  <si>
    <t>-60.7477694431733</t>
  </si>
  <si>
    <t>-762.479606966008</t>
  </si>
  <si>
    <t>-898.524054799263</t>
  </si>
  <si>
    <t>-12.6181364155237</t>
  </si>
  <si>
    <t>-6.78369957477201</t>
  </si>
  <si>
    <t>-441.264648446016</t>
  </si>
  <si>
    <t>-84.1939771531962</t>
  </si>
  <si>
    <t>-19.1036992726845</t>
  </si>
  <si>
    <t>-710.879646397104</t>
  </si>
  <si>
    <t>-279.406119179449</t>
  </si>
  <si>
    <t>-49.707627098486</t>
  </si>
  <si>
    <t>-50.4633808481224</t>
  </si>
  <si>
    <t>-436.492438895305</t>
  </si>
  <si>
    <t>-80.2509099406317</t>
  </si>
  <si>
    <t>-68.7500856583073</t>
  </si>
  <si>
    <t>-601.908793432367</t>
  </si>
  <si>
    <t>-105.198541875215</t>
  </si>
  <si>
    <t>-41.5913726048293</t>
  </si>
  <si>
    <t>-631.53022251507</t>
  </si>
  <si>
    <t>-415.437731959602</t>
  </si>
  <si>
    <t>-32.5940510138805</t>
  </si>
  <si>
    <t>-25.6499099334872</t>
  </si>
  <si>
    <t>-381.36509671786</t>
  </si>
  <si>
    <t>-79.0295817351872</t>
  </si>
  <si>
    <t>-82.0056239026601</t>
  </si>
  <si>
    <t>-1057.69218798576</t>
  </si>
  <si>
    <t>-70.5142623469416</t>
  </si>
  <si>
    <t>-19.2438087836064</t>
  </si>
  <si>
    <t>-572.295662766832</t>
  </si>
  <si>
    <t>-691.510770207017</t>
  </si>
  <si>
    <t>-795.310055521432</t>
  </si>
  <si>
    <t>-724.028447263683</t>
  </si>
  <si>
    <t>-317.155771198573</t>
  </si>
  <si>
    <t>-615.777785194181</t>
  </si>
  <si>
    <t>-170.411961467106</t>
  </si>
  <si>
    <t>-101.152400678197</t>
  </si>
  <si>
    <t>-425.192796703768</t>
  </si>
  <si>
    <t>-39.9413376811161</t>
  </si>
  <si>
    <t>-716.867084040014</t>
  </si>
  <si>
    <t>-495.672566504433</t>
  </si>
  <si>
    <t>-511.037643000885</t>
  </si>
  <si>
    <t>-147.112260626089</t>
  </si>
  <si>
    <t>-688.45682065328</t>
  </si>
  <si>
    <t>-503.094871605354</t>
  </si>
  <si>
    <t>-162.005290523926</t>
  </si>
  <si>
    <t>-401.777912863525</t>
  </si>
  <si>
    <t>-158.876177776296</t>
  </si>
  <si>
    <t>-233.447386872032</t>
  </si>
  <si>
    <t>-535.599656713292</t>
  </si>
  <si>
    <t>-521.257615244508</t>
  </si>
  <si>
    <t>-654.668923758275</t>
  </si>
  <si>
    <t>-8.3417787584062</t>
  </si>
  <si>
    <t>-27.3466880325743</t>
  </si>
  <si>
    <t>-570.535333681431</t>
  </si>
  <si>
    <t>-54.8010655745082</t>
  </si>
  <si>
    <t>-386.417876720489</t>
  </si>
  <si>
    <t>-580.216365964749</t>
  </si>
  <si>
    <t>-523.856656538429</t>
  </si>
  <si>
    <t>-686.44519781013</t>
  </si>
  <si>
    <t>-75.1349391234593</t>
  </si>
  <si>
    <t>-79.3613945638909</t>
  </si>
  <si>
    <t>-55.748384181381</t>
  </si>
  <si>
    <t>-569.922813758979</t>
  </si>
  <si>
    <t>-281.185192169375</t>
  </si>
  <si>
    <t>-75.3617836636359</t>
  </si>
  <si>
    <t>-378.54765676202</t>
  </si>
  <si>
    <t>-66.9620608172878</t>
  </si>
  <si>
    <t>-535.643205079559</t>
  </si>
  <si>
    <t>-83.9616579498418</t>
  </si>
  <si>
    <t>-4.26134240188461</t>
  </si>
  <si>
    <t>-154.999633251001</t>
  </si>
  <si>
    <t>-550.058935006093</t>
  </si>
  <si>
    <t>-269.059300789752</t>
  </si>
  <si>
    <t>-28.1083596569006</t>
  </si>
  <si>
    <t>-25.1453401664423</t>
  </si>
  <si>
    <t>-495.207413846237</t>
  </si>
  <si>
    <t>-359.705573673318</t>
  </si>
  <si>
    <t>-282.726404979406</t>
  </si>
  <si>
    <t>-4.82142041764231</t>
  </si>
  <si>
    <t>-646.880054277404</t>
  </si>
  <si>
    <t>-690.022201010422</t>
  </si>
  <si>
    <t>-475.131521648793</t>
  </si>
  <si>
    <t>-578.363181970896</t>
  </si>
  <si>
    <t>-548.191253348872</t>
  </si>
  <si>
    <t>-202.526762375629</t>
  </si>
  <si>
    <t>-199.409495647077</t>
  </si>
  <si>
    <t>-84.9880623667837</t>
  </si>
  <si>
    <t>-45.955749705502</t>
  </si>
  <si>
    <t>-636.257747041783</t>
  </si>
  <si>
    <t>-199.159995569329</t>
  </si>
  <si>
    <t>-453.999282293587</t>
  </si>
  <si>
    <t>-176.643634944679</t>
  </si>
  <si>
    <t>-105.368811203538</t>
  </si>
  <si>
    <t>-829.585517257807</t>
  </si>
  <si>
    <t>-35.7040617972438</t>
  </si>
  <si>
    <t>-3.18187750131485</t>
  </si>
  <si>
    <t>-941.47792582896</t>
  </si>
  <si>
    <t>-271.495658163869</t>
  </si>
  <si>
    <t>-667.286779202908</t>
  </si>
  <si>
    <t>-659.079256185754</t>
  </si>
  <si>
    <t>-61.3204345957812</t>
  </si>
  <si>
    <t>-515.490400896517</t>
  </si>
  <si>
    <t>-122.459300127238</t>
  </si>
  <si>
    <t>-109.378739798012</t>
  </si>
  <si>
    <t>-764.523247787624</t>
  </si>
  <si>
    <t>-96.0397033703236</t>
  </si>
  <si>
    <t>-145.006128469241</t>
  </si>
  <si>
    <t>-53.621311787303</t>
  </si>
  <si>
    <t>-43.7554282163552</t>
  </si>
  <si>
    <t>-506.733354551393</t>
  </si>
  <si>
    <t>-702.3647045122</t>
  </si>
  <si>
    <t>-139.863318809675</t>
  </si>
  <si>
    <t>-302.45313813795</t>
  </si>
  <si>
    <t>-437.991087989583</t>
  </si>
  <si>
    <t>-162.778143511433</t>
  </si>
  <si>
    <t>-9.61585148375149</t>
  </si>
  <si>
    <t>-741.061701174332</t>
  </si>
  <si>
    <t>-74.589763904</t>
  </si>
  <si>
    <t>-691.469065487273</t>
  </si>
  <si>
    <t>-139.033370296053</t>
  </si>
  <si>
    <t>-51.207751786304</t>
  </si>
  <si>
    <t>-489.390280356271</t>
  </si>
  <si>
    <t>-270.52708910569</t>
  </si>
  <si>
    <t>-87.2211712899788</t>
  </si>
  <si>
    <t>-370.223378677409</t>
  </si>
  <si>
    <t>-264.621764693</t>
  </si>
  <si>
    <t>-570.5616165282</t>
  </si>
  <si>
    <t>-324.970521099777</t>
  </si>
  <si>
    <t>-49.4405204865528</t>
  </si>
  <si>
    <t>-408.069938250753</t>
  </si>
  <si>
    <t>-387.375305286096</t>
  </si>
  <si>
    <t>-272.000607657136</t>
  </si>
  <si>
    <t>-339.187662464892</t>
  </si>
  <si>
    <t>-77.2153164253938</t>
  </si>
  <si>
    <t>-5.21304749432099</t>
  </si>
  <si>
    <t>-441.90654121321</t>
  </si>
  <si>
    <t>-392.945921872891</t>
  </si>
  <si>
    <t>-301.496270523648</t>
  </si>
  <si>
    <t>-433.404446298934</t>
  </si>
  <si>
    <t>-757.641983116337</t>
  </si>
  <si>
    <t>-261.796012003445</t>
  </si>
  <si>
    <t>-182.78542420687</t>
  </si>
  <si>
    <t>-669.605189272326</t>
  </si>
  <si>
    <t>-167.031785524643</t>
  </si>
  <si>
    <t>-104.030698420726</t>
  </si>
  <si>
    <t>-501.012933199165</t>
  </si>
  <si>
    <t>-800.83780558925</t>
  </si>
  <si>
    <t>-507.99355115809</t>
  </si>
  <si>
    <t>-35.1132266667826</t>
  </si>
  <si>
    <t>-317.16008686684</t>
  </si>
  <si>
    <t>-9.15585596253981</t>
  </si>
  <si>
    <t>-11.9279986323471</t>
  </si>
  <si>
    <t>-25.3270665151707</t>
  </si>
  <si>
    <t>-441.185739494928</t>
  </si>
  <si>
    <t>-726.506232592402</t>
  </si>
  <si>
    <t>-465.634083780132</t>
  </si>
  <si>
    <t>-341.584192936593</t>
  </si>
  <si>
    <t>-381.537304174759</t>
  </si>
  <si>
    <t>-234.191438804634</t>
  </si>
  <si>
    <t>-338.079668146872</t>
  </si>
  <si>
    <t>-428.223565187537</t>
  </si>
  <si>
    <t>-625.022446662604</t>
  </si>
  <si>
    <t>-36.077332251845</t>
  </si>
  <si>
    <t>-801.604880140794</t>
  </si>
  <si>
    <t>-539.415486004244</t>
  </si>
  <si>
    <t>-37.4340935733126</t>
  </si>
  <si>
    <t>-23.2214930203733</t>
  </si>
  <si>
    <t>-744.752389029076</t>
  </si>
  <si>
    <t>-25.4940388763396</t>
  </si>
  <si>
    <t>-693.834120902106</t>
  </si>
  <si>
    <t>-456.123080206185</t>
  </si>
  <si>
    <t>-313.642189994897</t>
  </si>
  <si>
    <t>-25.3621060154111</t>
  </si>
  <si>
    <t>-43.1298188656747</t>
  </si>
  <si>
    <t>-1.07538593632465</t>
  </si>
  <si>
    <t>-56.3028333401237</t>
  </si>
  <si>
    <t>-340.500348687558</t>
  </si>
  <si>
    <t>-211.555897038461</t>
  </si>
  <si>
    <t>-206.58273529853</t>
  </si>
  <si>
    <t>-121.844442851993</t>
  </si>
  <si>
    <t>-533.571928223378</t>
  </si>
  <si>
    <t>-17.8788548938735</t>
  </si>
  <si>
    <t>-563.369616960654</t>
  </si>
  <si>
    <t>-94.1611962607227</t>
  </si>
  <si>
    <t>-61.6026836280996</t>
  </si>
  <si>
    <t>-496.903068082027</t>
  </si>
  <si>
    <t>-720.035055787176</t>
  </si>
  <si>
    <t>-692.309374225624</t>
  </si>
  <si>
    <t>-23.1564132726144</t>
  </si>
  <si>
    <t>-520.558481663238</t>
  </si>
  <si>
    <t>-486.962166958027</t>
  </si>
  <si>
    <t>-67.379591624242</t>
  </si>
  <si>
    <t>-512.32243420863</t>
  </si>
  <si>
    <t>-117.827110589598</t>
  </si>
  <si>
    <t>-767.650316906317</t>
  </si>
  <si>
    <t>-800.685529799784</t>
  </si>
  <si>
    <t>-47.9575337913766</t>
  </si>
  <si>
    <t>-507.67273672797</t>
  </si>
  <si>
    <t>-70.399408791822</t>
  </si>
  <si>
    <t>-629.875763905317</t>
  </si>
  <si>
    <t>-72.2712993755117</t>
  </si>
  <si>
    <t>-414.567191942399</t>
  </si>
  <si>
    <t>-722.027434075075</t>
  </si>
  <si>
    <t>-7.40709752403056</t>
  </si>
  <si>
    <t>-422.728372831686</t>
  </si>
  <si>
    <t>-43.6858522460607</t>
  </si>
  <si>
    <t>-151.402731061094</t>
  </si>
  <si>
    <t>-521.463383604791</t>
  </si>
  <si>
    <t>-435.545910235064</t>
  </si>
  <si>
    <t>-212.619930199117</t>
  </si>
  <si>
    <t>-98.2108231139352</t>
  </si>
  <si>
    <t>-278.331848982942</t>
  </si>
  <si>
    <t>-49.4803172324912</t>
  </si>
  <si>
    <t>-49.0625121990979</t>
  </si>
  <si>
    <t>-571.078852991595</t>
  </si>
  <si>
    <t>-457.044662560419</t>
  </si>
  <si>
    <t>-598.630526851489</t>
  </si>
  <si>
    <t>-526.986402000026</t>
  </si>
  <si>
    <t>-72.3374821738174</t>
  </si>
  <si>
    <t>-972.44814794276</t>
  </si>
  <si>
    <t>-242.347991533143</t>
  </si>
  <si>
    <t>-59.2648899316342</t>
  </si>
  <si>
    <t>-40.0727870122905</t>
  </si>
  <si>
    <t>-733.175691280353</t>
  </si>
  <si>
    <t>-215.53291174976</t>
  </si>
  <si>
    <t>-531.231247309903</t>
  </si>
  <si>
    <t>-82.3133652114202</t>
  </si>
  <si>
    <t>-9.65983049446526</t>
  </si>
  <si>
    <t>-848.889459501008</t>
  </si>
  <si>
    <t>-1019.34407330472</t>
  </si>
  <si>
    <t>-62.984588094324</t>
  </si>
  <si>
    <t>-57.934975308348</t>
  </si>
  <si>
    <t>-707.224261824242</t>
  </si>
  <si>
    <t>-113.121061220756</t>
  </si>
  <si>
    <t>-599.257579270329</t>
  </si>
  <si>
    <t>-48.2457017233296</t>
  </si>
  <si>
    <t>-643.682507742297</t>
  </si>
  <si>
    <t>-4.59300348505016</t>
  </si>
  <si>
    <t>-112.911304187762</t>
  </si>
  <si>
    <t>-216.955434784807</t>
  </si>
  <si>
    <t>-293.921552089376</t>
  </si>
  <si>
    <t>-528.753033783386</t>
  </si>
  <si>
    <t>-301.031021121926</t>
  </si>
  <si>
    <t>-1.97991616313978</t>
  </si>
  <si>
    <t>-22.3248009011112</t>
  </si>
  <si>
    <t>-341.416072869517</t>
  </si>
  <si>
    <t>-7.25951703385469</t>
  </si>
  <si>
    <t>-48.4538675801838</t>
  </si>
  <si>
    <t>-643.0284683236</t>
  </si>
  <si>
    <t>-7.59948694811115</t>
  </si>
  <si>
    <t>-664.57513524892</t>
  </si>
  <si>
    <t>-507.25034517082</t>
  </si>
  <si>
    <t>-108.159262586689</t>
  </si>
  <si>
    <t>-490.626043565809</t>
  </si>
  <si>
    <t>-729.854162211493</t>
  </si>
  <si>
    <t>-82.5772088552707</t>
  </si>
  <si>
    <t>-70.0569135311004</t>
  </si>
  <si>
    <t>-363.504530144316</t>
  </si>
  <si>
    <t>-238.417048838873</t>
  </si>
  <si>
    <t>-676.887117044911</t>
  </si>
  <si>
    <t>-150.489137206348</t>
  </si>
  <si>
    <t>-716.421802170541</t>
  </si>
  <si>
    <t>-50.0178048535681</t>
  </si>
  <si>
    <t>-856.010658591443</t>
  </si>
  <si>
    <t>-393.899752190466</t>
  </si>
  <si>
    <t>-1131.21285685676</t>
  </si>
  <si>
    <t>-151.871767050016</t>
  </si>
  <si>
    <t>-79.8462988447462</t>
  </si>
  <si>
    <t>-549.377310441318</t>
  </si>
  <si>
    <t>-165.863999950401</t>
  </si>
  <si>
    <t>-278.356955798444</t>
  </si>
  <si>
    <t>-426.561915528656</t>
  </si>
  <si>
    <t>-357.919536018938</t>
  </si>
  <si>
    <t>-364.329063683868</t>
  </si>
  <si>
    <t>-442.591562028944</t>
  </si>
  <si>
    <t>-896.207907988873</t>
  </si>
  <si>
    <t>-201.353226279921</t>
  </si>
  <si>
    <t>-487.089917495233</t>
  </si>
  <si>
    <t>-33.532787551996</t>
  </si>
  <si>
    <t>-529.36209525586</t>
  </si>
  <si>
    <t>-102.783471444228</t>
  </si>
  <si>
    <t>-51.8381656937296</t>
  </si>
  <si>
    <t>-739.861246816744</t>
  </si>
  <si>
    <t>-248.874222525275</t>
  </si>
  <si>
    <t>-699.415827775852</t>
  </si>
  <si>
    <t>-201.989661896994</t>
  </si>
  <si>
    <t>-310.693555335415</t>
  </si>
  <si>
    <t>-209.823777255887</t>
  </si>
  <si>
    <t>-664.808346207258</t>
  </si>
  <si>
    <t>-592.311407321022</t>
  </si>
  <si>
    <t>-71.0912449861997</t>
  </si>
  <si>
    <t>-550.096049743192</t>
  </si>
  <si>
    <t>-249.618394940228</t>
  </si>
  <si>
    <t>-625.044438713513</t>
  </si>
  <si>
    <t>-636.876713621214</t>
  </si>
  <si>
    <t>-98.9316662785354</t>
  </si>
  <si>
    <t>-740.694023433585</t>
  </si>
  <si>
    <t>-428.254897382404</t>
  </si>
  <si>
    <t>-67.5223411838464</t>
  </si>
  <si>
    <t>-529.600442418054</t>
  </si>
  <si>
    <t>-250.190098150077</t>
  </si>
  <si>
    <t>-469.190061214461</t>
  </si>
  <si>
    <t>-27.1406221572012</t>
  </si>
  <si>
    <t>-635.156697702759</t>
  </si>
  <si>
    <t>-37.4140437070438</t>
  </si>
  <si>
    <t>-318.059852185942</t>
  </si>
  <si>
    <t>-549.902753628102</t>
  </si>
  <si>
    <t>-259.559611154186</t>
  </si>
  <si>
    <t>-104.794899164824</t>
  </si>
  <si>
    <t>-468.064462289978</t>
  </si>
  <si>
    <t>-42.0298571362175</t>
  </si>
  <si>
    <t>-11.1591175192843</t>
  </si>
  <si>
    <t>-338.768841396539</t>
  </si>
  <si>
    <t>-632.990484067442</t>
  </si>
  <si>
    <t>-360.45689663248</t>
  </si>
  <si>
    <t>-460.62253836153</t>
  </si>
  <si>
    <t>-589.212930446707</t>
  </si>
  <si>
    <t>-757.494843790067</t>
  </si>
  <si>
    <t>-321.371110017633</t>
  </si>
  <si>
    <t>-244.373250177602</t>
  </si>
  <si>
    <t>-31.3848479252222</t>
  </si>
  <si>
    <t>-979.691316191749</t>
  </si>
  <si>
    <t>-33.0994289689134</t>
  </si>
  <si>
    <t>-736.617683913905</t>
  </si>
  <si>
    <t>-318.034957065309</t>
  </si>
  <si>
    <t>-686.142349945304</t>
  </si>
  <si>
    <t>-569.543564359383</t>
  </si>
  <si>
    <t>-177.457247277689</t>
  </si>
  <si>
    <t>-99.765808992088</t>
  </si>
  <si>
    <t>-50.4681924221426</t>
  </si>
  <si>
    <t>-566.318816064206</t>
  </si>
  <si>
    <t>-424.15332852048</t>
  </si>
  <si>
    <t>-534.116666061077</t>
  </si>
  <si>
    <t>-500.534738532337</t>
  </si>
  <si>
    <t>-377.203519419863</t>
  </si>
  <si>
    <t>-449.821912200263</t>
  </si>
  <si>
    <t>-5.36307034291295</t>
  </si>
  <si>
    <t>-528.577806345947</t>
  </si>
  <si>
    <t>-962.434192136648</t>
  </si>
  <si>
    <t>-349.925822934811</t>
  </si>
  <si>
    <t>-109.407126340263</t>
  </si>
  <si>
    <t>-44.3035085088913</t>
  </si>
  <si>
    <t>-964.202123958595</t>
  </si>
  <si>
    <t>-740.797818596275</t>
  </si>
  <si>
    <t>-171.924802840714</t>
  </si>
  <si>
    <t>-7.39704718817706</t>
  </si>
  <si>
    <t>-117.000575862811</t>
  </si>
  <si>
    <t>-5.21612430796725</t>
  </si>
  <si>
    <t>-490.542337465875</t>
  </si>
  <si>
    <t>-510.084191898118</t>
  </si>
  <si>
    <t>-66.1448897782803</t>
  </si>
  <si>
    <t>-77.7799847479717</t>
  </si>
  <si>
    <t>-32.6735900129448</t>
  </si>
  <si>
    <t>-697.419863461272</t>
  </si>
  <si>
    <t>-268.684123964842</t>
  </si>
  <si>
    <t>-339.531165029978</t>
  </si>
  <si>
    <t>-281.115884876766</t>
  </si>
  <si>
    <t>-32.2891739815421</t>
  </si>
  <si>
    <t>-364.444488367951</t>
  </si>
  <si>
    <t>-7.01513442574401</t>
  </si>
  <si>
    <t>-40.5772695684115</t>
  </si>
  <si>
    <t>-435.383233977965</t>
  </si>
  <si>
    <t>-109.653444195919</t>
  </si>
  <si>
    <t>-61.0344312482241</t>
  </si>
  <si>
    <t>-604.813041863127</t>
  </si>
  <si>
    <t>-9.09830573174437</t>
  </si>
  <si>
    <t>-340.135153474789</t>
  </si>
  <si>
    <t>-208.901188119951</t>
  </si>
  <si>
    <t>-9.0252015964443</t>
  </si>
  <si>
    <t>-59.5704319880346</t>
  </si>
  <si>
    <t>-67.9153577469833</t>
  </si>
  <si>
    <t>-654.04787339979</t>
  </si>
  <si>
    <t>-653.867558719076</t>
  </si>
  <si>
    <t>-831.356912206686</t>
  </si>
  <si>
    <t>-1051.78527350685</t>
  </si>
  <si>
    <t>-423.878961981033</t>
  </si>
  <si>
    <t>-311.54996926329</t>
  </si>
  <si>
    <t>-33.05191334669</t>
  </si>
  <si>
    <t>-546.761371152108</t>
  </si>
  <si>
    <t>-46.4203791507189</t>
  </si>
  <si>
    <t>-129.619600271251</t>
  </si>
  <si>
    <t>-327.452387770446</t>
  </si>
  <si>
    <t>-494.118293714927</t>
  </si>
  <si>
    <t>-94.464874411896</t>
  </si>
  <si>
    <t>-57.4620938421074</t>
  </si>
  <si>
    <t>-731.866192846838</t>
  </si>
  <si>
    <t>-450.553123216039</t>
  </si>
  <si>
    <t>-85.0463317456009</t>
  </si>
  <si>
    <t>-69.4038174694628</t>
  </si>
  <si>
    <t>-425.219312082712</t>
  </si>
  <si>
    <t>-51.7349099823144</t>
  </si>
  <si>
    <t>-688.902332599812</t>
  </si>
  <si>
    <t>-276.560784467809</t>
  </si>
  <si>
    <t>-754.610638258343</t>
  </si>
  <si>
    <t>-507.201129169658</t>
  </si>
  <si>
    <t>-54.5325255524309</t>
  </si>
  <si>
    <t>-545.223249659793</t>
  </si>
  <si>
    <t>-81.2895722668116</t>
  </si>
  <si>
    <t>-583.454695648946</t>
  </si>
  <si>
    <t>-588.186586207729</t>
  </si>
  <si>
    <t>-70.1313110748665</t>
  </si>
  <si>
    <t>-399.761900340023</t>
  </si>
  <si>
    <t>-787.749641898141</t>
  </si>
  <si>
    <t>-126.365836705644</t>
  </si>
  <si>
    <t>-663.547811859398</t>
  </si>
  <si>
    <t>-591.725391120779</t>
  </si>
  <si>
    <t>-55.1538285834606</t>
  </si>
  <si>
    <t>-682.979645173263</t>
  </si>
  <si>
    <t>-85.8707896612303</t>
  </si>
  <si>
    <t>-816.206746297891</t>
  </si>
  <si>
    <t>-54.2245875310635</t>
  </si>
  <si>
    <t>-600.976397167827</t>
  </si>
  <si>
    <t>-104.786741672319</t>
  </si>
  <si>
    <t>-49.5025965893103</t>
  </si>
  <si>
    <t>-559.161581126365</t>
  </si>
  <si>
    <t>-70.8705634493933</t>
  </si>
  <si>
    <t>-187.354268304405</t>
  </si>
  <si>
    <t>-800.561328660415</t>
  </si>
  <si>
    <t>-574.052765781383</t>
  </si>
  <si>
    <t>-218.439259690318</t>
  </si>
  <si>
    <t>-63.9364343396575</t>
  </si>
  <si>
    <t>-458.268210368347</t>
  </si>
  <si>
    <t>-441.284228408621</t>
  </si>
  <si>
    <t>-144.053719657092</t>
  </si>
  <si>
    <t>-98.1669263170526</t>
  </si>
  <si>
    <t>-455.928193552839</t>
  </si>
  <si>
    <t>-74.4756255134837</t>
  </si>
  <si>
    <t>-771.529864559693</t>
  </si>
  <si>
    <t>-176.10340388056</t>
  </si>
  <si>
    <t>-97.2819417565009</t>
  </si>
  <si>
    <t>-566.939670072396</t>
  </si>
  <si>
    <t>-40.3214062513813</t>
  </si>
  <si>
    <t>-730.061894755655</t>
  </si>
  <si>
    <t>-90.157102943941</t>
  </si>
  <si>
    <t>-399.346376780916</t>
  </si>
  <si>
    <t>-204.505751177847</t>
  </si>
  <si>
    <t>-98.3001575582451</t>
  </si>
  <si>
    <t>-75.4493898024424</t>
  </si>
  <si>
    <t>-657.648889671729</t>
  </si>
  <si>
    <t>-5.03521826260422</t>
  </si>
  <si>
    <t>-177.506414023901</t>
  </si>
  <si>
    <t>-143.555076812477</t>
  </si>
  <si>
    <t>-71.11806480377</t>
  </si>
  <si>
    <t>-605.609286899659</t>
  </si>
  <si>
    <t>-377.963415094686</t>
  </si>
  <si>
    <t>-516.36803573562</t>
  </si>
  <si>
    <t>-109.40069923878</t>
  </si>
  <si>
    <t>-108.757816897104</t>
  </si>
  <si>
    <t>-637.100133274635</t>
  </si>
  <si>
    <t>-93.5842251730651</t>
  </si>
  <si>
    <t>-542.827841932376</t>
  </si>
  <si>
    <t>-33.3069508902076</t>
  </si>
  <si>
    <t>-569.243093453206</t>
  </si>
  <si>
    <t>-531.050995601747</t>
  </si>
  <si>
    <t>-74.5963692690368</t>
  </si>
  <si>
    <t>-695.216445609224</t>
  </si>
  <si>
    <t>-124.986792000257</t>
  </si>
  <si>
    <t>-740.140646026995</t>
  </si>
  <si>
    <t>-128.350045464485</t>
  </si>
  <si>
    <t>-59.6071825090601</t>
  </si>
  <si>
    <t>-836.96334835089</t>
  </si>
  <si>
    <t>-231.088171196525</t>
  </si>
  <si>
    <t>-58.2179965268985</t>
  </si>
  <si>
    <t>-782.054359807006</t>
  </si>
  <si>
    <t>-14.468828392109</t>
  </si>
  <si>
    <t>-54.9392121580184</t>
  </si>
  <si>
    <t>-910.28801842632</t>
  </si>
  <si>
    <t>-342.131884984274</t>
  </si>
  <si>
    <t>-126.88782637465</t>
  </si>
  <si>
    <t>-558.057757214704</t>
  </si>
  <si>
    <t>-303.430803407496</t>
  </si>
  <si>
    <t>-663.656717295468</t>
  </si>
  <si>
    <t>-285.736557881199</t>
  </si>
  <si>
    <t>-353.728546542648</t>
  </si>
  <si>
    <t>-381.410211701644</t>
  </si>
  <si>
    <t>-533.135416054462</t>
  </si>
  <si>
    <t>-434.647687076316</t>
  </si>
  <si>
    <t>-136.719662589799</t>
  </si>
  <si>
    <t>-113.414543178177</t>
  </si>
  <si>
    <t>-83.5707993265105</t>
  </si>
  <si>
    <t>-50.4832045536452</t>
  </si>
  <si>
    <t>-348.961847344333</t>
  </si>
  <si>
    <t>-286.401198379176</t>
  </si>
  <si>
    <t>-107.720792233703</t>
  </si>
  <si>
    <t>-6.74377535769947</t>
  </si>
  <si>
    <t>-305.721156054632</t>
  </si>
  <si>
    <t>-49.1370338057701</t>
  </si>
  <si>
    <t>-9.16590629839331</t>
  </si>
  <si>
    <t>-28.1089591516124</t>
  </si>
  <si>
    <t>-36.9131774070138</t>
  </si>
  <si>
    <t>-773.322241277374</t>
  </si>
  <si>
    <t>-332.824072308436</t>
  </si>
  <si>
    <t>-284.742938487327</t>
  </si>
  <si>
    <t>-178.491285566523</t>
  </si>
  <si>
    <t>-171.595084940005</t>
  </si>
  <si>
    <t>-6.79402703696697</t>
  </si>
  <si>
    <t>-653.781718499544</t>
  </si>
  <si>
    <t>-34.8168751300447</t>
  </si>
  <si>
    <t>-599.898985305433</t>
  </si>
  <si>
    <t>-359.751276817163</t>
  </si>
  <si>
    <t>-212.54346818063</t>
  </si>
  <si>
    <t>-318.068074869202</t>
  </si>
  <si>
    <t>-42.932557598027</t>
  </si>
  <si>
    <t>-441.909672522423</t>
  </si>
  <si>
    <t>-612.492768545458</t>
  </si>
  <si>
    <t>-510.866960251102</t>
  </si>
  <si>
    <t>-14.9248432238955</t>
  </si>
  <si>
    <t>-20.7561389795302</t>
  </si>
  <si>
    <t>-585.475205293131</t>
  </si>
  <si>
    <t>-6.70357401428546</t>
  </si>
  <si>
    <t>-416.472702954516</t>
  </si>
  <si>
    <t>-60.4594379436071</t>
  </si>
  <si>
    <t>-560.879574775021</t>
  </si>
  <si>
    <t>-129.924314503105</t>
  </si>
  <si>
    <t>-481.230892390378</t>
  </si>
  <si>
    <t>-60.5941835851187</t>
  </si>
  <si>
    <t>-54.5761812085316</t>
  </si>
  <si>
    <t>-73.6135780806341</t>
  </si>
  <si>
    <t>-654.68189065608</t>
  </si>
  <si>
    <t>-588.560809521123</t>
  </si>
  <si>
    <t>-171.390176236438</t>
  </si>
  <si>
    <t>-5.91964781771235</t>
  </si>
  <si>
    <t>-1030.52329339556</t>
  </si>
  <si>
    <t>-370.935750034742</t>
  </si>
  <si>
    <t>-550.410966252969</t>
  </si>
  <si>
    <t>-1096.07944344087</t>
  </si>
  <si>
    <t>-99.30635821549</t>
  </si>
  <si>
    <t>-870.146748116174</t>
  </si>
  <si>
    <t>-100.970056590584</t>
  </si>
  <si>
    <t>-733.19719937786</t>
  </si>
  <si>
    <t>-75.4574298634303</t>
  </si>
  <si>
    <t>-558.018042354964</t>
  </si>
  <si>
    <t>-545.276922229772</t>
  </si>
  <si>
    <t>-314.512080065318</t>
  </si>
  <si>
    <t>-25.7257216233797</t>
  </si>
  <si>
    <t>-43.9585220536495</t>
  </si>
  <si>
    <t>-732.117431137333</t>
  </si>
  <si>
    <t>-5.45733236845128</t>
  </si>
  <si>
    <t>-28.9298985984901</t>
  </si>
  <si>
    <t>-799.14987427634</t>
  </si>
  <si>
    <t>-304.659153045977</t>
  </si>
  <si>
    <t>-43.2372889633886</t>
  </si>
  <si>
    <t>-53.8750406216036</t>
  </si>
  <si>
    <t>-801.247671433268</t>
  </si>
  <si>
    <t>-273.994378662121</t>
  </si>
  <si>
    <t>-632.470407392618</t>
  </si>
  <si>
    <t>-491.050545697037</t>
  </si>
  <si>
    <t>-391.596840879082</t>
  </si>
  <si>
    <t>-848.770625243193</t>
  </si>
  <si>
    <t>-105.406825472472</t>
  </si>
  <si>
    <t>-448.254001587214</t>
  </si>
  <si>
    <t>-289.078205901742</t>
  </si>
  <si>
    <t>-1069.0746056311</t>
  </si>
  <si>
    <t>-80.7623842407332</t>
  </si>
  <si>
    <t>-97.6616118558663</t>
  </si>
  <si>
    <t>-535.642951526177</t>
  </si>
  <si>
    <t>-506.206004631443</t>
  </si>
  <si>
    <t>-443.28418885672</t>
  </si>
  <si>
    <t>-797.249083079131</t>
  </si>
  <si>
    <t>-5.46738270430478</t>
  </si>
  <si>
    <t>-132.988927382761</t>
  </si>
  <si>
    <t>-855.685093426604</t>
  </si>
  <si>
    <t>-133.663331392174</t>
  </si>
  <si>
    <t>-382.901348568502</t>
  </si>
  <si>
    <t>-421.470178694708</t>
  </si>
  <si>
    <t>-415.09101142661</t>
  </si>
  <si>
    <t>-55.479815651102</t>
  </si>
  <si>
    <t>-92.4599476794265</t>
  </si>
  <si>
    <t>-593.690665895276</t>
  </si>
  <si>
    <t>-3.2455751584606</t>
  </si>
  <si>
    <t>-509.229593134819</t>
  </si>
  <si>
    <t>-199.592169653429</t>
  </si>
  <si>
    <t>-673.251203676794</t>
  </si>
  <si>
    <t>-335.712684461752</t>
  </si>
  <si>
    <t>-778.24589518601</t>
  </si>
  <si>
    <t>-153.679394770757</t>
  </si>
  <si>
    <t>-71.4698502204132</t>
  </si>
  <si>
    <t>-623.118848114362</t>
  </si>
  <si>
    <t>-89.4329644313698</t>
  </si>
  <si>
    <t>-65.8094114901545</t>
  </si>
  <si>
    <t>-520.009705275116</t>
  </si>
  <si>
    <t>-151.428179538843</t>
  </si>
  <si>
    <t>-386.63947385483</t>
  </si>
  <si>
    <t>-320.521034959138</t>
  </si>
  <si>
    <t>-151.850379596752</t>
  </si>
  <si>
    <t>-260.015511155437</t>
  </si>
  <si>
    <t>-97.1604249557425</t>
  </si>
  <si>
    <t>-57.3712609501381</t>
  </si>
  <si>
    <t>-461.239450604058</t>
  </si>
  <si>
    <t>-475.995146424885</t>
  </si>
  <si>
    <t>-423.820986243065</t>
  </si>
  <si>
    <t>-72.7344548359623</t>
  </si>
  <si>
    <t>-634.949345259542</t>
  </si>
  <si>
    <t>-146.596304704855</t>
  </si>
  <si>
    <t>-347.281897770147</t>
  </si>
  <si>
    <t>-179.521410546144</t>
  </si>
  <si>
    <t>-538.544863383596</t>
  </si>
  <si>
    <t>-70.1274294174356</t>
  </si>
  <si>
    <t>-45.3471952184931</t>
  </si>
  <si>
    <t>-503.05456294613</t>
  </si>
  <si>
    <t>-5.87637968892831</t>
  </si>
  <si>
    <t>-890.216399230636</t>
  </si>
  <si>
    <t>-302.516782697276</t>
  </si>
  <si>
    <t>-162.942792006103</t>
  </si>
  <si>
    <t>-283.696071440957</t>
  </si>
  <si>
    <t>-223.643121339639</t>
  </si>
  <si>
    <t>-69.9937414181749</t>
  </si>
  <si>
    <t>-485.041959661507</t>
  </si>
  <si>
    <t>-517.156424270167</t>
  </si>
  <si>
    <t>-626.872162662374</t>
  </si>
  <si>
    <t>-115.845424758285</t>
  </si>
  <si>
    <t>-392.947275989194</t>
  </si>
  <si>
    <t>-7.71178214726225</t>
  </si>
  <si>
    <t>-23.2736990627037</t>
  </si>
  <si>
    <t>-536.777972685021</t>
  </si>
  <si>
    <t>-48.0062628858582</t>
  </si>
  <si>
    <t>-680.216420790178</t>
  </si>
  <si>
    <t>-862.332006879459</t>
  </si>
  <si>
    <t>-106.980400871442</t>
  </si>
  <si>
    <t>-68.2693904374666</t>
  </si>
  <si>
    <t>-489.619439937033</t>
  </si>
  <si>
    <t>-47.979152155703</t>
  </si>
  <si>
    <t>-252.242863747163</t>
  </si>
  <si>
    <t>-106.821007023975</t>
  </si>
  <si>
    <t>-507.312901468673</t>
  </si>
  <si>
    <t>-69.2284104668838</t>
  </si>
  <si>
    <t>-684.061505914179</t>
  </si>
  <si>
    <t>-113.139082454516</t>
  </si>
  <si>
    <t>-20.8032556887248</t>
  </si>
  <si>
    <t>-513.081002277248</t>
  </si>
  <si>
    <t>-598.567281999332</t>
  </si>
  <si>
    <t>-609.384143731696</t>
  </si>
  <si>
    <t>-670.053858039847</t>
  </si>
  <si>
    <t>-684.64241456758</t>
  </si>
  <si>
    <t>-681.054590972189</t>
  </si>
  <si>
    <t>-666.845911498344</t>
  </si>
  <si>
    <t>-832.00855469975</t>
  </si>
  <si>
    <t>-7.31664450134905</t>
  </si>
  <si>
    <t>-348.442496082794</t>
  </si>
  <si>
    <t>-660.983869333102</t>
  </si>
  <si>
    <t>-25.8975490428481</t>
  </si>
  <si>
    <t>-17.6690190567011</t>
  </si>
  <si>
    <t>-534.660418964111</t>
  </si>
  <si>
    <t>-501.79357469842</t>
  </si>
  <si>
    <t>-99.0538537930206</t>
  </si>
  <si>
    <t>-680.563572913436</t>
  </si>
  <si>
    <t>-603.515689135273</t>
  </si>
  <si>
    <t>-562.81287374883</t>
  </si>
  <si>
    <t>-604.846916367154</t>
  </si>
  <si>
    <t>-26.2374115712853</t>
  </si>
  <si>
    <t>-292.790563424287</t>
  </si>
  <si>
    <t>-494.501008144662</t>
  </si>
  <si>
    <t>-685.588591402365</t>
  </si>
  <si>
    <t>-224.904103233891</t>
  </si>
  <si>
    <t>-664.249333711157</t>
  </si>
  <si>
    <t>-18.7114669767025</t>
  </si>
  <si>
    <t>-15.0011241953458</t>
  </si>
  <si>
    <t>-329.052919676321</t>
  </si>
  <si>
    <t>-373.242721578597</t>
  </si>
  <si>
    <t>-474.020182439589</t>
  </si>
  <si>
    <t>-38.1245268791607</t>
  </si>
  <si>
    <t>-351.173462199906</t>
  </si>
  <si>
    <t>-682.819572777958</t>
  </si>
  <si>
    <t>-582.179334991878</t>
  </si>
  <si>
    <t>-118.183713233618</t>
  </si>
  <si>
    <t>-597.296809251843</t>
  </si>
  <si>
    <t>-68.5556987654617</t>
  </si>
  <si>
    <t>-610.462137992984</t>
  </si>
  <si>
    <t>-50.8643024787386</t>
  </si>
  <si>
    <t>-638.457327394812</t>
  </si>
  <si>
    <t>-526.07407430322</t>
  </si>
  <si>
    <t>-782.409927223283</t>
  </si>
  <si>
    <t>-563.700914046239</t>
  </si>
  <si>
    <t>-598.902799547559</t>
  </si>
  <si>
    <t>-122.140479212148</t>
  </si>
  <si>
    <t>-756.810638756402</t>
  </si>
  <si>
    <t>-765.415119349786</t>
  </si>
  <si>
    <t>-49.2978250976368</t>
  </si>
  <si>
    <t>-787.681340784896</t>
  </si>
  <si>
    <t>-78.5209197551819</t>
  </si>
  <si>
    <t>-397.619487904013</t>
  </si>
  <si>
    <t>-129.181062335231</t>
  </si>
  <si>
    <t>-43.4749208908453</t>
  </si>
  <si>
    <t>-875.653668172384</t>
  </si>
  <si>
    <t>-53.0307225186886</t>
  </si>
  <si>
    <t>-53.158640528606</t>
  </si>
  <si>
    <t>-494.580246569412</t>
  </si>
  <si>
    <t>-247.518838232053</t>
  </si>
  <si>
    <t>-146.784565207147</t>
  </si>
  <si>
    <t>-384.237885301408</t>
  </si>
  <si>
    <t>-308.754136166938</t>
  </si>
  <si>
    <t>-726.96233519931</t>
  </si>
  <si>
    <t>-361.727627426785</t>
  </si>
  <si>
    <t>-449.802750775454</t>
  </si>
  <si>
    <t>-76.7735810343242</t>
  </si>
  <si>
    <t>-55.940746600942</t>
  </si>
  <si>
    <t>-36.9385017070475</t>
  </si>
  <si>
    <t>-144.046410644336</t>
  </si>
  <si>
    <t>-118.157467049107</t>
  </si>
  <si>
    <t>-93.6605443636465</t>
  </si>
  <si>
    <t>-363.624293286361</t>
  </si>
  <si>
    <t>-252.823249146828</t>
  </si>
  <si>
    <t>-144.731620993903</t>
  </si>
  <si>
    <t>-182.4262648224</t>
  </si>
  <si>
    <t>-82.6077695388175</t>
  </si>
  <si>
    <t>-639.488143466781</t>
  </si>
  <si>
    <t>-186.170522137698</t>
  </si>
  <si>
    <t>-80.0612923021056</t>
  </si>
  <si>
    <t>-450.192203580038</t>
  </si>
  <si>
    <t>-266.73621981417</t>
  </si>
  <si>
    <t>-128.888938395391</t>
  </si>
  <si>
    <t>-395.662303098432</t>
  </si>
  <si>
    <t>-139.625892119262</t>
  </si>
  <si>
    <t>-60.999224475718</t>
  </si>
  <si>
    <t>-439.496924407891</t>
  </si>
  <si>
    <t>-252.254594060786</t>
  </si>
  <si>
    <t>-248.518213249713</t>
  </si>
  <si>
    <t>-504.066026207441</t>
  </si>
  <si>
    <t>-55.2815201603558</t>
  </si>
  <si>
    <t>-62.3103704885552</t>
  </si>
  <si>
    <t>-419.918840031428</t>
  </si>
  <si>
    <t>-335.283082035259</t>
  </si>
  <si>
    <t>-56.033007433617</t>
  </si>
  <si>
    <t>-7.29654382964205</t>
  </si>
  <si>
    <t>-77.0653780189429</t>
  </si>
  <si>
    <t>-555.345110333591</t>
  </si>
  <si>
    <t>-6.78397670111347</t>
  </si>
  <si>
    <t>-56.9231684310858</t>
  </si>
  <si>
    <t>-54.2260304338495</t>
  </si>
  <si>
    <t>-887.258909440376</t>
  </si>
  <si>
    <t>-911.37826766313</t>
  </si>
  <si>
    <t>-66.4807673262464</t>
  </si>
  <si>
    <t>-145.999774272672</t>
  </si>
  <si>
    <t>-406.884113327253</t>
  </si>
  <si>
    <t>-398.131755794411</t>
  </si>
  <si>
    <t>-616.69224519695</t>
  </si>
  <si>
    <t>-468.895703040027</t>
  </si>
  <si>
    <t>-749.3071416014</t>
  </si>
  <si>
    <t>-310.358580718259</t>
  </si>
  <si>
    <t>-671.429843821815</t>
  </si>
  <si>
    <t>-2.00309461250401</t>
  </si>
  <si>
    <t>-42.762290402308</t>
  </si>
  <si>
    <t>-355.704577500449</t>
  </si>
  <si>
    <t>-899.474387769367</t>
  </si>
  <si>
    <t>-1.35679534022269</t>
  </si>
  <si>
    <t>-662.52699237091</t>
  </si>
  <si>
    <t>-575.527201418301</t>
  </si>
  <si>
    <t>-615.967163873202</t>
  </si>
  <si>
    <t>-540.490478072303</t>
  </si>
  <si>
    <t>-748.082404611334</t>
  </si>
  <si>
    <t>-286.696892833527</t>
  </si>
  <si>
    <t>-100.768241651816</t>
  </si>
  <si>
    <t>-56.0382980153885</t>
  </si>
  <si>
    <t>-683.292673524858</t>
  </si>
  <si>
    <t>-194.044210369257</t>
  </si>
  <si>
    <t>-41.6067608849745</t>
  </si>
  <si>
    <t>-555.698978461036</t>
  </si>
  <si>
    <t>-127.824232443993</t>
  </si>
  <si>
    <t>-578.329330580769</t>
  </si>
  <si>
    <t>-330.412879637462</t>
  </si>
  <si>
    <t>-313.505168830479</t>
  </si>
  <si>
    <t>-185.397629054346</t>
  </si>
  <si>
    <t>-537.386626440073</t>
  </si>
  <si>
    <t>-557.87775451456</t>
  </si>
  <si>
    <t>-201.662507668174</t>
  </si>
  <si>
    <t>-21.3661960740185</t>
  </si>
  <si>
    <t>-633.286343397736</t>
  </si>
  <si>
    <t>-349.794698772207</t>
  </si>
  <si>
    <t>-58.9466305255208</t>
  </si>
  <si>
    <t>-292.187775995747</t>
  </si>
  <si>
    <t>-602.669865708436</t>
  </si>
  <si>
    <t>-17.9609508403332</t>
  </si>
  <si>
    <t>-470.989667536469</t>
  </si>
  <si>
    <t>-576.571584104732</t>
  </si>
  <si>
    <t>-153.329514126291</t>
  </si>
  <si>
    <t>-125.853853328792</t>
  </si>
  <si>
    <t>-312.719173037509</t>
  </si>
  <si>
    <t>-3.39978187023123</t>
  </si>
  <si>
    <t>-662.719112351306</t>
  </si>
  <si>
    <t>-432.089174747004</t>
  </si>
  <si>
    <t>-467.503879485258</t>
  </si>
  <si>
    <t>-162.084041523381</t>
  </si>
  <si>
    <t>-419.962057278587</t>
  </si>
  <si>
    <t>-39.4653687036082</t>
  </si>
  <si>
    <t>-6.95621658649687</t>
  </si>
  <si>
    <t>-6.62317132745745</t>
  </si>
  <si>
    <t>-6.05030218380787</t>
  </si>
  <si>
    <t>-146.051695046546</t>
  </si>
  <si>
    <t>-237.743945447077</t>
  </si>
  <si>
    <t>-6.31161091599891</t>
  </si>
  <si>
    <t>-143.080962219684</t>
  </si>
  <si>
    <t>-4.24124173017761</t>
  </si>
  <si>
    <t>-8.50975269623788</t>
  </si>
  <si>
    <t>-88.5862794569485</t>
  </si>
  <si>
    <t>-111.553798496247</t>
  </si>
  <si>
    <t>-89.2183013791642</t>
  </si>
  <si>
    <t>-3.46809805866856</t>
  </si>
  <si>
    <t>-560.258407797519</t>
  </si>
  <si>
    <t>-56.2263835449672</t>
  </si>
  <si>
    <t>-694.533293202675</t>
  </si>
  <si>
    <t>-750.715067147702</t>
  </si>
  <si>
    <t>-141.563823192264</t>
  </si>
  <si>
    <t>-484.132541868187</t>
  </si>
  <si>
    <t>-37.395679288613</t>
  </si>
  <si>
    <t>-45.8032239990628</t>
  </si>
  <si>
    <t>-637.212430201804</t>
  </si>
  <si>
    <t>-5.14577195699274</t>
  </si>
  <si>
    <t>-79.3279194825583</t>
  </si>
  <si>
    <t>-386.854452397642</t>
  </si>
  <si>
    <t>-148.463053032751</t>
  </si>
  <si>
    <t>-94.6685923098393</t>
  </si>
  <si>
    <t>-142.648127057369</t>
  </si>
  <si>
    <t>-83.2463552134725</t>
  </si>
  <si>
    <t>-52.3691268204658</t>
  </si>
  <si>
    <t>-117.273087601553</t>
  </si>
  <si>
    <t>-568.764170649616</t>
  </si>
  <si>
    <t>-128.967677473741</t>
  </si>
  <si>
    <t>-334.354699726488</t>
  </si>
  <si>
    <t>-2.64323832947088</t>
  </si>
  <si>
    <t>-56.1691767352104</t>
  </si>
  <si>
    <t>-6.38196326697342</t>
  </si>
  <si>
    <t>-617.380962667347</t>
  </si>
  <si>
    <t>-106.534525269962</t>
  </si>
  <si>
    <t>-85.7010821173964</t>
  </si>
  <si>
    <t>-441.337913536143</t>
  </si>
  <si>
    <t>-92.5683511517282</t>
  </si>
  <si>
    <t>-357.190833950212</t>
  </si>
  <si>
    <t>-110.754301192526</t>
  </si>
  <si>
    <t>-85.8952811675597</t>
  </si>
  <si>
    <t>-1.17588929485967</t>
  </si>
  <si>
    <t>-598.514629137453</t>
  </si>
  <si>
    <t>-261.223445605606</t>
  </si>
  <si>
    <t>-40.9427907328724</t>
  </si>
  <si>
    <t>-512.853339935731</t>
  </si>
  <si>
    <t>-84.3797685670193</t>
  </si>
  <si>
    <t>-40.7245961589469</t>
  </si>
  <si>
    <t>-201.135121651755</t>
  </si>
  <si>
    <t>-84.6479951066156</t>
  </si>
  <si>
    <t>-61.4371290239493</t>
  </si>
  <si>
    <t>-626.22577427048</t>
  </si>
  <si>
    <t>-78.3869143651214</t>
  </si>
  <si>
    <t>-610.009298943477</t>
  </si>
  <si>
    <t>-632.319091062853</t>
  </si>
  <si>
    <t>-258.517632651008</t>
  </si>
  <si>
    <t>-796.481779119298</t>
  </si>
  <si>
    <t>-116.170890012365</t>
  </si>
  <si>
    <t>-42.941210752002</t>
  </si>
  <si>
    <t>-456.050399178737</t>
  </si>
  <si>
    <t>-136.7813767203</t>
  </si>
  <si>
    <t>-439.417790933236</t>
  </si>
  <si>
    <t>-95.1686169693634</t>
  </si>
  <si>
    <t>-71.1992809420132</t>
  </si>
  <si>
    <t>-264.431187561773</t>
  </si>
  <si>
    <t>-294.54092166637</t>
  </si>
  <si>
    <t>-137.288622215568</t>
  </si>
  <si>
    <t>-445.635119618348</t>
  </si>
  <si>
    <t>-195.212057353879</t>
  </si>
  <si>
    <t>-78.2155806222473</t>
  </si>
  <si>
    <t>-128.220720039991</t>
  </si>
  <si>
    <t>-54.8158757402542</t>
  </si>
  <si>
    <t>-439.268996740225</t>
  </si>
  <si>
    <t>-3.57791956384651</t>
  </si>
  <si>
    <t>-463.422520131174</t>
  </si>
  <si>
    <t>-73.3934719794567</t>
  </si>
  <si>
    <t>-67.2015376687268</t>
  </si>
  <si>
    <t>-312.239657722901</t>
  </si>
  <si>
    <t>-22.0896188908496</t>
  </si>
  <si>
    <t>-48.338961453901</t>
  </si>
  <si>
    <t>-462.780479735214</t>
  </si>
  <si>
    <t>-7.06538610501151</t>
  </si>
  <si>
    <t>-6.54276864062944</t>
  </si>
  <si>
    <t>-46.3048041156238</t>
  </si>
  <si>
    <t>-471.545130309701</t>
  </si>
  <si>
    <t>-48.5794180144852</t>
  </si>
  <si>
    <t>-180.650410228122</t>
  </si>
  <si>
    <t>-179.321198549349</t>
  </si>
  <si>
    <t>-125.262419729965</t>
  </si>
  <si>
    <t>-122.368141340412</t>
  </si>
  <si>
    <t>-42.9116317507603</t>
  </si>
  <si>
    <t>-424.107325107487</t>
  </si>
  <si>
    <t>-37.5971421918435</t>
  </si>
  <si>
    <t>-141.532124396806</t>
  </si>
  <si>
    <t>-57.5925764980097</t>
  </si>
  <si>
    <t>-308.640015506295</t>
  </si>
  <si>
    <t>-352.149662161649</t>
  </si>
  <si>
    <t>-4.1708893792031</t>
  </si>
  <si>
    <t>-8.98500025303029</t>
  </si>
  <si>
    <t>-5.28647665894176</t>
  </si>
  <si>
    <t>-3.96988266213307</t>
  </si>
  <si>
    <t>-299.167438512593</t>
  </si>
  <si>
    <t>-520.345952354239</t>
  </si>
  <si>
    <t>-153.400109796101</t>
  </si>
  <si>
    <t>-107.5356121259</t>
  </si>
  <si>
    <t>-5.0380079216328</t>
  </si>
  <si>
    <t>-202.584473233875</t>
  </si>
  <si>
    <t>-3.91963098286556</t>
  </si>
  <si>
    <t>-187.897379583773</t>
  </si>
  <si>
    <t>-262.951474899806</t>
  </si>
  <si>
    <t>-271.840792442707</t>
  </si>
  <si>
    <t>-666.117026509507</t>
  </si>
  <si>
    <t>-66.5033548680398</t>
  </si>
  <si>
    <t>-293.52410483553</t>
  </si>
  <si>
    <t>-56.90705765663</t>
  </si>
  <si>
    <t>-588.175776404517</t>
  </si>
  <si>
    <t>-101.142823509598</t>
  </si>
  <si>
    <t>-44.2728292939692</t>
  </si>
  <si>
    <t>-685.09040712204</t>
  </si>
  <si>
    <t>-14.8444276493555</t>
  </si>
  <si>
    <t>-745.039758727418</t>
  </si>
  <si>
    <t>-54.9821484885382</t>
  </si>
  <si>
    <t>-147.274990110237</t>
  </si>
  <si>
    <t>-766.143195027613</t>
  </si>
  <si>
    <t>-148.419355877831</t>
  </si>
  <si>
    <t>-593.202384966148</t>
  </si>
  <si>
    <t>-630.578707341585</t>
  </si>
  <si>
    <t>-68.8848194398807</t>
  </si>
  <si>
    <t>-53.3843390800179</t>
  </si>
  <si>
    <t>-561.341995841848</t>
  </si>
  <si>
    <t>-118.197317673821</t>
  </si>
  <si>
    <t>-66.6863884000418</t>
  </si>
  <si>
    <t>-277.041913673662</t>
  </si>
  <si>
    <t>-515.904533190945</t>
  </si>
  <si>
    <t>-149.430421220914</t>
  </si>
  <si>
    <t>-278.25926292808</t>
  </si>
  <si>
    <t>-415.952556454246</t>
  </si>
  <si>
    <t>-770.462256395226</t>
  </si>
  <si>
    <t>-310.142896307704</t>
  </si>
  <si>
    <t>-476.920706755035</t>
  </si>
  <si>
    <t>-556.747299906136</t>
  </si>
  <si>
    <t>-78.1861468004634</t>
  </si>
  <si>
    <t>-24.2014404151789</t>
  </si>
  <si>
    <t>-832.020388555656</t>
  </si>
  <si>
    <t>-55.7775511723</t>
  </si>
  <si>
    <t>-32.0854657885282</t>
  </si>
  <si>
    <t>-550.470705873971</t>
  </si>
  <si>
    <t>-796.403483162103</t>
  </si>
  <si>
    <t>-635.834187879</t>
  </si>
  <si>
    <t>-437.139088024703</t>
  </si>
  <si>
    <t>-624.180720851846</t>
  </si>
  <si>
    <t>-41.5718810950685</t>
  </si>
  <si>
    <t>-617.897994165609</t>
  </si>
  <si>
    <t>-63.5774191051663</t>
  </si>
  <si>
    <t>-697.184790857402</t>
  </si>
  <si>
    <t>-261.135136820087</t>
  </si>
  <si>
    <t>-177.242930068436</t>
  </si>
  <si>
    <t>-270.65249431214</t>
  </si>
  <si>
    <t>-555.585440238936</t>
  </si>
  <si>
    <t>-544.499449040026</t>
  </si>
  <si>
    <t>-828.88256083237</t>
  </si>
  <si>
    <t>-530.413384948046</t>
  </si>
  <si>
    <t>-82.3035624493065</t>
  </si>
  <si>
    <t>-59.6088703335966</t>
  </si>
  <si>
    <t>-112.220230806871</t>
  </si>
  <si>
    <t>-398.293687964641</t>
  </si>
  <si>
    <t>-864.058238151861</t>
  </si>
  <si>
    <t>-873.909662684526</t>
  </si>
  <si>
    <t>-53.3468663244035</t>
  </si>
  <si>
    <t>-28.5932770693868</t>
  </si>
  <si>
    <t>-893.12391562106</t>
  </si>
  <si>
    <t>-806.028876673014</t>
  </si>
  <si>
    <t>-603.237271637018</t>
  </si>
  <si>
    <t>-480.217887249503</t>
  </si>
  <si>
    <t>-365.094032906272</t>
  </si>
  <si>
    <t>-6.84427871623448</t>
  </si>
  <si>
    <t>-668.543271210077</t>
  </si>
  <si>
    <t>-88.0717690032409</t>
  </si>
  <si>
    <t>-35.0662711593576</t>
  </si>
  <si>
    <t>-333.211580098222</t>
  </si>
  <si>
    <t>-610.147801876829</t>
  </si>
  <si>
    <t>-521.992138240836</t>
  </si>
  <si>
    <t>-546.27050988187</t>
  </si>
  <si>
    <t>-490.846505756909</t>
  </si>
  <si>
    <t>-322.775021674457</t>
  </si>
  <si>
    <t>-60.2571879700907</t>
  </si>
  <si>
    <t>-658.479190696929</t>
  </si>
  <si>
    <t>-381.053963622428</t>
  </si>
  <si>
    <t>-60.325294615316</t>
  </si>
  <si>
    <t>-513.062337235613</t>
  </si>
  <si>
    <t>-334.197869411978</t>
  </si>
  <si>
    <t>-58.4324098813876</t>
  </si>
  <si>
    <t>-453.061712115651</t>
  </si>
  <si>
    <t>-134.998515297437</t>
  </si>
  <si>
    <t>-500.781691449838</t>
  </si>
  <si>
    <t>-138.16634951202</t>
  </si>
  <si>
    <t>-47.8751225452881</t>
  </si>
  <si>
    <t>-369.384189506369</t>
  </si>
  <si>
    <t>-306.203185154085</t>
  </si>
  <si>
    <t>-721.785575368044</t>
  </si>
  <si>
    <t>-749.259677940798</t>
  </si>
  <si>
    <t>-182.152828078181</t>
  </si>
  <si>
    <t>-632.354137450307</t>
  </si>
  <si>
    <t>-522.465731006031</t>
  </si>
  <si>
    <t>-316.770760861723</t>
  </si>
  <si>
    <t>-558.915480777376</t>
  </si>
  <si>
    <t>-126.611097181165</t>
  </si>
  <si>
    <t>-57.7501201598217</t>
  </si>
  <si>
    <t>-684.557695843766</t>
  </si>
  <si>
    <t>-278.737659190077</t>
  </si>
  <si>
    <t>-623.811223436978</t>
  </si>
  <si>
    <t>-573.005903220434</t>
  </si>
  <si>
    <t>-774.219252658225</t>
  </si>
  <si>
    <t>-590.037399278899</t>
  </si>
  <si>
    <t>-93.2748982002254</t>
  </si>
  <si>
    <t>-781.21296390136</t>
  </si>
  <si>
    <t>-113.364547768794</t>
  </si>
  <si>
    <t>-792.132571126405</t>
  </si>
  <si>
    <t>-883.147571244444</t>
  </si>
  <si>
    <t>-381.417105229817</t>
  </si>
  <si>
    <t>-112.279890266237</t>
  </si>
  <si>
    <t>-394.004004570328</t>
  </si>
  <si>
    <t>-669.258541188103</t>
  </si>
  <si>
    <t>-142.740224701171</t>
  </si>
  <si>
    <t>-40.4538551390229</t>
  </si>
  <si>
    <t>-746.662941711522</t>
  </si>
  <si>
    <t>-287.502547284635</t>
  </si>
  <si>
    <t>-89.7863822459548</t>
  </si>
  <si>
    <t>-542.017596987728</t>
  </si>
  <si>
    <t>-18.3406500541232</t>
  </si>
  <si>
    <t>-53.1285372635212</t>
  </si>
  <si>
    <t>-476.824862885546</t>
  </si>
  <si>
    <t>-64.6985866183928</t>
  </si>
  <si>
    <t>-540.049850101208</t>
  </si>
  <si>
    <t>-103.813665849463</t>
  </si>
  <si>
    <t>-65.183561504664</t>
  </si>
  <si>
    <t>-587.344008173229</t>
  </si>
  <si>
    <t>-496.218858239464</t>
  </si>
  <si>
    <t>-472.029651176969</t>
  </si>
  <si>
    <t>-659.568268962543</t>
  </si>
  <si>
    <t>-46.8186473879533</t>
  </si>
  <si>
    <t>-378.338970403513</t>
  </si>
  <si>
    <t>-47.408472427231</t>
  </si>
  <si>
    <t>-45.3541503889759</t>
  </si>
  <si>
    <t>-461.209033869963</t>
  </si>
  <si>
    <t>-47.8638713500202</t>
  </si>
  <si>
    <t>-669.207658828762</t>
  </si>
  <si>
    <t>-38.1150074365782</t>
  </si>
  <si>
    <t>-53.9273626929422</t>
  </si>
  <si>
    <t>-318.154406898567</t>
  </si>
  <si>
    <t>-663.325306685396</t>
  </si>
  <si>
    <t>-610.756790763428</t>
  </si>
  <si>
    <t>-73.7568965544097</t>
  </si>
  <si>
    <t>-81.6823252455085</t>
  </si>
  <si>
    <t>-44.2329976907301</t>
  </si>
  <si>
    <t>-582.874845499202</t>
  </si>
  <si>
    <t>-186.014420037646</t>
  </si>
  <si>
    <t>-202.171035905931</t>
  </si>
  <si>
    <t>-631.212117750398</t>
  </si>
  <si>
    <t>-28.5469973700714</t>
  </si>
  <si>
    <t>-12.2102102919844</t>
  </si>
  <si>
    <t>-334.931230842236</t>
  </si>
  <si>
    <t>-503.820856531168</t>
  </si>
  <si>
    <t>-64.0118243534061</t>
  </si>
  <si>
    <t>-727.073706313925</t>
  </si>
  <si>
    <t>-425.899568769666</t>
  </si>
  <si>
    <t>-479.070098493716</t>
  </si>
  <si>
    <t>-147.377909631338</t>
  </si>
  <si>
    <t>-77.8543100381436</t>
  </si>
  <si>
    <t>-59.870391812872</t>
  </si>
  <si>
    <t>-523.120641877609</t>
  </si>
  <si>
    <t>-23.8151192731436</t>
  </si>
  <si>
    <t>-691.779744514002</t>
  </si>
  <si>
    <t>-477.167519122051</t>
  </si>
  <si>
    <t>-554.174235670386</t>
  </si>
  <si>
    <t>-61.0281019046423</t>
  </si>
  <si>
    <t>-722.90397129742</t>
  </si>
  <si>
    <t>-104.647875813346</t>
  </si>
  <si>
    <t>-117.403825118914</t>
  </si>
  <si>
    <t>-41.6521836825672</t>
  </si>
  <si>
    <t>-703.410213552045</t>
  </si>
  <si>
    <t>-595.895613330249</t>
  </si>
  <si>
    <t>-85.2423106755821</t>
  </si>
  <si>
    <t>-681.770939379929</t>
  </si>
  <si>
    <t>-485.077724119252</t>
  </si>
  <si>
    <t>-9.35686267960984</t>
  </si>
  <si>
    <t>-494.454285994574</t>
  </si>
  <si>
    <t>-699.897950151839</t>
  </si>
  <si>
    <t>-92.4945627341577</t>
  </si>
  <si>
    <t>-607.857563248198</t>
  </si>
  <si>
    <t>-107.011630160741</t>
  </si>
  <si>
    <t>-41.2029673304317</t>
  </si>
  <si>
    <t>-21.4055958329324</t>
  </si>
  <si>
    <t>-264.380873129081</t>
  </si>
  <si>
    <t>-435.337781053642</t>
  </si>
  <si>
    <t>-24.5724354453584</t>
  </si>
  <si>
    <t>-684.701789242125</t>
  </si>
  <si>
    <t>-400.585467997562</t>
  </si>
  <si>
    <t>-279.83259915543</t>
  </si>
  <si>
    <t>-468.502387329146</t>
  </si>
  <si>
    <t>-116.644192774119</t>
  </si>
  <si>
    <t>-661.115491500258</t>
  </si>
  <si>
    <t>-589.558716835552</t>
  </si>
  <si>
    <t>-135.880654905557</t>
  </si>
  <si>
    <t>-780.964765183704</t>
  </si>
  <si>
    <t>-537.673259917149</t>
  </si>
  <si>
    <t>-595.483917960122</t>
  </si>
  <si>
    <t>-788.138489369187</t>
  </si>
  <si>
    <t>-595.821009817075</t>
  </si>
  <si>
    <t>-32.4788805442496</t>
  </si>
  <si>
    <t>-41.7864690887921</t>
  </si>
  <si>
    <t>-594.056594066291</t>
  </si>
  <si>
    <t>-99.9828262413606</t>
  </si>
  <si>
    <t>-638.621087094989</t>
  </si>
  <si>
    <t>-136.863180240923</t>
  </si>
  <si>
    <t>-82.3261276602215</t>
  </si>
  <si>
    <t>-468.763844442015</t>
  </si>
  <si>
    <t>Risk allele</t>
  </si>
  <si>
    <t>Effect</t>
  </si>
  <si>
    <t>0.057 unit increase</t>
  </si>
  <si>
    <t>0.00843562 unit increase</t>
  </si>
  <si>
    <t>0.0132574 unit increase</t>
  </si>
  <si>
    <t>0.0426 unit increase</t>
  </si>
  <si>
    <t>0.036 unit increase</t>
  </si>
  <si>
    <t>0.00828956 unit decrease</t>
  </si>
  <si>
    <t>0.0112311 unit increase</t>
  </si>
  <si>
    <t>0.0105064 unit decrease</t>
  </si>
  <si>
    <t>0.041 unit increase</t>
  </si>
  <si>
    <t>0.0312 unit increase</t>
  </si>
  <si>
    <t>0.044 unit decrease</t>
  </si>
  <si>
    <t>0.029 unit increase</t>
  </si>
  <si>
    <t>0.00813953 unit decrease</t>
  </si>
  <si>
    <t>0.0116966 unit increase</t>
  </si>
  <si>
    <t>0.029 unit decrease</t>
  </si>
  <si>
    <t>0.0465 unit increase</t>
  </si>
  <si>
    <t>0.04 unit increase</t>
  </si>
  <si>
    <t>0.055 unit increase</t>
  </si>
  <si>
    <t>0.00824621 unit decrease</t>
  </si>
  <si>
    <t>0.29 cm decrease</t>
  </si>
  <si>
    <t>0.022 unit decrease</t>
  </si>
  <si>
    <t>0.00753654 unit decrease</t>
  </si>
  <si>
    <t>0.035 unit increase</t>
  </si>
  <si>
    <t>0.023 unit decrease</t>
  </si>
  <si>
    <t>0.00895678 unit decrease</t>
  </si>
  <si>
    <t>0.028 unit decrease</t>
  </si>
  <si>
    <t>0.0523 unit increase</t>
  </si>
  <si>
    <t>0.032 unit increase</t>
  </si>
  <si>
    <t>0.044 unit increase</t>
  </si>
  <si>
    <t>0.0102464 unit increase</t>
  </si>
  <si>
    <t>0.0501 unit increase</t>
  </si>
  <si>
    <t>0.021 unit decrease</t>
  </si>
  <si>
    <t>0.033 unit decrease</t>
  </si>
  <si>
    <t>0.02 unit increase</t>
  </si>
  <si>
    <t>0.034 unit decrease</t>
  </si>
  <si>
    <t>0.25 cm increase</t>
  </si>
  <si>
    <t>0.025 unit decrease</t>
  </si>
  <si>
    <t>0.025 unit increase</t>
  </si>
  <si>
    <t>0.09 s.d. increase</t>
  </si>
  <si>
    <t>0.052 unit decrease</t>
  </si>
  <si>
    <t>0.00789262 unit decrease</t>
  </si>
  <si>
    <t>0.00780083 unit increase</t>
  </si>
  <si>
    <t>0.00912756 unit increase</t>
  </si>
  <si>
    <t>Risk Allele</t>
  </si>
  <si>
    <t>0.054 unit increase</t>
  </si>
  <si>
    <t>0.00899606 unit decrease</t>
  </si>
  <si>
    <t xml:space="preserve">	0.025 unit decrease</t>
  </si>
  <si>
    <t>0.0121361 unit decrease</t>
  </si>
  <si>
    <t>0.0196 unit increase</t>
  </si>
  <si>
    <t>0.037 unit decrease</t>
  </si>
  <si>
    <t>0.0452 unit decrease</t>
  </si>
  <si>
    <t>0.00912165 unit decrease</t>
  </si>
  <si>
    <t>0.0100297 unit increase</t>
  </si>
  <si>
    <t>0.056 s.d. İncrease</t>
  </si>
  <si>
    <t xml:space="preserve">	0.00831839 unit decrease</t>
  </si>
  <si>
    <t>0.0431 unit increase</t>
  </si>
  <si>
    <t xml:space="preserve">0.041 unit increase	</t>
  </si>
  <si>
    <t>0.144 unit decrease</t>
  </si>
  <si>
    <t>4.03 unit increase</t>
  </si>
  <si>
    <t>0.315 unit increase</t>
  </si>
  <si>
    <t>0.102 unit increase</t>
  </si>
  <si>
    <t>0.0116 unit increase</t>
  </si>
  <si>
    <t>0.0208 unit increase</t>
  </si>
  <si>
    <t>0.0126 unit decrease</t>
  </si>
  <si>
    <t>0.038 unit decrease</t>
  </si>
  <si>
    <t>0.0172 unit increase</t>
  </si>
  <si>
    <t>0.0126 unit increase</t>
  </si>
  <si>
    <t>0.0179 unit decrease</t>
  </si>
  <si>
    <t>0.016 unit increase</t>
  </si>
  <si>
    <t>0.0207 unit decrease</t>
  </si>
  <si>
    <t>0.0125 unit increase</t>
  </si>
  <si>
    <t>0.019 unit increase</t>
  </si>
  <si>
    <t>0.0114 unit decrease</t>
  </si>
  <si>
    <t>0.015 unit increase</t>
  </si>
  <si>
    <t>0.0148 unit increase</t>
  </si>
  <si>
    <t>0.011 unit decrease</t>
  </si>
  <si>
    <t>0.051 unit increase</t>
  </si>
  <si>
    <t>0.0264 unit decrease</t>
  </si>
  <si>
    <t>0.0137 unit decrease</t>
  </si>
  <si>
    <t>0.0151 unit increase</t>
  </si>
  <si>
    <t>0.0103 unit decrease</t>
  </si>
  <si>
    <t>0.0101 unit decrease</t>
  </si>
  <si>
    <t>0.011 unit increase</t>
  </si>
  <si>
    <t>0.0251 kg/m2 increase</t>
  </si>
  <si>
    <t>0.014682629 unit increase</t>
  </si>
  <si>
    <t>0.0128 unit increase</t>
  </si>
  <si>
    <t>0.0114 unit increase</t>
  </si>
  <si>
    <t>0.0102 unit increase</t>
  </si>
  <si>
    <t>0.023 kg/m2 increase</t>
  </si>
  <si>
    <t>0.0154 unit decrease</t>
  </si>
  <si>
    <t>0.019 kg/m2 increase</t>
  </si>
  <si>
    <t>0.0119 unit increase</t>
  </si>
  <si>
    <t>0.0238 unit increase</t>
  </si>
  <si>
    <t>0.013 kg/m2 increase</t>
  </si>
  <si>
    <t>0.0112 unit increase</t>
  </si>
  <si>
    <t>0.0123 unit decrease</t>
  </si>
  <si>
    <t>0.0111 unit increase</t>
  </si>
  <si>
    <t>0.0106 unit decrease</t>
  </si>
  <si>
    <t>0.0153 unit increase</t>
  </si>
  <si>
    <t>0.016 kg/m2 increase</t>
  </si>
  <si>
    <t>0.024 unit increase</t>
  </si>
  <si>
    <t>0.0146 unit decrease</t>
  </si>
  <si>
    <t>0.018 unit increase</t>
  </si>
  <si>
    <t>0.0108 unit increase</t>
  </si>
  <si>
    <t>0.0135 unit increase</t>
  </si>
  <si>
    <t>0.012 unit increase</t>
  </si>
  <si>
    <t>0.001 unit decrease</t>
  </si>
  <si>
    <t>0.0186 unit increase</t>
  </si>
  <si>
    <t>0.0119 unit decrease</t>
  </si>
  <si>
    <t>0.0548 unit decrease</t>
  </si>
  <si>
    <t>0.0123 unit increase</t>
  </si>
  <si>
    <t>0.0288 unit increase</t>
  </si>
  <si>
    <t xml:space="preserve">	0.012876494 unit decrease</t>
  </si>
  <si>
    <t xml:space="preserve">	0.0129 unit decrease</t>
  </si>
  <si>
    <t xml:space="preserve">	5.5 % SD increase</t>
  </si>
  <si>
    <t xml:space="preserve">	0.0142 unit increase</t>
  </si>
  <si>
    <t>0.027 unit decrease</t>
  </si>
  <si>
    <t xml:space="preserve">	0.0248 unit decrease</t>
  </si>
  <si>
    <t xml:space="preserve">	0.0108 unit increase</t>
  </si>
  <si>
    <t>0.014 unit increase</t>
  </si>
  <si>
    <t>0.015542311 unit increase</t>
  </si>
  <si>
    <t>0.0139 unit increase</t>
  </si>
  <si>
    <t>0.0112 unit decrease</t>
  </si>
  <si>
    <t>0.0155 unit increase</t>
  </si>
  <si>
    <t xml:space="preserve">	0.017272513 unit increase</t>
  </si>
  <si>
    <t xml:space="preserve">	0.0259 unit increase</t>
  </si>
  <si>
    <t xml:space="preserve">	0.017378407 unit increase</t>
  </si>
  <si>
    <t xml:space="preserve">	0.0151 unit increase</t>
  </si>
  <si>
    <t xml:space="preserve">	0.0128 unit decrease</t>
  </si>
  <si>
    <t>0.0107 unit increase</t>
  </si>
  <si>
    <t xml:space="preserve">	0.015 unit increase</t>
  </si>
  <si>
    <t xml:space="preserve">	0.0114 unit increase</t>
  </si>
  <si>
    <t xml:space="preserve">	0.0145 unit decrease</t>
  </si>
  <si>
    <t xml:space="preserve">	0.0118 unit decrease</t>
  </si>
  <si>
    <t xml:space="preserve">	0.018 unit decrease</t>
  </si>
  <si>
    <t xml:space="preserve">	0.0127 unit increase</t>
  </si>
  <si>
    <t>0.0106 unit increase</t>
  </si>
  <si>
    <t xml:space="preserve">	0.021146797 unit decrease</t>
  </si>
  <si>
    <t>0.0243 kg/m2 increase</t>
  </si>
  <si>
    <t xml:space="preserve">	0.0114 unit decrease</t>
  </si>
  <si>
    <t>0.0107 unit decrease</t>
  </si>
  <si>
    <t xml:space="preserve">	0.0121 unit decrease</t>
  </si>
  <si>
    <t>0.013 unit decrease</t>
  </si>
  <si>
    <t xml:space="preserve">	0.065 unit decrease</t>
  </si>
  <si>
    <t>0.0098 unit decrease</t>
  </si>
  <si>
    <t>0.0121 unit decrease</t>
  </si>
  <si>
    <t xml:space="preserve">	0.023165043 unit decrease</t>
  </si>
  <si>
    <t>0.0514 kg/m2 increase</t>
  </si>
  <si>
    <t xml:space="preserve">	0.0352 unit increase</t>
  </si>
  <si>
    <t>0.014876516 unit decrease</t>
  </si>
  <si>
    <t>0.0133 unit increase</t>
  </si>
  <si>
    <t xml:space="preserve">		0.018 unit decrease</t>
  </si>
  <si>
    <t xml:space="preserve">	0.0113 unit increase</t>
  </si>
  <si>
    <t>0.0133 unit decrease</t>
  </si>
  <si>
    <t>0.0113 unit increase</t>
  </si>
  <si>
    <t>0.014 unit decrease</t>
  </si>
  <si>
    <t xml:space="preserve">	0.0107 unit decrease</t>
  </si>
  <si>
    <t>0.0132 unit decrease</t>
  </si>
  <si>
    <t>0.0122 unit decrease</t>
  </si>
  <si>
    <t xml:space="preserve">Risk Allele </t>
  </si>
  <si>
    <t>0.0123941 unit decrease</t>
  </si>
  <si>
    <t>0.0150542 unit increase</t>
  </si>
  <si>
    <t>0.043 unit decrease</t>
  </si>
  <si>
    <t>0.009 mmol/L decrease</t>
  </si>
  <si>
    <t>0.0147886 unit decrease</t>
  </si>
  <si>
    <t>0.0415939 unit increase</t>
  </si>
  <si>
    <t>0.0154267 unit increase</t>
  </si>
  <si>
    <t>0.028 unit increase</t>
  </si>
  <si>
    <t>0.0111655 unit increase</t>
  </si>
  <si>
    <t>-</t>
  </si>
  <si>
    <t>0.0108519 unit increase</t>
  </si>
  <si>
    <t xml:space="preserve">	0.0217 unit decrease</t>
  </si>
  <si>
    <t>0.0131815 unit decrease</t>
  </si>
  <si>
    <t>0.0115949 unit increase</t>
  </si>
  <si>
    <t>0.018 mmol/L decrease</t>
  </si>
  <si>
    <t>0.0105782 unit increase</t>
  </si>
  <si>
    <t>0.0264 unit increase</t>
  </si>
  <si>
    <t>0.0134098 unit decrease</t>
  </si>
  <si>
    <t>0.0145553 unit decrease</t>
  </si>
  <si>
    <t>0.0138395 unit decrease</t>
  </si>
  <si>
    <t>0.0256926 unit increase</t>
  </si>
  <si>
    <t>0.0100538 unit increase</t>
  </si>
  <si>
    <t>0.0127368 unit decrease</t>
  </si>
  <si>
    <t>0.0387861 unit decrease</t>
  </si>
  <si>
    <t>0.0148625 unit increase</t>
  </si>
  <si>
    <t>0.0149 unit increase</t>
  </si>
  <si>
    <t>0.024518 unit decrease</t>
  </si>
  <si>
    <t>0.0135 mg dl-1 decrease</t>
  </si>
  <si>
    <t>0.0110517 unit increase</t>
  </si>
  <si>
    <t xml:space="preserve">	0.0148 unit decrease</t>
  </si>
  <si>
    <t>0.0167 unit decrease</t>
  </si>
  <si>
    <t>0.0156 unit decrease</t>
  </si>
  <si>
    <t xml:space="preserve">	0.0276 unit increase</t>
  </si>
  <si>
    <t xml:space="preserve">	0.0382 unit decrease</t>
  </si>
  <si>
    <t>0.0627266 unit increase</t>
  </si>
  <si>
    <t>0.0342 unit increase</t>
  </si>
  <si>
    <t>0.0149 mg dl-1 decrease</t>
  </si>
  <si>
    <t>0.007775 unit increase</t>
  </si>
  <si>
    <t xml:space="preserve">	0.0125786 unit decrease</t>
  </si>
  <si>
    <t xml:space="preserve">	0.0154 mg dl-1 increase</t>
  </si>
  <si>
    <t>0.0325 unit increase</t>
  </si>
  <si>
    <t xml:space="preserve">	0.0541284 unit decrease</t>
  </si>
  <si>
    <t>0.0123517 unit decrease</t>
  </si>
  <si>
    <t>0.0225 mg dl-1 decrease</t>
  </si>
  <si>
    <t>0.0205 unit increase</t>
  </si>
  <si>
    <t>0.0108977 unit decrease</t>
  </si>
  <si>
    <t>0.0219 mg dl-1 increase</t>
  </si>
  <si>
    <t xml:space="preserve">	0.0258 unit decrease</t>
  </si>
  <si>
    <t xml:space="preserve">	0.0285992 unit decrease</t>
  </si>
  <si>
    <t>0.0317165 unit decrease</t>
  </si>
  <si>
    <t xml:space="preserve">	0.0113475 unit decrease</t>
  </si>
  <si>
    <t xml:space="preserve">	0.0111003 unit decrease</t>
  </si>
  <si>
    <t>0.0147549 unit increase</t>
  </si>
  <si>
    <t xml:space="preserve">	0.0176 mg dl-1 decrease</t>
  </si>
  <si>
    <t>0.0232 unit increase</t>
  </si>
  <si>
    <t>0.0337504 unit increase</t>
  </si>
  <si>
    <t xml:space="preserve">	0.0163988 unit increase</t>
  </si>
  <si>
    <t>0.0117868 unit increase</t>
  </si>
  <si>
    <t>0.0409 unit increase</t>
  </si>
  <si>
    <t>0.0137293 unit decrease</t>
  </si>
  <si>
    <t>0.0333 unit increase</t>
  </si>
  <si>
    <t>0.039 unit increase</t>
  </si>
  <si>
    <t>0.0157 mg dl-1 increase</t>
  </si>
  <si>
    <t>0.0122425 unit increase</t>
  </si>
  <si>
    <t>0.0175036 unit decrease</t>
  </si>
  <si>
    <t>0.0202562 unit increase</t>
  </si>
  <si>
    <t>0.022 unit increase</t>
  </si>
  <si>
    <t>0.02288 unit decrease</t>
  </si>
  <si>
    <t>0.0187 unit decrease</t>
  </si>
  <si>
    <t>0.027 unit increase</t>
  </si>
  <si>
    <t>0.0318004 unit decrease</t>
  </si>
  <si>
    <t>0.0193 unit decrease</t>
  </si>
  <si>
    <t xml:space="preserve">	0.0183 unit increase</t>
  </si>
  <si>
    <t>0.0164 mg dl-1 decrease</t>
  </si>
  <si>
    <t>0.0481 unit increase</t>
  </si>
  <si>
    <t>0.0236 unit increase</t>
  </si>
  <si>
    <t>0.0197 unit decrease</t>
  </si>
  <si>
    <t>0.0177 unit increase</t>
  </si>
  <si>
    <t>0.0287 unit decrease</t>
  </si>
  <si>
    <t>0.0396 unit increase</t>
  </si>
  <si>
    <t>0.0191 unit increase</t>
  </si>
  <si>
    <t>0.0323 unit increase</t>
  </si>
  <si>
    <t xml:space="preserve">	0.0174313 unit increase</t>
  </si>
  <si>
    <t>0.0189654 unit increase</t>
  </si>
  <si>
    <t>0.016 unit decrease</t>
  </si>
  <si>
    <t>0.145 unit decrease</t>
  </si>
  <si>
    <t xml:space="preserve">	0.728548 unit increase</t>
  </si>
  <si>
    <t>0.047 unit increase</t>
  </si>
  <si>
    <t>0.0313 unit decrease</t>
  </si>
  <si>
    <t>0.059 unit decrease</t>
  </si>
  <si>
    <t>0.0256 unit decrease</t>
  </si>
  <si>
    <t>0.0287 unit increase</t>
  </si>
  <si>
    <t>0.0491 unit decrease</t>
  </si>
  <si>
    <t>0.0224 unit increase</t>
  </si>
  <si>
    <t xml:space="preserve">	0.0254 unit increase</t>
  </si>
  <si>
    <t xml:space="preserve">	0.0316 unit increase</t>
  </si>
  <si>
    <t>0.0217 unit decrease</t>
  </si>
  <si>
    <t>0.0565 unit increase</t>
  </si>
  <si>
    <t>0.0227 unit decrease</t>
  </si>
  <si>
    <t>0.0306 unit increase</t>
  </si>
  <si>
    <t xml:space="preserve">	0.0275 unit decrease</t>
  </si>
  <si>
    <t>0.0213 unit increase</t>
  </si>
  <si>
    <t xml:space="preserve">	0.0612 unit increase</t>
  </si>
  <si>
    <t>0.0304 unit increase</t>
  </si>
  <si>
    <t>0.0309 unit increase</t>
  </si>
  <si>
    <t>0.037 unit increase</t>
  </si>
  <si>
    <t>0.0262 unit increase</t>
  </si>
  <si>
    <t>0.036 unit decrease</t>
  </si>
  <si>
    <t>0.054 unit decrease</t>
  </si>
  <si>
    <t>0.0266 unit decrease</t>
  </si>
  <si>
    <t>0.0237 unit decrease</t>
  </si>
  <si>
    <t>0.0281 unit increase</t>
  </si>
  <si>
    <t>0.0271 unit increase</t>
  </si>
  <si>
    <t>0.0446 unit decrease</t>
  </si>
  <si>
    <t>0.0267 unit decrease</t>
  </si>
  <si>
    <t>0.0497 unit increase</t>
  </si>
  <si>
    <t>0.064 unit increase</t>
  </si>
  <si>
    <t>0.0369 unit increase</t>
  </si>
  <si>
    <t>0.0213 unit decrease</t>
  </si>
  <si>
    <t>0.0298 unit increase</t>
  </si>
  <si>
    <t>0.0383 unit decrease</t>
  </si>
  <si>
    <t xml:space="preserve">	0.0341 unit increase</t>
  </si>
  <si>
    <t>0.0577 unit increase</t>
  </si>
  <si>
    <t>0.0269 unit decrease</t>
  </si>
  <si>
    <t xml:space="preserve">	0.0279 unit increase</t>
  </si>
  <si>
    <t>0.0596 unit increase</t>
  </si>
  <si>
    <t>0.0422 unit decrease</t>
  </si>
  <si>
    <t>0.0341 unit increase</t>
  </si>
  <si>
    <t>0.0517 unit increase</t>
  </si>
  <si>
    <t>0.0327 unit increase</t>
  </si>
  <si>
    <t>0.0318 unit decrease</t>
  </si>
  <si>
    <t>0.0626 unit decrease</t>
  </si>
  <si>
    <t>0.0307 unit increase</t>
  </si>
  <si>
    <t>0.086 unit decrease</t>
  </si>
  <si>
    <t>0.0269 unit increase</t>
  </si>
  <si>
    <t>0.2508 unit decrease</t>
  </si>
  <si>
    <t>0.0352 unit decrease</t>
  </si>
  <si>
    <t>0.0326 unit decrease</t>
  </si>
  <si>
    <t xml:space="preserve">	0.0537 unit increase</t>
  </si>
  <si>
    <t>0.0152 unit increase</t>
  </si>
  <si>
    <t xml:space="preserve">	0.0134 unit increase</t>
  </si>
  <si>
    <t>0.0183 unit decrease</t>
  </si>
  <si>
    <t xml:space="preserve">		0.0185 unit increase</t>
  </si>
  <si>
    <t>0.0109 unit increase</t>
  </si>
  <si>
    <t>0.013 unit increase</t>
  </si>
  <si>
    <t>0.0215 unit increase</t>
  </si>
  <si>
    <t>0.0159 unit increase</t>
  </si>
  <si>
    <t>0.0316 unit increase</t>
  </si>
  <si>
    <t>0.0124 unit decrease</t>
  </si>
  <si>
    <t>0.0201 unit decrease</t>
  </si>
  <si>
    <t xml:space="preserve">	0.014 unit decrease</t>
  </si>
  <si>
    <t>0.0113 unit decrease</t>
  </si>
  <si>
    <t>0.0142 unit increase</t>
  </si>
  <si>
    <t xml:space="preserve">	0.0133 unit decrease</t>
  </si>
  <si>
    <t>0.0104 unit increase</t>
  </si>
  <si>
    <t>0.0118 unit increase</t>
  </si>
  <si>
    <t>5.896 (z-score) decrease</t>
  </si>
  <si>
    <t>0.053192 unit increase</t>
  </si>
  <si>
    <t xml:space="preserve">	0.012 unit decrease</t>
  </si>
  <si>
    <t xml:space="preserve">	0.023 unit increase</t>
  </si>
  <si>
    <t>0.016894 unit increase</t>
  </si>
  <si>
    <t>0.0199 unit increase</t>
  </si>
  <si>
    <t>0.068522 unit decrease</t>
  </si>
  <si>
    <t xml:space="preserve">	6.145 (z-score) increase</t>
  </si>
  <si>
    <t>0.012836 unit increase</t>
  </si>
  <si>
    <t>0.036797 unit decrease</t>
  </si>
  <si>
    <t>0.012174 unit increase</t>
  </si>
  <si>
    <t>0.0234 unit increase</t>
  </si>
  <si>
    <t>0.04 nmol/L increase</t>
  </si>
  <si>
    <t>0.016541 unit decrease</t>
  </si>
  <si>
    <t xml:space="preserve">	0.024 unit increase</t>
  </si>
  <si>
    <t>0.0253 unit decrease</t>
  </si>
  <si>
    <t>0.012 % increase</t>
  </si>
  <si>
    <t>0.01 % increase</t>
  </si>
  <si>
    <t xml:space="preserve">	0.012 % increase</t>
  </si>
  <si>
    <t>0.014 % increase</t>
  </si>
  <si>
    <t xml:space="preserve">	0.019 % increase</t>
  </si>
  <si>
    <t>0.028 body fat % increase</t>
  </si>
  <si>
    <t>2.777 unit decrease</t>
  </si>
  <si>
    <t>0.05 unit increase</t>
  </si>
  <si>
    <t>0.03 unit increase</t>
  </si>
  <si>
    <t>0.06 year increase</t>
  </si>
  <si>
    <t xml:space="preserve">0.06 year increase </t>
  </si>
  <si>
    <t>0.1 unit decrease</t>
  </si>
  <si>
    <t>0.08 unit decrease</t>
  </si>
  <si>
    <t>0.07 unit increase</t>
  </si>
  <si>
    <t>0.09 unit increase</t>
  </si>
  <si>
    <t xml:space="preserve">0.16 years decrease </t>
  </si>
  <si>
    <t>0.16 years decrease</t>
  </si>
  <si>
    <t xml:space="preserve">0.14 years decrease </t>
  </si>
  <si>
    <t>0.14 years decrease</t>
  </si>
  <si>
    <t>0.1174 unit decrease</t>
  </si>
  <si>
    <t>0.0747 unit decrease</t>
  </si>
  <si>
    <t>0.19 unit increase</t>
  </si>
  <si>
    <t>5.575 z score decrease</t>
  </si>
  <si>
    <t>5.594 z score decrease</t>
  </si>
  <si>
    <t>6.13 z score decrease</t>
  </si>
  <si>
    <t xml:space="preserve">	5.575 z score decrease</t>
  </si>
  <si>
    <t>0.07223876 unit increase</t>
  </si>
  <si>
    <t>0.06128182 unit increase</t>
  </si>
  <si>
    <t xml:space="preserve">	0.1156 unit increase</t>
  </si>
  <si>
    <t>0.0655338 unit increase</t>
  </si>
  <si>
    <t xml:space="preserve">Effect </t>
  </si>
  <si>
    <t>0.008 unit increase</t>
  </si>
  <si>
    <t>0.007 unit decrease</t>
  </si>
  <si>
    <t>0.009 unit decrease</t>
  </si>
  <si>
    <t>0.008 unit decrease</t>
  </si>
  <si>
    <t>0.007 unit increase</t>
  </si>
  <si>
    <t>0.01 unit decrease</t>
  </si>
  <si>
    <t>0.009 unit increase</t>
  </si>
  <si>
    <t xml:space="preserve">	0.008 unit increase</t>
  </si>
  <si>
    <t xml:space="preserve">	0.007 unit increase</t>
  </si>
  <si>
    <t xml:space="preserve">	0.007 unit decrease</t>
  </si>
  <si>
    <t>0.01 unit increase</t>
  </si>
  <si>
    <t>0.006 unit decrease</t>
  </si>
  <si>
    <t>0.07392576 unit decrease</t>
  </si>
  <si>
    <t>0.012 unit decrease</t>
  </si>
  <si>
    <t xml:space="preserve">	0.009 unit decrease</t>
  </si>
  <si>
    <t>0.067868955 unit increase</t>
  </si>
  <si>
    <t xml:space="preserve">	0.008 unit decrease</t>
  </si>
  <si>
    <t xml:space="preserve">		0.009 unit decrease</t>
  </si>
  <si>
    <t>0.13 g/cm2 increase</t>
  </si>
  <si>
    <t>0.23 unit increase</t>
  </si>
  <si>
    <t xml:space="preserve">	0.0833 unit increase</t>
  </si>
  <si>
    <t>0.0601 unit increase</t>
  </si>
  <si>
    <t>0.0616 unit decrease</t>
  </si>
  <si>
    <t xml:space="preserve">	0.086 unit increase</t>
  </si>
  <si>
    <t>5.773656 z-unit decrease</t>
  </si>
  <si>
    <t xml:space="preserve">	8.75 z-unit decrease</t>
  </si>
  <si>
    <t>6.36 z-unit increase</t>
  </si>
  <si>
    <t>0.011454211 unit increase</t>
  </si>
  <si>
    <t xml:space="preserve">	5.761 unit decrease</t>
  </si>
  <si>
    <t xml:space="preserve">	7.1575665 z-score decrease</t>
  </si>
  <si>
    <t>0.02999036 unit increase</t>
  </si>
  <si>
    <t>0.11128 unit decrease</t>
  </si>
  <si>
    <t>0.09 unit decrease</t>
  </si>
  <si>
    <t>0.294 year increase</t>
  </si>
  <si>
    <t>0.1553 years increase</t>
  </si>
  <si>
    <t>0.164 years decrease</t>
  </si>
  <si>
    <t>0.12 years decrease</t>
  </si>
  <si>
    <t>0.0901206 unit ıncrease</t>
  </si>
  <si>
    <t>Effect source</t>
  </si>
  <si>
    <t>gwas catalog</t>
  </si>
  <si>
    <t>gwas catalog flıpped*</t>
  </si>
  <si>
    <t>Other allele</t>
  </si>
  <si>
    <t>Effect Source</t>
  </si>
  <si>
    <t>Other Allele</t>
  </si>
  <si>
    <t>G/T</t>
  </si>
  <si>
    <t>T/C</t>
  </si>
  <si>
    <t>G/A</t>
  </si>
  <si>
    <t>C/T</t>
  </si>
  <si>
    <t>C/G</t>
  </si>
  <si>
    <t>A/G</t>
  </si>
  <si>
    <t>A/G/T</t>
  </si>
  <si>
    <t>A/T</t>
  </si>
  <si>
    <t>C/A</t>
  </si>
  <si>
    <t>A/C</t>
  </si>
  <si>
    <t>C/G/T</t>
  </si>
  <si>
    <t>G/C</t>
  </si>
  <si>
    <t xml:space="preserve">Other allele </t>
  </si>
  <si>
    <t xml:space="preserve">	0.0156 unit increase</t>
  </si>
  <si>
    <t>T/A</t>
  </si>
  <si>
    <t>C/A/G</t>
  </si>
  <si>
    <t>0.046 unit increase</t>
  </si>
  <si>
    <t>constant P1-P1 and dec P2-P3</t>
  </si>
  <si>
    <t>inc P1-P2 dec P2-P3</t>
  </si>
  <si>
    <t>incc P2-P3</t>
  </si>
  <si>
    <t>decrease P1-P2 and increase P2-P2</t>
  </si>
  <si>
    <t>incease P1-P2 and derease P2-P3</t>
  </si>
  <si>
    <t>Body height, Body mass index (bmi için decrease effect)</t>
  </si>
  <si>
    <t>Body height, Body mass index (height için increase effect)</t>
  </si>
  <si>
    <t>Body height, Body mass index, Vitamin D measurement (vit D için increase effect)</t>
  </si>
  <si>
    <t>Body height, Body mass index, Vitamin D measurement (height ve bmi için decrease effect)</t>
  </si>
  <si>
    <t>P2 başlangıç kabul edip ona göre gruplandırma:</t>
  </si>
  <si>
    <t>EXOC7P1, RPL34-DT</t>
  </si>
  <si>
    <t>decrease P1-P2 and constant P2-P3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</si>
</sst>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 (Gövde)_x0000_"/>
      <charset val="162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2"/>
      <color rgb="FF333333"/>
      <name val="Calibri (Gövde)"/>
      <charset val="162"/>
    </font>
    <font>
      <sz val="12"/>
      <color rgb="FF333333"/>
      <name val="Calibri"/>
      <family val="2"/>
      <scheme val="minor"/>
    </font>
    <font>
      <sz val="12"/>
      <color rgb="FF333333"/>
      <name val="Helvetica Neue"/>
      <family val="2"/>
    </font>
    <font>
      <sz val="12"/>
      <color rgb="FFFF0000"/>
      <name val="Calibri"/>
      <family val="2"/>
      <scheme val="minor"/>
    </font>
    <font>
      <sz val="11"/>
      <color rgb="FF333333"/>
      <name val="Helvetica Neue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CB7"/>
        <bgColor indexed="64"/>
      </patternFill>
    </fill>
    <fill>
      <patternFill patternType="solid">
        <fgColor rgb="FFFD6D60"/>
        <bgColor indexed="64"/>
      </patternFill>
    </fill>
    <fill>
      <patternFill patternType="solid">
        <fgColor rgb="FF74FF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E8E6E6"/>
      </left>
      <right/>
      <top style="thin">
        <color rgb="FFE8E6E6"/>
      </top>
      <bottom/>
      <diagonal/>
    </border>
    <border>
      <left style="thin">
        <color rgb="FFE8E6E6"/>
      </left>
      <right/>
      <top/>
      <bottom/>
      <diagonal/>
    </border>
    <border>
      <left/>
      <right/>
      <top/>
      <bottom style="thin">
        <color rgb="FFE8E6E6"/>
      </bottom>
      <diagonal/>
    </border>
    <border>
      <left/>
      <right/>
      <top style="thin">
        <color rgb="FFE8E6E6"/>
      </top>
      <bottom/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/>
      <diagonal/>
    </border>
    <border>
      <left style="thin">
        <color rgb="FFD4D4D4"/>
      </left>
      <right style="thin">
        <color rgb="FFD4D4D4"/>
      </right>
      <top style="thin">
        <color theme="1"/>
      </top>
      <bottom/>
      <diagonal/>
    </border>
    <border>
      <left style="thin">
        <color rgb="FFD4D4D4"/>
      </left>
      <right style="thin">
        <color rgb="FFD4D4D4"/>
      </right>
      <top/>
      <bottom/>
      <diagonal/>
    </border>
    <border>
      <left style="thin">
        <color rgb="FFD4D4D4"/>
      </left>
      <right style="thin">
        <color rgb="FFD4D4D4"/>
      </right>
      <top/>
      <bottom style="thin">
        <color theme="1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rgb="FFD4D4D4"/>
      </left>
      <right style="thin">
        <color rgb="FFD4D4D4"/>
      </right>
      <top/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2" borderId="4" xfId="0" applyFill="1" applyBorder="1"/>
    <xf numFmtId="0" fontId="0" fillId="3" borderId="0" xfId="0" applyFill="1"/>
    <xf numFmtId="0" fontId="0" fillId="3" borderId="0" xfId="0" quotePrefix="1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4" xfId="0" quotePrefix="1" applyFill="1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3" xfId="0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vertical="center" wrapText="1"/>
    </xf>
    <xf numFmtId="0" fontId="0" fillId="2" borderId="2" xfId="0" applyFill="1" applyBorder="1" applyAlignment="1">
      <alignment horizontal="left"/>
    </xf>
    <xf numFmtId="0" fontId="0" fillId="2" borderId="2" xfId="0" quotePrefix="1" applyFill="1" applyBorder="1" applyAlignment="1">
      <alignment vertical="center" wrapText="1"/>
    </xf>
    <xf numFmtId="0" fontId="0" fillId="2" borderId="2" xfId="0" quotePrefix="1" applyFill="1" applyBorder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" xfId="0" quotePrefix="1" applyBorder="1"/>
    <xf numFmtId="0" fontId="0" fillId="2" borderId="2" xfId="0" applyFill="1" applyBorder="1" applyAlignment="1">
      <alignment wrapText="1"/>
    </xf>
    <xf numFmtId="0" fontId="0" fillId="2" borderId="4" xfId="0" quotePrefix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1" xfId="0" applyFill="1" applyBorder="1"/>
    <xf numFmtId="0" fontId="0" fillId="3" borderId="0" xfId="0" quotePrefix="1" applyFill="1" applyAlignment="1">
      <alignment horizontal="left"/>
    </xf>
    <xf numFmtId="0" fontId="0" fillId="3" borderId="0" xfId="0" applyFill="1" applyAlignment="1">
      <alignment horizontal="left"/>
    </xf>
    <xf numFmtId="11" fontId="0" fillId="3" borderId="0" xfId="0" applyNumberFormat="1" applyFill="1"/>
    <xf numFmtId="0" fontId="4" fillId="0" borderId="0" xfId="0" applyFont="1" applyAlignment="1">
      <alignment vertical="center" wrapText="1"/>
    </xf>
    <xf numFmtId="0" fontId="0" fillId="3" borderId="0" xfId="0" applyFill="1" applyAlignment="1">
      <alignment horizontal="right"/>
    </xf>
    <xf numFmtId="0" fontId="0" fillId="3" borderId="0" xfId="0" quotePrefix="1" applyFill="1" applyAlignment="1">
      <alignment horizontal="right"/>
    </xf>
    <xf numFmtId="0" fontId="0" fillId="3" borderId="3" xfId="0" applyFill="1" applyBorder="1"/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2" borderId="4" xfId="0" applyFill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8" fillId="0" borderId="0" xfId="0" applyFont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10" fillId="0" borderId="0" xfId="0" applyFont="1"/>
    <xf numFmtId="0" fontId="11" fillId="3" borderId="0" xfId="0" applyFont="1" applyFill="1" applyAlignment="1">
      <alignment horizont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10" fillId="3" borderId="0" xfId="0" applyFont="1" applyFill="1"/>
    <xf numFmtId="0" fontId="11" fillId="0" borderId="0" xfId="0" applyFont="1" applyAlignment="1">
      <alignment horizontal="center"/>
    </xf>
    <xf numFmtId="0" fontId="12" fillId="3" borderId="0" xfId="0" applyFont="1" applyFill="1"/>
    <xf numFmtId="0" fontId="0" fillId="3" borderId="0" xfId="0" applyFill="1" applyAlignment="1">
      <alignment vertical="center" wrapText="1"/>
    </xf>
    <xf numFmtId="0" fontId="1" fillId="6" borderId="0" xfId="0" applyFont="1" applyFill="1"/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6" xfId="0" applyBorder="1" applyAlignment="1">
      <alignment vertical="center"/>
    </xf>
    <xf numFmtId="0" fontId="0" fillId="2" borderId="20" xfId="0" applyFill="1" applyBorder="1"/>
    <xf numFmtId="0" fontId="0" fillId="2" borderId="2" xfId="0" applyFill="1" applyBorder="1" applyAlignment="1">
      <alignment vertical="center" wrapText="1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wrapText="1"/>
    </xf>
    <xf numFmtId="0" fontId="0" fillId="2" borderId="2" xfId="0" quotePrefix="1" applyFill="1" applyBorder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5" xfId="0" applyBorder="1"/>
    <xf numFmtId="0" fontId="0" fillId="3" borderId="3" xfId="0" quotePrefix="1" applyFill="1" applyBorder="1"/>
    <xf numFmtId="0" fontId="0" fillId="3" borderId="3" xfId="0" quotePrefix="1" applyFill="1" applyBorder="1" applyAlignment="1">
      <alignment horizontal="left"/>
    </xf>
    <xf numFmtId="0" fontId="0" fillId="3" borderId="1" xfId="0" quotePrefix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11" fontId="0" fillId="3" borderId="3" xfId="0" applyNumberFormat="1" applyFill="1" applyBorder="1"/>
    <xf numFmtId="0" fontId="0" fillId="3" borderId="21" xfId="0" applyFill="1" applyBorder="1" applyAlignment="1">
      <alignment horizontal="center" vertical="center" wrapText="1"/>
    </xf>
    <xf numFmtId="0" fontId="0" fillId="5" borderId="0" xfId="0" applyFill="1"/>
    <xf numFmtId="0" fontId="1" fillId="0" borderId="2" xfId="0" applyFont="1" applyBorder="1" applyAlignment="1">
      <alignment vertical="center"/>
    </xf>
    <xf numFmtId="0" fontId="0" fillId="3" borderId="2" xfId="0" applyFill="1" applyBorder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12" fillId="3" borderId="3" xfId="0" applyFont="1" applyFill="1" applyBorder="1"/>
    <xf numFmtId="0" fontId="12" fillId="3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0" fontId="11" fillId="3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3" xfId="0" applyFill="1" applyBorder="1" applyAlignment="1">
      <alignment vertical="center" wrapText="1"/>
    </xf>
    <xf numFmtId="0" fontId="3" fillId="9" borderId="3" xfId="0" applyFont="1" applyFill="1" applyBorder="1"/>
    <xf numFmtId="0" fontId="3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left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9" fillId="3" borderId="0" xfId="0" applyFont="1" applyFill="1"/>
    <xf numFmtId="0" fontId="9" fillId="3" borderId="3" xfId="0" applyFont="1" applyFill="1" applyBorder="1"/>
    <xf numFmtId="0" fontId="9" fillId="3" borderId="1" xfId="0" applyFont="1" applyFill="1" applyBorder="1"/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left"/>
    </xf>
    <xf numFmtId="0" fontId="11" fillId="7" borderId="0" xfId="0" applyFont="1" applyFill="1" applyAlignment="1">
      <alignment horizontal="center"/>
    </xf>
    <xf numFmtId="0" fontId="0" fillId="7" borderId="0" xfId="0" quotePrefix="1" applyFill="1" applyAlignment="1">
      <alignment horizontal="left"/>
    </xf>
    <xf numFmtId="0" fontId="0" fillId="0" borderId="5" xfId="0" quotePrefix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" xfId="0" quotePrefix="1" applyFill="1" applyBorder="1" applyAlignment="1">
      <alignment horizontal="center" vertical="center" wrapText="1"/>
    </xf>
    <xf numFmtId="0" fontId="0" fillId="7" borderId="0" xfId="0" quotePrefix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5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3" borderId="19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5" xfId="0" quotePrefix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3" borderId="17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3" borderId="0" xfId="0" applyFont="1" applyFill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3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BAD"/>
      <color rgb="FFFF4B52"/>
      <color rgb="FF74FFF8"/>
      <color rgb="FFFF9CB7"/>
      <color rgb="FFFD6D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27B4-B5B1-E149-9C3B-EC9EBA6D9CD6}">
  <dimension ref="A1:J4899"/>
  <sheetViews>
    <sheetView topLeftCell="A1093" workbookViewId="0">
      <selection activeCell="E1111" sqref="E1111"/>
    </sheetView>
  </sheetViews>
  <sheetFormatPr baseColWidth="10" defaultColWidth="10.83203125" defaultRowHeight="16"/>
  <cols>
    <col min="6" max="6" width="69.6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0.42</v>
      </c>
      <c r="B2">
        <v>0</v>
      </c>
      <c r="C2">
        <v>-75.662256611926196</v>
      </c>
      <c r="D2" t="s">
        <v>10</v>
      </c>
      <c r="E2" t="s">
        <v>101</v>
      </c>
      <c r="F2" t="s">
        <v>102</v>
      </c>
      <c r="G2">
        <v>6</v>
      </c>
      <c r="H2">
        <v>0.42</v>
      </c>
      <c r="I2" s="6" t="s">
        <v>103</v>
      </c>
      <c r="J2">
        <v>0.76116309458417297</v>
      </c>
    </row>
    <row r="3" spans="1:10">
      <c r="A3">
        <v>0.59</v>
      </c>
      <c r="B3">
        <v>0</v>
      </c>
      <c r="C3">
        <v>-41.407304737129202</v>
      </c>
      <c r="D3" t="s">
        <v>13</v>
      </c>
      <c r="E3" t="s">
        <v>101</v>
      </c>
      <c r="F3" t="s">
        <v>102</v>
      </c>
      <c r="G3">
        <v>5</v>
      </c>
      <c r="H3">
        <v>0.59</v>
      </c>
      <c r="I3" s="6" t="s">
        <v>104</v>
      </c>
      <c r="J3" s="6" t="s">
        <v>105</v>
      </c>
    </row>
    <row r="4" spans="1:10">
      <c r="A4">
        <v>0.68</v>
      </c>
      <c r="B4">
        <v>0</v>
      </c>
      <c r="C4">
        <v>-532.37195644330802</v>
      </c>
      <c r="D4" t="s">
        <v>14</v>
      </c>
      <c r="E4" t="s">
        <v>101</v>
      </c>
      <c r="F4" t="s">
        <v>102</v>
      </c>
      <c r="G4">
        <v>16</v>
      </c>
      <c r="H4">
        <v>0.68</v>
      </c>
      <c r="I4" s="6" t="s">
        <v>106</v>
      </c>
      <c r="J4" s="6" t="s">
        <v>107</v>
      </c>
    </row>
    <row r="5" spans="1:10">
      <c r="A5">
        <v>0</v>
      </c>
      <c r="B5">
        <v>0</v>
      </c>
      <c r="C5">
        <v>-28.862009455498001</v>
      </c>
      <c r="D5" t="s">
        <v>10</v>
      </c>
      <c r="E5" t="s">
        <v>108</v>
      </c>
      <c r="F5" t="s">
        <v>102</v>
      </c>
      <c r="G5">
        <v>6</v>
      </c>
      <c r="H5">
        <v>0</v>
      </c>
      <c r="I5">
        <v>0</v>
      </c>
      <c r="J5" s="6" t="s">
        <v>109</v>
      </c>
    </row>
    <row r="6" spans="1:10">
      <c r="A6">
        <v>0.15</v>
      </c>
      <c r="B6">
        <v>0</v>
      </c>
      <c r="C6">
        <v>-31.718423859734202</v>
      </c>
      <c r="D6" t="s">
        <v>13</v>
      </c>
      <c r="E6" t="s">
        <v>108</v>
      </c>
      <c r="F6" t="s">
        <v>102</v>
      </c>
      <c r="G6">
        <v>5</v>
      </c>
      <c r="H6">
        <v>0.15</v>
      </c>
      <c r="I6">
        <v>2.1852065792031899E-2</v>
      </c>
      <c r="J6" s="6" t="s">
        <v>110</v>
      </c>
    </row>
    <row r="7" spans="1:10">
      <c r="A7">
        <v>0.3</v>
      </c>
      <c r="B7">
        <v>0</v>
      </c>
      <c r="C7">
        <v>-669.64288017314595</v>
      </c>
      <c r="D7" t="s">
        <v>14</v>
      </c>
      <c r="E7" t="s">
        <v>108</v>
      </c>
      <c r="F7" t="s">
        <v>102</v>
      </c>
      <c r="G7">
        <v>16</v>
      </c>
      <c r="H7">
        <v>0.3</v>
      </c>
      <c r="I7" s="6" t="s">
        <v>111</v>
      </c>
      <c r="J7" s="6" t="s">
        <v>112</v>
      </c>
    </row>
    <row r="8" spans="1:10">
      <c r="A8">
        <v>0.22</v>
      </c>
      <c r="B8">
        <v>0</v>
      </c>
      <c r="C8">
        <v>-627.63825760428995</v>
      </c>
      <c r="D8" t="s">
        <v>14</v>
      </c>
      <c r="E8" t="s">
        <v>113</v>
      </c>
      <c r="F8" t="s">
        <v>102</v>
      </c>
      <c r="G8">
        <v>16</v>
      </c>
      <c r="H8">
        <v>0.22</v>
      </c>
      <c r="I8">
        <v>8.4047540128129095E-2</v>
      </c>
      <c r="J8" s="6" t="s">
        <v>114</v>
      </c>
    </row>
    <row r="9" spans="1:10">
      <c r="A9">
        <v>0.09</v>
      </c>
      <c r="B9">
        <v>0</v>
      </c>
      <c r="C9">
        <v>-268.11921658224401</v>
      </c>
      <c r="D9" t="s">
        <v>14</v>
      </c>
      <c r="E9" t="s">
        <v>115</v>
      </c>
      <c r="F9" t="s">
        <v>102</v>
      </c>
      <c r="G9">
        <v>16</v>
      </c>
      <c r="H9">
        <v>0.09</v>
      </c>
      <c r="I9" s="6" t="s">
        <v>116</v>
      </c>
      <c r="J9" s="6" t="s">
        <v>117</v>
      </c>
    </row>
    <row r="10" spans="1:10">
      <c r="A10">
        <v>0.62</v>
      </c>
      <c r="B10">
        <v>0</v>
      </c>
      <c r="C10">
        <v>-449.59601856678103</v>
      </c>
      <c r="D10" t="s">
        <v>14</v>
      </c>
      <c r="E10" t="s">
        <v>118</v>
      </c>
      <c r="F10" t="s">
        <v>102</v>
      </c>
      <c r="G10">
        <v>16</v>
      </c>
      <c r="H10">
        <v>0.62</v>
      </c>
      <c r="I10" s="6" t="s">
        <v>119</v>
      </c>
      <c r="J10" s="6" t="s">
        <v>120</v>
      </c>
    </row>
    <row r="11" spans="1:10">
      <c r="A11">
        <v>0.01</v>
      </c>
      <c r="B11">
        <v>0</v>
      </c>
      <c r="C11">
        <v>-31.939146761033399</v>
      </c>
      <c r="D11" t="s">
        <v>13</v>
      </c>
      <c r="E11" t="s">
        <v>121</v>
      </c>
      <c r="F11" t="s">
        <v>102</v>
      </c>
      <c r="G11">
        <v>7</v>
      </c>
      <c r="H11">
        <v>0.01</v>
      </c>
      <c r="I11" s="6" t="s">
        <v>122</v>
      </c>
      <c r="J11" s="6" t="s">
        <v>123</v>
      </c>
    </row>
    <row r="12" spans="1:10">
      <c r="A12">
        <v>0.22</v>
      </c>
      <c r="B12">
        <v>0</v>
      </c>
      <c r="C12">
        <v>-629.39848151571596</v>
      </c>
      <c r="D12" t="s">
        <v>14</v>
      </c>
      <c r="E12" t="s">
        <v>121</v>
      </c>
      <c r="F12" t="s">
        <v>102</v>
      </c>
      <c r="G12">
        <v>16</v>
      </c>
      <c r="H12">
        <v>0.22</v>
      </c>
      <c r="I12">
        <v>8.4047540128129095E-2</v>
      </c>
      <c r="J12" s="6" t="s">
        <v>114</v>
      </c>
    </row>
    <row r="13" spans="1:10">
      <c r="A13">
        <v>0.09</v>
      </c>
      <c r="B13">
        <v>0</v>
      </c>
      <c r="C13">
        <v>-87.635342894091394</v>
      </c>
      <c r="D13" t="s">
        <v>10</v>
      </c>
      <c r="E13" t="s">
        <v>124</v>
      </c>
      <c r="F13" t="s">
        <v>102</v>
      </c>
      <c r="G13">
        <v>5</v>
      </c>
      <c r="H13">
        <v>0.09</v>
      </c>
      <c r="I13">
        <v>8.6822393793578E-3</v>
      </c>
      <c r="J13" s="6" t="s">
        <v>125</v>
      </c>
    </row>
    <row r="14" spans="1:10">
      <c r="A14">
        <v>0</v>
      </c>
      <c r="B14">
        <v>0</v>
      </c>
      <c r="C14">
        <v>-35.638637616527603</v>
      </c>
      <c r="D14" t="s">
        <v>13</v>
      </c>
      <c r="E14" t="s">
        <v>124</v>
      </c>
      <c r="F14" t="s">
        <v>102</v>
      </c>
      <c r="G14">
        <v>5</v>
      </c>
      <c r="H14">
        <v>0</v>
      </c>
      <c r="I14" s="6" t="s">
        <v>126</v>
      </c>
      <c r="J14" s="6" t="s">
        <v>127</v>
      </c>
    </row>
    <row r="15" spans="1:10">
      <c r="A15">
        <v>0.22</v>
      </c>
      <c r="B15">
        <v>0</v>
      </c>
      <c r="C15">
        <v>-596.66122210414403</v>
      </c>
      <c r="D15" t="s">
        <v>14</v>
      </c>
      <c r="E15" t="s">
        <v>124</v>
      </c>
      <c r="F15" t="s">
        <v>102</v>
      </c>
      <c r="G15">
        <v>16</v>
      </c>
      <c r="H15">
        <v>0.22</v>
      </c>
      <c r="I15">
        <v>8.4047540128129095E-2</v>
      </c>
      <c r="J15" s="6" t="s">
        <v>114</v>
      </c>
    </row>
    <row r="16" spans="1:10">
      <c r="A16">
        <v>0.96</v>
      </c>
      <c r="B16">
        <v>0</v>
      </c>
      <c r="C16">
        <v>-24.036171251971201</v>
      </c>
      <c r="D16" t="s">
        <v>13</v>
      </c>
      <c r="E16" t="s">
        <v>128</v>
      </c>
      <c r="F16" t="s">
        <v>102</v>
      </c>
      <c r="G16">
        <v>5</v>
      </c>
      <c r="H16">
        <v>0.96</v>
      </c>
      <c r="I16" s="6" t="s">
        <v>129</v>
      </c>
      <c r="J16" s="6" t="s">
        <v>130</v>
      </c>
    </row>
    <row r="17" spans="1:10">
      <c r="A17">
        <v>0.55000000000000004</v>
      </c>
      <c r="B17">
        <v>0</v>
      </c>
      <c r="C17">
        <v>-672.58261428368701</v>
      </c>
      <c r="D17" t="s">
        <v>14</v>
      </c>
      <c r="E17" t="s">
        <v>128</v>
      </c>
      <c r="F17" t="s">
        <v>102</v>
      </c>
      <c r="G17">
        <v>16</v>
      </c>
      <c r="H17">
        <v>0.55000000000000004</v>
      </c>
      <c r="I17" s="6" t="s">
        <v>131</v>
      </c>
      <c r="J17" s="6" t="s">
        <v>132</v>
      </c>
    </row>
    <row r="18" spans="1:10">
      <c r="A18">
        <v>0.61</v>
      </c>
      <c r="B18">
        <v>0</v>
      </c>
      <c r="C18">
        <v>-119.993956549958</v>
      </c>
      <c r="D18" t="s">
        <v>10</v>
      </c>
      <c r="E18" t="s">
        <v>133</v>
      </c>
      <c r="F18" t="s">
        <v>102</v>
      </c>
      <c r="G18">
        <v>5</v>
      </c>
      <c r="H18">
        <v>0.61</v>
      </c>
      <c r="I18" s="6" t="s">
        <v>134</v>
      </c>
      <c r="J18" s="6" t="s">
        <v>135</v>
      </c>
    </row>
    <row r="19" spans="1:10">
      <c r="A19">
        <v>0.78</v>
      </c>
      <c r="B19">
        <v>0</v>
      </c>
      <c r="C19">
        <v>-67.999811918939699</v>
      </c>
      <c r="D19" t="s">
        <v>13</v>
      </c>
      <c r="E19" t="s">
        <v>133</v>
      </c>
      <c r="F19" t="s">
        <v>102</v>
      </c>
      <c r="G19">
        <v>6</v>
      </c>
      <c r="H19">
        <v>0.78</v>
      </c>
      <c r="I19" s="6" t="s">
        <v>136</v>
      </c>
      <c r="J19">
        <v>0.95164492458263905</v>
      </c>
    </row>
    <row r="20" spans="1:10">
      <c r="A20">
        <v>0.37</v>
      </c>
      <c r="B20">
        <v>0</v>
      </c>
      <c r="C20">
        <v>-644.13638099042203</v>
      </c>
      <c r="D20" t="s">
        <v>14</v>
      </c>
      <c r="E20" t="s">
        <v>133</v>
      </c>
      <c r="F20" t="s">
        <v>102</v>
      </c>
      <c r="G20">
        <v>16</v>
      </c>
      <c r="H20">
        <v>0.37</v>
      </c>
      <c r="I20" s="6" t="s">
        <v>137</v>
      </c>
      <c r="J20" s="6" t="s">
        <v>138</v>
      </c>
    </row>
    <row r="21" spans="1:10">
      <c r="A21">
        <v>0</v>
      </c>
      <c r="B21">
        <v>0</v>
      </c>
      <c r="C21">
        <v>-112.51169054662201</v>
      </c>
      <c r="D21" t="s">
        <v>14</v>
      </c>
      <c r="E21" t="s">
        <v>139</v>
      </c>
      <c r="F21" t="s">
        <v>102</v>
      </c>
      <c r="G21">
        <v>16</v>
      </c>
      <c r="H21">
        <v>0</v>
      </c>
      <c r="I21">
        <v>0</v>
      </c>
      <c r="J21" s="6" t="s">
        <v>140</v>
      </c>
    </row>
    <row r="22" spans="1:10">
      <c r="A22">
        <v>0.2</v>
      </c>
      <c r="B22">
        <v>0</v>
      </c>
      <c r="C22">
        <v>-63.707164053316397</v>
      </c>
      <c r="D22" t="s">
        <v>10</v>
      </c>
      <c r="E22" t="s">
        <v>141</v>
      </c>
      <c r="F22" t="s">
        <v>102</v>
      </c>
      <c r="G22">
        <v>5</v>
      </c>
      <c r="H22">
        <v>0.2</v>
      </c>
      <c r="I22">
        <v>3.6224108632430099E-2</v>
      </c>
      <c r="J22" s="6" t="s">
        <v>142</v>
      </c>
    </row>
    <row r="23" spans="1:10">
      <c r="A23">
        <v>0.6</v>
      </c>
      <c r="B23">
        <v>0</v>
      </c>
      <c r="C23">
        <v>-746.14773029018602</v>
      </c>
      <c r="D23" t="s">
        <v>14</v>
      </c>
      <c r="E23" t="s">
        <v>141</v>
      </c>
      <c r="F23" t="s">
        <v>102</v>
      </c>
      <c r="G23">
        <v>16</v>
      </c>
      <c r="H23">
        <v>0.6</v>
      </c>
      <c r="I23" s="6" t="s">
        <v>143</v>
      </c>
      <c r="J23" s="6" t="s">
        <v>144</v>
      </c>
    </row>
    <row r="24" spans="1:10">
      <c r="A24">
        <v>0</v>
      </c>
      <c r="B24">
        <v>0</v>
      </c>
      <c r="C24">
        <v>-0.62312082291708903</v>
      </c>
      <c r="D24" t="s">
        <v>14</v>
      </c>
      <c r="E24" t="s">
        <v>145</v>
      </c>
      <c r="F24" t="s">
        <v>102</v>
      </c>
      <c r="G24">
        <v>8</v>
      </c>
      <c r="H24">
        <v>0</v>
      </c>
      <c r="I24">
        <v>0</v>
      </c>
      <c r="J24" s="6" t="s">
        <v>146</v>
      </c>
    </row>
    <row r="25" spans="1:10">
      <c r="A25">
        <v>0.09</v>
      </c>
      <c r="B25">
        <v>0</v>
      </c>
      <c r="C25">
        <v>-37.818889533170598</v>
      </c>
      <c r="D25" t="s">
        <v>10</v>
      </c>
      <c r="E25" t="s">
        <v>147</v>
      </c>
      <c r="F25" t="s">
        <v>102</v>
      </c>
      <c r="G25">
        <v>5</v>
      </c>
      <c r="H25">
        <v>0.09</v>
      </c>
      <c r="I25">
        <v>8.6822393793578E-3</v>
      </c>
      <c r="J25" s="6" t="s">
        <v>125</v>
      </c>
    </row>
    <row r="26" spans="1:10">
      <c r="A26">
        <v>0.6</v>
      </c>
      <c r="B26">
        <v>0</v>
      </c>
      <c r="C26">
        <v>-579.97359612974799</v>
      </c>
      <c r="D26" t="s">
        <v>14</v>
      </c>
      <c r="E26" t="s">
        <v>147</v>
      </c>
      <c r="F26" t="s">
        <v>102</v>
      </c>
      <c r="G26">
        <v>16</v>
      </c>
      <c r="H26">
        <v>0.6</v>
      </c>
      <c r="I26" s="6" t="s">
        <v>143</v>
      </c>
      <c r="J26" s="6" t="s">
        <v>144</v>
      </c>
    </row>
    <row r="27" spans="1:10">
      <c r="A27">
        <v>1</v>
      </c>
      <c r="B27">
        <v>0</v>
      </c>
      <c r="C27">
        <v>-148.68031959573801</v>
      </c>
      <c r="D27" t="s">
        <v>14</v>
      </c>
      <c r="E27" t="s">
        <v>148</v>
      </c>
      <c r="F27" t="s">
        <v>102</v>
      </c>
      <c r="G27">
        <v>16</v>
      </c>
      <c r="H27">
        <v>1</v>
      </c>
      <c r="I27" s="6" t="s">
        <v>149</v>
      </c>
      <c r="J27">
        <v>1</v>
      </c>
    </row>
    <row r="28" spans="1:10">
      <c r="A28">
        <v>0</v>
      </c>
      <c r="B28">
        <v>0</v>
      </c>
      <c r="C28">
        <v>-222.99120810110401</v>
      </c>
      <c r="D28" t="s">
        <v>14</v>
      </c>
      <c r="E28" t="s">
        <v>150</v>
      </c>
      <c r="F28" t="s">
        <v>102</v>
      </c>
      <c r="G28">
        <v>16</v>
      </c>
      <c r="H28">
        <v>0</v>
      </c>
      <c r="I28">
        <v>0</v>
      </c>
      <c r="J28" s="6" t="s">
        <v>140</v>
      </c>
    </row>
    <row r="29" spans="1:10">
      <c r="A29">
        <v>0.24</v>
      </c>
      <c r="B29">
        <v>0</v>
      </c>
      <c r="C29">
        <v>-795.91993444682203</v>
      </c>
      <c r="D29" t="s">
        <v>14</v>
      </c>
      <c r="E29" t="s">
        <v>151</v>
      </c>
      <c r="F29" t="s">
        <v>102</v>
      </c>
      <c r="G29">
        <v>16</v>
      </c>
      <c r="H29">
        <v>0.24</v>
      </c>
      <c r="I29">
        <v>9.5792488470350406E-2</v>
      </c>
      <c r="J29" s="6" t="s">
        <v>152</v>
      </c>
    </row>
    <row r="30" spans="1:10">
      <c r="A30">
        <v>0.64</v>
      </c>
      <c r="B30">
        <v>0</v>
      </c>
      <c r="C30">
        <v>-705.576254161664</v>
      </c>
      <c r="D30" t="s">
        <v>14</v>
      </c>
      <c r="E30" t="s">
        <v>153</v>
      </c>
      <c r="F30" t="s">
        <v>102</v>
      </c>
      <c r="G30">
        <v>16</v>
      </c>
      <c r="H30">
        <v>0.64</v>
      </c>
      <c r="I30" s="6" t="s">
        <v>154</v>
      </c>
      <c r="J30" s="6" t="s">
        <v>155</v>
      </c>
    </row>
    <row r="31" spans="1:10">
      <c r="A31">
        <v>0.42</v>
      </c>
      <c r="B31">
        <v>0</v>
      </c>
      <c r="C31">
        <v>-56.479625499779701</v>
      </c>
      <c r="D31" t="s">
        <v>13</v>
      </c>
      <c r="E31" t="s">
        <v>156</v>
      </c>
      <c r="F31" t="s">
        <v>102</v>
      </c>
      <c r="G31">
        <v>5</v>
      </c>
      <c r="H31">
        <v>0.42</v>
      </c>
      <c r="I31" s="6" t="s">
        <v>157</v>
      </c>
      <c r="J31" s="6" t="s">
        <v>158</v>
      </c>
    </row>
    <row r="32" spans="1:10">
      <c r="A32">
        <v>0.89</v>
      </c>
      <c r="B32">
        <v>0</v>
      </c>
      <c r="C32">
        <v>-360.31656470223697</v>
      </c>
      <c r="D32" t="s">
        <v>14</v>
      </c>
      <c r="E32" t="s">
        <v>156</v>
      </c>
      <c r="F32" t="s">
        <v>102</v>
      </c>
      <c r="G32">
        <v>16</v>
      </c>
      <c r="H32">
        <v>0.89</v>
      </c>
      <c r="I32" s="6" t="s">
        <v>159</v>
      </c>
      <c r="J32" s="6" t="s">
        <v>160</v>
      </c>
    </row>
    <row r="33" spans="1:10">
      <c r="A33">
        <v>0.21</v>
      </c>
      <c r="B33">
        <v>0</v>
      </c>
      <c r="C33">
        <v>-523.806486366272</v>
      </c>
      <c r="D33" t="s">
        <v>14</v>
      </c>
      <c r="E33" t="s">
        <v>161</v>
      </c>
      <c r="F33" t="s">
        <v>102</v>
      </c>
      <c r="G33">
        <v>16</v>
      </c>
      <c r="H33">
        <v>0.21</v>
      </c>
      <c r="I33" s="6" t="s">
        <v>162</v>
      </c>
      <c r="J33" s="6" t="s">
        <v>163</v>
      </c>
    </row>
    <row r="34" spans="1:10">
      <c r="A34">
        <v>0.04</v>
      </c>
      <c r="B34">
        <v>0</v>
      </c>
      <c r="C34">
        <v>-405.88595172335698</v>
      </c>
      <c r="D34" t="s">
        <v>14</v>
      </c>
      <c r="E34" t="s">
        <v>164</v>
      </c>
      <c r="F34" t="s">
        <v>102</v>
      </c>
      <c r="G34">
        <v>16</v>
      </c>
      <c r="H34">
        <v>0.04</v>
      </c>
      <c r="I34">
        <v>5.09931620646296E-3</v>
      </c>
      <c r="J34" s="6" t="s">
        <v>165</v>
      </c>
    </row>
    <row r="35" spans="1:10">
      <c r="A35">
        <v>0.87</v>
      </c>
      <c r="B35">
        <v>0</v>
      </c>
      <c r="C35">
        <v>-291.224887057866</v>
      </c>
      <c r="D35" t="s">
        <v>14</v>
      </c>
      <c r="E35" t="s">
        <v>166</v>
      </c>
      <c r="F35" t="s">
        <v>102</v>
      </c>
      <c r="G35">
        <v>16</v>
      </c>
      <c r="H35">
        <v>0.87</v>
      </c>
      <c r="I35" s="6" t="s">
        <v>167</v>
      </c>
      <c r="J35" s="6" t="s">
        <v>168</v>
      </c>
    </row>
    <row r="36" spans="1:10">
      <c r="A36">
        <v>0.14000000000000001</v>
      </c>
      <c r="B36">
        <v>0</v>
      </c>
      <c r="C36">
        <v>-611.14856030912495</v>
      </c>
      <c r="D36" t="s">
        <v>14</v>
      </c>
      <c r="E36" t="s">
        <v>169</v>
      </c>
      <c r="F36" t="s">
        <v>102</v>
      </c>
      <c r="G36">
        <v>16</v>
      </c>
      <c r="H36">
        <v>0.14000000000000001</v>
      </c>
      <c r="I36">
        <v>4.1864672574284501E-2</v>
      </c>
      <c r="J36" s="6" t="s">
        <v>170</v>
      </c>
    </row>
    <row r="37" spans="1:10">
      <c r="A37">
        <v>0.01</v>
      </c>
      <c r="B37">
        <v>0</v>
      </c>
      <c r="C37">
        <v>-43.289211765437699</v>
      </c>
      <c r="D37" t="s">
        <v>10</v>
      </c>
      <c r="E37" t="s">
        <v>171</v>
      </c>
      <c r="F37" t="s">
        <v>102</v>
      </c>
      <c r="G37">
        <v>7</v>
      </c>
      <c r="H37">
        <v>0.01</v>
      </c>
      <c r="I37" s="6" t="s">
        <v>122</v>
      </c>
      <c r="J37" s="6" t="s">
        <v>123</v>
      </c>
    </row>
    <row r="38" spans="1:10">
      <c r="A38">
        <v>0</v>
      </c>
      <c r="B38">
        <v>0</v>
      </c>
      <c r="C38">
        <v>-17.6929773851978</v>
      </c>
      <c r="D38" t="s">
        <v>13</v>
      </c>
      <c r="E38" t="s">
        <v>171</v>
      </c>
      <c r="F38" t="s">
        <v>102</v>
      </c>
      <c r="G38">
        <v>6</v>
      </c>
      <c r="H38">
        <v>0</v>
      </c>
      <c r="I38">
        <v>0</v>
      </c>
      <c r="J38" s="6" t="s">
        <v>109</v>
      </c>
    </row>
    <row r="39" spans="1:10">
      <c r="A39">
        <v>0.1</v>
      </c>
      <c r="B39">
        <v>0</v>
      </c>
      <c r="C39">
        <v>-530.43062527926099</v>
      </c>
      <c r="D39" t="s">
        <v>14</v>
      </c>
      <c r="E39" t="s">
        <v>171</v>
      </c>
      <c r="F39" t="s">
        <v>102</v>
      </c>
      <c r="G39">
        <v>16</v>
      </c>
      <c r="H39">
        <v>0.1</v>
      </c>
      <c r="I39" s="6" t="s">
        <v>172</v>
      </c>
      <c r="J39" s="6" t="s">
        <v>173</v>
      </c>
    </row>
    <row r="40" spans="1:10">
      <c r="A40">
        <v>0.17</v>
      </c>
      <c r="B40">
        <v>0</v>
      </c>
      <c r="C40">
        <v>-34.9673610489723</v>
      </c>
      <c r="D40" t="s">
        <v>10</v>
      </c>
      <c r="E40" t="s">
        <v>174</v>
      </c>
      <c r="F40" t="s">
        <v>102</v>
      </c>
      <c r="G40">
        <v>5</v>
      </c>
      <c r="H40">
        <v>0.17</v>
      </c>
      <c r="I40" s="6" t="s">
        <v>175</v>
      </c>
      <c r="J40" s="6" t="s">
        <v>176</v>
      </c>
    </row>
    <row r="41" spans="1:10">
      <c r="A41">
        <v>0</v>
      </c>
      <c r="B41">
        <v>0</v>
      </c>
      <c r="C41">
        <v>-13.5057376549354</v>
      </c>
      <c r="D41" t="s">
        <v>13</v>
      </c>
      <c r="E41" t="s">
        <v>174</v>
      </c>
      <c r="F41" t="s">
        <v>102</v>
      </c>
      <c r="G41">
        <v>6</v>
      </c>
      <c r="H41">
        <v>0</v>
      </c>
      <c r="I41">
        <v>0</v>
      </c>
      <c r="J41" s="6" t="s">
        <v>109</v>
      </c>
    </row>
    <row r="42" spans="1:10">
      <c r="A42">
        <v>7.0000000000000007E-2</v>
      </c>
      <c r="B42">
        <v>0</v>
      </c>
      <c r="C42">
        <v>-470.39432336920402</v>
      </c>
      <c r="D42" t="s">
        <v>14</v>
      </c>
      <c r="E42" t="s">
        <v>174</v>
      </c>
      <c r="F42" t="s">
        <v>102</v>
      </c>
      <c r="G42">
        <v>16</v>
      </c>
      <c r="H42">
        <v>7.0000000000000007E-2</v>
      </c>
      <c r="I42" s="6" t="s">
        <v>177</v>
      </c>
      <c r="J42">
        <v>0.29301767695622299</v>
      </c>
    </row>
    <row r="43" spans="1:10">
      <c r="A43">
        <v>0.17</v>
      </c>
      <c r="B43">
        <v>0</v>
      </c>
      <c r="C43">
        <v>-491.81417905763902</v>
      </c>
      <c r="D43" t="s">
        <v>14</v>
      </c>
      <c r="E43" t="s">
        <v>178</v>
      </c>
      <c r="F43" t="s">
        <v>102</v>
      </c>
      <c r="G43">
        <v>16</v>
      </c>
      <c r="H43">
        <v>0.17</v>
      </c>
      <c r="I43">
        <v>5.6689958584459903E-2</v>
      </c>
      <c r="J43" s="6" t="s">
        <v>179</v>
      </c>
    </row>
    <row r="44" spans="1:10">
      <c r="A44">
        <v>0.28000000000000003</v>
      </c>
      <c r="B44">
        <v>0</v>
      </c>
      <c r="C44">
        <v>-80.245601000022305</v>
      </c>
      <c r="D44" t="s">
        <v>13</v>
      </c>
      <c r="E44" t="s">
        <v>180</v>
      </c>
      <c r="F44" t="s">
        <v>102</v>
      </c>
      <c r="G44">
        <v>5</v>
      </c>
      <c r="H44">
        <v>0.28000000000000003</v>
      </c>
      <c r="I44">
        <v>6.4574284775827495E-2</v>
      </c>
      <c r="J44" s="6" t="s">
        <v>181</v>
      </c>
    </row>
    <row r="45" spans="1:10">
      <c r="A45">
        <v>0.32</v>
      </c>
      <c r="B45">
        <v>0</v>
      </c>
      <c r="C45">
        <v>-743.74936301829302</v>
      </c>
      <c r="D45" t="s">
        <v>14</v>
      </c>
      <c r="E45" t="s">
        <v>180</v>
      </c>
      <c r="F45" t="s">
        <v>102</v>
      </c>
      <c r="G45">
        <v>16</v>
      </c>
      <c r="H45">
        <v>0.32</v>
      </c>
      <c r="I45" s="6" t="s">
        <v>182</v>
      </c>
      <c r="J45" s="6" t="s">
        <v>183</v>
      </c>
    </row>
    <row r="46" spans="1:10">
      <c r="A46">
        <v>0.01</v>
      </c>
      <c r="B46">
        <v>0</v>
      </c>
      <c r="C46">
        <v>-56.193817610745597</v>
      </c>
      <c r="D46" t="s">
        <v>10</v>
      </c>
      <c r="E46" t="s">
        <v>184</v>
      </c>
      <c r="F46" t="s">
        <v>102</v>
      </c>
      <c r="G46">
        <v>6</v>
      </c>
      <c r="H46">
        <v>0.01</v>
      </c>
      <c r="I46" s="6" t="s">
        <v>185</v>
      </c>
      <c r="J46" s="6" t="s">
        <v>186</v>
      </c>
    </row>
    <row r="47" spans="1:10">
      <c r="A47">
        <v>0.25</v>
      </c>
      <c r="B47">
        <v>0</v>
      </c>
      <c r="C47">
        <v>-65.944035566992</v>
      </c>
      <c r="D47" t="s">
        <v>13</v>
      </c>
      <c r="E47" t="s">
        <v>184</v>
      </c>
      <c r="F47" t="s">
        <v>102</v>
      </c>
      <c r="G47">
        <v>6</v>
      </c>
      <c r="H47">
        <v>0.25</v>
      </c>
      <c r="I47">
        <v>5.99897046884212E-2</v>
      </c>
      <c r="J47" s="6" t="s">
        <v>187</v>
      </c>
    </row>
    <row r="48" spans="1:10">
      <c r="A48">
        <v>0.5</v>
      </c>
      <c r="B48">
        <v>0</v>
      </c>
      <c r="C48">
        <v>-411.66378278878602</v>
      </c>
      <c r="D48" t="s">
        <v>14</v>
      </c>
      <c r="E48" t="s">
        <v>184</v>
      </c>
      <c r="F48" t="s">
        <v>102</v>
      </c>
      <c r="G48">
        <v>16</v>
      </c>
      <c r="H48">
        <v>0.5</v>
      </c>
      <c r="I48" s="6" t="s">
        <v>188</v>
      </c>
      <c r="J48" s="6" t="s">
        <v>189</v>
      </c>
    </row>
    <row r="49" spans="1:10">
      <c r="A49">
        <v>0.54</v>
      </c>
      <c r="B49">
        <v>0</v>
      </c>
      <c r="C49">
        <v>-53.421424210606801</v>
      </c>
      <c r="D49" t="s">
        <v>13</v>
      </c>
      <c r="E49" t="s">
        <v>190</v>
      </c>
      <c r="F49" t="s">
        <v>102</v>
      </c>
      <c r="G49">
        <v>5</v>
      </c>
      <c r="H49">
        <v>0.54</v>
      </c>
      <c r="I49" s="6" t="s">
        <v>191</v>
      </c>
      <c r="J49">
        <v>0.85160016014685502</v>
      </c>
    </row>
    <row r="50" spans="1:10">
      <c r="A50" s="6" t="s">
        <v>192</v>
      </c>
      <c r="B50">
        <v>0</v>
      </c>
      <c r="C50">
        <v>-443.10986801567202</v>
      </c>
      <c r="D50" t="s">
        <v>14</v>
      </c>
      <c r="E50" t="s">
        <v>190</v>
      </c>
      <c r="F50" t="s">
        <v>102</v>
      </c>
      <c r="G50">
        <v>16</v>
      </c>
      <c r="H50" s="6" t="s">
        <v>192</v>
      </c>
      <c r="I50" s="6" t="s">
        <v>193</v>
      </c>
      <c r="J50" s="6" t="s">
        <v>194</v>
      </c>
    </row>
    <row r="51" spans="1:10">
      <c r="A51">
        <v>0</v>
      </c>
      <c r="B51">
        <v>0</v>
      </c>
      <c r="C51">
        <v>-0.29145973975154099</v>
      </c>
      <c r="D51" t="s">
        <v>10</v>
      </c>
      <c r="E51" t="s">
        <v>195</v>
      </c>
      <c r="F51" t="s">
        <v>102</v>
      </c>
      <c r="G51">
        <v>5</v>
      </c>
      <c r="H51">
        <v>0</v>
      </c>
      <c r="I51" s="6" t="s">
        <v>126</v>
      </c>
      <c r="J51" s="6" t="s">
        <v>127</v>
      </c>
    </row>
    <row r="52" spans="1:10">
      <c r="A52">
        <v>0.25</v>
      </c>
      <c r="B52">
        <v>0</v>
      </c>
      <c r="C52">
        <v>-694.82774772459697</v>
      </c>
      <c r="D52" t="s">
        <v>14</v>
      </c>
      <c r="E52" t="s">
        <v>195</v>
      </c>
      <c r="F52" t="s">
        <v>102</v>
      </c>
      <c r="G52">
        <v>16</v>
      </c>
      <c r="H52">
        <v>0.25</v>
      </c>
      <c r="I52" s="6" t="s">
        <v>196</v>
      </c>
      <c r="J52" s="6" t="s">
        <v>197</v>
      </c>
    </row>
    <row r="53" spans="1:10">
      <c r="A53">
        <v>0.05</v>
      </c>
      <c r="B53">
        <v>0</v>
      </c>
      <c r="C53">
        <v>-339.93094697860403</v>
      </c>
      <c r="D53" t="s">
        <v>14</v>
      </c>
      <c r="E53" t="s">
        <v>198</v>
      </c>
      <c r="F53" t="s">
        <v>102</v>
      </c>
      <c r="G53">
        <v>16</v>
      </c>
      <c r="H53">
        <v>0.05</v>
      </c>
      <c r="I53">
        <v>7.5593352321114303E-3</v>
      </c>
      <c r="J53" s="6" t="s">
        <v>199</v>
      </c>
    </row>
    <row r="54" spans="1:10">
      <c r="A54">
        <v>0</v>
      </c>
      <c r="B54">
        <v>0</v>
      </c>
      <c r="C54">
        <v>-140.892857355404</v>
      </c>
      <c r="D54" t="s">
        <v>14</v>
      </c>
      <c r="E54" t="s">
        <v>200</v>
      </c>
      <c r="F54" t="s">
        <v>102</v>
      </c>
      <c r="G54">
        <v>16</v>
      </c>
      <c r="H54">
        <v>0</v>
      </c>
      <c r="I54">
        <v>0</v>
      </c>
      <c r="J54" s="6" t="s">
        <v>140</v>
      </c>
    </row>
    <row r="55" spans="1:10">
      <c r="A55">
        <v>0.53</v>
      </c>
      <c r="B55">
        <v>0</v>
      </c>
      <c r="C55">
        <v>-646.43449761396698</v>
      </c>
      <c r="D55" t="s">
        <v>14</v>
      </c>
      <c r="E55" t="s">
        <v>201</v>
      </c>
      <c r="F55" t="s">
        <v>102</v>
      </c>
      <c r="G55">
        <v>16</v>
      </c>
      <c r="H55">
        <v>0.53</v>
      </c>
      <c r="I55" s="6" t="s">
        <v>202</v>
      </c>
      <c r="J55" s="6" t="s">
        <v>203</v>
      </c>
    </row>
    <row r="56" spans="1:10">
      <c r="A56">
        <v>0</v>
      </c>
      <c r="B56">
        <v>0</v>
      </c>
      <c r="C56">
        <v>-224.06409510895301</v>
      </c>
      <c r="D56" t="s">
        <v>14</v>
      </c>
      <c r="E56" t="s">
        <v>204</v>
      </c>
      <c r="F56" t="s">
        <v>102</v>
      </c>
      <c r="G56">
        <v>16</v>
      </c>
      <c r="H56">
        <v>0</v>
      </c>
      <c r="I56">
        <v>0</v>
      </c>
      <c r="J56" s="6" t="s">
        <v>140</v>
      </c>
    </row>
    <row r="57" spans="1:10">
      <c r="A57">
        <v>0.93</v>
      </c>
      <c r="B57">
        <v>0</v>
      </c>
      <c r="C57">
        <v>-414.862888316289</v>
      </c>
      <c r="D57" t="s">
        <v>14</v>
      </c>
      <c r="E57" t="s">
        <v>205</v>
      </c>
      <c r="F57" t="s">
        <v>102</v>
      </c>
      <c r="G57">
        <v>16</v>
      </c>
      <c r="H57">
        <v>0.93</v>
      </c>
      <c r="I57" s="6" t="s">
        <v>206</v>
      </c>
      <c r="J57" s="6" t="s">
        <v>207</v>
      </c>
    </row>
    <row r="58" spans="1:10">
      <c r="A58">
        <v>0.14000000000000001</v>
      </c>
      <c r="B58">
        <v>0</v>
      </c>
      <c r="C58">
        <v>-36.007089555555297</v>
      </c>
      <c r="D58" t="s">
        <v>13</v>
      </c>
      <c r="E58" t="s">
        <v>208</v>
      </c>
      <c r="F58" t="s">
        <v>102</v>
      </c>
      <c r="G58">
        <v>5</v>
      </c>
      <c r="H58">
        <v>0.14000000000000001</v>
      </c>
      <c r="I58" s="6" t="s">
        <v>209</v>
      </c>
      <c r="J58" s="6" t="s">
        <v>210</v>
      </c>
    </row>
    <row r="59" spans="1:10">
      <c r="A59" s="6" t="s">
        <v>192</v>
      </c>
      <c r="B59">
        <v>0</v>
      </c>
      <c r="C59">
        <v>-700.75254962852898</v>
      </c>
      <c r="D59" t="s">
        <v>14</v>
      </c>
      <c r="E59" t="s">
        <v>208</v>
      </c>
      <c r="F59" t="s">
        <v>102</v>
      </c>
      <c r="G59">
        <v>16</v>
      </c>
      <c r="H59" s="6" t="s">
        <v>192</v>
      </c>
      <c r="I59" s="6" t="s">
        <v>193</v>
      </c>
      <c r="J59" s="6" t="s">
        <v>194</v>
      </c>
    </row>
    <row r="60" spans="1:10">
      <c r="A60">
        <v>0.06</v>
      </c>
      <c r="B60">
        <v>0</v>
      </c>
      <c r="C60">
        <v>-52.1211652135338</v>
      </c>
      <c r="D60" t="s">
        <v>10</v>
      </c>
      <c r="E60" t="s">
        <v>211</v>
      </c>
      <c r="F60" t="s">
        <v>212</v>
      </c>
      <c r="G60">
        <v>6</v>
      </c>
      <c r="H60">
        <v>0.06</v>
      </c>
      <c r="I60">
        <v>4.78472059018753E-3</v>
      </c>
      <c r="J60" s="6" t="s">
        <v>213</v>
      </c>
    </row>
    <row r="61" spans="1:10">
      <c r="A61">
        <v>0</v>
      </c>
      <c r="B61">
        <v>0</v>
      </c>
      <c r="C61">
        <v>-24.533751997683598</v>
      </c>
      <c r="D61" t="s">
        <v>13</v>
      </c>
      <c r="E61" t="s">
        <v>211</v>
      </c>
      <c r="F61" t="s">
        <v>212</v>
      </c>
      <c r="G61">
        <v>7</v>
      </c>
      <c r="H61">
        <v>0</v>
      </c>
      <c r="I61">
        <v>0</v>
      </c>
      <c r="J61" s="6" t="s">
        <v>214</v>
      </c>
    </row>
    <row r="62" spans="1:10">
      <c r="A62">
        <v>0</v>
      </c>
      <c r="B62">
        <v>0</v>
      </c>
      <c r="C62">
        <v>-322.75540122861401</v>
      </c>
      <c r="D62" t="s">
        <v>14</v>
      </c>
      <c r="E62" t="s">
        <v>211</v>
      </c>
      <c r="F62" t="s">
        <v>212</v>
      </c>
      <c r="G62">
        <v>16</v>
      </c>
      <c r="H62">
        <v>0</v>
      </c>
      <c r="I62">
        <v>0</v>
      </c>
      <c r="J62" s="6" t="s">
        <v>140</v>
      </c>
    </row>
    <row r="63" spans="1:10">
      <c r="A63">
        <v>0.84</v>
      </c>
      <c r="B63">
        <v>0</v>
      </c>
      <c r="C63">
        <v>-546.10674503240102</v>
      </c>
      <c r="D63" t="s">
        <v>14</v>
      </c>
      <c r="E63" t="s">
        <v>215</v>
      </c>
      <c r="F63" t="s">
        <v>216</v>
      </c>
      <c r="G63">
        <v>16</v>
      </c>
      <c r="H63">
        <v>0.84</v>
      </c>
      <c r="I63" s="6" t="s">
        <v>217</v>
      </c>
      <c r="J63" s="6" t="s">
        <v>218</v>
      </c>
    </row>
    <row r="64" spans="1:10">
      <c r="A64">
        <v>0.15</v>
      </c>
      <c r="B64">
        <v>0</v>
      </c>
      <c r="C64">
        <v>-46.147435749161097</v>
      </c>
      <c r="D64" t="s">
        <v>13</v>
      </c>
      <c r="E64" t="s">
        <v>219</v>
      </c>
      <c r="F64" t="s">
        <v>220</v>
      </c>
      <c r="G64">
        <v>6</v>
      </c>
      <c r="H64">
        <v>0.15</v>
      </c>
      <c r="I64" s="6" t="s">
        <v>221</v>
      </c>
      <c r="J64" s="6" t="s">
        <v>222</v>
      </c>
    </row>
    <row r="65" spans="1:10">
      <c r="A65">
        <v>0</v>
      </c>
      <c r="B65">
        <v>0</v>
      </c>
      <c r="C65">
        <v>-295.41829072215501</v>
      </c>
      <c r="D65" t="s">
        <v>14</v>
      </c>
      <c r="E65" t="s">
        <v>219</v>
      </c>
      <c r="F65" t="s">
        <v>220</v>
      </c>
      <c r="G65">
        <v>16</v>
      </c>
      <c r="H65">
        <v>0</v>
      </c>
      <c r="I65">
        <v>0</v>
      </c>
      <c r="J65" s="6" t="s">
        <v>140</v>
      </c>
    </row>
    <row r="66" spans="1:10">
      <c r="A66">
        <v>0.56000000000000005</v>
      </c>
      <c r="B66">
        <v>0</v>
      </c>
      <c r="C66">
        <v>-386.90624450827499</v>
      </c>
      <c r="D66" t="s">
        <v>14</v>
      </c>
      <c r="E66" t="s">
        <v>223</v>
      </c>
      <c r="F66" t="s">
        <v>224</v>
      </c>
      <c r="G66">
        <v>16</v>
      </c>
      <c r="H66">
        <v>0.56000000000000005</v>
      </c>
      <c r="I66" s="6" t="s">
        <v>225</v>
      </c>
      <c r="J66">
        <v>0.76710682244145301</v>
      </c>
    </row>
    <row r="67" spans="1:10">
      <c r="A67">
        <v>0.42</v>
      </c>
      <c r="B67">
        <v>0</v>
      </c>
      <c r="C67">
        <v>-573.14004135520804</v>
      </c>
      <c r="D67" t="s">
        <v>14</v>
      </c>
      <c r="E67" t="s">
        <v>226</v>
      </c>
      <c r="F67" t="s">
        <v>227</v>
      </c>
      <c r="G67">
        <v>16</v>
      </c>
      <c r="H67">
        <v>0.42</v>
      </c>
      <c r="I67" s="6" t="s">
        <v>228</v>
      </c>
      <c r="J67" s="6" t="s">
        <v>229</v>
      </c>
    </row>
    <row r="68" spans="1:10">
      <c r="A68">
        <v>1</v>
      </c>
      <c r="B68">
        <v>0</v>
      </c>
      <c r="C68">
        <v>-211.023459739857</v>
      </c>
      <c r="D68" t="s">
        <v>14</v>
      </c>
      <c r="E68" t="s">
        <v>230</v>
      </c>
      <c r="F68" t="s">
        <v>227</v>
      </c>
      <c r="G68">
        <v>16</v>
      </c>
      <c r="H68">
        <v>1</v>
      </c>
      <c r="I68" s="6" t="s">
        <v>149</v>
      </c>
      <c r="J68">
        <v>1</v>
      </c>
    </row>
    <row r="69" spans="1:10">
      <c r="A69">
        <v>0.08</v>
      </c>
      <c r="B69">
        <v>0</v>
      </c>
      <c r="C69">
        <v>-99.456229925143703</v>
      </c>
      <c r="D69" t="s">
        <v>10</v>
      </c>
      <c r="E69" t="s">
        <v>231</v>
      </c>
      <c r="F69" t="s">
        <v>227</v>
      </c>
      <c r="G69">
        <v>7</v>
      </c>
      <c r="H69">
        <v>0.08</v>
      </c>
      <c r="I69">
        <v>9.2151622807254401E-3</v>
      </c>
      <c r="J69" s="6" t="s">
        <v>232</v>
      </c>
    </row>
    <row r="70" spans="1:10">
      <c r="A70">
        <v>0.45</v>
      </c>
      <c r="B70">
        <v>0</v>
      </c>
      <c r="C70">
        <v>-754.57413824196306</v>
      </c>
      <c r="D70" t="s">
        <v>14</v>
      </c>
      <c r="E70" t="s">
        <v>231</v>
      </c>
      <c r="F70" t="s">
        <v>227</v>
      </c>
      <c r="G70">
        <v>16</v>
      </c>
      <c r="H70">
        <v>0.45</v>
      </c>
      <c r="I70" s="6" t="s">
        <v>233</v>
      </c>
      <c r="J70" s="6" t="s">
        <v>234</v>
      </c>
    </row>
    <row r="71" spans="1:10">
      <c r="A71">
        <v>0.42</v>
      </c>
      <c r="B71">
        <v>0</v>
      </c>
      <c r="C71">
        <v>-94.985744441058699</v>
      </c>
      <c r="D71" t="s">
        <v>10</v>
      </c>
      <c r="E71" t="s">
        <v>235</v>
      </c>
      <c r="F71" t="s">
        <v>227</v>
      </c>
      <c r="G71">
        <v>5</v>
      </c>
      <c r="H71">
        <v>0.42</v>
      </c>
      <c r="I71" s="6" t="s">
        <v>157</v>
      </c>
      <c r="J71" s="6" t="s">
        <v>158</v>
      </c>
    </row>
    <row r="72" spans="1:10">
      <c r="A72" s="6" t="s">
        <v>236</v>
      </c>
      <c r="B72">
        <v>0</v>
      </c>
      <c r="C72">
        <v>-600.31157872589301</v>
      </c>
      <c r="D72" t="s">
        <v>14</v>
      </c>
      <c r="E72" t="s">
        <v>235</v>
      </c>
      <c r="F72" t="s">
        <v>227</v>
      </c>
      <c r="G72">
        <v>16</v>
      </c>
      <c r="H72" s="6" t="s">
        <v>236</v>
      </c>
      <c r="I72" s="6" t="s">
        <v>237</v>
      </c>
      <c r="J72">
        <v>0.64453599400862305</v>
      </c>
    </row>
    <row r="73" spans="1:10">
      <c r="A73">
        <v>0.79</v>
      </c>
      <c r="B73">
        <v>0</v>
      </c>
      <c r="C73">
        <v>-669.22808602688804</v>
      </c>
      <c r="D73" t="s">
        <v>14</v>
      </c>
      <c r="E73" t="s">
        <v>238</v>
      </c>
      <c r="F73" t="s">
        <v>227</v>
      </c>
      <c r="G73">
        <v>16</v>
      </c>
      <c r="H73">
        <v>0.79</v>
      </c>
      <c r="I73" s="6" t="s">
        <v>239</v>
      </c>
      <c r="J73" s="6" t="s">
        <v>240</v>
      </c>
    </row>
    <row r="74" spans="1:10">
      <c r="A74" s="6" t="s">
        <v>236</v>
      </c>
      <c r="B74">
        <v>0</v>
      </c>
      <c r="C74">
        <v>-817.48177794379899</v>
      </c>
      <c r="D74" t="s">
        <v>14</v>
      </c>
      <c r="E74" t="s">
        <v>241</v>
      </c>
      <c r="F74" t="s">
        <v>227</v>
      </c>
      <c r="G74">
        <v>16</v>
      </c>
      <c r="H74" s="6" t="s">
        <v>236</v>
      </c>
      <c r="I74" s="6" t="s">
        <v>237</v>
      </c>
      <c r="J74">
        <v>0.64453599400862305</v>
      </c>
    </row>
    <row r="75" spans="1:10">
      <c r="A75">
        <v>0.32</v>
      </c>
      <c r="B75">
        <v>0</v>
      </c>
      <c r="C75">
        <v>-244.661045478213</v>
      </c>
      <c r="D75" t="s">
        <v>14</v>
      </c>
      <c r="E75" t="s">
        <v>242</v>
      </c>
      <c r="F75" t="s">
        <v>227</v>
      </c>
      <c r="G75">
        <v>16</v>
      </c>
      <c r="H75">
        <v>0.32</v>
      </c>
      <c r="I75" s="6" t="s">
        <v>182</v>
      </c>
      <c r="J75" s="6" t="s">
        <v>183</v>
      </c>
    </row>
    <row r="76" spans="1:10">
      <c r="A76">
        <v>0.89</v>
      </c>
      <c r="B76">
        <v>0</v>
      </c>
      <c r="C76">
        <v>-469.77489631460298</v>
      </c>
      <c r="D76" t="s">
        <v>14</v>
      </c>
      <c r="E76" t="s">
        <v>243</v>
      </c>
      <c r="F76" t="s">
        <v>227</v>
      </c>
      <c r="G76">
        <v>16</v>
      </c>
      <c r="H76">
        <v>0.89</v>
      </c>
      <c r="I76" s="6" t="s">
        <v>159</v>
      </c>
      <c r="J76" s="6" t="s">
        <v>160</v>
      </c>
    </row>
    <row r="77" spans="1:10">
      <c r="A77">
        <v>0</v>
      </c>
      <c r="B77">
        <v>0</v>
      </c>
      <c r="C77">
        <v>-146.90448450301301</v>
      </c>
      <c r="D77" t="s">
        <v>14</v>
      </c>
      <c r="E77" t="s">
        <v>244</v>
      </c>
      <c r="F77" t="s">
        <v>227</v>
      </c>
      <c r="G77">
        <v>16</v>
      </c>
      <c r="H77">
        <v>0</v>
      </c>
      <c r="I77">
        <v>0</v>
      </c>
      <c r="J77" s="6" t="s">
        <v>140</v>
      </c>
    </row>
    <row r="78" spans="1:10">
      <c r="A78">
        <v>0.34</v>
      </c>
      <c r="B78">
        <v>0</v>
      </c>
      <c r="C78">
        <v>-115.039182095692</v>
      </c>
      <c r="D78" t="s">
        <v>10</v>
      </c>
      <c r="E78" t="s">
        <v>245</v>
      </c>
      <c r="F78" t="s">
        <v>227</v>
      </c>
      <c r="G78">
        <v>5</v>
      </c>
      <c r="H78">
        <v>0.34</v>
      </c>
      <c r="I78">
        <v>8.96257980918721E-2</v>
      </c>
      <c r="J78" s="6" t="s">
        <v>246</v>
      </c>
    </row>
    <row r="79" spans="1:10">
      <c r="A79">
        <v>7.0000000000000007E-2</v>
      </c>
      <c r="B79">
        <v>0</v>
      </c>
      <c r="C79">
        <v>-500.79799704473697</v>
      </c>
      <c r="D79" t="s">
        <v>14</v>
      </c>
      <c r="E79" t="s">
        <v>245</v>
      </c>
      <c r="F79" t="s">
        <v>227</v>
      </c>
      <c r="G79">
        <v>16</v>
      </c>
      <c r="H79">
        <v>7.0000000000000007E-2</v>
      </c>
      <c r="I79" s="6" t="s">
        <v>177</v>
      </c>
      <c r="J79">
        <v>0.29301767695622299</v>
      </c>
    </row>
    <row r="80" spans="1:10">
      <c r="A80">
        <v>0.76</v>
      </c>
      <c r="B80">
        <v>0</v>
      </c>
      <c r="C80">
        <v>-55.217605132277903</v>
      </c>
      <c r="D80" t="s">
        <v>10</v>
      </c>
      <c r="E80" t="s">
        <v>247</v>
      </c>
      <c r="F80" t="s">
        <v>227</v>
      </c>
      <c r="G80">
        <v>7</v>
      </c>
      <c r="H80">
        <v>0.76</v>
      </c>
      <c r="I80" s="6" t="s">
        <v>248</v>
      </c>
      <c r="J80" s="6" t="s">
        <v>249</v>
      </c>
    </row>
    <row r="81" spans="1:10">
      <c r="A81">
        <v>0.89</v>
      </c>
      <c r="B81">
        <v>0</v>
      </c>
      <c r="C81">
        <v>-20.9073646310496</v>
      </c>
      <c r="D81" t="s">
        <v>13</v>
      </c>
      <c r="E81" t="s">
        <v>247</v>
      </c>
      <c r="F81" t="s">
        <v>227</v>
      </c>
      <c r="G81">
        <v>5</v>
      </c>
      <c r="H81">
        <v>0.89</v>
      </c>
      <c r="I81" s="6" t="s">
        <v>250</v>
      </c>
      <c r="J81" s="6" t="s">
        <v>251</v>
      </c>
    </row>
    <row r="82" spans="1:10">
      <c r="A82">
        <v>0.36</v>
      </c>
      <c r="B82">
        <v>0</v>
      </c>
      <c r="C82">
        <v>-529.77037963821897</v>
      </c>
      <c r="D82" t="s">
        <v>14</v>
      </c>
      <c r="E82" t="s">
        <v>247</v>
      </c>
      <c r="F82" t="s">
        <v>227</v>
      </c>
      <c r="G82">
        <v>16</v>
      </c>
      <c r="H82">
        <v>0.36</v>
      </c>
      <c r="I82" s="6" t="s">
        <v>252</v>
      </c>
      <c r="J82" s="6" t="s">
        <v>253</v>
      </c>
    </row>
    <row r="83" spans="1:10">
      <c r="A83">
        <v>0.2</v>
      </c>
      <c r="B83">
        <v>0</v>
      </c>
      <c r="C83">
        <v>-30.982117739705899</v>
      </c>
      <c r="D83" t="s">
        <v>10</v>
      </c>
      <c r="E83" t="s">
        <v>254</v>
      </c>
      <c r="F83" t="s">
        <v>227</v>
      </c>
      <c r="G83">
        <v>5</v>
      </c>
      <c r="H83">
        <v>0.2</v>
      </c>
      <c r="I83">
        <v>3.6224108632430099E-2</v>
      </c>
      <c r="J83" s="6" t="s">
        <v>142</v>
      </c>
    </row>
    <row r="84" spans="1:10">
      <c r="A84">
        <v>0.1</v>
      </c>
      <c r="B84">
        <v>0</v>
      </c>
      <c r="C84">
        <v>-25.572590213860298</v>
      </c>
      <c r="D84" t="s">
        <v>13</v>
      </c>
      <c r="E84" t="s">
        <v>254</v>
      </c>
      <c r="F84" t="s">
        <v>227</v>
      </c>
      <c r="G84">
        <v>5</v>
      </c>
      <c r="H84">
        <v>0.1</v>
      </c>
      <c r="I84" s="6" t="s">
        <v>255</v>
      </c>
      <c r="J84" s="6" t="s">
        <v>256</v>
      </c>
    </row>
    <row r="85" spans="1:10">
      <c r="A85">
        <v>0.4</v>
      </c>
      <c r="B85">
        <v>0</v>
      </c>
      <c r="C85">
        <v>-628.92411392537099</v>
      </c>
      <c r="D85" t="s">
        <v>14</v>
      </c>
      <c r="E85" t="s">
        <v>254</v>
      </c>
      <c r="F85" t="s">
        <v>227</v>
      </c>
      <c r="G85">
        <v>16</v>
      </c>
      <c r="H85">
        <v>0.4</v>
      </c>
      <c r="I85" s="6" t="s">
        <v>257</v>
      </c>
      <c r="J85" s="6" t="s">
        <v>258</v>
      </c>
    </row>
    <row r="86" spans="1:10">
      <c r="A86">
        <v>0.12</v>
      </c>
      <c r="B86">
        <v>0</v>
      </c>
      <c r="C86">
        <v>-401.880046001008</v>
      </c>
      <c r="D86" t="s">
        <v>14</v>
      </c>
      <c r="E86" t="s">
        <v>259</v>
      </c>
      <c r="F86" t="s">
        <v>227</v>
      </c>
      <c r="G86">
        <v>16</v>
      </c>
      <c r="H86">
        <v>0.12</v>
      </c>
      <c r="I86">
        <v>3.2767774577421999E-2</v>
      </c>
      <c r="J86" s="6" t="s">
        <v>260</v>
      </c>
    </row>
    <row r="87" spans="1:10">
      <c r="A87">
        <v>1</v>
      </c>
      <c r="B87">
        <v>0</v>
      </c>
      <c r="C87">
        <v>-120.932270992193</v>
      </c>
      <c r="D87" t="s">
        <v>14</v>
      </c>
      <c r="E87" t="s">
        <v>261</v>
      </c>
      <c r="F87" t="s">
        <v>227</v>
      </c>
      <c r="G87">
        <v>16</v>
      </c>
      <c r="H87">
        <v>1</v>
      </c>
      <c r="I87" s="6" t="s">
        <v>149</v>
      </c>
      <c r="J87">
        <v>1</v>
      </c>
    </row>
    <row r="88" spans="1:10">
      <c r="A88">
        <v>0.99</v>
      </c>
      <c r="B88">
        <v>0</v>
      </c>
      <c r="C88">
        <v>-201.74475203943999</v>
      </c>
      <c r="D88" t="s">
        <v>14</v>
      </c>
      <c r="E88" t="s">
        <v>262</v>
      </c>
      <c r="F88" t="s">
        <v>227</v>
      </c>
      <c r="G88">
        <v>16</v>
      </c>
      <c r="H88">
        <v>0.99</v>
      </c>
      <c r="I88" s="6" t="s">
        <v>263</v>
      </c>
      <c r="J88" s="6" t="s">
        <v>264</v>
      </c>
    </row>
    <row r="89" spans="1:10">
      <c r="A89">
        <v>0.79</v>
      </c>
      <c r="B89">
        <v>0</v>
      </c>
      <c r="C89">
        <v>-584.90833705795501</v>
      </c>
      <c r="D89" t="s">
        <v>14</v>
      </c>
      <c r="E89" t="s">
        <v>265</v>
      </c>
      <c r="F89" t="s">
        <v>227</v>
      </c>
      <c r="G89">
        <v>16</v>
      </c>
      <c r="H89">
        <v>0.79</v>
      </c>
      <c r="I89" s="6" t="s">
        <v>239</v>
      </c>
      <c r="J89" s="6" t="s">
        <v>240</v>
      </c>
    </row>
    <row r="90" spans="1:10">
      <c r="A90">
        <v>0.84</v>
      </c>
      <c r="B90">
        <v>0</v>
      </c>
      <c r="C90">
        <v>-538.42292112551502</v>
      </c>
      <c r="D90" t="s">
        <v>14</v>
      </c>
      <c r="E90" t="s">
        <v>266</v>
      </c>
      <c r="F90" t="s">
        <v>227</v>
      </c>
      <c r="G90">
        <v>16</v>
      </c>
      <c r="H90">
        <v>0.84</v>
      </c>
      <c r="I90" s="6" t="s">
        <v>217</v>
      </c>
      <c r="J90" s="6" t="s">
        <v>218</v>
      </c>
    </row>
    <row r="91" spans="1:10">
      <c r="A91">
        <v>0.37</v>
      </c>
      <c r="B91">
        <v>0</v>
      </c>
      <c r="C91">
        <v>-95.376238737475504</v>
      </c>
      <c r="D91" t="s">
        <v>10</v>
      </c>
      <c r="E91" t="s">
        <v>267</v>
      </c>
      <c r="F91" t="s">
        <v>227</v>
      </c>
      <c r="G91">
        <v>5</v>
      </c>
      <c r="H91">
        <v>0.37</v>
      </c>
      <c r="I91" s="6" t="s">
        <v>268</v>
      </c>
      <c r="J91" s="6" t="s">
        <v>269</v>
      </c>
    </row>
    <row r="92" spans="1:10">
      <c r="A92">
        <v>0.04</v>
      </c>
      <c r="B92">
        <v>0</v>
      </c>
      <c r="C92">
        <v>-30.423633381339101</v>
      </c>
      <c r="D92" t="s">
        <v>13</v>
      </c>
      <c r="E92" t="s">
        <v>267</v>
      </c>
      <c r="F92" t="s">
        <v>227</v>
      </c>
      <c r="G92">
        <v>5</v>
      </c>
      <c r="H92">
        <v>0.04</v>
      </c>
      <c r="I92">
        <v>1.89361819909976E-3</v>
      </c>
      <c r="J92" s="6" t="s">
        <v>270</v>
      </c>
    </row>
    <row r="93" spans="1:10">
      <c r="A93">
        <v>0.51</v>
      </c>
      <c r="B93">
        <v>0</v>
      </c>
      <c r="C93">
        <v>-747.49310512130603</v>
      </c>
      <c r="D93" t="s">
        <v>14</v>
      </c>
      <c r="E93" t="s">
        <v>267</v>
      </c>
      <c r="F93" t="s">
        <v>227</v>
      </c>
      <c r="G93">
        <v>16</v>
      </c>
      <c r="H93">
        <v>0.51</v>
      </c>
      <c r="I93" s="6" t="s">
        <v>271</v>
      </c>
      <c r="J93" s="6" t="s">
        <v>272</v>
      </c>
    </row>
    <row r="94" spans="1:10">
      <c r="A94">
        <v>0</v>
      </c>
      <c r="B94">
        <v>0</v>
      </c>
      <c r="C94">
        <v>-202.38661843503601</v>
      </c>
      <c r="D94" t="s">
        <v>14</v>
      </c>
      <c r="E94" t="s">
        <v>273</v>
      </c>
      <c r="F94" t="s">
        <v>227</v>
      </c>
      <c r="G94">
        <v>16</v>
      </c>
      <c r="H94">
        <v>0</v>
      </c>
      <c r="I94">
        <v>0</v>
      </c>
      <c r="J94" s="6" t="s">
        <v>140</v>
      </c>
    </row>
    <row r="95" spans="1:10">
      <c r="A95">
        <v>0.32</v>
      </c>
      <c r="B95">
        <v>0</v>
      </c>
      <c r="C95">
        <v>-783.66174567081998</v>
      </c>
      <c r="D95" t="s">
        <v>14</v>
      </c>
      <c r="E95" t="s">
        <v>274</v>
      </c>
      <c r="F95" t="s">
        <v>227</v>
      </c>
      <c r="G95">
        <v>16</v>
      </c>
      <c r="H95">
        <v>0.32</v>
      </c>
      <c r="I95" s="6" t="s">
        <v>182</v>
      </c>
      <c r="J95" s="6" t="s">
        <v>183</v>
      </c>
    </row>
    <row r="96" spans="1:10">
      <c r="A96">
        <v>0.91</v>
      </c>
      <c r="B96">
        <v>0</v>
      </c>
      <c r="C96">
        <v>-517.34044940048</v>
      </c>
      <c r="D96" t="s">
        <v>14</v>
      </c>
      <c r="E96" t="s">
        <v>275</v>
      </c>
      <c r="F96" t="s">
        <v>227</v>
      </c>
      <c r="G96">
        <v>16</v>
      </c>
      <c r="H96">
        <v>0.91</v>
      </c>
      <c r="I96">
        <v>0.68176683412285399</v>
      </c>
      <c r="J96" s="6" t="s">
        <v>276</v>
      </c>
    </row>
    <row r="97" spans="1:10">
      <c r="A97">
        <v>0.31</v>
      </c>
      <c r="B97">
        <v>0</v>
      </c>
      <c r="C97">
        <v>-71.517003549482396</v>
      </c>
      <c r="D97" t="s">
        <v>10</v>
      </c>
      <c r="E97" t="s">
        <v>277</v>
      </c>
      <c r="F97" t="s">
        <v>227</v>
      </c>
      <c r="G97">
        <v>5</v>
      </c>
      <c r="H97">
        <v>0.31</v>
      </c>
      <c r="I97">
        <v>7.6718520653767205E-2</v>
      </c>
      <c r="J97" s="6" t="s">
        <v>278</v>
      </c>
    </row>
    <row r="98" spans="1:10">
      <c r="A98">
        <v>0.55000000000000004</v>
      </c>
      <c r="B98">
        <v>0</v>
      </c>
      <c r="C98">
        <v>-640.82028158414903</v>
      </c>
      <c r="D98" t="s">
        <v>14</v>
      </c>
      <c r="E98" t="s">
        <v>277</v>
      </c>
      <c r="F98" t="s">
        <v>227</v>
      </c>
      <c r="G98">
        <v>16</v>
      </c>
      <c r="H98">
        <v>0.55000000000000004</v>
      </c>
      <c r="I98" s="6" t="s">
        <v>131</v>
      </c>
      <c r="J98" s="6" t="s">
        <v>132</v>
      </c>
    </row>
    <row r="99" spans="1:10">
      <c r="A99">
        <v>0.28000000000000003</v>
      </c>
      <c r="B99">
        <v>0</v>
      </c>
      <c r="C99">
        <v>-666.01990534751405</v>
      </c>
      <c r="D99" t="s">
        <v>14</v>
      </c>
      <c r="E99" t="s">
        <v>279</v>
      </c>
      <c r="F99" t="s">
        <v>227</v>
      </c>
      <c r="G99">
        <v>16</v>
      </c>
      <c r="H99">
        <v>0.28000000000000003</v>
      </c>
      <c r="I99" s="6" t="s">
        <v>280</v>
      </c>
      <c r="J99" s="6" t="s">
        <v>281</v>
      </c>
    </row>
    <row r="100" spans="1:10">
      <c r="A100">
        <v>0.16</v>
      </c>
      <c r="B100">
        <v>0</v>
      </c>
      <c r="C100">
        <v>-698.83122819012601</v>
      </c>
      <c r="D100" t="s">
        <v>14</v>
      </c>
      <c r="E100" t="s">
        <v>282</v>
      </c>
      <c r="F100" t="s">
        <v>227</v>
      </c>
      <c r="G100">
        <v>16</v>
      </c>
      <c r="H100">
        <v>0.16</v>
      </c>
      <c r="I100">
        <v>5.1602574492917601E-2</v>
      </c>
      <c r="J100" s="6" t="s">
        <v>283</v>
      </c>
    </row>
    <row r="101" spans="1:10">
      <c r="A101">
        <v>0.23</v>
      </c>
      <c r="B101">
        <v>0</v>
      </c>
      <c r="C101">
        <v>-37.774511009163199</v>
      </c>
      <c r="D101" t="s">
        <v>13</v>
      </c>
      <c r="E101" t="s">
        <v>284</v>
      </c>
      <c r="F101" t="s">
        <v>227</v>
      </c>
      <c r="G101">
        <v>6</v>
      </c>
      <c r="H101">
        <v>0.23</v>
      </c>
      <c r="I101">
        <v>5.2131879547475397E-2</v>
      </c>
      <c r="J101" s="6" t="s">
        <v>285</v>
      </c>
    </row>
    <row r="102" spans="1:10">
      <c r="A102">
        <v>0.53</v>
      </c>
      <c r="B102">
        <v>0</v>
      </c>
      <c r="C102">
        <v>-644.40024532648704</v>
      </c>
      <c r="D102" t="s">
        <v>14</v>
      </c>
      <c r="E102" t="s">
        <v>284</v>
      </c>
      <c r="F102" t="s">
        <v>227</v>
      </c>
      <c r="G102">
        <v>16</v>
      </c>
      <c r="H102">
        <v>0.53</v>
      </c>
      <c r="I102" s="6" t="s">
        <v>202</v>
      </c>
      <c r="J102" s="6" t="s">
        <v>203</v>
      </c>
    </row>
    <row r="103" spans="1:10">
      <c r="A103">
        <v>0.85</v>
      </c>
      <c r="B103">
        <v>0</v>
      </c>
      <c r="C103">
        <v>-460.98782050128699</v>
      </c>
      <c r="D103" t="s">
        <v>14</v>
      </c>
      <c r="E103" t="s">
        <v>286</v>
      </c>
      <c r="F103" t="s">
        <v>227</v>
      </c>
      <c r="G103">
        <v>16</v>
      </c>
      <c r="H103">
        <v>0.85</v>
      </c>
      <c r="I103" s="6" t="s">
        <v>287</v>
      </c>
      <c r="J103" s="6" t="s">
        <v>288</v>
      </c>
    </row>
    <row r="104" spans="1:10">
      <c r="A104">
        <v>0</v>
      </c>
      <c r="B104">
        <v>0</v>
      </c>
      <c r="C104">
        <v>-111.552295757343</v>
      </c>
      <c r="D104" t="s">
        <v>14</v>
      </c>
      <c r="E104" t="s">
        <v>289</v>
      </c>
      <c r="F104" t="s">
        <v>227</v>
      </c>
      <c r="G104">
        <v>16</v>
      </c>
      <c r="H104">
        <v>0</v>
      </c>
      <c r="I104">
        <v>0</v>
      </c>
      <c r="J104" s="6" t="s">
        <v>140</v>
      </c>
    </row>
    <row r="105" spans="1:10">
      <c r="A105" s="6" t="s">
        <v>290</v>
      </c>
      <c r="B105">
        <v>0</v>
      </c>
      <c r="C105">
        <v>-83.150552648094106</v>
      </c>
      <c r="D105" t="s">
        <v>10</v>
      </c>
      <c r="E105" t="s">
        <v>291</v>
      </c>
      <c r="F105" t="s">
        <v>227</v>
      </c>
      <c r="G105">
        <v>5</v>
      </c>
      <c r="H105" s="6" t="s">
        <v>290</v>
      </c>
      <c r="I105" s="6" t="s">
        <v>292</v>
      </c>
      <c r="J105" s="6" t="s">
        <v>293</v>
      </c>
    </row>
    <row r="106" spans="1:10">
      <c r="A106">
        <v>0.34</v>
      </c>
      <c r="B106">
        <v>0</v>
      </c>
      <c r="C106">
        <v>-738.84653458700598</v>
      </c>
      <c r="D106" t="s">
        <v>14</v>
      </c>
      <c r="E106" t="s">
        <v>291</v>
      </c>
      <c r="F106" t="s">
        <v>227</v>
      </c>
      <c r="G106">
        <v>16</v>
      </c>
      <c r="H106">
        <v>0.34</v>
      </c>
      <c r="I106" s="6" t="s">
        <v>294</v>
      </c>
      <c r="J106" s="6" t="s">
        <v>295</v>
      </c>
    </row>
    <row r="107" spans="1:10">
      <c r="A107">
        <v>0</v>
      </c>
      <c r="B107">
        <v>0</v>
      </c>
      <c r="C107">
        <v>-243.59827090606501</v>
      </c>
      <c r="D107" t="s">
        <v>14</v>
      </c>
      <c r="E107" t="s">
        <v>296</v>
      </c>
      <c r="F107" t="s">
        <v>227</v>
      </c>
      <c r="G107">
        <v>16</v>
      </c>
      <c r="H107">
        <v>0</v>
      </c>
      <c r="I107">
        <v>0</v>
      </c>
      <c r="J107" s="6" t="s">
        <v>140</v>
      </c>
    </row>
    <row r="108" spans="1:10">
      <c r="A108">
        <v>0.56000000000000005</v>
      </c>
      <c r="B108">
        <v>0</v>
      </c>
      <c r="C108">
        <v>-709.64695220367503</v>
      </c>
      <c r="D108" t="s">
        <v>14</v>
      </c>
      <c r="E108" t="s">
        <v>297</v>
      </c>
      <c r="F108" t="s">
        <v>227</v>
      </c>
      <c r="G108">
        <v>16</v>
      </c>
      <c r="H108">
        <v>0.56000000000000005</v>
      </c>
      <c r="I108" s="6" t="s">
        <v>225</v>
      </c>
      <c r="J108">
        <v>0.76710682244145301</v>
      </c>
    </row>
    <row r="109" spans="1:10">
      <c r="A109">
        <v>1</v>
      </c>
      <c r="B109">
        <v>0</v>
      </c>
      <c r="C109">
        <v>-54.0285579676775</v>
      </c>
      <c r="D109" t="s">
        <v>14</v>
      </c>
      <c r="E109" t="s">
        <v>298</v>
      </c>
      <c r="F109" t="s">
        <v>227</v>
      </c>
      <c r="G109">
        <v>16</v>
      </c>
      <c r="H109">
        <v>1</v>
      </c>
      <c r="I109" s="6" t="s">
        <v>149</v>
      </c>
      <c r="J109">
        <v>1</v>
      </c>
    </row>
    <row r="110" spans="1:10">
      <c r="A110">
        <v>0.52</v>
      </c>
      <c r="B110">
        <v>0</v>
      </c>
      <c r="C110">
        <v>-38.126439732304597</v>
      </c>
      <c r="D110" t="s">
        <v>13</v>
      </c>
      <c r="E110" t="s">
        <v>299</v>
      </c>
      <c r="F110" t="s">
        <v>227</v>
      </c>
      <c r="G110">
        <v>5</v>
      </c>
      <c r="H110">
        <v>0.52</v>
      </c>
      <c r="I110" s="6" t="s">
        <v>300</v>
      </c>
      <c r="J110">
        <v>0.84073763132141299</v>
      </c>
    </row>
    <row r="111" spans="1:10">
      <c r="A111">
        <v>0.12</v>
      </c>
      <c r="B111">
        <v>0</v>
      </c>
      <c r="C111">
        <v>-435.13911061232602</v>
      </c>
      <c r="D111" t="s">
        <v>14</v>
      </c>
      <c r="E111" t="s">
        <v>299</v>
      </c>
      <c r="F111" t="s">
        <v>227</v>
      </c>
      <c r="G111">
        <v>16</v>
      </c>
      <c r="H111">
        <v>0.12</v>
      </c>
      <c r="I111">
        <v>3.2767774577421999E-2</v>
      </c>
      <c r="J111" s="6" t="s">
        <v>260</v>
      </c>
    </row>
    <row r="112" spans="1:10">
      <c r="A112">
        <v>0.16</v>
      </c>
      <c r="B112">
        <v>0</v>
      </c>
      <c r="C112">
        <v>-541.35849281206004</v>
      </c>
      <c r="D112" t="s">
        <v>14</v>
      </c>
      <c r="E112" t="s">
        <v>301</v>
      </c>
      <c r="F112" t="s">
        <v>227</v>
      </c>
      <c r="G112">
        <v>16</v>
      </c>
      <c r="H112">
        <v>0.16</v>
      </c>
      <c r="I112">
        <v>5.1602574492917601E-2</v>
      </c>
      <c r="J112" s="6" t="s">
        <v>283</v>
      </c>
    </row>
    <row r="113" spans="1:10">
      <c r="A113">
        <v>0.36</v>
      </c>
      <c r="B113">
        <v>0</v>
      </c>
      <c r="C113">
        <v>-478.41949970388498</v>
      </c>
      <c r="D113" t="s">
        <v>14</v>
      </c>
      <c r="E113" t="s">
        <v>302</v>
      </c>
      <c r="F113" t="s">
        <v>227</v>
      </c>
      <c r="G113">
        <v>16</v>
      </c>
      <c r="H113">
        <v>0.36</v>
      </c>
      <c r="I113" s="6" t="s">
        <v>252</v>
      </c>
      <c r="J113" s="6" t="s">
        <v>253</v>
      </c>
    </row>
    <row r="114" spans="1:10">
      <c r="A114">
        <v>0.16</v>
      </c>
      <c r="B114">
        <v>0</v>
      </c>
      <c r="C114">
        <v>-391.82213203917399</v>
      </c>
      <c r="D114" t="s">
        <v>14</v>
      </c>
      <c r="E114" t="s">
        <v>303</v>
      </c>
      <c r="F114" t="s">
        <v>304</v>
      </c>
      <c r="G114">
        <v>16</v>
      </c>
      <c r="H114">
        <v>0.16</v>
      </c>
      <c r="I114">
        <v>5.1602574492917601E-2</v>
      </c>
      <c r="J114" s="6" t="s">
        <v>283</v>
      </c>
    </row>
    <row r="115" spans="1:10">
      <c r="A115">
        <v>0</v>
      </c>
      <c r="B115">
        <v>0</v>
      </c>
      <c r="C115">
        <v>-8.4824834603552102</v>
      </c>
      <c r="D115" t="s">
        <v>14</v>
      </c>
      <c r="E115" t="s">
        <v>305</v>
      </c>
      <c r="F115" t="s">
        <v>304</v>
      </c>
      <c r="G115">
        <v>16</v>
      </c>
      <c r="H115">
        <v>0</v>
      </c>
      <c r="I115">
        <v>0</v>
      </c>
      <c r="J115" s="6" t="s">
        <v>140</v>
      </c>
    </row>
    <row r="116" spans="1:10">
      <c r="A116">
        <v>0</v>
      </c>
      <c r="B116">
        <v>0</v>
      </c>
      <c r="C116">
        <v>-6.4322149462409204</v>
      </c>
      <c r="D116" t="s">
        <v>14</v>
      </c>
      <c r="E116" t="s">
        <v>306</v>
      </c>
      <c r="F116" t="s">
        <v>304</v>
      </c>
      <c r="G116">
        <v>16</v>
      </c>
      <c r="H116">
        <v>0</v>
      </c>
      <c r="I116">
        <v>0</v>
      </c>
      <c r="J116" s="6" t="s">
        <v>140</v>
      </c>
    </row>
    <row r="117" spans="1:10">
      <c r="A117">
        <v>0.86</v>
      </c>
      <c r="B117">
        <v>0</v>
      </c>
      <c r="C117">
        <v>-335.03511918245999</v>
      </c>
      <c r="D117" t="s">
        <v>14</v>
      </c>
      <c r="E117" t="s">
        <v>307</v>
      </c>
      <c r="F117" t="s">
        <v>304</v>
      </c>
      <c r="G117">
        <v>16</v>
      </c>
      <c r="H117">
        <v>0.86</v>
      </c>
      <c r="I117" s="6" t="s">
        <v>308</v>
      </c>
      <c r="J117" s="6" t="s">
        <v>309</v>
      </c>
    </row>
    <row r="118" spans="1:10">
      <c r="A118">
        <v>1</v>
      </c>
      <c r="B118">
        <v>0</v>
      </c>
      <c r="C118">
        <v>-104.51352134034001</v>
      </c>
      <c r="D118" t="s">
        <v>14</v>
      </c>
      <c r="E118" t="s">
        <v>310</v>
      </c>
      <c r="F118" t="s">
        <v>304</v>
      </c>
      <c r="G118">
        <v>16</v>
      </c>
      <c r="H118">
        <v>1</v>
      </c>
      <c r="I118" s="6" t="s">
        <v>149</v>
      </c>
      <c r="J118">
        <v>1</v>
      </c>
    </row>
    <row r="119" spans="1:10">
      <c r="A119">
        <v>0</v>
      </c>
      <c r="B119">
        <v>0</v>
      </c>
      <c r="C119">
        <v>-8.1005706979221603</v>
      </c>
      <c r="D119" t="s">
        <v>14</v>
      </c>
      <c r="E119" t="s">
        <v>311</v>
      </c>
      <c r="F119" t="s">
        <v>304</v>
      </c>
      <c r="G119">
        <v>16</v>
      </c>
      <c r="H119">
        <v>0</v>
      </c>
      <c r="I119">
        <v>0</v>
      </c>
      <c r="J119" s="6" t="s">
        <v>140</v>
      </c>
    </row>
    <row r="120" spans="1:10">
      <c r="A120">
        <v>0.24</v>
      </c>
      <c r="B120">
        <v>0</v>
      </c>
      <c r="C120">
        <v>-705.79616816304303</v>
      </c>
      <c r="D120" t="s">
        <v>14</v>
      </c>
      <c r="E120" t="s">
        <v>312</v>
      </c>
      <c r="F120" t="s">
        <v>304</v>
      </c>
      <c r="G120">
        <v>16</v>
      </c>
      <c r="H120">
        <v>0.24</v>
      </c>
      <c r="I120">
        <v>9.5792488470350406E-2</v>
      </c>
      <c r="J120" s="6" t="s">
        <v>152</v>
      </c>
    </row>
    <row r="121" spans="1:10">
      <c r="A121">
        <v>0</v>
      </c>
      <c r="B121">
        <v>0</v>
      </c>
      <c r="C121">
        <v>-7.1859901352535296</v>
      </c>
      <c r="D121" t="s">
        <v>14</v>
      </c>
      <c r="E121" t="s">
        <v>313</v>
      </c>
      <c r="F121" t="s">
        <v>304</v>
      </c>
      <c r="G121">
        <v>16</v>
      </c>
      <c r="H121">
        <v>0</v>
      </c>
      <c r="I121">
        <v>0</v>
      </c>
      <c r="J121" s="6" t="s">
        <v>140</v>
      </c>
    </row>
    <row r="122" spans="1:10">
      <c r="A122">
        <v>1</v>
      </c>
      <c r="B122">
        <v>0</v>
      </c>
      <c r="C122">
        <v>-53.726958138078302</v>
      </c>
      <c r="D122" t="s">
        <v>14</v>
      </c>
      <c r="E122" t="s">
        <v>314</v>
      </c>
      <c r="F122" t="s">
        <v>304</v>
      </c>
      <c r="G122">
        <v>16</v>
      </c>
      <c r="H122">
        <v>1</v>
      </c>
      <c r="I122" s="6" t="s">
        <v>149</v>
      </c>
      <c r="J122">
        <v>1</v>
      </c>
    </row>
    <row r="123" spans="1:10">
      <c r="A123">
        <v>0</v>
      </c>
      <c r="B123">
        <v>0</v>
      </c>
      <c r="C123">
        <v>-37.8147452178058</v>
      </c>
      <c r="D123" t="s">
        <v>14</v>
      </c>
      <c r="E123" t="s">
        <v>315</v>
      </c>
      <c r="F123" t="s">
        <v>304</v>
      </c>
      <c r="G123">
        <v>16</v>
      </c>
      <c r="H123">
        <v>0</v>
      </c>
      <c r="I123">
        <v>0</v>
      </c>
      <c r="J123" s="6" t="s">
        <v>140</v>
      </c>
    </row>
    <row r="124" spans="1:10">
      <c r="A124">
        <v>0</v>
      </c>
      <c r="B124">
        <v>0</v>
      </c>
      <c r="C124">
        <v>-6.0402518479543597</v>
      </c>
      <c r="D124" t="s">
        <v>14</v>
      </c>
      <c r="E124" t="s">
        <v>316</v>
      </c>
      <c r="F124" t="s">
        <v>304</v>
      </c>
      <c r="G124">
        <v>16</v>
      </c>
      <c r="H124">
        <v>0</v>
      </c>
      <c r="I124">
        <v>0</v>
      </c>
      <c r="J124" s="6" t="s">
        <v>140</v>
      </c>
    </row>
    <row r="125" spans="1:10">
      <c r="A125">
        <v>0.21</v>
      </c>
      <c r="B125">
        <v>0</v>
      </c>
      <c r="C125">
        <v>-568.84025075449802</v>
      </c>
      <c r="D125" t="s">
        <v>14</v>
      </c>
      <c r="E125" t="s">
        <v>317</v>
      </c>
      <c r="F125" t="s">
        <v>304</v>
      </c>
      <c r="G125">
        <v>16</v>
      </c>
      <c r="H125">
        <v>0.21</v>
      </c>
      <c r="I125" s="6" t="s">
        <v>162</v>
      </c>
      <c r="J125" s="6" t="s">
        <v>163</v>
      </c>
    </row>
    <row r="126" spans="1:10">
      <c r="A126">
        <v>0</v>
      </c>
      <c r="B126">
        <v>0</v>
      </c>
      <c r="C126">
        <v>-6.3008296039926197</v>
      </c>
      <c r="D126" t="s">
        <v>14</v>
      </c>
      <c r="E126" t="s">
        <v>318</v>
      </c>
      <c r="F126" t="s">
        <v>304</v>
      </c>
      <c r="G126">
        <v>16</v>
      </c>
      <c r="H126">
        <v>0</v>
      </c>
      <c r="I126">
        <v>0</v>
      </c>
      <c r="J126" s="6" t="s">
        <v>140</v>
      </c>
    </row>
    <row r="127" spans="1:10">
      <c r="A127">
        <v>0</v>
      </c>
      <c r="B127">
        <v>0</v>
      </c>
      <c r="C127">
        <v>-6.5729196481899397</v>
      </c>
      <c r="D127" t="s">
        <v>14</v>
      </c>
      <c r="E127" t="s">
        <v>319</v>
      </c>
      <c r="F127" t="s">
        <v>304</v>
      </c>
      <c r="G127">
        <v>16</v>
      </c>
      <c r="H127">
        <v>0</v>
      </c>
      <c r="I127">
        <v>0</v>
      </c>
      <c r="J127" s="6" t="s">
        <v>140</v>
      </c>
    </row>
    <row r="128" spans="1:10">
      <c r="A128">
        <v>0</v>
      </c>
      <c r="B128">
        <v>0</v>
      </c>
      <c r="C128">
        <v>-7.4875002108585704</v>
      </c>
      <c r="D128" t="s">
        <v>14</v>
      </c>
      <c r="E128" t="s">
        <v>320</v>
      </c>
      <c r="F128" t="s">
        <v>304</v>
      </c>
      <c r="G128">
        <v>16</v>
      </c>
      <c r="H128">
        <v>0</v>
      </c>
      <c r="I128">
        <v>0</v>
      </c>
      <c r="J128" s="6" t="s">
        <v>140</v>
      </c>
    </row>
    <row r="129" spans="1:10">
      <c r="A129">
        <v>1</v>
      </c>
      <c r="B129">
        <v>0</v>
      </c>
      <c r="C129">
        <v>-64.628910377379199</v>
      </c>
      <c r="D129" t="s">
        <v>14</v>
      </c>
      <c r="E129" t="s">
        <v>321</v>
      </c>
      <c r="F129" t="s">
        <v>304</v>
      </c>
      <c r="G129">
        <v>16</v>
      </c>
      <c r="H129">
        <v>1</v>
      </c>
      <c r="I129" s="6" t="s">
        <v>149</v>
      </c>
      <c r="J129">
        <v>1</v>
      </c>
    </row>
    <row r="130" spans="1:10">
      <c r="A130">
        <v>1</v>
      </c>
      <c r="B130">
        <v>0</v>
      </c>
      <c r="C130">
        <v>-117.953228078145</v>
      </c>
      <c r="D130" t="s">
        <v>14</v>
      </c>
      <c r="E130" t="s">
        <v>322</v>
      </c>
      <c r="F130" t="s">
        <v>304</v>
      </c>
      <c r="G130">
        <v>16</v>
      </c>
      <c r="H130">
        <v>1</v>
      </c>
      <c r="I130" s="6" t="s">
        <v>149</v>
      </c>
      <c r="J130">
        <v>1</v>
      </c>
    </row>
    <row r="131" spans="1:10">
      <c r="A131">
        <v>0</v>
      </c>
      <c r="B131">
        <v>0</v>
      </c>
      <c r="C131">
        <v>-8.6332384981577306</v>
      </c>
      <c r="D131" t="s">
        <v>14</v>
      </c>
      <c r="E131" t="s">
        <v>323</v>
      </c>
      <c r="F131" t="s">
        <v>304</v>
      </c>
      <c r="G131">
        <v>16</v>
      </c>
      <c r="H131">
        <v>0</v>
      </c>
      <c r="I131">
        <v>0</v>
      </c>
      <c r="J131" s="6" t="s">
        <v>140</v>
      </c>
    </row>
    <row r="132" spans="1:10">
      <c r="A132">
        <v>0</v>
      </c>
      <c r="B132">
        <v>0</v>
      </c>
      <c r="C132">
        <v>-43.728151313310001</v>
      </c>
      <c r="D132" t="s">
        <v>14</v>
      </c>
      <c r="E132" t="s">
        <v>324</v>
      </c>
      <c r="F132" t="s">
        <v>304</v>
      </c>
      <c r="G132">
        <v>16</v>
      </c>
      <c r="H132">
        <v>0</v>
      </c>
      <c r="I132">
        <v>0</v>
      </c>
      <c r="J132" s="6" t="s">
        <v>140</v>
      </c>
    </row>
    <row r="133" spans="1:10">
      <c r="A133">
        <v>1</v>
      </c>
      <c r="B133">
        <v>0</v>
      </c>
      <c r="C133">
        <v>-79.145326929373994</v>
      </c>
      <c r="D133" t="s">
        <v>14</v>
      </c>
      <c r="E133" t="s">
        <v>325</v>
      </c>
      <c r="F133" t="s">
        <v>304</v>
      </c>
      <c r="G133">
        <v>16</v>
      </c>
      <c r="H133">
        <v>1</v>
      </c>
      <c r="I133" s="6" t="s">
        <v>149</v>
      </c>
      <c r="J133">
        <v>1</v>
      </c>
    </row>
    <row r="134" spans="1:10">
      <c r="A134">
        <v>0.84</v>
      </c>
      <c r="B134">
        <v>0</v>
      </c>
      <c r="C134">
        <v>-395.64549692781702</v>
      </c>
      <c r="D134" t="s">
        <v>14</v>
      </c>
      <c r="E134" t="s">
        <v>326</v>
      </c>
      <c r="F134" t="s">
        <v>304</v>
      </c>
      <c r="G134">
        <v>16</v>
      </c>
      <c r="H134">
        <v>0.84</v>
      </c>
      <c r="I134" s="6" t="s">
        <v>217</v>
      </c>
      <c r="J134" s="6" t="s">
        <v>218</v>
      </c>
    </row>
    <row r="135" spans="1:10">
      <c r="A135">
        <v>0</v>
      </c>
      <c r="B135">
        <v>0</v>
      </c>
      <c r="C135">
        <v>-4.8442618813876903</v>
      </c>
      <c r="D135" t="s">
        <v>14</v>
      </c>
      <c r="E135" t="s">
        <v>327</v>
      </c>
      <c r="F135" t="s">
        <v>304</v>
      </c>
      <c r="G135">
        <v>16</v>
      </c>
      <c r="H135">
        <v>0</v>
      </c>
      <c r="I135">
        <v>0</v>
      </c>
      <c r="J135" s="6" t="s">
        <v>140</v>
      </c>
    </row>
    <row r="136" spans="1:10">
      <c r="A136">
        <v>1</v>
      </c>
      <c r="B136">
        <v>0</v>
      </c>
      <c r="C136">
        <v>-33.9213660770167</v>
      </c>
      <c r="D136" t="s">
        <v>14</v>
      </c>
      <c r="E136" t="s">
        <v>328</v>
      </c>
      <c r="F136" t="s">
        <v>304</v>
      </c>
      <c r="G136">
        <v>16</v>
      </c>
      <c r="H136">
        <v>1</v>
      </c>
      <c r="I136" s="6" t="s">
        <v>149</v>
      </c>
      <c r="J136">
        <v>1</v>
      </c>
    </row>
    <row r="137" spans="1:10">
      <c r="A137">
        <v>1</v>
      </c>
      <c r="B137">
        <v>0</v>
      </c>
      <c r="C137">
        <v>-48.682993591545703</v>
      </c>
      <c r="D137" t="s">
        <v>14</v>
      </c>
      <c r="E137" t="s">
        <v>329</v>
      </c>
      <c r="F137" t="s">
        <v>304</v>
      </c>
      <c r="G137">
        <v>16</v>
      </c>
      <c r="H137">
        <v>1</v>
      </c>
      <c r="I137" s="6" t="s">
        <v>149</v>
      </c>
      <c r="J137">
        <v>1</v>
      </c>
    </row>
    <row r="138" spans="1:10">
      <c r="A138">
        <v>0</v>
      </c>
      <c r="B138">
        <v>0</v>
      </c>
      <c r="C138">
        <v>-7.8292116298776202</v>
      </c>
      <c r="D138" t="s">
        <v>14</v>
      </c>
      <c r="E138" t="s">
        <v>330</v>
      </c>
      <c r="F138" t="s">
        <v>304</v>
      </c>
      <c r="G138">
        <v>16</v>
      </c>
      <c r="H138">
        <v>0</v>
      </c>
      <c r="I138">
        <v>0</v>
      </c>
      <c r="J138" s="6" t="s">
        <v>140</v>
      </c>
    </row>
    <row r="139" spans="1:10">
      <c r="A139">
        <v>0</v>
      </c>
      <c r="B139">
        <v>0</v>
      </c>
      <c r="C139">
        <v>-6.9447820747694902</v>
      </c>
      <c r="D139" t="s">
        <v>14</v>
      </c>
      <c r="E139" t="s">
        <v>331</v>
      </c>
      <c r="F139" t="s">
        <v>304</v>
      </c>
      <c r="G139">
        <v>16</v>
      </c>
      <c r="H139">
        <v>0</v>
      </c>
      <c r="I139">
        <v>0</v>
      </c>
      <c r="J139" s="6" t="s">
        <v>140</v>
      </c>
    </row>
    <row r="140" spans="1:10">
      <c r="A140">
        <v>0</v>
      </c>
      <c r="B140">
        <v>0</v>
      </c>
      <c r="C140">
        <v>-100.77722948956099</v>
      </c>
      <c r="D140" t="s">
        <v>14</v>
      </c>
      <c r="E140" t="s">
        <v>332</v>
      </c>
      <c r="F140" t="s">
        <v>304</v>
      </c>
      <c r="G140">
        <v>16</v>
      </c>
      <c r="H140">
        <v>0</v>
      </c>
      <c r="I140">
        <v>0</v>
      </c>
      <c r="J140" s="6" t="s">
        <v>140</v>
      </c>
    </row>
    <row r="141" spans="1:10">
      <c r="A141">
        <v>0.03</v>
      </c>
      <c r="B141">
        <v>0</v>
      </c>
      <c r="C141">
        <v>-364.56331976360298</v>
      </c>
      <c r="D141" t="s">
        <v>14</v>
      </c>
      <c r="E141" t="s">
        <v>333</v>
      </c>
      <c r="F141" t="s">
        <v>304</v>
      </c>
      <c r="G141">
        <v>16</v>
      </c>
      <c r="H141">
        <v>0.03</v>
      </c>
      <c r="I141">
        <v>3.0372082184858002E-3</v>
      </c>
      <c r="J141" s="6" t="s">
        <v>334</v>
      </c>
    </row>
    <row r="142" spans="1:10">
      <c r="A142">
        <v>0.13</v>
      </c>
      <c r="B142">
        <v>0</v>
      </c>
      <c r="C142">
        <v>-447.72834455140202</v>
      </c>
      <c r="D142" t="s">
        <v>14</v>
      </c>
      <c r="E142" t="s">
        <v>335</v>
      </c>
      <c r="F142" t="s">
        <v>304</v>
      </c>
      <c r="G142">
        <v>16</v>
      </c>
      <c r="H142">
        <v>0.13</v>
      </c>
      <c r="I142">
        <v>3.7231133725714599E-2</v>
      </c>
      <c r="J142" s="6" t="s">
        <v>336</v>
      </c>
    </row>
    <row r="143" spans="1:10">
      <c r="A143">
        <v>0</v>
      </c>
      <c r="B143">
        <v>0</v>
      </c>
      <c r="C143">
        <v>-10.251376526657401</v>
      </c>
      <c r="D143" t="s">
        <v>10</v>
      </c>
      <c r="E143" t="s">
        <v>337</v>
      </c>
      <c r="F143" t="s">
        <v>304</v>
      </c>
      <c r="G143">
        <v>6</v>
      </c>
      <c r="H143">
        <v>0</v>
      </c>
      <c r="I143">
        <v>0</v>
      </c>
      <c r="J143" s="6" t="s">
        <v>109</v>
      </c>
    </row>
    <row r="144" spans="1:10">
      <c r="A144">
        <v>7.0000000000000007E-2</v>
      </c>
      <c r="B144">
        <v>0</v>
      </c>
      <c r="C144">
        <v>-60.582003698682598</v>
      </c>
      <c r="D144" t="s">
        <v>13</v>
      </c>
      <c r="E144" t="s">
        <v>337</v>
      </c>
      <c r="F144" t="s">
        <v>304</v>
      </c>
      <c r="G144">
        <v>6</v>
      </c>
      <c r="H144">
        <v>7.0000000000000007E-2</v>
      </c>
      <c r="I144">
        <v>6.3652686117132004E-3</v>
      </c>
      <c r="J144" s="6" t="s">
        <v>338</v>
      </c>
    </row>
    <row r="145" spans="1:10">
      <c r="A145">
        <v>0</v>
      </c>
      <c r="B145">
        <v>0</v>
      </c>
      <c r="C145">
        <v>-348.30758721927202</v>
      </c>
      <c r="D145" t="s">
        <v>14</v>
      </c>
      <c r="E145" t="s">
        <v>337</v>
      </c>
      <c r="F145" t="s">
        <v>304</v>
      </c>
      <c r="G145">
        <v>16</v>
      </c>
      <c r="H145">
        <v>0</v>
      </c>
      <c r="I145">
        <v>0</v>
      </c>
      <c r="J145" s="6" t="s">
        <v>140</v>
      </c>
    </row>
    <row r="146" spans="1:10">
      <c r="A146">
        <v>0</v>
      </c>
      <c r="B146">
        <v>0</v>
      </c>
      <c r="C146">
        <v>-7.1188123319056604</v>
      </c>
      <c r="D146" t="s">
        <v>10</v>
      </c>
      <c r="E146" t="s">
        <v>339</v>
      </c>
      <c r="F146" t="s">
        <v>304</v>
      </c>
      <c r="G146">
        <v>5</v>
      </c>
      <c r="H146">
        <v>0</v>
      </c>
      <c r="I146" s="6" t="s">
        <v>126</v>
      </c>
      <c r="J146" s="6" t="s">
        <v>127</v>
      </c>
    </row>
    <row r="147" spans="1:10">
      <c r="A147">
        <v>0.74</v>
      </c>
      <c r="B147">
        <v>0</v>
      </c>
      <c r="C147">
        <v>-729.065103472445</v>
      </c>
      <c r="D147" t="s">
        <v>14</v>
      </c>
      <c r="E147" t="s">
        <v>339</v>
      </c>
      <c r="F147" t="s">
        <v>304</v>
      </c>
      <c r="G147">
        <v>16</v>
      </c>
      <c r="H147">
        <v>0.74</v>
      </c>
      <c r="I147">
        <v>0.49501667046199999</v>
      </c>
      <c r="J147" s="6" t="s">
        <v>340</v>
      </c>
    </row>
    <row r="148" spans="1:10">
      <c r="A148">
        <v>1</v>
      </c>
      <c r="B148">
        <v>0</v>
      </c>
      <c r="C148">
        <v>-0.170855709509524</v>
      </c>
      <c r="D148" t="s">
        <v>10</v>
      </c>
      <c r="E148" t="s">
        <v>341</v>
      </c>
      <c r="F148" t="s">
        <v>304</v>
      </c>
      <c r="G148">
        <v>6</v>
      </c>
      <c r="H148">
        <v>1</v>
      </c>
      <c r="I148" s="6" t="s">
        <v>342</v>
      </c>
      <c r="J148">
        <v>1</v>
      </c>
    </row>
    <row r="149" spans="1:10">
      <c r="A149">
        <v>1</v>
      </c>
      <c r="B149">
        <v>0</v>
      </c>
      <c r="C149">
        <v>-3.6472625992690002</v>
      </c>
      <c r="D149" t="s">
        <v>13</v>
      </c>
      <c r="E149" t="s">
        <v>341</v>
      </c>
      <c r="F149" t="s">
        <v>304</v>
      </c>
      <c r="G149">
        <v>5</v>
      </c>
      <c r="H149">
        <v>1</v>
      </c>
      <c r="I149" s="6" t="s">
        <v>343</v>
      </c>
      <c r="J149">
        <v>1</v>
      </c>
    </row>
    <row r="150" spans="1:10">
      <c r="A150">
        <v>1</v>
      </c>
      <c r="B150">
        <v>0</v>
      </c>
      <c r="C150">
        <v>-30.391940925152898</v>
      </c>
      <c r="D150" t="s">
        <v>14</v>
      </c>
      <c r="E150" t="s">
        <v>341</v>
      </c>
      <c r="F150" t="s">
        <v>304</v>
      </c>
      <c r="G150">
        <v>16</v>
      </c>
      <c r="H150">
        <v>1</v>
      </c>
      <c r="I150" s="6" t="s">
        <v>149</v>
      </c>
      <c r="J150">
        <v>1</v>
      </c>
    </row>
    <row r="151" spans="1:10">
      <c r="A151">
        <v>0.25</v>
      </c>
      <c r="B151">
        <v>0</v>
      </c>
      <c r="C151">
        <v>-62.446933636953197</v>
      </c>
      <c r="D151" t="s">
        <v>10</v>
      </c>
      <c r="E151" t="s">
        <v>344</v>
      </c>
      <c r="F151" t="s">
        <v>304</v>
      </c>
      <c r="G151">
        <v>5</v>
      </c>
      <c r="H151">
        <v>0.25</v>
      </c>
      <c r="I151" s="6" t="s">
        <v>345</v>
      </c>
      <c r="J151" s="6" t="s">
        <v>346</v>
      </c>
    </row>
    <row r="152" spans="1:10">
      <c r="A152">
        <v>0.14000000000000001</v>
      </c>
      <c r="B152">
        <v>0</v>
      </c>
      <c r="C152">
        <v>-642.20776563209597</v>
      </c>
      <c r="D152" t="s">
        <v>14</v>
      </c>
      <c r="E152" t="s">
        <v>344</v>
      </c>
      <c r="F152" t="s">
        <v>304</v>
      </c>
      <c r="G152">
        <v>16</v>
      </c>
      <c r="H152">
        <v>0.14000000000000001</v>
      </c>
      <c r="I152">
        <v>4.1864672574284501E-2</v>
      </c>
      <c r="J152" s="6" t="s">
        <v>170</v>
      </c>
    </row>
    <row r="153" spans="1:10">
      <c r="A153">
        <v>1</v>
      </c>
      <c r="B153">
        <v>0</v>
      </c>
      <c r="C153">
        <v>-76.500192021531802</v>
      </c>
      <c r="D153" t="s">
        <v>14</v>
      </c>
      <c r="E153" t="s">
        <v>347</v>
      </c>
      <c r="F153" t="s">
        <v>304</v>
      </c>
      <c r="G153">
        <v>16</v>
      </c>
      <c r="H153">
        <v>1</v>
      </c>
      <c r="I153" s="6" t="s">
        <v>149</v>
      </c>
      <c r="J153">
        <v>1</v>
      </c>
    </row>
    <row r="154" spans="1:10">
      <c r="A154">
        <v>0</v>
      </c>
      <c r="B154">
        <v>0</v>
      </c>
      <c r="C154">
        <v>-51.235514449978403</v>
      </c>
      <c r="D154" t="s">
        <v>14</v>
      </c>
      <c r="E154" t="s">
        <v>348</v>
      </c>
      <c r="F154" t="s">
        <v>304</v>
      </c>
      <c r="G154">
        <v>16</v>
      </c>
      <c r="H154">
        <v>0</v>
      </c>
      <c r="I154">
        <v>0</v>
      </c>
      <c r="J154" s="6" t="s">
        <v>140</v>
      </c>
    </row>
    <row r="155" spans="1:10">
      <c r="A155">
        <v>0</v>
      </c>
      <c r="B155">
        <v>0</v>
      </c>
      <c r="C155">
        <v>-120.276048681178</v>
      </c>
      <c r="D155" t="s">
        <v>14</v>
      </c>
      <c r="E155" t="s">
        <v>349</v>
      </c>
      <c r="F155" t="s">
        <v>304</v>
      </c>
      <c r="G155">
        <v>16</v>
      </c>
      <c r="H155">
        <v>0</v>
      </c>
      <c r="I155">
        <v>0</v>
      </c>
      <c r="J155" s="6" t="s">
        <v>140</v>
      </c>
    </row>
    <row r="156" spans="1:10">
      <c r="A156">
        <v>1</v>
      </c>
      <c r="B156">
        <v>0</v>
      </c>
      <c r="C156">
        <v>-104.540121212137</v>
      </c>
      <c r="D156" t="s">
        <v>14</v>
      </c>
      <c r="E156" t="s">
        <v>350</v>
      </c>
      <c r="F156" t="s">
        <v>304</v>
      </c>
      <c r="G156">
        <v>16</v>
      </c>
      <c r="H156">
        <v>1</v>
      </c>
      <c r="I156" s="6" t="s">
        <v>149</v>
      </c>
      <c r="J156">
        <v>1</v>
      </c>
    </row>
    <row r="157" spans="1:10">
      <c r="A157">
        <v>0.02</v>
      </c>
      <c r="B157">
        <v>0</v>
      </c>
      <c r="C157">
        <v>-53.162136444064203</v>
      </c>
      <c r="D157" t="s">
        <v>10</v>
      </c>
      <c r="E157" t="s">
        <v>351</v>
      </c>
      <c r="F157" t="s">
        <v>304</v>
      </c>
      <c r="G157">
        <v>6</v>
      </c>
      <c r="H157">
        <v>0.02</v>
      </c>
      <c r="I157" s="6" t="s">
        <v>352</v>
      </c>
      <c r="J157" s="6" t="s">
        <v>353</v>
      </c>
    </row>
    <row r="158" spans="1:10">
      <c r="A158">
        <v>0</v>
      </c>
      <c r="B158">
        <v>0</v>
      </c>
      <c r="C158">
        <v>-15.809639399798099</v>
      </c>
      <c r="D158" t="s">
        <v>13</v>
      </c>
      <c r="E158" t="s">
        <v>351</v>
      </c>
      <c r="F158" t="s">
        <v>304</v>
      </c>
      <c r="G158">
        <v>6</v>
      </c>
      <c r="H158">
        <v>0</v>
      </c>
      <c r="I158">
        <v>0</v>
      </c>
      <c r="J158" s="6" t="s">
        <v>109</v>
      </c>
    </row>
    <row r="159" spans="1:10">
      <c r="A159">
        <v>0.24</v>
      </c>
      <c r="B159">
        <v>0</v>
      </c>
      <c r="C159">
        <v>-682.83212232256801</v>
      </c>
      <c r="D159" t="s">
        <v>14</v>
      </c>
      <c r="E159" t="s">
        <v>351</v>
      </c>
      <c r="F159" t="s">
        <v>304</v>
      </c>
      <c r="G159">
        <v>16</v>
      </c>
      <c r="H159">
        <v>0.24</v>
      </c>
      <c r="I159">
        <v>9.5792488470350406E-2</v>
      </c>
      <c r="J159" s="6" t="s">
        <v>152</v>
      </c>
    </row>
    <row r="160" spans="1:10">
      <c r="A160">
        <v>0</v>
      </c>
      <c r="B160">
        <v>0</v>
      </c>
      <c r="C160">
        <v>-5.26637598723475</v>
      </c>
      <c r="D160" t="s">
        <v>14</v>
      </c>
      <c r="E160" t="s">
        <v>354</v>
      </c>
      <c r="F160" t="s">
        <v>304</v>
      </c>
      <c r="G160">
        <v>16</v>
      </c>
      <c r="H160">
        <v>0</v>
      </c>
      <c r="I160">
        <v>0</v>
      </c>
      <c r="J160" s="6" t="s">
        <v>140</v>
      </c>
    </row>
    <row r="161" spans="1:10">
      <c r="A161">
        <v>0.24</v>
      </c>
      <c r="B161">
        <v>0</v>
      </c>
      <c r="C161">
        <v>-409.13519521965401</v>
      </c>
      <c r="D161" t="s">
        <v>14</v>
      </c>
      <c r="E161" t="s">
        <v>355</v>
      </c>
      <c r="F161" t="s">
        <v>304</v>
      </c>
      <c r="G161">
        <v>16</v>
      </c>
      <c r="H161">
        <v>0.24</v>
      </c>
      <c r="I161">
        <v>9.5792488470350406E-2</v>
      </c>
      <c r="J161" s="6" t="s">
        <v>152</v>
      </c>
    </row>
    <row r="162" spans="1:10">
      <c r="A162">
        <v>1</v>
      </c>
      <c r="B162">
        <v>0</v>
      </c>
      <c r="C162">
        <v>-184.88335687511599</v>
      </c>
      <c r="D162" t="s">
        <v>14</v>
      </c>
      <c r="E162" t="s">
        <v>356</v>
      </c>
      <c r="F162" t="s">
        <v>304</v>
      </c>
      <c r="G162">
        <v>16</v>
      </c>
      <c r="H162">
        <v>1</v>
      </c>
      <c r="I162" s="6" t="s">
        <v>149</v>
      </c>
      <c r="J162">
        <v>1</v>
      </c>
    </row>
    <row r="163" spans="1:10">
      <c r="A163">
        <v>0</v>
      </c>
      <c r="B163">
        <v>0</v>
      </c>
      <c r="C163">
        <v>-54.660107655920598</v>
      </c>
      <c r="D163" t="s">
        <v>14</v>
      </c>
      <c r="E163" t="s">
        <v>357</v>
      </c>
      <c r="F163" t="s">
        <v>304</v>
      </c>
      <c r="G163">
        <v>16</v>
      </c>
      <c r="H163">
        <v>0</v>
      </c>
      <c r="I163">
        <v>0</v>
      </c>
      <c r="J163" s="6" t="s">
        <v>140</v>
      </c>
    </row>
    <row r="164" spans="1:10">
      <c r="A164">
        <v>0.59</v>
      </c>
      <c r="B164">
        <v>0</v>
      </c>
      <c r="C164">
        <v>-81.632360448478394</v>
      </c>
      <c r="D164" t="s">
        <v>13</v>
      </c>
      <c r="E164" t="s">
        <v>358</v>
      </c>
      <c r="F164" t="s">
        <v>304</v>
      </c>
      <c r="G164">
        <v>5</v>
      </c>
      <c r="H164">
        <v>0.59</v>
      </c>
      <c r="I164" s="6" t="s">
        <v>104</v>
      </c>
      <c r="J164" s="6" t="s">
        <v>105</v>
      </c>
    </row>
    <row r="165" spans="1:10">
      <c r="A165">
        <v>0.56000000000000005</v>
      </c>
      <c r="B165">
        <v>0</v>
      </c>
      <c r="C165">
        <v>-718.94350129515203</v>
      </c>
      <c r="D165" t="s">
        <v>14</v>
      </c>
      <c r="E165" t="s">
        <v>358</v>
      </c>
      <c r="F165" t="s">
        <v>304</v>
      </c>
      <c r="G165">
        <v>16</v>
      </c>
      <c r="H165">
        <v>0.56000000000000005</v>
      </c>
      <c r="I165" s="6" t="s">
        <v>225</v>
      </c>
      <c r="J165">
        <v>0.76710682244145301</v>
      </c>
    </row>
    <row r="166" spans="1:10">
      <c r="A166">
        <v>0</v>
      </c>
      <c r="B166">
        <v>0</v>
      </c>
      <c r="C166">
        <v>-6.4811560130110601</v>
      </c>
      <c r="D166" t="s">
        <v>10</v>
      </c>
      <c r="E166" t="s">
        <v>359</v>
      </c>
      <c r="F166" t="s">
        <v>304</v>
      </c>
      <c r="G166">
        <v>7</v>
      </c>
      <c r="H166">
        <v>0</v>
      </c>
      <c r="I166">
        <v>0</v>
      </c>
      <c r="J166" s="6" t="s">
        <v>214</v>
      </c>
    </row>
    <row r="167" spans="1:10">
      <c r="A167">
        <v>0</v>
      </c>
      <c r="B167">
        <v>0</v>
      </c>
      <c r="C167">
        <v>-8.7434937589239592</v>
      </c>
      <c r="D167" t="s">
        <v>13</v>
      </c>
      <c r="E167" t="s">
        <v>359</v>
      </c>
      <c r="F167" t="s">
        <v>304</v>
      </c>
      <c r="G167">
        <v>5</v>
      </c>
      <c r="H167">
        <v>0</v>
      </c>
      <c r="I167" s="6" t="s">
        <v>126</v>
      </c>
      <c r="J167" s="6" t="s">
        <v>127</v>
      </c>
    </row>
    <row r="168" spans="1:10">
      <c r="A168">
        <v>0</v>
      </c>
      <c r="B168">
        <v>0</v>
      </c>
      <c r="C168">
        <v>-139.25346653985901</v>
      </c>
      <c r="D168" t="s">
        <v>14</v>
      </c>
      <c r="E168" t="s">
        <v>359</v>
      </c>
      <c r="F168" t="s">
        <v>304</v>
      </c>
      <c r="G168">
        <v>16</v>
      </c>
      <c r="H168">
        <v>0</v>
      </c>
      <c r="I168">
        <v>0</v>
      </c>
      <c r="J168" s="6" t="s">
        <v>140</v>
      </c>
    </row>
    <row r="169" spans="1:10">
      <c r="A169">
        <v>0.22</v>
      </c>
      <c r="B169">
        <v>0</v>
      </c>
      <c r="C169">
        <v>-66.7622330182555</v>
      </c>
      <c r="D169" t="s">
        <v>13</v>
      </c>
      <c r="E169" t="s">
        <v>360</v>
      </c>
      <c r="F169" t="s">
        <v>304</v>
      </c>
      <c r="G169">
        <v>5</v>
      </c>
      <c r="H169">
        <v>0.22</v>
      </c>
      <c r="I169">
        <v>4.2728423691493898E-2</v>
      </c>
      <c r="J169" s="6" t="s">
        <v>361</v>
      </c>
    </row>
    <row r="170" spans="1:10">
      <c r="A170">
        <v>0</v>
      </c>
      <c r="B170">
        <v>0</v>
      </c>
      <c r="C170">
        <v>-167.32441442256999</v>
      </c>
      <c r="D170" t="s">
        <v>14</v>
      </c>
      <c r="E170" t="s">
        <v>360</v>
      </c>
      <c r="F170" t="s">
        <v>304</v>
      </c>
      <c r="G170">
        <v>16</v>
      </c>
      <c r="H170">
        <v>0</v>
      </c>
      <c r="I170">
        <v>0</v>
      </c>
      <c r="J170" s="6" t="s">
        <v>140</v>
      </c>
    </row>
    <row r="171" spans="1:10">
      <c r="A171">
        <v>0</v>
      </c>
      <c r="B171">
        <v>0</v>
      </c>
      <c r="C171">
        <v>-7.5880035693935799</v>
      </c>
      <c r="D171" t="s">
        <v>14</v>
      </c>
      <c r="E171" t="s">
        <v>362</v>
      </c>
      <c r="F171" t="s">
        <v>304</v>
      </c>
      <c r="G171">
        <v>16</v>
      </c>
      <c r="H171">
        <v>0</v>
      </c>
      <c r="I171">
        <v>0</v>
      </c>
      <c r="J171" s="6" t="s">
        <v>140</v>
      </c>
    </row>
    <row r="172" spans="1:10">
      <c r="A172">
        <v>0</v>
      </c>
      <c r="B172">
        <v>0</v>
      </c>
      <c r="C172">
        <v>-27.919710492146301</v>
      </c>
      <c r="D172" t="s">
        <v>14</v>
      </c>
      <c r="E172" t="s">
        <v>363</v>
      </c>
      <c r="F172" t="s">
        <v>304</v>
      </c>
      <c r="G172">
        <v>16</v>
      </c>
      <c r="H172">
        <v>0</v>
      </c>
      <c r="I172">
        <v>0</v>
      </c>
      <c r="J172" s="6" t="s">
        <v>140</v>
      </c>
    </row>
    <row r="173" spans="1:10">
      <c r="A173">
        <v>0</v>
      </c>
      <c r="B173">
        <v>0</v>
      </c>
      <c r="C173">
        <v>-12.882896821682801</v>
      </c>
      <c r="D173" t="s">
        <v>13</v>
      </c>
      <c r="E173" t="s">
        <v>364</v>
      </c>
      <c r="F173" t="s">
        <v>304</v>
      </c>
      <c r="G173">
        <v>6</v>
      </c>
      <c r="H173">
        <v>0</v>
      </c>
      <c r="I173">
        <v>0</v>
      </c>
      <c r="J173" s="6" t="s">
        <v>109</v>
      </c>
    </row>
    <row r="174" spans="1:10">
      <c r="A174">
        <v>0.15</v>
      </c>
      <c r="B174">
        <v>0</v>
      </c>
      <c r="C174">
        <v>-497.99143796672797</v>
      </c>
      <c r="D174" t="s">
        <v>14</v>
      </c>
      <c r="E174" t="s">
        <v>364</v>
      </c>
      <c r="F174" t="s">
        <v>304</v>
      </c>
      <c r="G174">
        <v>16</v>
      </c>
      <c r="H174">
        <v>0.15</v>
      </c>
      <c r="I174">
        <v>4.6658155288370001E-2</v>
      </c>
      <c r="J174" s="6" t="s">
        <v>365</v>
      </c>
    </row>
    <row r="175" spans="1:10">
      <c r="A175" s="6" t="s">
        <v>192</v>
      </c>
      <c r="B175">
        <v>0</v>
      </c>
      <c r="C175">
        <v>-792.41772926619706</v>
      </c>
      <c r="D175" t="s">
        <v>14</v>
      </c>
      <c r="E175" t="s">
        <v>366</v>
      </c>
      <c r="F175" t="s">
        <v>304</v>
      </c>
      <c r="G175">
        <v>16</v>
      </c>
      <c r="H175" s="6" t="s">
        <v>192</v>
      </c>
      <c r="I175" s="6" t="s">
        <v>193</v>
      </c>
      <c r="J175" s="6" t="s">
        <v>194</v>
      </c>
    </row>
    <row r="176" spans="1:10">
      <c r="A176">
        <v>0</v>
      </c>
      <c r="B176">
        <v>0</v>
      </c>
      <c r="C176">
        <v>-7.2864934937885399</v>
      </c>
      <c r="D176" t="s">
        <v>14</v>
      </c>
      <c r="E176" t="s">
        <v>367</v>
      </c>
      <c r="F176" t="s">
        <v>368</v>
      </c>
      <c r="G176">
        <v>16</v>
      </c>
      <c r="H176">
        <v>0</v>
      </c>
      <c r="I176">
        <v>0</v>
      </c>
      <c r="J176" s="6" t="s">
        <v>140</v>
      </c>
    </row>
    <row r="177" spans="1:10">
      <c r="A177">
        <v>0.56000000000000005</v>
      </c>
      <c r="B177">
        <v>0</v>
      </c>
      <c r="C177">
        <v>-782.49885689648499</v>
      </c>
      <c r="D177" t="s">
        <v>14</v>
      </c>
      <c r="E177" t="s">
        <v>369</v>
      </c>
      <c r="F177" t="s">
        <v>370</v>
      </c>
      <c r="G177">
        <v>16</v>
      </c>
      <c r="H177">
        <v>0.56000000000000005</v>
      </c>
      <c r="I177" s="6" t="s">
        <v>225</v>
      </c>
      <c r="J177">
        <v>0.76710682244145301</v>
      </c>
    </row>
    <row r="178" spans="1:10">
      <c r="A178">
        <v>0</v>
      </c>
      <c r="B178">
        <v>0</v>
      </c>
      <c r="C178">
        <v>-2.7839430314198901</v>
      </c>
      <c r="D178" t="s">
        <v>14</v>
      </c>
      <c r="E178" t="s">
        <v>371</v>
      </c>
      <c r="F178" t="s">
        <v>370</v>
      </c>
      <c r="G178">
        <v>16</v>
      </c>
      <c r="H178">
        <v>0</v>
      </c>
      <c r="I178">
        <v>0</v>
      </c>
      <c r="J178" s="6" t="s">
        <v>140</v>
      </c>
    </row>
    <row r="179" spans="1:10">
      <c r="A179">
        <v>0</v>
      </c>
      <c r="B179">
        <v>0</v>
      </c>
      <c r="C179">
        <v>-7.2462921503745399</v>
      </c>
      <c r="D179" t="s">
        <v>14</v>
      </c>
      <c r="E179" t="s">
        <v>372</v>
      </c>
      <c r="F179" t="s">
        <v>370</v>
      </c>
      <c r="G179">
        <v>16</v>
      </c>
      <c r="H179">
        <v>0</v>
      </c>
      <c r="I179">
        <v>0</v>
      </c>
      <c r="J179" s="6" t="s">
        <v>140</v>
      </c>
    </row>
    <row r="180" spans="1:10">
      <c r="A180">
        <v>0</v>
      </c>
      <c r="B180">
        <v>0</v>
      </c>
      <c r="C180">
        <v>-5.8191444591773296</v>
      </c>
      <c r="D180" t="s">
        <v>14</v>
      </c>
      <c r="E180" t="s">
        <v>373</v>
      </c>
      <c r="F180" t="s">
        <v>370</v>
      </c>
      <c r="G180">
        <v>16</v>
      </c>
      <c r="H180">
        <v>0</v>
      </c>
      <c r="I180">
        <v>0</v>
      </c>
      <c r="J180" s="6" t="s">
        <v>140</v>
      </c>
    </row>
    <row r="181" spans="1:10">
      <c r="A181">
        <v>0</v>
      </c>
      <c r="B181">
        <v>0</v>
      </c>
      <c r="C181">
        <v>-5.3668793457697603</v>
      </c>
      <c r="D181" t="s">
        <v>14</v>
      </c>
      <c r="E181" t="s">
        <v>374</v>
      </c>
      <c r="F181" t="s">
        <v>370</v>
      </c>
      <c r="G181">
        <v>16</v>
      </c>
      <c r="H181">
        <v>0</v>
      </c>
      <c r="I181">
        <v>0</v>
      </c>
      <c r="J181" s="6" t="s">
        <v>140</v>
      </c>
    </row>
    <row r="182" spans="1:10">
      <c r="A182">
        <v>0</v>
      </c>
      <c r="B182">
        <v>0</v>
      </c>
      <c r="C182">
        <v>-6.8962134415229199</v>
      </c>
      <c r="D182" t="s">
        <v>14</v>
      </c>
      <c r="E182" t="s">
        <v>375</v>
      </c>
      <c r="F182" t="s">
        <v>370</v>
      </c>
      <c r="G182">
        <v>16</v>
      </c>
      <c r="H182">
        <v>0</v>
      </c>
      <c r="I182">
        <v>0</v>
      </c>
      <c r="J182" s="6" t="s">
        <v>140</v>
      </c>
    </row>
    <row r="183" spans="1:10">
      <c r="A183">
        <v>0</v>
      </c>
      <c r="B183">
        <v>0</v>
      </c>
      <c r="C183">
        <v>-8.8844968944952694</v>
      </c>
      <c r="D183" t="s">
        <v>14</v>
      </c>
      <c r="E183" t="s">
        <v>376</v>
      </c>
      <c r="F183" t="s">
        <v>370</v>
      </c>
      <c r="G183">
        <v>16</v>
      </c>
      <c r="H183">
        <v>0</v>
      </c>
      <c r="I183">
        <v>0</v>
      </c>
      <c r="J183" s="6" t="s">
        <v>140</v>
      </c>
    </row>
    <row r="184" spans="1:10">
      <c r="A184">
        <v>0.46</v>
      </c>
      <c r="B184">
        <v>0</v>
      </c>
      <c r="C184">
        <v>-61.406263023782799</v>
      </c>
      <c r="D184" t="s">
        <v>10</v>
      </c>
      <c r="E184" t="s">
        <v>377</v>
      </c>
      <c r="F184" t="s">
        <v>378</v>
      </c>
      <c r="G184">
        <v>5</v>
      </c>
      <c r="H184">
        <v>0.46</v>
      </c>
      <c r="I184" s="6" t="s">
        <v>379</v>
      </c>
      <c r="J184" s="6" t="s">
        <v>380</v>
      </c>
    </row>
    <row r="185" spans="1:10">
      <c r="A185" s="6" t="s">
        <v>290</v>
      </c>
      <c r="B185">
        <v>0</v>
      </c>
      <c r="C185">
        <v>-755.31755848636203</v>
      </c>
      <c r="D185" t="s">
        <v>14</v>
      </c>
      <c r="E185" t="s">
        <v>377</v>
      </c>
      <c r="F185" t="s">
        <v>378</v>
      </c>
      <c r="G185">
        <v>16</v>
      </c>
      <c r="H185" s="6" t="s">
        <v>290</v>
      </c>
      <c r="I185" s="6" t="s">
        <v>381</v>
      </c>
      <c r="J185">
        <v>0.86001360472521104</v>
      </c>
    </row>
    <row r="186" spans="1:10">
      <c r="A186">
        <v>0</v>
      </c>
      <c r="B186">
        <v>0</v>
      </c>
      <c r="C186">
        <v>-19.7467272225825</v>
      </c>
      <c r="D186" t="s">
        <v>10</v>
      </c>
      <c r="E186" t="s">
        <v>382</v>
      </c>
      <c r="F186" t="s">
        <v>383</v>
      </c>
      <c r="G186">
        <v>5</v>
      </c>
      <c r="H186">
        <v>0</v>
      </c>
      <c r="I186" s="6" t="s">
        <v>126</v>
      </c>
      <c r="J186" s="6" t="s">
        <v>127</v>
      </c>
    </row>
    <row r="187" spans="1:10">
      <c r="A187">
        <v>0</v>
      </c>
      <c r="B187">
        <v>0</v>
      </c>
      <c r="C187">
        <v>-26.148407046395</v>
      </c>
      <c r="D187" t="s">
        <v>13</v>
      </c>
      <c r="E187" t="s">
        <v>382</v>
      </c>
      <c r="F187" t="s">
        <v>383</v>
      </c>
      <c r="G187">
        <v>5</v>
      </c>
      <c r="H187">
        <v>0</v>
      </c>
      <c r="I187" s="6" t="s">
        <v>126</v>
      </c>
      <c r="J187" s="6" t="s">
        <v>127</v>
      </c>
    </row>
    <row r="188" spans="1:10">
      <c r="A188">
        <v>0.25</v>
      </c>
      <c r="B188">
        <v>0</v>
      </c>
      <c r="C188">
        <v>-694.80723426552299</v>
      </c>
      <c r="D188" t="s">
        <v>14</v>
      </c>
      <c r="E188" t="s">
        <v>382</v>
      </c>
      <c r="F188" t="s">
        <v>383</v>
      </c>
      <c r="G188">
        <v>16</v>
      </c>
      <c r="H188">
        <v>0.25</v>
      </c>
      <c r="I188" s="6" t="s">
        <v>196</v>
      </c>
      <c r="J188" s="6" t="s">
        <v>197</v>
      </c>
    </row>
    <row r="189" spans="1:10">
      <c r="A189">
        <v>0.64</v>
      </c>
      <c r="B189">
        <v>0</v>
      </c>
      <c r="C189">
        <v>-513.18398063735799</v>
      </c>
      <c r="D189" t="s">
        <v>14</v>
      </c>
      <c r="E189" t="s">
        <v>384</v>
      </c>
      <c r="F189" t="s">
        <v>383</v>
      </c>
      <c r="G189">
        <v>16</v>
      </c>
      <c r="H189">
        <v>0.64</v>
      </c>
      <c r="I189" s="6" t="s">
        <v>154</v>
      </c>
      <c r="J189" s="6" t="s">
        <v>155</v>
      </c>
    </row>
    <row r="190" spans="1:10">
      <c r="A190">
        <v>0.28999999999999998</v>
      </c>
      <c r="B190">
        <v>0</v>
      </c>
      <c r="C190">
        <v>-681.94265719695102</v>
      </c>
      <c r="D190" t="s">
        <v>14</v>
      </c>
      <c r="E190" t="s">
        <v>385</v>
      </c>
      <c r="F190" t="s">
        <v>383</v>
      </c>
      <c r="G190">
        <v>16</v>
      </c>
      <c r="H190">
        <v>0.28999999999999998</v>
      </c>
      <c r="I190" s="6" t="s">
        <v>386</v>
      </c>
      <c r="J190" s="6" t="s">
        <v>387</v>
      </c>
    </row>
    <row r="191" spans="1:10">
      <c r="A191">
        <v>7.0000000000000007E-2</v>
      </c>
      <c r="B191">
        <v>0</v>
      </c>
      <c r="C191">
        <v>-32.208984764303899</v>
      </c>
      <c r="D191" t="s">
        <v>10</v>
      </c>
      <c r="E191" t="s">
        <v>388</v>
      </c>
      <c r="F191" t="s">
        <v>383</v>
      </c>
      <c r="G191">
        <v>5</v>
      </c>
      <c r="H191">
        <v>7.0000000000000007E-2</v>
      </c>
      <c r="I191">
        <v>5.4526237774235398E-3</v>
      </c>
      <c r="J191" s="6" t="s">
        <v>389</v>
      </c>
    </row>
    <row r="192" spans="1:10">
      <c r="A192">
        <v>0</v>
      </c>
      <c r="B192">
        <v>0</v>
      </c>
      <c r="C192">
        <v>-0.37186242657955298</v>
      </c>
      <c r="D192" t="s">
        <v>13</v>
      </c>
      <c r="E192" t="s">
        <v>388</v>
      </c>
      <c r="F192" t="s">
        <v>383</v>
      </c>
      <c r="G192">
        <v>6</v>
      </c>
      <c r="H192">
        <v>0</v>
      </c>
      <c r="I192">
        <v>0</v>
      </c>
      <c r="J192" s="6" t="s">
        <v>109</v>
      </c>
    </row>
    <row r="193" spans="1:10">
      <c r="A193">
        <v>0.16</v>
      </c>
      <c r="B193">
        <v>0</v>
      </c>
      <c r="C193">
        <v>-539.29445950317495</v>
      </c>
      <c r="D193" t="s">
        <v>14</v>
      </c>
      <c r="E193" t="s">
        <v>388</v>
      </c>
      <c r="F193" t="s">
        <v>383</v>
      </c>
      <c r="G193">
        <v>16</v>
      </c>
      <c r="H193">
        <v>0.16</v>
      </c>
      <c r="I193">
        <v>5.1602574492917601E-2</v>
      </c>
      <c r="J193" s="6" t="s">
        <v>283</v>
      </c>
    </row>
    <row r="194" spans="1:10">
      <c r="A194">
        <v>0.28000000000000003</v>
      </c>
      <c r="B194">
        <v>0</v>
      </c>
      <c r="C194">
        <v>-105.98609247559</v>
      </c>
      <c r="D194" t="s">
        <v>10</v>
      </c>
      <c r="E194" t="s">
        <v>390</v>
      </c>
      <c r="F194" t="s">
        <v>383</v>
      </c>
      <c r="G194">
        <v>6</v>
      </c>
      <c r="H194">
        <v>0.28000000000000003</v>
      </c>
      <c r="I194">
        <v>7.2504052957179696E-2</v>
      </c>
      <c r="J194">
        <v>0.659243033719773</v>
      </c>
    </row>
    <row r="195" spans="1:10">
      <c r="A195">
        <v>0.02</v>
      </c>
      <c r="B195">
        <v>0</v>
      </c>
      <c r="C195">
        <v>-29.949885332104198</v>
      </c>
      <c r="D195" t="s">
        <v>13</v>
      </c>
      <c r="E195" t="s">
        <v>390</v>
      </c>
      <c r="F195" t="s">
        <v>383</v>
      </c>
      <c r="G195">
        <v>5</v>
      </c>
      <c r="H195">
        <v>0.02</v>
      </c>
      <c r="I195" s="6" t="s">
        <v>391</v>
      </c>
      <c r="J195" s="6" t="s">
        <v>392</v>
      </c>
    </row>
    <row r="196" spans="1:10">
      <c r="A196">
        <v>0.49</v>
      </c>
      <c r="B196">
        <v>0</v>
      </c>
      <c r="C196">
        <v>-668.87290786098401</v>
      </c>
      <c r="D196" t="s">
        <v>14</v>
      </c>
      <c r="E196" t="s">
        <v>390</v>
      </c>
      <c r="F196" t="s">
        <v>383</v>
      </c>
      <c r="G196">
        <v>16</v>
      </c>
      <c r="H196">
        <v>0.49</v>
      </c>
      <c r="I196" s="6" t="s">
        <v>393</v>
      </c>
      <c r="J196" s="6" t="s">
        <v>394</v>
      </c>
    </row>
    <row r="197" spans="1:10">
      <c r="A197">
        <v>0.46</v>
      </c>
      <c r="B197">
        <v>0</v>
      </c>
      <c r="C197">
        <v>-719.34518781391398</v>
      </c>
      <c r="D197" t="s">
        <v>14</v>
      </c>
      <c r="E197" t="s">
        <v>395</v>
      </c>
      <c r="F197" t="s">
        <v>383</v>
      </c>
      <c r="G197">
        <v>16</v>
      </c>
      <c r="H197">
        <v>0.46</v>
      </c>
      <c r="I197" s="6" t="s">
        <v>396</v>
      </c>
      <c r="J197" s="6" t="s">
        <v>397</v>
      </c>
    </row>
    <row r="198" spans="1:10">
      <c r="A198">
        <v>0.15</v>
      </c>
      <c r="B198">
        <v>0</v>
      </c>
      <c r="C198">
        <v>-72.465353101424498</v>
      </c>
      <c r="D198" t="s">
        <v>10</v>
      </c>
      <c r="E198" t="s">
        <v>398</v>
      </c>
      <c r="F198" t="s">
        <v>383</v>
      </c>
      <c r="G198">
        <v>5</v>
      </c>
      <c r="H198">
        <v>0.15</v>
      </c>
      <c r="I198">
        <v>2.1852065792031899E-2</v>
      </c>
      <c r="J198" s="6" t="s">
        <v>110</v>
      </c>
    </row>
    <row r="199" spans="1:10">
      <c r="A199">
        <v>0.49</v>
      </c>
      <c r="B199">
        <v>0</v>
      </c>
      <c r="C199">
        <v>-486.03907348974502</v>
      </c>
      <c r="D199" t="s">
        <v>14</v>
      </c>
      <c r="E199" t="s">
        <v>398</v>
      </c>
      <c r="F199" t="s">
        <v>383</v>
      </c>
      <c r="G199">
        <v>16</v>
      </c>
      <c r="H199">
        <v>0.49</v>
      </c>
      <c r="I199" s="6" t="s">
        <v>393</v>
      </c>
      <c r="J199" s="6" t="s">
        <v>394</v>
      </c>
    </row>
    <row r="200" spans="1:10">
      <c r="A200">
        <v>0.18</v>
      </c>
      <c r="B200">
        <v>0</v>
      </c>
      <c r="C200">
        <v>-54.202270003996396</v>
      </c>
      <c r="D200" t="s">
        <v>13</v>
      </c>
      <c r="E200" t="s">
        <v>399</v>
      </c>
      <c r="F200" t="s">
        <v>383</v>
      </c>
      <c r="G200">
        <v>5</v>
      </c>
      <c r="H200">
        <v>0.18</v>
      </c>
      <c r="I200" s="6" t="s">
        <v>400</v>
      </c>
      <c r="J200" s="6" t="s">
        <v>401</v>
      </c>
    </row>
    <row r="201" spans="1:10">
      <c r="A201">
        <v>0.23</v>
      </c>
      <c r="B201">
        <v>0</v>
      </c>
      <c r="C201">
        <v>-528.36565465153103</v>
      </c>
      <c r="D201" t="s">
        <v>14</v>
      </c>
      <c r="E201" t="s">
        <v>399</v>
      </c>
      <c r="F201" t="s">
        <v>383</v>
      </c>
      <c r="G201">
        <v>16</v>
      </c>
      <c r="H201">
        <v>0.23</v>
      </c>
      <c r="I201">
        <v>8.9866955870574194E-2</v>
      </c>
      <c r="J201" s="6" t="s">
        <v>402</v>
      </c>
    </row>
    <row r="202" spans="1:10">
      <c r="A202">
        <v>0.05</v>
      </c>
      <c r="B202">
        <v>0</v>
      </c>
      <c r="C202">
        <v>-25.644203335820301</v>
      </c>
      <c r="D202" t="s">
        <v>10</v>
      </c>
      <c r="E202" t="s">
        <v>403</v>
      </c>
      <c r="F202" t="s">
        <v>383</v>
      </c>
      <c r="G202">
        <v>5</v>
      </c>
      <c r="H202">
        <v>0.05</v>
      </c>
      <c r="I202">
        <v>2.8962999696145299E-3</v>
      </c>
      <c r="J202" s="6" t="s">
        <v>404</v>
      </c>
    </row>
    <row r="203" spans="1:10">
      <c r="A203">
        <v>0.52</v>
      </c>
      <c r="B203">
        <v>0</v>
      </c>
      <c r="C203">
        <v>-540.120290681141</v>
      </c>
      <c r="D203" t="s">
        <v>14</v>
      </c>
      <c r="E203" t="s">
        <v>403</v>
      </c>
      <c r="F203" t="s">
        <v>383</v>
      </c>
      <c r="G203">
        <v>16</v>
      </c>
      <c r="H203">
        <v>0.52</v>
      </c>
      <c r="I203" s="6" t="s">
        <v>405</v>
      </c>
      <c r="J203" s="6" t="s">
        <v>406</v>
      </c>
    </row>
    <row r="204" spans="1:10">
      <c r="A204">
        <v>0</v>
      </c>
      <c r="B204">
        <v>0</v>
      </c>
      <c r="C204">
        <v>-15.227144773189</v>
      </c>
      <c r="D204" t="s">
        <v>13</v>
      </c>
      <c r="E204" t="s">
        <v>407</v>
      </c>
      <c r="F204" t="s">
        <v>383</v>
      </c>
      <c r="G204">
        <v>5</v>
      </c>
      <c r="H204">
        <v>0</v>
      </c>
      <c r="I204" s="6" t="s">
        <v>126</v>
      </c>
      <c r="J204" s="6" t="s">
        <v>127</v>
      </c>
    </row>
    <row r="205" spans="1:10">
      <c r="A205">
        <v>0.28000000000000003</v>
      </c>
      <c r="B205">
        <v>0</v>
      </c>
      <c r="C205">
        <v>-616.60881812605101</v>
      </c>
      <c r="D205" t="s">
        <v>14</v>
      </c>
      <c r="E205" t="s">
        <v>407</v>
      </c>
      <c r="F205" t="s">
        <v>383</v>
      </c>
      <c r="G205">
        <v>16</v>
      </c>
      <c r="H205">
        <v>0.28000000000000003</v>
      </c>
      <c r="I205" s="6" t="s">
        <v>280</v>
      </c>
      <c r="J205" s="6" t="s">
        <v>281</v>
      </c>
    </row>
    <row r="206" spans="1:10">
      <c r="A206">
        <v>0.32</v>
      </c>
      <c r="B206">
        <v>0</v>
      </c>
      <c r="C206">
        <v>-126.071475418392</v>
      </c>
      <c r="D206" t="s">
        <v>10</v>
      </c>
      <c r="E206" t="s">
        <v>408</v>
      </c>
      <c r="F206" t="s">
        <v>383</v>
      </c>
      <c r="G206">
        <v>5</v>
      </c>
      <c r="H206">
        <v>0.32</v>
      </c>
      <c r="I206">
        <v>8.0937723303772996E-2</v>
      </c>
      <c r="J206" s="6" t="s">
        <v>409</v>
      </c>
    </row>
    <row r="207" spans="1:10">
      <c r="A207">
        <v>0.56000000000000005</v>
      </c>
      <c r="B207">
        <v>0</v>
      </c>
      <c r="C207">
        <v>-601.58035467410105</v>
      </c>
      <c r="D207" t="s">
        <v>14</v>
      </c>
      <c r="E207" t="s">
        <v>408</v>
      </c>
      <c r="F207" t="s">
        <v>383</v>
      </c>
      <c r="G207">
        <v>16</v>
      </c>
      <c r="H207">
        <v>0.56000000000000005</v>
      </c>
      <c r="I207" s="6" t="s">
        <v>225</v>
      </c>
      <c r="J207">
        <v>0.76710682244145301</v>
      </c>
    </row>
    <row r="208" spans="1:10">
      <c r="A208" s="6" t="s">
        <v>236</v>
      </c>
      <c r="B208">
        <v>0</v>
      </c>
      <c r="C208">
        <v>-557.10726160020499</v>
      </c>
      <c r="D208" t="s">
        <v>14</v>
      </c>
      <c r="E208" t="s">
        <v>410</v>
      </c>
      <c r="F208" t="s">
        <v>383</v>
      </c>
      <c r="G208">
        <v>16</v>
      </c>
      <c r="H208" s="6" t="s">
        <v>236</v>
      </c>
      <c r="I208" s="6" t="s">
        <v>237</v>
      </c>
      <c r="J208">
        <v>0.64453599400862305</v>
      </c>
    </row>
    <row r="209" spans="1:10">
      <c r="A209">
        <v>0.17</v>
      </c>
      <c r="B209">
        <v>0</v>
      </c>
      <c r="C209">
        <v>-69.590866423699794</v>
      </c>
      <c r="D209" t="s">
        <v>10</v>
      </c>
      <c r="E209" t="s">
        <v>411</v>
      </c>
      <c r="F209" t="s">
        <v>383</v>
      </c>
      <c r="G209">
        <v>6</v>
      </c>
      <c r="H209">
        <v>0.17</v>
      </c>
      <c r="I209" s="6" t="s">
        <v>412</v>
      </c>
      <c r="J209" s="6" t="s">
        <v>413</v>
      </c>
    </row>
    <row r="210" spans="1:10">
      <c r="A210">
        <v>0.44</v>
      </c>
      <c r="B210">
        <v>0</v>
      </c>
      <c r="C210">
        <v>-268.03105596839401</v>
      </c>
      <c r="D210" t="s">
        <v>14</v>
      </c>
      <c r="E210" t="s">
        <v>411</v>
      </c>
      <c r="F210" t="s">
        <v>383</v>
      </c>
      <c r="G210">
        <v>16</v>
      </c>
      <c r="H210">
        <v>0.44</v>
      </c>
      <c r="I210" s="6" t="s">
        <v>414</v>
      </c>
      <c r="J210" s="6" t="s">
        <v>415</v>
      </c>
    </row>
    <row r="211" spans="1:10">
      <c r="A211">
        <v>0</v>
      </c>
      <c r="B211">
        <v>0</v>
      </c>
      <c r="C211">
        <v>-36.625122782261002</v>
      </c>
      <c r="D211" t="s">
        <v>13</v>
      </c>
      <c r="E211" t="s">
        <v>416</v>
      </c>
      <c r="F211" t="s">
        <v>383</v>
      </c>
      <c r="G211">
        <v>5</v>
      </c>
      <c r="H211">
        <v>0</v>
      </c>
      <c r="I211" s="6" t="s">
        <v>126</v>
      </c>
      <c r="J211" s="6" t="s">
        <v>127</v>
      </c>
    </row>
    <row r="212" spans="1:10">
      <c r="A212">
        <v>0.8</v>
      </c>
      <c r="B212">
        <v>0</v>
      </c>
      <c r="C212">
        <v>-479.14573522980902</v>
      </c>
      <c r="D212" t="s">
        <v>14</v>
      </c>
      <c r="E212" t="s">
        <v>416</v>
      </c>
      <c r="F212" t="s">
        <v>383</v>
      </c>
      <c r="G212">
        <v>16</v>
      </c>
      <c r="H212">
        <v>0.8</v>
      </c>
      <c r="I212" s="6" t="s">
        <v>417</v>
      </c>
      <c r="J212">
        <v>0.92725733796213305</v>
      </c>
    </row>
    <row r="213" spans="1:10">
      <c r="A213">
        <v>0.89</v>
      </c>
      <c r="B213">
        <v>0</v>
      </c>
      <c r="C213">
        <v>-344.557529942435</v>
      </c>
      <c r="D213" t="s">
        <v>14</v>
      </c>
      <c r="E213" t="s">
        <v>418</v>
      </c>
      <c r="F213" t="s">
        <v>383</v>
      </c>
      <c r="G213">
        <v>16</v>
      </c>
      <c r="H213">
        <v>0.89</v>
      </c>
      <c r="I213" s="6" t="s">
        <v>159</v>
      </c>
      <c r="J213" s="6" t="s">
        <v>160</v>
      </c>
    </row>
    <row r="214" spans="1:10">
      <c r="A214">
        <v>0</v>
      </c>
      <c r="B214">
        <v>0</v>
      </c>
      <c r="C214">
        <v>-1.16583895900616</v>
      </c>
      <c r="D214" t="s">
        <v>10</v>
      </c>
      <c r="E214" t="s">
        <v>419</v>
      </c>
      <c r="F214" t="s">
        <v>383</v>
      </c>
      <c r="G214">
        <v>5</v>
      </c>
      <c r="H214">
        <v>0</v>
      </c>
      <c r="I214" s="6" t="s">
        <v>126</v>
      </c>
      <c r="J214" s="6" t="s">
        <v>127</v>
      </c>
    </row>
    <row r="215" spans="1:10">
      <c r="A215">
        <v>0.57999999999999996</v>
      </c>
      <c r="B215">
        <v>0</v>
      </c>
      <c r="C215">
        <v>-629.22609749864796</v>
      </c>
      <c r="D215" t="s">
        <v>14</v>
      </c>
      <c r="E215" t="s">
        <v>419</v>
      </c>
      <c r="F215" t="s">
        <v>383</v>
      </c>
      <c r="G215">
        <v>16</v>
      </c>
      <c r="H215">
        <v>0.57999999999999996</v>
      </c>
      <c r="I215" s="6" t="s">
        <v>420</v>
      </c>
      <c r="J215" s="6" t="s">
        <v>421</v>
      </c>
    </row>
    <row r="216" spans="1:10">
      <c r="A216">
        <v>0.74</v>
      </c>
      <c r="B216">
        <v>0</v>
      </c>
      <c r="C216">
        <v>-377.73912396399999</v>
      </c>
      <c r="D216" t="s">
        <v>14</v>
      </c>
      <c r="E216" t="s">
        <v>422</v>
      </c>
      <c r="F216" t="s">
        <v>383</v>
      </c>
      <c r="G216">
        <v>16</v>
      </c>
      <c r="H216">
        <v>0.74</v>
      </c>
      <c r="I216">
        <v>0.49501667046199999</v>
      </c>
      <c r="J216" s="6" t="s">
        <v>340</v>
      </c>
    </row>
    <row r="217" spans="1:10">
      <c r="A217">
        <v>0.04</v>
      </c>
      <c r="B217">
        <v>0</v>
      </c>
      <c r="C217">
        <v>-86.845983051163003</v>
      </c>
      <c r="D217" t="s">
        <v>10</v>
      </c>
      <c r="E217" t="s">
        <v>423</v>
      </c>
      <c r="F217" t="s">
        <v>383</v>
      </c>
      <c r="G217">
        <v>7</v>
      </c>
      <c r="H217">
        <v>0.04</v>
      </c>
      <c r="I217">
        <v>2.5607630114109201E-3</v>
      </c>
      <c r="J217" s="6" t="s">
        <v>424</v>
      </c>
    </row>
    <row r="218" spans="1:10">
      <c r="A218">
        <v>7.0000000000000007E-2</v>
      </c>
      <c r="B218">
        <v>0</v>
      </c>
      <c r="C218">
        <v>-59.664586400340198</v>
      </c>
      <c r="D218" t="s">
        <v>13</v>
      </c>
      <c r="E218" t="s">
        <v>423</v>
      </c>
      <c r="F218" t="s">
        <v>383</v>
      </c>
      <c r="G218">
        <v>6</v>
      </c>
      <c r="H218">
        <v>7.0000000000000007E-2</v>
      </c>
      <c r="I218">
        <v>6.3652686117132004E-3</v>
      </c>
      <c r="J218" s="6" t="s">
        <v>338</v>
      </c>
    </row>
    <row r="219" spans="1:10">
      <c r="A219">
        <v>0.49</v>
      </c>
      <c r="B219">
        <v>0</v>
      </c>
      <c r="C219">
        <v>-957.18071453902598</v>
      </c>
      <c r="D219" t="s">
        <v>14</v>
      </c>
      <c r="E219" t="s">
        <v>423</v>
      </c>
      <c r="F219" t="s">
        <v>383</v>
      </c>
      <c r="G219">
        <v>16</v>
      </c>
      <c r="H219">
        <v>0.49</v>
      </c>
      <c r="I219" s="6" t="s">
        <v>393</v>
      </c>
      <c r="J219" s="6" t="s">
        <v>394</v>
      </c>
    </row>
    <row r="220" spans="1:10">
      <c r="A220">
        <v>0.59</v>
      </c>
      <c r="B220">
        <v>0</v>
      </c>
      <c r="C220">
        <v>-658.56333687419101</v>
      </c>
      <c r="D220" t="s">
        <v>14</v>
      </c>
      <c r="E220" t="s">
        <v>425</v>
      </c>
      <c r="F220" t="s">
        <v>383</v>
      </c>
      <c r="G220">
        <v>16</v>
      </c>
      <c r="H220">
        <v>0.59</v>
      </c>
      <c r="I220" s="6" t="s">
        <v>426</v>
      </c>
      <c r="J220" s="6" t="s">
        <v>427</v>
      </c>
    </row>
    <row r="221" spans="1:10">
      <c r="A221">
        <v>0.27</v>
      </c>
      <c r="B221">
        <v>0</v>
      </c>
      <c r="C221">
        <v>-632.53363428363605</v>
      </c>
      <c r="D221" t="s">
        <v>14</v>
      </c>
      <c r="E221" t="s">
        <v>428</v>
      </c>
      <c r="F221" t="s">
        <v>383</v>
      </c>
      <c r="G221">
        <v>16</v>
      </c>
      <c r="H221">
        <v>0.27</v>
      </c>
      <c r="I221">
        <v>0.114172650502742</v>
      </c>
      <c r="J221" s="6" t="s">
        <v>429</v>
      </c>
    </row>
    <row r="222" spans="1:10">
      <c r="A222">
        <v>0.56000000000000005</v>
      </c>
      <c r="B222">
        <v>0</v>
      </c>
      <c r="C222">
        <v>-739.06784881928604</v>
      </c>
      <c r="D222" t="s">
        <v>14</v>
      </c>
      <c r="E222" t="s">
        <v>430</v>
      </c>
      <c r="F222" t="s">
        <v>383</v>
      </c>
      <c r="G222">
        <v>16</v>
      </c>
      <c r="H222">
        <v>0.56000000000000005</v>
      </c>
      <c r="I222" s="6" t="s">
        <v>225</v>
      </c>
      <c r="J222">
        <v>0.76710682244145301</v>
      </c>
    </row>
    <row r="223" spans="1:10">
      <c r="A223" s="6" t="s">
        <v>290</v>
      </c>
      <c r="B223">
        <v>0</v>
      </c>
      <c r="C223">
        <v>-571.40822374910795</v>
      </c>
      <c r="D223" t="s">
        <v>14</v>
      </c>
      <c r="E223" t="s">
        <v>431</v>
      </c>
      <c r="F223" t="s">
        <v>383</v>
      </c>
      <c r="G223">
        <v>16</v>
      </c>
      <c r="H223" s="6" t="s">
        <v>290</v>
      </c>
      <c r="I223" s="6" t="s">
        <v>381</v>
      </c>
      <c r="J223">
        <v>0.86001360472521104</v>
      </c>
    </row>
    <row r="224" spans="1:10">
      <c r="A224">
        <v>0.28999999999999998</v>
      </c>
      <c r="B224">
        <v>0</v>
      </c>
      <c r="C224">
        <v>-567.28806597890002</v>
      </c>
      <c r="D224" t="s">
        <v>14</v>
      </c>
      <c r="E224" t="s">
        <v>432</v>
      </c>
      <c r="F224" t="s">
        <v>383</v>
      </c>
      <c r="G224">
        <v>16</v>
      </c>
      <c r="H224">
        <v>0.28999999999999998</v>
      </c>
      <c r="I224" s="6" t="s">
        <v>386</v>
      </c>
      <c r="J224" s="6" t="s">
        <v>387</v>
      </c>
    </row>
    <row r="225" spans="1:10">
      <c r="A225">
        <v>0.88</v>
      </c>
      <c r="B225">
        <v>0</v>
      </c>
      <c r="C225">
        <v>-295.767364199452</v>
      </c>
      <c r="D225" t="s">
        <v>14</v>
      </c>
      <c r="E225" t="s">
        <v>433</v>
      </c>
      <c r="F225" t="s">
        <v>383</v>
      </c>
      <c r="G225">
        <v>16</v>
      </c>
      <c r="H225">
        <v>0.88</v>
      </c>
      <c r="I225" s="6" t="s">
        <v>434</v>
      </c>
      <c r="J225" s="6" t="s">
        <v>435</v>
      </c>
    </row>
    <row r="226" spans="1:10">
      <c r="A226">
        <v>0.52</v>
      </c>
      <c r="B226">
        <v>0</v>
      </c>
      <c r="C226">
        <v>-555.60739361763603</v>
      </c>
      <c r="D226" t="s">
        <v>14</v>
      </c>
      <c r="E226" t="s">
        <v>436</v>
      </c>
      <c r="F226" t="s">
        <v>383</v>
      </c>
      <c r="G226">
        <v>16</v>
      </c>
      <c r="H226">
        <v>0.52</v>
      </c>
      <c r="I226" s="6" t="s">
        <v>405</v>
      </c>
      <c r="J226" s="6" t="s">
        <v>406</v>
      </c>
    </row>
    <row r="227" spans="1:10">
      <c r="A227">
        <v>0</v>
      </c>
      <c r="B227">
        <v>0</v>
      </c>
      <c r="C227">
        <v>-45.345600748794602</v>
      </c>
      <c r="D227" t="s">
        <v>14</v>
      </c>
      <c r="E227" t="s">
        <v>437</v>
      </c>
      <c r="F227" t="s">
        <v>383</v>
      </c>
      <c r="G227">
        <v>16</v>
      </c>
      <c r="H227">
        <v>0</v>
      </c>
      <c r="I227">
        <v>0</v>
      </c>
      <c r="J227" s="6" t="s">
        <v>140</v>
      </c>
    </row>
    <row r="228" spans="1:10">
      <c r="A228">
        <v>0.68</v>
      </c>
      <c r="B228">
        <v>0</v>
      </c>
      <c r="C228">
        <v>-577.10514725852897</v>
      </c>
      <c r="D228" t="s">
        <v>14</v>
      </c>
      <c r="E228" t="s">
        <v>438</v>
      </c>
      <c r="F228" t="s">
        <v>383</v>
      </c>
      <c r="G228">
        <v>16</v>
      </c>
      <c r="H228">
        <v>0.68</v>
      </c>
      <c r="I228" s="6" t="s">
        <v>106</v>
      </c>
      <c r="J228" s="6" t="s">
        <v>107</v>
      </c>
    </row>
    <row r="229" spans="1:10">
      <c r="A229">
        <v>0.26</v>
      </c>
      <c r="B229">
        <v>0</v>
      </c>
      <c r="C229">
        <v>-472.232150205614</v>
      </c>
      <c r="D229" t="s">
        <v>14</v>
      </c>
      <c r="E229" t="s">
        <v>439</v>
      </c>
      <c r="F229" t="s">
        <v>383</v>
      </c>
      <c r="G229">
        <v>16</v>
      </c>
      <c r="H229">
        <v>0.26</v>
      </c>
      <c r="I229" s="6" t="s">
        <v>440</v>
      </c>
      <c r="J229">
        <v>0.50498332953799996</v>
      </c>
    </row>
    <row r="230" spans="1:10">
      <c r="A230" s="6" t="s">
        <v>192</v>
      </c>
      <c r="B230">
        <v>0</v>
      </c>
      <c r="C230">
        <v>-559.33132764504001</v>
      </c>
      <c r="D230" t="s">
        <v>14</v>
      </c>
      <c r="E230" t="s">
        <v>441</v>
      </c>
      <c r="F230" t="s">
        <v>383</v>
      </c>
      <c r="G230">
        <v>16</v>
      </c>
      <c r="H230" s="6" t="s">
        <v>192</v>
      </c>
      <c r="I230" s="6" t="s">
        <v>193</v>
      </c>
      <c r="J230" s="6" t="s">
        <v>194</v>
      </c>
    </row>
    <row r="231" spans="1:10">
      <c r="A231">
        <v>0</v>
      </c>
      <c r="B231">
        <v>0</v>
      </c>
      <c r="C231">
        <v>-25.7206832484754</v>
      </c>
      <c r="D231" t="s">
        <v>10</v>
      </c>
      <c r="E231" t="s">
        <v>442</v>
      </c>
      <c r="F231" t="s">
        <v>383</v>
      </c>
      <c r="G231">
        <v>5</v>
      </c>
      <c r="H231">
        <v>0</v>
      </c>
      <c r="I231" s="6" t="s">
        <v>126</v>
      </c>
      <c r="J231" s="6" t="s">
        <v>127</v>
      </c>
    </row>
    <row r="232" spans="1:10">
      <c r="A232">
        <v>0.25</v>
      </c>
      <c r="B232">
        <v>0</v>
      </c>
      <c r="C232">
        <v>-616.46044751634997</v>
      </c>
      <c r="D232" t="s">
        <v>14</v>
      </c>
      <c r="E232" t="s">
        <v>442</v>
      </c>
      <c r="F232" t="s">
        <v>383</v>
      </c>
      <c r="G232">
        <v>16</v>
      </c>
      <c r="H232">
        <v>0.25</v>
      </c>
      <c r="I232" s="6" t="s">
        <v>196</v>
      </c>
      <c r="J232" s="6" t="s">
        <v>197</v>
      </c>
    </row>
    <row r="233" spans="1:10">
      <c r="A233">
        <v>1</v>
      </c>
      <c r="B233">
        <v>0</v>
      </c>
      <c r="C233">
        <v>-185.12326754423901</v>
      </c>
      <c r="D233" t="s">
        <v>14</v>
      </c>
      <c r="E233" t="s">
        <v>443</v>
      </c>
      <c r="F233" t="s">
        <v>383</v>
      </c>
      <c r="G233">
        <v>16</v>
      </c>
      <c r="H233">
        <v>1</v>
      </c>
      <c r="I233" s="6" t="s">
        <v>149</v>
      </c>
      <c r="J233">
        <v>1</v>
      </c>
    </row>
    <row r="234" spans="1:10">
      <c r="A234">
        <v>0.91</v>
      </c>
      <c r="B234">
        <v>0</v>
      </c>
      <c r="C234">
        <v>-439.947367457685</v>
      </c>
      <c r="D234" t="s">
        <v>14</v>
      </c>
      <c r="E234" t="s">
        <v>444</v>
      </c>
      <c r="F234" t="s">
        <v>383</v>
      </c>
      <c r="G234">
        <v>16</v>
      </c>
      <c r="H234">
        <v>0.91</v>
      </c>
      <c r="I234">
        <v>0.68176683412285399</v>
      </c>
      <c r="J234" s="6" t="s">
        <v>276</v>
      </c>
    </row>
    <row r="235" spans="1:10">
      <c r="A235">
        <v>0</v>
      </c>
      <c r="B235">
        <v>0</v>
      </c>
      <c r="C235">
        <v>-95.284721707795995</v>
      </c>
      <c r="D235" t="s">
        <v>10</v>
      </c>
      <c r="E235" t="s">
        <v>445</v>
      </c>
      <c r="F235" t="s">
        <v>383</v>
      </c>
      <c r="G235">
        <v>7</v>
      </c>
      <c r="H235">
        <v>0</v>
      </c>
      <c r="I235">
        <v>0</v>
      </c>
      <c r="J235" s="6" t="s">
        <v>214</v>
      </c>
    </row>
    <row r="236" spans="1:10">
      <c r="A236">
        <v>0.03</v>
      </c>
      <c r="B236">
        <v>0</v>
      </c>
      <c r="C236">
        <v>-75.015989742566205</v>
      </c>
      <c r="D236" t="s">
        <v>13</v>
      </c>
      <c r="E236" t="s">
        <v>445</v>
      </c>
      <c r="F236" t="s">
        <v>383</v>
      </c>
      <c r="G236">
        <v>7</v>
      </c>
      <c r="H236">
        <v>0.03</v>
      </c>
      <c r="I236">
        <v>1.4839694458344201E-3</v>
      </c>
      <c r="J236" s="6" t="s">
        <v>446</v>
      </c>
    </row>
    <row r="237" spans="1:10">
      <c r="A237">
        <v>0.24</v>
      </c>
      <c r="B237">
        <v>0</v>
      </c>
      <c r="C237">
        <v>-404.58717049792301</v>
      </c>
      <c r="D237" t="s">
        <v>14</v>
      </c>
      <c r="E237" t="s">
        <v>445</v>
      </c>
      <c r="F237" t="s">
        <v>383</v>
      </c>
      <c r="G237">
        <v>16</v>
      </c>
      <c r="H237">
        <v>0.24</v>
      </c>
      <c r="I237">
        <v>9.5792488470350406E-2</v>
      </c>
      <c r="J237" s="6" t="s">
        <v>152</v>
      </c>
    </row>
    <row r="238" spans="1:10">
      <c r="A238">
        <v>0.15</v>
      </c>
      <c r="B238">
        <v>0</v>
      </c>
      <c r="C238">
        <v>-74.202819695121406</v>
      </c>
      <c r="D238" t="s">
        <v>10</v>
      </c>
      <c r="E238" t="s">
        <v>447</v>
      </c>
      <c r="F238" t="s">
        <v>383</v>
      </c>
      <c r="G238">
        <v>5</v>
      </c>
      <c r="H238">
        <v>0.15</v>
      </c>
      <c r="I238">
        <v>2.1852065792031899E-2</v>
      </c>
      <c r="J238" s="6" t="s">
        <v>110</v>
      </c>
    </row>
    <row r="239" spans="1:10">
      <c r="A239">
        <v>0.28999999999999998</v>
      </c>
      <c r="B239">
        <v>0</v>
      </c>
      <c r="C239">
        <v>-778.04143860398904</v>
      </c>
      <c r="D239" t="s">
        <v>14</v>
      </c>
      <c r="E239" t="s">
        <v>447</v>
      </c>
      <c r="F239" t="s">
        <v>383</v>
      </c>
      <c r="G239">
        <v>16</v>
      </c>
      <c r="H239">
        <v>0.28999999999999998</v>
      </c>
      <c r="I239" s="6" t="s">
        <v>386</v>
      </c>
      <c r="J239" s="6" t="s">
        <v>387</v>
      </c>
    </row>
    <row r="240" spans="1:10">
      <c r="A240">
        <v>0.74</v>
      </c>
      <c r="B240">
        <v>0</v>
      </c>
      <c r="C240">
        <v>-564.08938707861103</v>
      </c>
      <c r="D240" t="s">
        <v>14</v>
      </c>
      <c r="E240" t="s">
        <v>448</v>
      </c>
      <c r="F240" t="s">
        <v>383</v>
      </c>
      <c r="G240">
        <v>16</v>
      </c>
      <c r="H240">
        <v>0.74</v>
      </c>
      <c r="I240">
        <v>0.49501667046199999</v>
      </c>
      <c r="J240" s="6" t="s">
        <v>340</v>
      </c>
    </row>
    <row r="241" spans="1:10">
      <c r="A241">
        <v>0.78</v>
      </c>
      <c r="B241">
        <v>0</v>
      </c>
      <c r="C241">
        <v>-475.02844816289701</v>
      </c>
      <c r="D241" t="s">
        <v>14</v>
      </c>
      <c r="E241" t="s">
        <v>449</v>
      </c>
      <c r="F241" t="s">
        <v>383</v>
      </c>
      <c r="G241">
        <v>16</v>
      </c>
      <c r="H241">
        <v>0.78</v>
      </c>
      <c r="I241" s="6" t="s">
        <v>450</v>
      </c>
      <c r="J241">
        <v>0.91595245987187102</v>
      </c>
    </row>
    <row r="242" spans="1:10">
      <c r="A242">
        <v>0</v>
      </c>
      <c r="B242">
        <v>0</v>
      </c>
      <c r="C242">
        <v>-5.7789431157633198</v>
      </c>
      <c r="D242" t="s">
        <v>14</v>
      </c>
      <c r="E242" t="s">
        <v>451</v>
      </c>
      <c r="F242" t="s">
        <v>383</v>
      </c>
      <c r="G242">
        <v>16</v>
      </c>
      <c r="H242">
        <v>0</v>
      </c>
      <c r="I242">
        <v>0</v>
      </c>
      <c r="J242" s="6" t="s">
        <v>140</v>
      </c>
    </row>
    <row r="243" spans="1:10">
      <c r="A243">
        <v>1</v>
      </c>
      <c r="B243">
        <v>0</v>
      </c>
      <c r="C243">
        <v>-142.705340562743</v>
      </c>
      <c r="D243" t="s">
        <v>14</v>
      </c>
      <c r="E243" t="s">
        <v>452</v>
      </c>
      <c r="F243" t="s">
        <v>383</v>
      </c>
      <c r="G243">
        <v>16</v>
      </c>
      <c r="H243">
        <v>1</v>
      </c>
      <c r="I243" s="6" t="s">
        <v>149</v>
      </c>
      <c r="J243">
        <v>1</v>
      </c>
    </row>
    <row r="244" spans="1:10">
      <c r="A244">
        <v>0.87</v>
      </c>
      <c r="B244">
        <v>0</v>
      </c>
      <c r="C244">
        <v>-62.8633358460038</v>
      </c>
      <c r="D244" t="s">
        <v>10</v>
      </c>
      <c r="E244" t="s">
        <v>453</v>
      </c>
      <c r="F244" t="s">
        <v>383</v>
      </c>
      <c r="G244">
        <v>6</v>
      </c>
      <c r="H244">
        <v>0.87</v>
      </c>
      <c r="I244">
        <v>0.47061551415430303</v>
      </c>
      <c r="J244" s="6" t="s">
        <v>454</v>
      </c>
    </row>
    <row r="245" spans="1:10">
      <c r="A245">
        <v>0.75</v>
      </c>
      <c r="B245">
        <v>0</v>
      </c>
      <c r="C245">
        <v>-40.463085327792101</v>
      </c>
      <c r="D245" t="s">
        <v>13</v>
      </c>
      <c r="E245" t="s">
        <v>453</v>
      </c>
      <c r="F245" t="s">
        <v>383</v>
      </c>
      <c r="G245">
        <v>5</v>
      </c>
      <c r="H245">
        <v>0.75</v>
      </c>
      <c r="I245" s="6" t="s">
        <v>455</v>
      </c>
      <c r="J245" s="6" t="s">
        <v>456</v>
      </c>
    </row>
    <row r="246" spans="1:10">
      <c r="A246">
        <v>0.46</v>
      </c>
      <c r="B246">
        <v>0</v>
      </c>
      <c r="C246">
        <v>-789.01874167474102</v>
      </c>
      <c r="D246" t="s">
        <v>14</v>
      </c>
      <c r="E246" t="s">
        <v>453</v>
      </c>
      <c r="F246" t="s">
        <v>383</v>
      </c>
      <c r="G246">
        <v>16</v>
      </c>
      <c r="H246">
        <v>0.46</v>
      </c>
      <c r="I246" s="6" t="s">
        <v>396</v>
      </c>
      <c r="J246" s="6" t="s">
        <v>397</v>
      </c>
    </row>
    <row r="247" spans="1:10">
      <c r="A247">
        <v>0.78</v>
      </c>
      <c r="B247">
        <v>0</v>
      </c>
      <c r="C247">
        <v>-597.82535263064096</v>
      </c>
      <c r="D247" t="s">
        <v>14</v>
      </c>
      <c r="E247" t="s">
        <v>457</v>
      </c>
      <c r="F247" t="s">
        <v>383</v>
      </c>
      <c r="G247">
        <v>16</v>
      </c>
      <c r="H247">
        <v>0.78</v>
      </c>
      <c r="I247" s="6" t="s">
        <v>450</v>
      </c>
      <c r="J247">
        <v>0.91595245987187102</v>
      </c>
    </row>
    <row r="248" spans="1:10">
      <c r="A248">
        <v>0.04</v>
      </c>
      <c r="B248">
        <v>0</v>
      </c>
      <c r="C248">
        <v>-41.015217310339402</v>
      </c>
      <c r="D248" t="s">
        <v>13</v>
      </c>
      <c r="E248" t="s">
        <v>458</v>
      </c>
      <c r="F248" t="s">
        <v>383</v>
      </c>
      <c r="G248">
        <v>5</v>
      </c>
      <c r="H248">
        <v>0.04</v>
      </c>
      <c r="I248">
        <v>1.89361819909976E-3</v>
      </c>
      <c r="J248" s="6" t="s">
        <v>270</v>
      </c>
    </row>
    <row r="249" spans="1:10">
      <c r="A249">
        <v>0.43</v>
      </c>
      <c r="B249">
        <v>0</v>
      </c>
      <c r="C249">
        <v>-646.42920555262901</v>
      </c>
      <c r="D249" t="s">
        <v>14</v>
      </c>
      <c r="E249" t="s">
        <v>458</v>
      </c>
      <c r="F249" t="s">
        <v>383</v>
      </c>
      <c r="G249">
        <v>16</v>
      </c>
      <c r="H249">
        <v>0.43</v>
      </c>
      <c r="I249" s="6" t="s">
        <v>459</v>
      </c>
      <c r="J249" s="6" t="s">
        <v>460</v>
      </c>
    </row>
    <row r="250" spans="1:10">
      <c r="A250">
        <v>0.84</v>
      </c>
      <c r="B250">
        <v>0</v>
      </c>
      <c r="C250">
        <v>-469.10735887281498</v>
      </c>
      <c r="D250" t="s">
        <v>14</v>
      </c>
      <c r="E250" t="s">
        <v>461</v>
      </c>
      <c r="F250" t="s">
        <v>383</v>
      </c>
      <c r="G250">
        <v>16</v>
      </c>
      <c r="H250">
        <v>0.84</v>
      </c>
      <c r="I250" s="6" t="s">
        <v>217</v>
      </c>
      <c r="J250" s="6" t="s">
        <v>218</v>
      </c>
    </row>
    <row r="251" spans="1:10">
      <c r="A251">
        <v>0.6</v>
      </c>
      <c r="B251">
        <v>0</v>
      </c>
      <c r="C251">
        <v>-637.85241833172097</v>
      </c>
      <c r="D251" t="s">
        <v>14</v>
      </c>
      <c r="E251" t="s">
        <v>462</v>
      </c>
      <c r="F251" t="s">
        <v>383</v>
      </c>
      <c r="G251">
        <v>16</v>
      </c>
      <c r="H251">
        <v>0.6</v>
      </c>
      <c r="I251" s="6" t="s">
        <v>143</v>
      </c>
      <c r="J251" s="6" t="s">
        <v>144</v>
      </c>
    </row>
    <row r="252" spans="1:10">
      <c r="A252">
        <v>0.62</v>
      </c>
      <c r="B252">
        <v>0</v>
      </c>
      <c r="C252">
        <v>-564.19769490029705</v>
      </c>
      <c r="D252" t="s">
        <v>14</v>
      </c>
      <c r="E252" t="s">
        <v>463</v>
      </c>
      <c r="F252" t="s">
        <v>383</v>
      </c>
      <c r="G252">
        <v>16</v>
      </c>
      <c r="H252">
        <v>0.62</v>
      </c>
      <c r="I252" s="6" t="s">
        <v>119</v>
      </c>
      <c r="J252" s="6" t="s">
        <v>120</v>
      </c>
    </row>
    <row r="253" spans="1:10">
      <c r="A253">
        <v>0.28000000000000003</v>
      </c>
      <c r="B253">
        <v>0</v>
      </c>
      <c r="C253">
        <v>-49.7841367848009</v>
      </c>
      <c r="D253" t="s">
        <v>13</v>
      </c>
      <c r="E253" t="s">
        <v>464</v>
      </c>
      <c r="F253" t="s">
        <v>383</v>
      </c>
      <c r="G253">
        <v>7</v>
      </c>
      <c r="H253">
        <v>0.28000000000000003</v>
      </c>
      <c r="I253">
        <v>7.9547166892723606E-2</v>
      </c>
      <c r="J253" s="6" t="s">
        <v>465</v>
      </c>
    </row>
    <row r="254" spans="1:10">
      <c r="A254">
        <v>0.42</v>
      </c>
      <c r="B254">
        <v>0</v>
      </c>
      <c r="C254">
        <v>-754.52799023614705</v>
      </c>
      <c r="D254" t="s">
        <v>14</v>
      </c>
      <c r="E254" t="s">
        <v>464</v>
      </c>
      <c r="F254" t="s">
        <v>383</v>
      </c>
      <c r="G254">
        <v>16</v>
      </c>
      <c r="H254">
        <v>0.42</v>
      </c>
      <c r="I254" s="6" t="s">
        <v>228</v>
      </c>
      <c r="J254" s="6" t="s">
        <v>229</v>
      </c>
    </row>
    <row r="255" spans="1:10">
      <c r="A255">
        <v>0.72</v>
      </c>
      <c r="B255">
        <v>0</v>
      </c>
      <c r="C255">
        <v>-349.80946996337099</v>
      </c>
      <c r="D255" t="s">
        <v>14</v>
      </c>
      <c r="E255" t="s">
        <v>466</v>
      </c>
      <c r="F255" t="s">
        <v>383</v>
      </c>
      <c r="G255">
        <v>16</v>
      </c>
      <c r="H255">
        <v>0.72</v>
      </c>
      <c r="I255" s="6" t="s">
        <v>467</v>
      </c>
      <c r="J255" s="6" t="s">
        <v>468</v>
      </c>
    </row>
    <row r="256" spans="1:10">
      <c r="A256">
        <v>0.65</v>
      </c>
      <c r="B256">
        <v>0</v>
      </c>
      <c r="C256">
        <v>-779.42351618558405</v>
      </c>
      <c r="D256" t="s">
        <v>14</v>
      </c>
      <c r="E256" t="s">
        <v>469</v>
      </c>
      <c r="F256" t="s">
        <v>383</v>
      </c>
      <c r="G256">
        <v>16</v>
      </c>
      <c r="H256">
        <v>0.65</v>
      </c>
      <c r="I256" s="6" t="s">
        <v>470</v>
      </c>
      <c r="J256" s="6" t="s">
        <v>471</v>
      </c>
    </row>
    <row r="257" spans="1:10">
      <c r="A257" s="6" t="s">
        <v>472</v>
      </c>
      <c r="B257">
        <v>0</v>
      </c>
      <c r="C257">
        <v>-729.03026260524996</v>
      </c>
      <c r="D257" t="s">
        <v>14</v>
      </c>
      <c r="E257" t="s">
        <v>473</v>
      </c>
      <c r="F257" t="s">
        <v>383</v>
      </c>
      <c r="G257">
        <v>16</v>
      </c>
      <c r="H257" s="6" t="s">
        <v>472</v>
      </c>
      <c r="I257" s="6" t="s">
        <v>474</v>
      </c>
      <c r="J257" s="6" t="s">
        <v>475</v>
      </c>
    </row>
    <row r="258" spans="1:10">
      <c r="A258">
        <v>0.45</v>
      </c>
      <c r="B258">
        <v>0</v>
      </c>
      <c r="C258">
        <v>-687.132195939349</v>
      </c>
      <c r="D258" t="s">
        <v>14</v>
      </c>
      <c r="E258" t="s">
        <v>476</v>
      </c>
      <c r="F258" t="s">
        <v>383</v>
      </c>
      <c r="G258">
        <v>16</v>
      </c>
      <c r="H258">
        <v>0.45</v>
      </c>
      <c r="I258" s="6" t="s">
        <v>233</v>
      </c>
      <c r="J258" s="6" t="s">
        <v>234</v>
      </c>
    </row>
    <row r="259" spans="1:10">
      <c r="A259">
        <v>1</v>
      </c>
      <c r="B259">
        <v>0</v>
      </c>
      <c r="C259">
        <v>-271.54651368938102</v>
      </c>
      <c r="D259" t="s">
        <v>14</v>
      </c>
      <c r="E259" t="s">
        <v>477</v>
      </c>
      <c r="F259" t="s">
        <v>383</v>
      </c>
      <c r="G259">
        <v>16</v>
      </c>
      <c r="H259">
        <v>1</v>
      </c>
      <c r="I259" s="6" t="s">
        <v>149</v>
      </c>
      <c r="J259">
        <v>1</v>
      </c>
    </row>
    <row r="260" spans="1:10">
      <c r="A260">
        <v>0</v>
      </c>
      <c r="B260">
        <v>0</v>
      </c>
      <c r="C260">
        <v>-0.69347317389159902</v>
      </c>
      <c r="D260" t="s">
        <v>10</v>
      </c>
      <c r="E260" t="s">
        <v>478</v>
      </c>
      <c r="F260" t="s">
        <v>383</v>
      </c>
      <c r="G260">
        <v>6</v>
      </c>
      <c r="H260">
        <v>0</v>
      </c>
      <c r="I260">
        <v>0</v>
      </c>
      <c r="J260" s="6" t="s">
        <v>109</v>
      </c>
    </row>
    <row r="261" spans="1:10">
      <c r="A261">
        <v>0.01</v>
      </c>
      <c r="B261">
        <v>0</v>
      </c>
      <c r="C261">
        <v>-297.81086050449801</v>
      </c>
      <c r="D261" t="s">
        <v>14</v>
      </c>
      <c r="E261" t="s">
        <v>478</v>
      </c>
      <c r="F261" t="s">
        <v>383</v>
      </c>
      <c r="G261">
        <v>16</v>
      </c>
      <c r="H261">
        <v>0.01</v>
      </c>
      <c r="I261" s="6" t="s">
        <v>479</v>
      </c>
      <c r="J261" s="6" t="s">
        <v>480</v>
      </c>
    </row>
    <row r="262" spans="1:10">
      <c r="A262">
        <v>0</v>
      </c>
      <c r="B262">
        <v>0</v>
      </c>
      <c r="C262">
        <v>-0.79397653242661304</v>
      </c>
      <c r="D262" t="s">
        <v>10</v>
      </c>
      <c r="E262" t="s">
        <v>481</v>
      </c>
      <c r="F262" t="s">
        <v>383</v>
      </c>
      <c r="G262">
        <v>5</v>
      </c>
      <c r="H262">
        <v>0</v>
      </c>
      <c r="I262" s="6" t="s">
        <v>126</v>
      </c>
      <c r="J262" s="6" t="s">
        <v>127</v>
      </c>
    </row>
    <row r="263" spans="1:10">
      <c r="A263">
        <v>0.72</v>
      </c>
      <c r="B263">
        <v>0</v>
      </c>
      <c r="C263">
        <v>-510.35475919796397</v>
      </c>
      <c r="D263" t="s">
        <v>14</v>
      </c>
      <c r="E263" t="s">
        <v>481</v>
      </c>
      <c r="F263" t="s">
        <v>383</v>
      </c>
      <c r="G263">
        <v>16</v>
      </c>
      <c r="H263">
        <v>0.72</v>
      </c>
      <c r="I263" s="6" t="s">
        <v>467</v>
      </c>
      <c r="J263" s="6" t="s">
        <v>468</v>
      </c>
    </row>
    <row r="264" spans="1:10">
      <c r="A264">
        <v>0.23</v>
      </c>
      <c r="B264">
        <v>0</v>
      </c>
      <c r="C264">
        <v>-677.08037484910994</v>
      </c>
      <c r="D264" t="s">
        <v>14</v>
      </c>
      <c r="E264" t="s">
        <v>482</v>
      </c>
      <c r="F264" t="s">
        <v>383</v>
      </c>
      <c r="G264">
        <v>16</v>
      </c>
      <c r="H264">
        <v>0.23</v>
      </c>
      <c r="I264">
        <v>8.9866955870574194E-2</v>
      </c>
      <c r="J264" s="6" t="s">
        <v>402</v>
      </c>
    </row>
    <row r="265" spans="1:10">
      <c r="A265">
        <v>0.03</v>
      </c>
      <c r="B265">
        <v>0</v>
      </c>
      <c r="C265">
        <v>-19.014779345474398</v>
      </c>
      <c r="D265" t="s">
        <v>10</v>
      </c>
      <c r="E265" t="s">
        <v>483</v>
      </c>
      <c r="F265" t="s">
        <v>383</v>
      </c>
      <c r="G265">
        <v>5</v>
      </c>
      <c r="H265">
        <v>0.03</v>
      </c>
      <c r="I265">
        <v>1.0891059181564499E-3</v>
      </c>
      <c r="J265" s="6" t="s">
        <v>484</v>
      </c>
    </row>
    <row r="266" spans="1:10">
      <c r="A266">
        <v>0.05</v>
      </c>
      <c r="B266">
        <v>0</v>
      </c>
      <c r="C266">
        <v>-24.333709759507901</v>
      </c>
      <c r="D266" t="s">
        <v>13</v>
      </c>
      <c r="E266" t="s">
        <v>483</v>
      </c>
      <c r="F266" t="s">
        <v>383</v>
      </c>
      <c r="G266">
        <v>6</v>
      </c>
      <c r="H266">
        <v>0.05</v>
      </c>
      <c r="I266">
        <v>3.4029277060071599E-3</v>
      </c>
      <c r="J266" s="6" t="s">
        <v>485</v>
      </c>
    </row>
    <row r="267" spans="1:10">
      <c r="A267">
        <v>0.66</v>
      </c>
      <c r="B267">
        <v>0</v>
      </c>
      <c r="C267">
        <v>-688.85878615196498</v>
      </c>
      <c r="D267" t="s">
        <v>14</v>
      </c>
      <c r="E267" t="s">
        <v>483</v>
      </c>
      <c r="F267" t="s">
        <v>383</v>
      </c>
      <c r="G267">
        <v>16</v>
      </c>
      <c r="H267">
        <v>0.66</v>
      </c>
      <c r="I267" s="6" t="s">
        <v>486</v>
      </c>
      <c r="J267" s="6" t="s">
        <v>487</v>
      </c>
    </row>
    <row r="268" spans="1:10">
      <c r="A268" s="6" t="s">
        <v>488</v>
      </c>
      <c r="B268">
        <v>0</v>
      </c>
      <c r="C268">
        <v>-649.56973631186202</v>
      </c>
      <c r="D268" t="s">
        <v>14</v>
      </c>
      <c r="E268" t="s">
        <v>489</v>
      </c>
      <c r="F268" t="s">
        <v>383</v>
      </c>
      <c r="G268">
        <v>16</v>
      </c>
      <c r="H268" s="6" t="s">
        <v>488</v>
      </c>
      <c r="I268">
        <v>0.58890888943173203</v>
      </c>
      <c r="J268" s="6" t="s">
        <v>490</v>
      </c>
    </row>
    <row r="269" spans="1:10">
      <c r="A269">
        <v>0</v>
      </c>
      <c r="B269">
        <v>0</v>
      </c>
      <c r="C269">
        <v>-16.823655323240601</v>
      </c>
      <c r="D269" t="s">
        <v>10</v>
      </c>
      <c r="E269" t="s">
        <v>491</v>
      </c>
      <c r="F269" t="s">
        <v>383</v>
      </c>
      <c r="G269">
        <v>5</v>
      </c>
      <c r="H269">
        <v>0</v>
      </c>
      <c r="I269" s="6" t="s">
        <v>126</v>
      </c>
      <c r="J269" s="6" t="s">
        <v>127</v>
      </c>
    </row>
    <row r="270" spans="1:10">
      <c r="A270">
        <v>0.51</v>
      </c>
      <c r="B270">
        <v>0</v>
      </c>
      <c r="C270">
        <v>-779.33812759505395</v>
      </c>
      <c r="D270" t="s">
        <v>14</v>
      </c>
      <c r="E270" t="s">
        <v>491</v>
      </c>
      <c r="F270" t="s">
        <v>383</v>
      </c>
      <c r="G270">
        <v>16</v>
      </c>
      <c r="H270">
        <v>0.51</v>
      </c>
      <c r="I270" s="6" t="s">
        <v>271</v>
      </c>
      <c r="J270" s="6" t="s">
        <v>272</v>
      </c>
    </row>
    <row r="271" spans="1:10">
      <c r="A271">
        <v>0</v>
      </c>
      <c r="B271">
        <v>0</v>
      </c>
      <c r="C271">
        <v>-75.1188168524194</v>
      </c>
      <c r="D271" t="s">
        <v>10</v>
      </c>
      <c r="E271" t="s">
        <v>492</v>
      </c>
      <c r="F271" t="s">
        <v>383</v>
      </c>
      <c r="G271">
        <v>6</v>
      </c>
      <c r="H271">
        <v>0</v>
      </c>
      <c r="I271">
        <v>0</v>
      </c>
      <c r="J271" s="6" t="s">
        <v>109</v>
      </c>
    </row>
    <row r="272" spans="1:10">
      <c r="A272">
        <v>0.39</v>
      </c>
      <c r="B272">
        <v>0</v>
      </c>
      <c r="C272">
        <v>-735.45741644221403</v>
      </c>
      <c r="D272" t="s">
        <v>14</v>
      </c>
      <c r="E272" t="s">
        <v>492</v>
      </c>
      <c r="F272" t="s">
        <v>383</v>
      </c>
      <c r="G272">
        <v>16</v>
      </c>
      <c r="H272">
        <v>0.39</v>
      </c>
      <c r="I272" s="6" t="s">
        <v>493</v>
      </c>
      <c r="J272" s="6" t="s">
        <v>494</v>
      </c>
    </row>
    <row r="273" spans="1:10">
      <c r="A273">
        <v>0.6</v>
      </c>
      <c r="B273">
        <v>0</v>
      </c>
      <c r="C273">
        <v>-727.74014288252999</v>
      </c>
      <c r="D273" t="s">
        <v>14</v>
      </c>
      <c r="E273" t="s">
        <v>495</v>
      </c>
      <c r="F273" t="s">
        <v>383</v>
      </c>
      <c r="G273">
        <v>16</v>
      </c>
      <c r="H273">
        <v>0.6</v>
      </c>
      <c r="I273" s="6" t="s">
        <v>143</v>
      </c>
      <c r="J273" s="6" t="s">
        <v>144</v>
      </c>
    </row>
    <row r="274" spans="1:10">
      <c r="A274">
        <v>0.63</v>
      </c>
      <c r="B274">
        <v>0</v>
      </c>
      <c r="C274">
        <v>-821.96684105501902</v>
      </c>
      <c r="D274" t="s">
        <v>14</v>
      </c>
      <c r="E274" t="s">
        <v>496</v>
      </c>
      <c r="F274" t="s">
        <v>383</v>
      </c>
      <c r="G274">
        <v>16</v>
      </c>
      <c r="H274">
        <v>0.63</v>
      </c>
      <c r="I274" s="6" t="s">
        <v>497</v>
      </c>
      <c r="J274" s="6" t="s">
        <v>498</v>
      </c>
    </row>
    <row r="275" spans="1:10">
      <c r="A275">
        <v>0.18</v>
      </c>
      <c r="B275">
        <v>0</v>
      </c>
      <c r="C275">
        <v>-42.932712144154401</v>
      </c>
      <c r="D275" t="s">
        <v>10</v>
      </c>
      <c r="E275" t="s">
        <v>499</v>
      </c>
      <c r="F275" t="s">
        <v>383</v>
      </c>
      <c r="G275">
        <v>6</v>
      </c>
      <c r="H275">
        <v>0.18</v>
      </c>
      <c r="I275" s="6" t="s">
        <v>500</v>
      </c>
      <c r="J275" s="6" t="s">
        <v>501</v>
      </c>
    </row>
    <row r="276" spans="1:10">
      <c r="A276">
        <v>0.12</v>
      </c>
      <c r="B276">
        <v>0</v>
      </c>
      <c r="C276">
        <v>-18.5667932613899</v>
      </c>
      <c r="D276" t="s">
        <v>13</v>
      </c>
      <c r="E276" t="s">
        <v>499</v>
      </c>
      <c r="F276" t="s">
        <v>383</v>
      </c>
      <c r="G276">
        <v>5</v>
      </c>
      <c r="H276">
        <v>0.12</v>
      </c>
      <c r="I276" s="6" t="s">
        <v>502</v>
      </c>
      <c r="J276" s="6" t="s">
        <v>503</v>
      </c>
    </row>
    <row r="277" spans="1:10">
      <c r="A277">
        <v>0.19</v>
      </c>
      <c r="B277">
        <v>0</v>
      </c>
      <c r="C277">
        <v>-694.205735686303</v>
      </c>
      <c r="D277" t="s">
        <v>14</v>
      </c>
      <c r="E277" t="s">
        <v>499</v>
      </c>
      <c r="F277" t="s">
        <v>383</v>
      </c>
      <c r="G277">
        <v>16</v>
      </c>
      <c r="H277">
        <v>0.19</v>
      </c>
      <c r="I277">
        <v>6.7266012751223098E-2</v>
      </c>
      <c r="J277" s="6" t="s">
        <v>504</v>
      </c>
    </row>
    <row r="278" spans="1:10">
      <c r="A278">
        <v>0.77</v>
      </c>
      <c r="B278">
        <v>0</v>
      </c>
      <c r="C278">
        <v>-519.32878323077398</v>
      </c>
      <c r="D278" t="s">
        <v>14</v>
      </c>
      <c r="E278" t="s">
        <v>505</v>
      </c>
      <c r="F278" t="s">
        <v>383</v>
      </c>
      <c r="G278">
        <v>16</v>
      </c>
      <c r="H278">
        <v>0.77</v>
      </c>
      <c r="I278" s="6" t="s">
        <v>506</v>
      </c>
      <c r="J278" s="6" t="s">
        <v>507</v>
      </c>
    </row>
    <row r="279" spans="1:10">
      <c r="A279">
        <v>0</v>
      </c>
      <c r="B279">
        <v>0</v>
      </c>
      <c r="C279">
        <v>-1.19598996656667</v>
      </c>
      <c r="D279" t="s">
        <v>10</v>
      </c>
      <c r="E279" t="s">
        <v>508</v>
      </c>
      <c r="F279" t="s">
        <v>383</v>
      </c>
      <c r="G279">
        <v>7</v>
      </c>
      <c r="H279">
        <v>0</v>
      </c>
      <c r="I279">
        <v>0</v>
      </c>
      <c r="J279" s="6" t="s">
        <v>214</v>
      </c>
    </row>
    <row r="280" spans="1:10">
      <c r="A280">
        <v>0</v>
      </c>
      <c r="B280">
        <v>0</v>
      </c>
      <c r="C280">
        <v>-0.80402686828011505</v>
      </c>
      <c r="D280" t="s">
        <v>13</v>
      </c>
      <c r="E280" t="s">
        <v>508</v>
      </c>
      <c r="F280" t="s">
        <v>383</v>
      </c>
      <c r="G280">
        <v>6</v>
      </c>
      <c r="H280">
        <v>0</v>
      </c>
      <c r="I280">
        <v>0</v>
      </c>
      <c r="J280" s="6" t="s">
        <v>109</v>
      </c>
    </row>
    <row r="281" spans="1:10">
      <c r="A281">
        <v>0</v>
      </c>
      <c r="B281">
        <v>0</v>
      </c>
      <c r="C281">
        <v>-61.390990937797397</v>
      </c>
      <c r="D281" t="s">
        <v>14</v>
      </c>
      <c r="E281" t="s">
        <v>508</v>
      </c>
      <c r="F281" t="s">
        <v>383</v>
      </c>
      <c r="G281">
        <v>16</v>
      </c>
      <c r="H281">
        <v>0</v>
      </c>
      <c r="I281">
        <v>0</v>
      </c>
      <c r="J281" s="6" t="s">
        <v>140</v>
      </c>
    </row>
    <row r="282" spans="1:10">
      <c r="A282">
        <v>0.48</v>
      </c>
      <c r="B282">
        <v>0</v>
      </c>
      <c r="C282">
        <v>-430.40762815422499</v>
      </c>
      <c r="D282" t="s">
        <v>14</v>
      </c>
      <c r="E282" t="s">
        <v>509</v>
      </c>
      <c r="F282" t="s">
        <v>383</v>
      </c>
      <c r="G282">
        <v>16</v>
      </c>
      <c r="H282">
        <v>0.48</v>
      </c>
      <c r="I282" s="6" t="s">
        <v>510</v>
      </c>
      <c r="J282" s="6" t="s">
        <v>511</v>
      </c>
    </row>
    <row r="283" spans="1:10">
      <c r="A283">
        <v>0.63</v>
      </c>
      <c r="B283">
        <v>0</v>
      </c>
      <c r="C283">
        <v>-682.91177195504497</v>
      </c>
      <c r="D283" t="s">
        <v>14</v>
      </c>
      <c r="E283" t="s">
        <v>512</v>
      </c>
      <c r="F283" t="s">
        <v>383</v>
      </c>
      <c r="G283">
        <v>16</v>
      </c>
      <c r="H283">
        <v>0.63</v>
      </c>
      <c r="I283" s="6" t="s">
        <v>497</v>
      </c>
      <c r="J283" s="6" t="s">
        <v>498</v>
      </c>
    </row>
    <row r="284" spans="1:10">
      <c r="A284">
        <v>0.84</v>
      </c>
      <c r="B284">
        <v>0</v>
      </c>
      <c r="C284">
        <v>-487.51926723314801</v>
      </c>
      <c r="D284" t="s">
        <v>14</v>
      </c>
      <c r="E284" t="s">
        <v>513</v>
      </c>
      <c r="F284" t="s">
        <v>383</v>
      </c>
      <c r="G284">
        <v>16</v>
      </c>
      <c r="H284">
        <v>0.84</v>
      </c>
      <c r="I284" s="6" t="s">
        <v>217</v>
      </c>
      <c r="J284" s="6" t="s">
        <v>218</v>
      </c>
    </row>
    <row r="285" spans="1:10">
      <c r="A285">
        <v>0.89</v>
      </c>
      <c r="B285">
        <v>0</v>
      </c>
      <c r="C285">
        <v>-321.65105593928303</v>
      </c>
      <c r="D285" t="s">
        <v>14</v>
      </c>
      <c r="E285" t="s">
        <v>514</v>
      </c>
      <c r="F285" t="s">
        <v>383</v>
      </c>
      <c r="G285">
        <v>16</v>
      </c>
      <c r="H285">
        <v>0.89</v>
      </c>
      <c r="I285" s="6" t="s">
        <v>159</v>
      </c>
      <c r="J285" s="6" t="s">
        <v>160</v>
      </c>
    </row>
    <row r="286" spans="1:10">
      <c r="A286">
        <v>0.93</v>
      </c>
      <c r="B286">
        <v>0</v>
      </c>
      <c r="C286">
        <v>-463.43847147649302</v>
      </c>
      <c r="D286" t="s">
        <v>14</v>
      </c>
      <c r="E286" t="s">
        <v>515</v>
      </c>
      <c r="F286" t="s">
        <v>383</v>
      </c>
      <c r="G286">
        <v>16</v>
      </c>
      <c r="H286">
        <v>0.93</v>
      </c>
      <c r="I286" s="6" t="s">
        <v>206</v>
      </c>
      <c r="J286" s="6" t="s">
        <v>207</v>
      </c>
    </row>
    <row r="287" spans="1:10">
      <c r="A287">
        <v>0.54</v>
      </c>
      <c r="B287">
        <v>0</v>
      </c>
      <c r="C287">
        <v>-838.48441130486196</v>
      </c>
      <c r="D287" t="s">
        <v>14</v>
      </c>
      <c r="E287" t="s">
        <v>516</v>
      </c>
      <c r="F287" t="s">
        <v>383</v>
      </c>
      <c r="G287">
        <v>16</v>
      </c>
      <c r="H287">
        <v>0.54</v>
      </c>
      <c r="I287" s="6" t="s">
        <v>517</v>
      </c>
      <c r="J287" s="6" t="s">
        <v>518</v>
      </c>
    </row>
    <row r="288" spans="1:10">
      <c r="A288">
        <v>0</v>
      </c>
      <c r="B288">
        <v>0</v>
      </c>
      <c r="C288">
        <v>-12.6884887664982</v>
      </c>
      <c r="D288" t="s">
        <v>10</v>
      </c>
      <c r="E288" t="s">
        <v>519</v>
      </c>
      <c r="F288" t="s">
        <v>383</v>
      </c>
      <c r="G288">
        <v>5</v>
      </c>
      <c r="H288">
        <v>0</v>
      </c>
      <c r="I288" s="6" t="s">
        <v>126</v>
      </c>
      <c r="J288" s="6" t="s">
        <v>127</v>
      </c>
    </row>
    <row r="289" spans="1:10">
      <c r="A289">
        <v>0</v>
      </c>
      <c r="B289">
        <v>0</v>
      </c>
      <c r="C289">
        <v>-0.231157724630533</v>
      </c>
      <c r="D289" t="s">
        <v>13</v>
      </c>
      <c r="E289" t="s">
        <v>519</v>
      </c>
      <c r="F289" t="s">
        <v>383</v>
      </c>
      <c r="G289">
        <v>6</v>
      </c>
      <c r="H289">
        <v>0</v>
      </c>
      <c r="I289">
        <v>0</v>
      </c>
      <c r="J289" s="6" t="s">
        <v>109</v>
      </c>
    </row>
    <row r="290" spans="1:10">
      <c r="A290">
        <v>0.17</v>
      </c>
      <c r="B290">
        <v>0</v>
      </c>
      <c r="C290">
        <v>-542.31079485084297</v>
      </c>
      <c r="D290" t="s">
        <v>14</v>
      </c>
      <c r="E290" t="s">
        <v>519</v>
      </c>
      <c r="F290" t="s">
        <v>383</v>
      </c>
      <c r="G290">
        <v>16</v>
      </c>
      <c r="H290">
        <v>0.17</v>
      </c>
      <c r="I290">
        <v>5.6689958584459903E-2</v>
      </c>
      <c r="J290" s="6" t="s">
        <v>179</v>
      </c>
    </row>
    <row r="291" spans="1:10">
      <c r="A291">
        <v>1</v>
      </c>
      <c r="B291">
        <v>0</v>
      </c>
      <c r="C291">
        <v>-85.666071096013994</v>
      </c>
      <c r="D291" t="s">
        <v>14</v>
      </c>
      <c r="E291" t="s">
        <v>520</v>
      </c>
      <c r="F291" t="s">
        <v>383</v>
      </c>
      <c r="G291">
        <v>16</v>
      </c>
      <c r="H291">
        <v>1</v>
      </c>
      <c r="I291" s="6" t="s">
        <v>149</v>
      </c>
      <c r="J291">
        <v>1</v>
      </c>
    </row>
    <row r="292" spans="1:10">
      <c r="A292">
        <v>0.56000000000000005</v>
      </c>
      <c r="B292">
        <v>0</v>
      </c>
      <c r="C292">
        <v>-477.31072577376102</v>
      </c>
      <c r="D292" t="s">
        <v>14</v>
      </c>
      <c r="E292" t="s">
        <v>521</v>
      </c>
      <c r="F292" t="s">
        <v>383</v>
      </c>
      <c r="G292">
        <v>16</v>
      </c>
      <c r="H292">
        <v>0.56000000000000005</v>
      </c>
      <c r="I292" s="6" t="s">
        <v>225</v>
      </c>
      <c r="J292">
        <v>0.76710682244145301</v>
      </c>
    </row>
    <row r="293" spans="1:10">
      <c r="A293">
        <v>0.18</v>
      </c>
      <c r="B293">
        <v>0</v>
      </c>
      <c r="C293">
        <v>-73.648081313048493</v>
      </c>
      <c r="D293" t="s">
        <v>10</v>
      </c>
      <c r="E293" t="s">
        <v>522</v>
      </c>
      <c r="F293" t="s">
        <v>383</v>
      </c>
      <c r="G293">
        <v>6</v>
      </c>
      <c r="H293">
        <v>0.18</v>
      </c>
      <c r="I293" s="6" t="s">
        <v>500</v>
      </c>
      <c r="J293" s="6" t="s">
        <v>501</v>
      </c>
    </row>
    <row r="294" spans="1:10">
      <c r="A294">
        <v>0</v>
      </c>
      <c r="B294">
        <v>0</v>
      </c>
      <c r="C294">
        <v>-15.3376984675775</v>
      </c>
      <c r="D294" t="s">
        <v>13</v>
      </c>
      <c r="E294" t="s">
        <v>522</v>
      </c>
      <c r="F294" t="s">
        <v>383</v>
      </c>
      <c r="G294">
        <v>7</v>
      </c>
      <c r="H294">
        <v>0</v>
      </c>
      <c r="I294">
        <v>0</v>
      </c>
      <c r="J294" s="6" t="s">
        <v>214</v>
      </c>
    </row>
    <row r="295" spans="1:10">
      <c r="A295">
        <v>0.13</v>
      </c>
      <c r="B295">
        <v>0</v>
      </c>
      <c r="C295">
        <v>-536.68056779507799</v>
      </c>
      <c r="D295" t="s">
        <v>14</v>
      </c>
      <c r="E295" t="s">
        <v>522</v>
      </c>
      <c r="F295" t="s">
        <v>383</v>
      </c>
      <c r="G295">
        <v>16</v>
      </c>
      <c r="H295">
        <v>0.13</v>
      </c>
      <c r="I295">
        <v>3.7231133725714599E-2</v>
      </c>
      <c r="J295" s="6" t="s">
        <v>336</v>
      </c>
    </row>
    <row r="296" spans="1:10">
      <c r="A296">
        <v>0.49</v>
      </c>
      <c r="B296">
        <v>0</v>
      </c>
      <c r="C296">
        <v>-614.64722647430096</v>
      </c>
      <c r="D296" t="s">
        <v>14</v>
      </c>
      <c r="E296" t="s">
        <v>523</v>
      </c>
      <c r="F296" t="s">
        <v>383</v>
      </c>
      <c r="G296">
        <v>16</v>
      </c>
      <c r="H296">
        <v>0.49</v>
      </c>
      <c r="I296" s="6" t="s">
        <v>393</v>
      </c>
      <c r="J296" s="6" t="s">
        <v>394</v>
      </c>
    </row>
    <row r="297" spans="1:10">
      <c r="A297">
        <v>0.81</v>
      </c>
      <c r="B297">
        <v>0</v>
      </c>
      <c r="C297">
        <v>-377.82288180195502</v>
      </c>
      <c r="D297" t="s">
        <v>14</v>
      </c>
      <c r="E297" t="s">
        <v>524</v>
      </c>
      <c r="F297" t="s">
        <v>383</v>
      </c>
      <c r="G297">
        <v>16</v>
      </c>
      <c r="H297">
        <v>0.81</v>
      </c>
      <c r="I297" s="6" t="s">
        <v>525</v>
      </c>
      <c r="J297" s="6" t="s">
        <v>526</v>
      </c>
    </row>
    <row r="298" spans="1:10">
      <c r="A298">
        <v>0.28000000000000003</v>
      </c>
      <c r="B298">
        <v>0</v>
      </c>
      <c r="C298">
        <v>-35.563590849262603</v>
      </c>
      <c r="D298" t="s">
        <v>10</v>
      </c>
      <c r="E298" t="s">
        <v>527</v>
      </c>
      <c r="F298" t="s">
        <v>383</v>
      </c>
      <c r="G298">
        <v>5</v>
      </c>
      <c r="H298">
        <v>0.28000000000000003</v>
      </c>
      <c r="I298">
        <v>6.4574284775827495E-2</v>
      </c>
      <c r="J298" s="6" t="s">
        <v>181</v>
      </c>
    </row>
    <row r="299" spans="1:10">
      <c r="A299">
        <v>0</v>
      </c>
      <c r="B299">
        <v>0</v>
      </c>
      <c r="C299">
        <v>-0.231157724630533</v>
      </c>
      <c r="D299" t="s">
        <v>13</v>
      </c>
      <c r="E299" t="s">
        <v>527</v>
      </c>
      <c r="F299" t="s">
        <v>383</v>
      </c>
      <c r="G299">
        <v>5</v>
      </c>
      <c r="H299">
        <v>0</v>
      </c>
      <c r="I299" s="6" t="s">
        <v>126</v>
      </c>
      <c r="J299" s="6" t="s">
        <v>127</v>
      </c>
    </row>
    <row r="300" spans="1:10">
      <c r="A300">
        <v>0.24</v>
      </c>
      <c r="B300">
        <v>0</v>
      </c>
      <c r="C300">
        <v>-471.31665394648297</v>
      </c>
      <c r="D300" t="s">
        <v>14</v>
      </c>
      <c r="E300" t="s">
        <v>527</v>
      </c>
      <c r="F300" t="s">
        <v>383</v>
      </c>
      <c r="G300">
        <v>16</v>
      </c>
      <c r="H300">
        <v>0.24</v>
      </c>
      <c r="I300">
        <v>9.5792488470350406E-2</v>
      </c>
      <c r="J300" s="6" t="s">
        <v>152</v>
      </c>
    </row>
    <row r="301" spans="1:10">
      <c r="A301">
        <v>0.57999999999999996</v>
      </c>
      <c r="B301">
        <v>0</v>
      </c>
      <c r="C301">
        <v>-770.19468085211895</v>
      </c>
      <c r="D301" t="s">
        <v>14</v>
      </c>
      <c r="E301" t="s">
        <v>528</v>
      </c>
      <c r="F301" t="s">
        <v>383</v>
      </c>
      <c r="G301">
        <v>16</v>
      </c>
      <c r="H301">
        <v>0.57999999999999996</v>
      </c>
      <c r="I301" s="6" t="s">
        <v>420</v>
      </c>
      <c r="J301" s="6" t="s">
        <v>421</v>
      </c>
    </row>
    <row r="302" spans="1:10">
      <c r="A302">
        <v>0.67</v>
      </c>
      <c r="B302">
        <v>0</v>
      </c>
      <c r="C302">
        <v>-595.03911846488597</v>
      </c>
      <c r="D302" t="s">
        <v>14</v>
      </c>
      <c r="E302" t="s">
        <v>529</v>
      </c>
      <c r="F302" t="s">
        <v>383</v>
      </c>
      <c r="G302">
        <v>16</v>
      </c>
      <c r="H302">
        <v>0.67</v>
      </c>
      <c r="I302" s="6" t="s">
        <v>530</v>
      </c>
      <c r="J302" s="6" t="s">
        <v>531</v>
      </c>
    </row>
    <row r="303" spans="1:10">
      <c r="A303">
        <v>0.05</v>
      </c>
      <c r="B303">
        <v>0</v>
      </c>
      <c r="C303">
        <v>-12.9426846359107</v>
      </c>
      <c r="D303" t="s">
        <v>13</v>
      </c>
      <c r="E303" t="s">
        <v>532</v>
      </c>
      <c r="F303" t="s">
        <v>383</v>
      </c>
      <c r="G303">
        <v>6</v>
      </c>
      <c r="H303">
        <v>0.05</v>
      </c>
      <c r="I303">
        <v>3.4029277060071599E-3</v>
      </c>
      <c r="J303" s="6" t="s">
        <v>485</v>
      </c>
    </row>
    <row r="304" spans="1:10">
      <c r="A304">
        <v>0.3</v>
      </c>
      <c r="B304">
        <v>0</v>
      </c>
      <c r="C304">
        <v>-461.77327374143402</v>
      </c>
      <c r="D304" t="s">
        <v>14</v>
      </c>
      <c r="E304" t="s">
        <v>532</v>
      </c>
      <c r="F304" t="s">
        <v>383</v>
      </c>
      <c r="G304">
        <v>16</v>
      </c>
      <c r="H304">
        <v>0.3</v>
      </c>
      <c r="I304" s="6" t="s">
        <v>111</v>
      </c>
      <c r="J304" s="6" t="s">
        <v>112</v>
      </c>
    </row>
    <row r="305" spans="1:10">
      <c r="A305">
        <v>0.11</v>
      </c>
      <c r="B305">
        <v>0</v>
      </c>
      <c r="C305">
        <v>-31.1978318574124</v>
      </c>
      <c r="D305" t="s">
        <v>10</v>
      </c>
      <c r="E305" t="s">
        <v>533</v>
      </c>
      <c r="F305" t="s">
        <v>383</v>
      </c>
      <c r="G305">
        <v>6</v>
      </c>
      <c r="H305">
        <v>0.11</v>
      </c>
      <c r="I305" s="6" t="s">
        <v>534</v>
      </c>
      <c r="J305" s="6" t="s">
        <v>535</v>
      </c>
    </row>
    <row r="306" spans="1:10">
      <c r="A306">
        <v>0.43</v>
      </c>
      <c r="B306">
        <v>0</v>
      </c>
      <c r="C306">
        <v>-398.37616383737998</v>
      </c>
      <c r="D306" t="s">
        <v>14</v>
      </c>
      <c r="E306" t="s">
        <v>533</v>
      </c>
      <c r="F306" t="s">
        <v>383</v>
      </c>
      <c r="G306">
        <v>16</v>
      </c>
      <c r="H306">
        <v>0.43</v>
      </c>
      <c r="I306" s="6" t="s">
        <v>459</v>
      </c>
      <c r="J306" s="6" t="s">
        <v>460</v>
      </c>
    </row>
    <row r="307" spans="1:10">
      <c r="A307">
        <v>0.68</v>
      </c>
      <c r="B307">
        <v>0</v>
      </c>
      <c r="C307">
        <v>-622.28714555566899</v>
      </c>
      <c r="D307" t="s">
        <v>14</v>
      </c>
      <c r="E307" t="s">
        <v>536</v>
      </c>
      <c r="F307" t="s">
        <v>383</v>
      </c>
      <c r="G307">
        <v>16</v>
      </c>
      <c r="H307">
        <v>0.68</v>
      </c>
      <c r="I307" s="6" t="s">
        <v>106</v>
      </c>
      <c r="J307" s="6" t="s">
        <v>107</v>
      </c>
    </row>
    <row r="308" spans="1:10">
      <c r="A308">
        <v>0.34</v>
      </c>
      <c r="B308">
        <v>0</v>
      </c>
      <c r="C308">
        <v>-520.90706953582901</v>
      </c>
      <c r="D308" t="s">
        <v>14</v>
      </c>
      <c r="E308" t="s">
        <v>537</v>
      </c>
      <c r="F308" t="s">
        <v>383</v>
      </c>
      <c r="G308">
        <v>16</v>
      </c>
      <c r="H308">
        <v>0.34</v>
      </c>
      <c r="I308" s="6" t="s">
        <v>294</v>
      </c>
      <c r="J308" s="6" t="s">
        <v>295</v>
      </c>
    </row>
    <row r="309" spans="1:10">
      <c r="A309" s="6" t="s">
        <v>538</v>
      </c>
      <c r="B309">
        <v>0</v>
      </c>
      <c r="C309">
        <v>-278.08886777273699</v>
      </c>
      <c r="D309" t="s">
        <v>14</v>
      </c>
      <c r="E309" t="s">
        <v>539</v>
      </c>
      <c r="F309" t="s">
        <v>383</v>
      </c>
      <c r="G309">
        <v>16</v>
      </c>
      <c r="H309" s="6" t="s">
        <v>538</v>
      </c>
      <c r="I309" s="6" t="s">
        <v>540</v>
      </c>
      <c r="J309">
        <v>0.98963236243216801</v>
      </c>
    </row>
    <row r="310" spans="1:10">
      <c r="A310">
        <v>0.89</v>
      </c>
      <c r="B310">
        <v>0</v>
      </c>
      <c r="C310">
        <v>-332.10378412366202</v>
      </c>
      <c r="D310" t="s">
        <v>14</v>
      </c>
      <c r="E310" t="s">
        <v>541</v>
      </c>
      <c r="F310" t="s">
        <v>383</v>
      </c>
      <c r="G310">
        <v>16</v>
      </c>
      <c r="H310">
        <v>0.89</v>
      </c>
      <c r="I310" s="6" t="s">
        <v>159</v>
      </c>
      <c r="J310" s="6" t="s">
        <v>160</v>
      </c>
    </row>
    <row r="311" spans="1:10">
      <c r="A311">
        <v>0.02</v>
      </c>
      <c r="B311">
        <v>0</v>
      </c>
      <c r="C311">
        <v>-77.976867539663104</v>
      </c>
      <c r="D311" t="s">
        <v>10</v>
      </c>
      <c r="E311" t="s">
        <v>542</v>
      </c>
      <c r="F311" t="s">
        <v>383</v>
      </c>
      <c r="G311">
        <v>5</v>
      </c>
      <c r="H311">
        <v>0.02</v>
      </c>
      <c r="I311" s="6" t="s">
        <v>391</v>
      </c>
      <c r="J311" s="6" t="s">
        <v>392</v>
      </c>
    </row>
    <row r="312" spans="1:10">
      <c r="A312">
        <v>0.63</v>
      </c>
      <c r="B312">
        <v>0</v>
      </c>
      <c r="C312">
        <v>-673.03858230227297</v>
      </c>
      <c r="D312" t="s">
        <v>14</v>
      </c>
      <c r="E312" t="s">
        <v>542</v>
      </c>
      <c r="F312" t="s">
        <v>383</v>
      </c>
      <c r="G312">
        <v>16</v>
      </c>
      <c r="H312">
        <v>0.63</v>
      </c>
      <c r="I312" s="6" t="s">
        <v>497</v>
      </c>
      <c r="J312" s="6" t="s">
        <v>498</v>
      </c>
    </row>
    <row r="313" spans="1:10">
      <c r="A313">
        <v>0.19</v>
      </c>
      <c r="B313">
        <v>0</v>
      </c>
      <c r="C313">
        <v>-55.8935874015541</v>
      </c>
      <c r="D313" t="s">
        <v>13</v>
      </c>
      <c r="E313" t="s">
        <v>543</v>
      </c>
      <c r="F313" t="s">
        <v>383</v>
      </c>
      <c r="G313">
        <v>5</v>
      </c>
      <c r="H313">
        <v>0.19</v>
      </c>
      <c r="I313">
        <v>3.3128026833885202E-2</v>
      </c>
      <c r="J313">
        <v>0.61625110133168304</v>
      </c>
    </row>
    <row r="314" spans="1:10">
      <c r="A314">
        <v>0.76</v>
      </c>
      <c r="B314">
        <v>0</v>
      </c>
      <c r="C314">
        <v>-484.863150964174</v>
      </c>
      <c r="D314" t="s">
        <v>14</v>
      </c>
      <c r="E314" t="s">
        <v>543</v>
      </c>
      <c r="F314" t="s">
        <v>383</v>
      </c>
      <c r="G314">
        <v>16</v>
      </c>
      <c r="H314">
        <v>0.76</v>
      </c>
      <c r="I314" s="6" t="s">
        <v>544</v>
      </c>
      <c r="J314" s="6" t="s">
        <v>545</v>
      </c>
    </row>
    <row r="315" spans="1:10">
      <c r="A315">
        <v>0.62</v>
      </c>
      <c r="B315">
        <v>0</v>
      </c>
      <c r="C315">
        <v>-834.22891722196505</v>
      </c>
      <c r="D315" t="s">
        <v>14</v>
      </c>
      <c r="E315" t="s">
        <v>546</v>
      </c>
      <c r="F315" t="s">
        <v>383</v>
      </c>
      <c r="G315">
        <v>16</v>
      </c>
      <c r="H315">
        <v>0.62</v>
      </c>
      <c r="I315" s="6" t="s">
        <v>119</v>
      </c>
      <c r="J315" s="6" t="s">
        <v>120</v>
      </c>
    </row>
    <row r="316" spans="1:10">
      <c r="A316">
        <v>0.1</v>
      </c>
      <c r="B316">
        <v>0</v>
      </c>
      <c r="C316">
        <v>-455.32548414751801</v>
      </c>
      <c r="D316" t="s">
        <v>14</v>
      </c>
      <c r="E316" t="s">
        <v>547</v>
      </c>
      <c r="F316" t="s">
        <v>383</v>
      </c>
      <c r="G316">
        <v>16</v>
      </c>
      <c r="H316">
        <v>0.1</v>
      </c>
      <c r="I316" s="6" t="s">
        <v>172</v>
      </c>
      <c r="J316" s="6" t="s">
        <v>173</v>
      </c>
    </row>
    <row r="317" spans="1:10">
      <c r="A317">
        <v>0.44</v>
      </c>
      <c r="B317">
        <v>0</v>
      </c>
      <c r="C317">
        <v>-663.490073953207</v>
      </c>
      <c r="D317" t="s">
        <v>14</v>
      </c>
      <c r="E317" t="s">
        <v>548</v>
      </c>
      <c r="F317" t="s">
        <v>383</v>
      </c>
      <c r="G317">
        <v>16</v>
      </c>
      <c r="H317">
        <v>0.44</v>
      </c>
      <c r="I317" s="6" t="s">
        <v>414</v>
      </c>
      <c r="J317" s="6" t="s">
        <v>415</v>
      </c>
    </row>
    <row r="318" spans="1:10">
      <c r="A318">
        <v>0.24</v>
      </c>
      <c r="B318">
        <v>0</v>
      </c>
      <c r="C318">
        <v>-101.839016082274</v>
      </c>
      <c r="D318" t="s">
        <v>10</v>
      </c>
      <c r="E318" t="s">
        <v>549</v>
      </c>
      <c r="F318" t="s">
        <v>383</v>
      </c>
      <c r="G318">
        <v>5</v>
      </c>
      <c r="H318">
        <v>0.24</v>
      </c>
      <c r="I318">
        <v>4.96326328563493E-2</v>
      </c>
      <c r="J318" s="6" t="s">
        <v>550</v>
      </c>
    </row>
    <row r="319" spans="1:10">
      <c r="A319">
        <v>0.11</v>
      </c>
      <c r="B319">
        <v>0</v>
      </c>
      <c r="C319">
        <v>-47.8496321583048</v>
      </c>
      <c r="D319" t="s">
        <v>13</v>
      </c>
      <c r="E319" t="s">
        <v>549</v>
      </c>
      <c r="F319" t="s">
        <v>383</v>
      </c>
      <c r="G319">
        <v>5</v>
      </c>
      <c r="H319">
        <v>0.11</v>
      </c>
      <c r="I319" s="6" t="s">
        <v>551</v>
      </c>
      <c r="J319" s="6" t="s">
        <v>552</v>
      </c>
    </row>
    <row r="320" spans="1:10">
      <c r="A320">
        <v>0.55000000000000004</v>
      </c>
      <c r="B320">
        <v>0</v>
      </c>
      <c r="C320">
        <v>-614.05842810646698</v>
      </c>
      <c r="D320" t="s">
        <v>14</v>
      </c>
      <c r="E320" t="s">
        <v>549</v>
      </c>
      <c r="F320" t="s">
        <v>383</v>
      </c>
      <c r="G320">
        <v>16</v>
      </c>
      <c r="H320">
        <v>0.55000000000000004</v>
      </c>
      <c r="I320" s="6" t="s">
        <v>131</v>
      </c>
      <c r="J320" s="6" t="s">
        <v>132</v>
      </c>
    </row>
    <row r="321" spans="1:10">
      <c r="A321">
        <v>0.5</v>
      </c>
      <c r="B321">
        <v>0</v>
      </c>
      <c r="C321">
        <v>-625.16734131948203</v>
      </c>
      <c r="D321" t="s">
        <v>14</v>
      </c>
      <c r="E321" t="s">
        <v>553</v>
      </c>
      <c r="F321" t="s">
        <v>383</v>
      </c>
      <c r="G321">
        <v>16</v>
      </c>
      <c r="H321">
        <v>0.5</v>
      </c>
      <c r="I321" s="6" t="s">
        <v>188</v>
      </c>
      <c r="J321" s="6" t="s">
        <v>189</v>
      </c>
    </row>
    <row r="322" spans="1:10">
      <c r="A322">
        <v>1</v>
      </c>
      <c r="B322">
        <v>0</v>
      </c>
      <c r="C322">
        <v>-101.624665854155</v>
      </c>
      <c r="D322" t="s">
        <v>14</v>
      </c>
      <c r="E322" t="s">
        <v>554</v>
      </c>
      <c r="F322" t="s">
        <v>383</v>
      </c>
      <c r="G322">
        <v>16</v>
      </c>
      <c r="H322">
        <v>1</v>
      </c>
      <c r="I322" s="6" t="s">
        <v>149</v>
      </c>
      <c r="J322">
        <v>1</v>
      </c>
    </row>
    <row r="323" spans="1:10">
      <c r="A323">
        <v>0.9</v>
      </c>
      <c r="B323">
        <v>0</v>
      </c>
      <c r="C323">
        <v>-366.62798915526798</v>
      </c>
      <c r="D323" t="s">
        <v>14</v>
      </c>
      <c r="E323" t="s">
        <v>555</v>
      </c>
      <c r="F323" t="s">
        <v>383</v>
      </c>
      <c r="G323">
        <v>16</v>
      </c>
      <c r="H323">
        <v>0.9</v>
      </c>
      <c r="I323" s="6" t="s">
        <v>556</v>
      </c>
      <c r="J323" s="6" t="s">
        <v>557</v>
      </c>
    </row>
    <row r="324" spans="1:10">
      <c r="A324">
        <v>0.98</v>
      </c>
      <c r="B324">
        <v>0</v>
      </c>
      <c r="C324">
        <v>-216.14524307503501</v>
      </c>
      <c r="D324" t="s">
        <v>14</v>
      </c>
      <c r="E324" t="s">
        <v>558</v>
      </c>
      <c r="F324" t="s">
        <v>383</v>
      </c>
      <c r="G324">
        <v>16</v>
      </c>
      <c r="H324">
        <v>0.98</v>
      </c>
      <c r="I324" s="6" t="s">
        <v>559</v>
      </c>
      <c r="J324" s="6" t="s">
        <v>560</v>
      </c>
    </row>
    <row r="325" spans="1:10">
      <c r="A325">
        <v>1</v>
      </c>
      <c r="B325">
        <v>0</v>
      </c>
      <c r="C325">
        <v>-312.333159712054</v>
      </c>
      <c r="D325" t="s">
        <v>14</v>
      </c>
      <c r="E325" t="s">
        <v>561</v>
      </c>
      <c r="F325" t="s">
        <v>383</v>
      </c>
      <c r="G325">
        <v>16</v>
      </c>
      <c r="H325">
        <v>1</v>
      </c>
      <c r="I325" s="6" t="s">
        <v>149</v>
      </c>
      <c r="J325">
        <v>1</v>
      </c>
    </row>
    <row r="326" spans="1:10">
      <c r="A326">
        <v>0.89</v>
      </c>
      <c r="B326">
        <v>0</v>
      </c>
      <c r="C326">
        <v>-437.23666738677201</v>
      </c>
      <c r="D326" t="s">
        <v>14</v>
      </c>
      <c r="E326" t="s">
        <v>562</v>
      </c>
      <c r="F326" t="s">
        <v>383</v>
      </c>
      <c r="G326">
        <v>16</v>
      </c>
      <c r="H326">
        <v>0.89</v>
      </c>
      <c r="I326" s="6" t="s">
        <v>159</v>
      </c>
      <c r="J326" s="6" t="s">
        <v>160</v>
      </c>
    </row>
    <row r="327" spans="1:10">
      <c r="A327">
        <v>0.37</v>
      </c>
      <c r="B327">
        <v>0</v>
      </c>
      <c r="C327">
        <v>-61.725135948377698</v>
      </c>
      <c r="D327" t="s">
        <v>10</v>
      </c>
      <c r="E327" t="s">
        <v>563</v>
      </c>
      <c r="F327" t="s">
        <v>383</v>
      </c>
      <c r="G327">
        <v>5</v>
      </c>
      <c r="H327">
        <v>0.37</v>
      </c>
      <c r="I327" s="6" t="s">
        <v>268</v>
      </c>
      <c r="J327" s="6" t="s">
        <v>269</v>
      </c>
    </row>
    <row r="328" spans="1:10">
      <c r="A328">
        <v>0.34</v>
      </c>
      <c r="B328">
        <v>0</v>
      </c>
      <c r="C328">
        <v>-67.562244370132504</v>
      </c>
      <c r="D328" t="s">
        <v>13</v>
      </c>
      <c r="E328" t="s">
        <v>563</v>
      </c>
      <c r="F328" t="s">
        <v>383</v>
      </c>
      <c r="G328">
        <v>6</v>
      </c>
      <c r="H328">
        <v>0.34</v>
      </c>
      <c r="I328">
        <v>9.9977946347768007E-2</v>
      </c>
      <c r="J328">
        <v>0.70492902578092498</v>
      </c>
    </row>
    <row r="329" spans="1:10">
      <c r="A329">
        <v>0.64</v>
      </c>
      <c r="B329">
        <v>0</v>
      </c>
      <c r="C329">
        <v>-485.175698616359</v>
      </c>
      <c r="D329" t="s">
        <v>14</v>
      </c>
      <c r="E329" t="s">
        <v>563</v>
      </c>
      <c r="F329" t="s">
        <v>383</v>
      </c>
      <c r="G329">
        <v>16</v>
      </c>
      <c r="H329">
        <v>0.64</v>
      </c>
      <c r="I329" s="6" t="s">
        <v>154</v>
      </c>
      <c r="J329" s="6" t="s">
        <v>155</v>
      </c>
    </row>
    <row r="330" spans="1:10">
      <c r="A330">
        <v>0.96</v>
      </c>
      <c r="B330">
        <v>0</v>
      </c>
      <c r="C330">
        <v>-445.932220793044</v>
      </c>
      <c r="D330" t="s">
        <v>14</v>
      </c>
      <c r="E330" t="s">
        <v>564</v>
      </c>
      <c r="F330" t="s">
        <v>383</v>
      </c>
      <c r="G330">
        <v>16</v>
      </c>
      <c r="H330">
        <v>0.96</v>
      </c>
      <c r="I330" s="6" t="s">
        <v>565</v>
      </c>
      <c r="J330">
        <v>0.99490068379353702</v>
      </c>
    </row>
    <row r="331" spans="1:10">
      <c r="A331">
        <v>0.54</v>
      </c>
      <c r="B331">
        <v>0</v>
      </c>
      <c r="C331">
        <v>-666.04442283982701</v>
      </c>
      <c r="D331" t="s">
        <v>14</v>
      </c>
      <c r="E331" t="s">
        <v>566</v>
      </c>
      <c r="F331" t="s">
        <v>383</v>
      </c>
      <c r="G331">
        <v>16</v>
      </c>
      <c r="H331">
        <v>0.54</v>
      </c>
      <c r="I331" s="6" t="s">
        <v>517</v>
      </c>
      <c r="J331" s="6" t="s">
        <v>518</v>
      </c>
    </row>
    <row r="332" spans="1:10">
      <c r="A332">
        <v>0.43</v>
      </c>
      <c r="B332">
        <v>0</v>
      </c>
      <c r="C332">
        <v>-912.49515088261398</v>
      </c>
      <c r="D332" t="s">
        <v>14</v>
      </c>
      <c r="E332" t="s">
        <v>567</v>
      </c>
      <c r="F332" t="s">
        <v>383</v>
      </c>
      <c r="G332">
        <v>16</v>
      </c>
      <c r="H332">
        <v>0.43</v>
      </c>
      <c r="I332" s="6" t="s">
        <v>459</v>
      </c>
      <c r="J332" s="6" t="s">
        <v>460</v>
      </c>
    </row>
    <row r="333" spans="1:10">
      <c r="A333">
        <v>0.78</v>
      </c>
      <c r="B333">
        <v>0</v>
      </c>
      <c r="C333">
        <v>-410.65769230228199</v>
      </c>
      <c r="D333" t="s">
        <v>14</v>
      </c>
      <c r="E333" t="s">
        <v>568</v>
      </c>
      <c r="F333" t="s">
        <v>383</v>
      </c>
      <c r="G333">
        <v>16</v>
      </c>
      <c r="H333">
        <v>0.78</v>
      </c>
      <c r="I333" s="6" t="s">
        <v>450</v>
      </c>
      <c r="J333">
        <v>0.91595245987187102</v>
      </c>
    </row>
    <row r="334" spans="1:10">
      <c r="A334">
        <v>0.84</v>
      </c>
      <c r="B334">
        <v>0</v>
      </c>
      <c r="C334">
        <v>-417.85006715057801</v>
      </c>
      <c r="D334" t="s">
        <v>14</v>
      </c>
      <c r="E334" t="s">
        <v>569</v>
      </c>
      <c r="F334" t="s">
        <v>383</v>
      </c>
      <c r="G334">
        <v>16</v>
      </c>
      <c r="H334">
        <v>0.84</v>
      </c>
      <c r="I334" s="6" t="s">
        <v>217</v>
      </c>
      <c r="J334" s="6" t="s">
        <v>218</v>
      </c>
    </row>
    <row r="335" spans="1:10">
      <c r="A335">
        <v>0.93</v>
      </c>
      <c r="B335">
        <v>0</v>
      </c>
      <c r="C335">
        <v>-363.72298000906801</v>
      </c>
      <c r="D335" t="s">
        <v>14</v>
      </c>
      <c r="E335" t="s">
        <v>570</v>
      </c>
      <c r="F335" t="s">
        <v>383</v>
      </c>
      <c r="G335">
        <v>16</v>
      </c>
      <c r="H335">
        <v>0.93</v>
      </c>
      <c r="I335" s="6" t="s">
        <v>206</v>
      </c>
      <c r="J335" s="6" t="s">
        <v>207</v>
      </c>
    </row>
    <row r="336" spans="1:10">
      <c r="A336">
        <v>0.16</v>
      </c>
      <c r="B336">
        <v>0</v>
      </c>
      <c r="C336">
        <v>-42.1548918563578</v>
      </c>
      <c r="D336" t="s">
        <v>13</v>
      </c>
      <c r="E336" t="s">
        <v>571</v>
      </c>
      <c r="F336" t="s">
        <v>383</v>
      </c>
      <c r="G336">
        <v>5</v>
      </c>
      <c r="H336">
        <v>0.16</v>
      </c>
      <c r="I336">
        <v>2.4498271759069299E-2</v>
      </c>
      <c r="J336" s="6" t="s">
        <v>572</v>
      </c>
    </row>
    <row r="337" spans="1:10">
      <c r="A337" s="6" t="s">
        <v>236</v>
      </c>
      <c r="B337">
        <v>0</v>
      </c>
      <c r="C337">
        <v>-656.84431236673299</v>
      </c>
      <c r="D337" t="s">
        <v>14</v>
      </c>
      <c r="E337" t="s">
        <v>571</v>
      </c>
      <c r="F337" t="s">
        <v>383</v>
      </c>
      <c r="G337">
        <v>16</v>
      </c>
      <c r="H337" s="6" t="s">
        <v>236</v>
      </c>
      <c r="I337" s="6" t="s">
        <v>237</v>
      </c>
      <c r="J337">
        <v>0.64453599400862305</v>
      </c>
    </row>
    <row r="338" spans="1:10">
      <c r="A338" s="6" t="s">
        <v>573</v>
      </c>
      <c r="B338">
        <v>0</v>
      </c>
      <c r="C338">
        <v>-608.53717319893804</v>
      </c>
      <c r="D338" t="s">
        <v>14</v>
      </c>
      <c r="E338" t="s">
        <v>574</v>
      </c>
      <c r="F338" t="s">
        <v>383</v>
      </c>
      <c r="G338">
        <v>16</v>
      </c>
      <c r="H338" s="6" t="s">
        <v>573</v>
      </c>
      <c r="I338" s="6" t="s">
        <v>575</v>
      </c>
      <c r="J338" s="6" t="s">
        <v>576</v>
      </c>
    </row>
    <row r="339" spans="1:10">
      <c r="A339">
        <v>0</v>
      </c>
      <c r="B339">
        <v>0</v>
      </c>
      <c r="C339">
        <v>-16.2990476999884</v>
      </c>
      <c r="D339" t="s">
        <v>10</v>
      </c>
      <c r="E339" t="s">
        <v>577</v>
      </c>
      <c r="F339" t="s">
        <v>383</v>
      </c>
      <c r="G339">
        <v>6</v>
      </c>
      <c r="H339">
        <v>0</v>
      </c>
      <c r="I339">
        <v>0</v>
      </c>
      <c r="J339" s="6" t="s">
        <v>109</v>
      </c>
    </row>
    <row r="340" spans="1:10">
      <c r="A340">
        <v>0</v>
      </c>
      <c r="B340">
        <v>0</v>
      </c>
      <c r="C340">
        <v>-3.0646691130975698</v>
      </c>
      <c r="D340" t="s">
        <v>13</v>
      </c>
      <c r="E340" t="s">
        <v>577</v>
      </c>
      <c r="F340" t="s">
        <v>383</v>
      </c>
      <c r="G340">
        <v>6</v>
      </c>
      <c r="H340">
        <v>0</v>
      </c>
      <c r="I340">
        <v>0</v>
      </c>
      <c r="J340" s="6" t="s">
        <v>109</v>
      </c>
    </row>
    <row r="341" spans="1:10">
      <c r="A341">
        <v>0.09</v>
      </c>
      <c r="B341">
        <v>0</v>
      </c>
      <c r="C341">
        <v>-457.44256508527599</v>
      </c>
      <c r="D341" t="s">
        <v>14</v>
      </c>
      <c r="E341" t="s">
        <v>577</v>
      </c>
      <c r="F341" t="s">
        <v>383</v>
      </c>
      <c r="G341">
        <v>16</v>
      </c>
      <c r="H341">
        <v>0.09</v>
      </c>
      <c r="I341" s="6" t="s">
        <v>116</v>
      </c>
      <c r="J341" s="6" t="s">
        <v>117</v>
      </c>
    </row>
    <row r="342" spans="1:10">
      <c r="A342">
        <v>0.79</v>
      </c>
      <c r="B342">
        <v>0</v>
      </c>
      <c r="C342">
        <v>-607.713330866398</v>
      </c>
      <c r="D342" t="s">
        <v>14</v>
      </c>
      <c r="E342" t="s">
        <v>578</v>
      </c>
      <c r="F342" t="s">
        <v>383</v>
      </c>
      <c r="G342">
        <v>16</v>
      </c>
      <c r="H342">
        <v>0.79</v>
      </c>
      <c r="I342" s="6" t="s">
        <v>239</v>
      </c>
      <c r="J342" s="6" t="s">
        <v>240</v>
      </c>
    </row>
    <row r="343" spans="1:10">
      <c r="A343">
        <v>0.19</v>
      </c>
      <c r="B343">
        <v>0</v>
      </c>
      <c r="C343">
        <v>-33.920221462041901</v>
      </c>
      <c r="D343" t="s">
        <v>13</v>
      </c>
      <c r="E343" t="s">
        <v>579</v>
      </c>
      <c r="F343" t="s">
        <v>383</v>
      </c>
      <c r="G343">
        <v>6</v>
      </c>
      <c r="H343">
        <v>0.19</v>
      </c>
      <c r="I343">
        <v>3.76644165491603E-2</v>
      </c>
      <c r="J343" s="6" t="s">
        <v>580</v>
      </c>
    </row>
    <row r="344" spans="1:10">
      <c r="A344">
        <v>0.12</v>
      </c>
      <c r="B344">
        <v>0</v>
      </c>
      <c r="C344">
        <v>-318.70707908939403</v>
      </c>
      <c r="D344" t="s">
        <v>14</v>
      </c>
      <c r="E344" t="s">
        <v>579</v>
      </c>
      <c r="F344" t="s">
        <v>383</v>
      </c>
      <c r="G344">
        <v>16</v>
      </c>
      <c r="H344">
        <v>0.12</v>
      </c>
      <c r="I344">
        <v>3.2767774577421999E-2</v>
      </c>
      <c r="J344" s="6" t="s">
        <v>260</v>
      </c>
    </row>
    <row r="345" spans="1:10">
      <c r="A345">
        <v>0.56000000000000005</v>
      </c>
      <c r="B345">
        <v>0</v>
      </c>
      <c r="C345">
        <v>-579.164053032212</v>
      </c>
      <c r="D345" t="s">
        <v>14</v>
      </c>
      <c r="E345" t="s">
        <v>581</v>
      </c>
      <c r="F345" t="s">
        <v>383</v>
      </c>
      <c r="G345">
        <v>16</v>
      </c>
      <c r="H345">
        <v>0.56000000000000005</v>
      </c>
      <c r="I345" s="6" t="s">
        <v>225</v>
      </c>
      <c r="J345">
        <v>0.76710682244145301</v>
      </c>
    </row>
    <row r="346" spans="1:10">
      <c r="A346">
        <v>0.11</v>
      </c>
      <c r="B346">
        <v>0</v>
      </c>
      <c r="C346">
        <v>-24.621335334513599</v>
      </c>
      <c r="D346" t="s">
        <v>13</v>
      </c>
      <c r="E346" t="s">
        <v>582</v>
      </c>
      <c r="F346" t="s">
        <v>383</v>
      </c>
      <c r="G346">
        <v>5</v>
      </c>
      <c r="H346">
        <v>0.11</v>
      </c>
      <c r="I346" s="6" t="s">
        <v>551</v>
      </c>
      <c r="J346" s="6" t="s">
        <v>552</v>
      </c>
    </row>
    <row r="347" spans="1:10">
      <c r="A347">
        <v>0.53</v>
      </c>
      <c r="B347">
        <v>0</v>
      </c>
      <c r="C347">
        <v>-558.32761790309701</v>
      </c>
      <c r="D347" t="s">
        <v>14</v>
      </c>
      <c r="E347" t="s">
        <v>582</v>
      </c>
      <c r="F347" t="s">
        <v>383</v>
      </c>
      <c r="G347">
        <v>16</v>
      </c>
      <c r="H347">
        <v>0.53</v>
      </c>
      <c r="I347" s="6" t="s">
        <v>202</v>
      </c>
      <c r="J347" s="6" t="s">
        <v>203</v>
      </c>
    </row>
    <row r="348" spans="1:10">
      <c r="A348">
        <v>0.73</v>
      </c>
      <c r="B348">
        <v>0</v>
      </c>
      <c r="C348">
        <v>-707.98469024109795</v>
      </c>
      <c r="D348" t="s">
        <v>14</v>
      </c>
      <c r="E348" t="s">
        <v>583</v>
      </c>
      <c r="F348" t="s">
        <v>383</v>
      </c>
      <c r="G348">
        <v>16</v>
      </c>
      <c r="H348">
        <v>0.73</v>
      </c>
      <c r="I348" s="6" t="s">
        <v>584</v>
      </c>
      <c r="J348" s="6" t="s">
        <v>585</v>
      </c>
    </row>
    <row r="349" spans="1:10">
      <c r="A349">
        <v>0.53</v>
      </c>
      <c r="B349">
        <v>0</v>
      </c>
      <c r="C349">
        <v>-535.28002946137804</v>
      </c>
      <c r="D349" t="s">
        <v>14</v>
      </c>
      <c r="E349" t="s">
        <v>586</v>
      </c>
      <c r="F349" t="s">
        <v>383</v>
      </c>
      <c r="G349">
        <v>16</v>
      </c>
      <c r="H349">
        <v>0.53</v>
      </c>
      <c r="I349" s="6" t="s">
        <v>202</v>
      </c>
      <c r="J349" s="6" t="s">
        <v>203</v>
      </c>
    </row>
    <row r="350" spans="1:10">
      <c r="A350">
        <v>0.11</v>
      </c>
      <c r="B350">
        <v>0</v>
      </c>
      <c r="C350">
        <v>-125.87302250628601</v>
      </c>
      <c r="D350" t="s">
        <v>10</v>
      </c>
      <c r="E350" t="s">
        <v>587</v>
      </c>
      <c r="F350" t="s">
        <v>383</v>
      </c>
      <c r="G350">
        <v>6</v>
      </c>
      <c r="H350">
        <v>0.11</v>
      </c>
      <c r="I350" s="6" t="s">
        <v>534</v>
      </c>
      <c r="J350" s="6" t="s">
        <v>535</v>
      </c>
    </row>
    <row r="351" spans="1:10">
      <c r="A351">
        <v>0.04</v>
      </c>
      <c r="B351">
        <v>0</v>
      </c>
      <c r="C351">
        <v>-51.004671844668799</v>
      </c>
      <c r="D351" t="s">
        <v>13</v>
      </c>
      <c r="E351" t="s">
        <v>587</v>
      </c>
      <c r="F351" t="s">
        <v>383</v>
      </c>
      <c r="G351">
        <v>5</v>
      </c>
      <c r="H351">
        <v>0.04</v>
      </c>
      <c r="I351">
        <v>1.89361819909976E-3</v>
      </c>
      <c r="J351" s="6" t="s">
        <v>270</v>
      </c>
    </row>
    <row r="352" spans="1:10">
      <c r="A352">
        <v>0.28000000000000003</v>
      </c>
      <c r="B352">
        <v>0</v>
      </c>
      <c r="C352">
        <v>-577.65476350614904</v>
      </c>
      <c r="D352" t="s">
        <v>14</v>
      </c>
      <c r="E352" t="s">
        <v>587</v>
      </c>
      <c r="F352" t="s">
        <v>383</v>
      </c>
      <c r="G352">
        <v>16</v>
      </c>
      <c r="H352">
        <v>0.28000000000000003</v>
      </c>
      <c r="I352" s="6" t="s">
        <v>280</v>
      </c>
      <c r="J352" s="6" t="s">
        <v>281</v>
      </c>
    </row>
    <row r="353" spans="1:10">
      <c r="A353">
        <v>0.89</v>
      </c>
      <c r="B353">
        <v>0</v>
      </c>
      <c r="C353">
        <v>-455.19631784749902</v>
      </c>
      <c r="D353" t="s">
        <v>14</v>
      </c>
      <c r="E353" t="s">
        <v>588</v>
      </c>
      <c r="F353" t="s">
        <v>383</v>
      </c>
      <c r="G353">
        <v>16</v>
      </c>
      <c r="H353">
        <v>0.89</v>
      </c>
      <c r="I353" s="6" t="s">
        <v>159</v>
      </c>
      <c r="J353" s="6" t="s">
        <v>160</v>
      </c>
    </row>
    <row r="354" spans="1:10">
      <c r="A354">
        <v>0</v>
      </c>
      <c r="B354">
        <v>0</v>
      </c>
      <c r="C354">
        <v>-3.6791551115920802</v>
      </c>
      <c r="D354" t="s">
        <v>10</v>
      </c>
      <c r="E354" t="s">
        <v>589</v>
      </c>
      <c r="F354" t="s">
        <v>383</v>
      </c>
      <c r="G354">
        <v>5</v>
      </c>
      <c r="H354">
        <v>0</v>
      </c>
      <c r="I354" s="6" t="s">
        <v>126</v>
      </c>
      <c r="J354" s="6" t="s">
        <v>127</v>
      </c>
    </row>
    <row r="355" spans="1:10">
      <c r="A355">
        <v>0</v>
      </c>
      <c r="B355">
        <v>0</v>
      </c>
      <c r="C355">
        <v>-9.4501329210292795</v>
      </c>
      <c r="D355" t="s">
        <v>13</v>
      </c>
      <c r="E355" t="s">
        <v>589</v>
      </c>
      <c r="F355" t="s">
        <v>383</v>
      </c>
      <c r="G355">
        <v>5</v>
      </c>
      <c r="H355">
        <v>0</v>
      </c>
      <c r="I355" s="6" t="s">
        <v>126</v>
      </c>
      <c r="J355" s="6" t="s">
        <v>127</v>
      </c>
    </row>
    <row r="356" spans="1:10">
      <c r="A356">
        <v>0.04</v>
      </c>
      <c r="B356">
        <v>0</v>
      </c>
      <c r="C356">
        <v>-301.21033387949802</v>
      </c>
      <c r="D356" t="s">
        <v>14</v>
      </c>
      <c r="E356" t="s">
        <v>589</v>
      </c>
      <c r="F356" t="s">
        <v>383</v>
      </c>
      <c r="G356">
        <v>16</v>
      </c>
      <c r="H356">
        <v>0.04</v>
      </c>
      <c r="I356">
        <v>5.09931620646296E-3</v>
      </c>
      <c r="J356" s="6" t="s">
        <v>165</v>
      </c>
    </row>
    <row r="357" spans="1:10">
      <c r="A357">
        <v>0.79</v>
      </c>
      <c r="B357">
        <v>0</v>
      </c>
      <c r="C357">
        <v>-605.73766292400398</v>
      </c>
      <c r="D357" t="s">
        <v>14</v>
      </c>
      <c r="E357" t="s">
        <v>590</v>
      </c>
      <c r="F357" t="s">
        <v>383</v>
      </c>
      <c r="G357">
        <v>16</v>
      </c>
      <c r="H357">
        <v>0.79</v>
      </c>
      <c r="I357" s="6" t="s">
        <v>239</v>
      </c>
      <c r="J357" s="6" t="s">
        <v>240</v>
      </c>
    </row>
    <row r="358" spans="1:10">
      <c r="A358">
        <v>0.91</v>
      </c>
      <c r="B358">
        <v>0</v>
      </c>
      <c r="C358">
        <v>-278.81170749388599</v>
      </c>
      <c r="D358" t="s">
        <v>14</v>
      </c>
      <c r="E358" t="s">
        <v>591</v>
      </c>
      <c r="F358" t="s">
        <v>383</v>
      </c>
      <c r="G358">
        <v>16</v>
      </c>
      <c r="H358">
        <v>0.91</v>
      </c>
      <c r="I358">
        <v>0.68176683412285399</v>
      </c>
      <c r="J358" s="6" t="s">
        <v>276</v>
      </c>
    </row>
    <row r="359" spans="1:10">
      <c r="A359">
        <v>0.61</v>
      </c>
      <c r="B359">
        <v>0</v>
      </c>
      <c r="C359">
        <v>-590.58666932690596</v>
      </c>
      <c r="D359" t="s">
        <v>14</v>
      </c>
      <c r="E359" t="s">
        <v>592</v>
      </c>
      <c r="F359" t="s">
        <v>383</v>
      </c>
      <c r="G359">
        <v>16</v>
      </c>
      <c r="H359">
        <v>0.61</v>
      </c>
      <c r="I359" s="6" t="s">
        <v>593</v>
      </c>
      <c r="J359" s="6" t="s">
        <v>594</v>
      </c>
    </row>
    <row r="360" spans="1:10">
      <c r="A360">
        <v>0.92</v>
      </c>
      <c r="B360">
        <v>0</v>
      </c>
      <c r="C360">
        <v>-420.94077350048298</v>
      </c>
      <c r="D360" t="s">
        <v>14</v>
      </c>
      <c r="E360" t="s">
        <v>595</v>
      </c>
      <c r="F360" t="s">
        <v>383</v>
      </c>
      <c r="G360">
        <v>16</v>
      </c>
      <c r="H360">
        <v>0.92</v>
      </c>
      <c r="I360" s="6" t="s">
        <v>596</v>
      </c>
      <c r="J360">
        <v>0.98312054273103699</v>
      </c>
    </row>
    <row r="361" spans="1:10">
      <c r="A361">
        <v>0.92</v>
      </c>
      <c r="B361">
        <v>0</v>
      </c>
      <c r="C361">
        <v>-459.98140065777602</v>
      </c>
      <c r="D361" t="s">
        <v>14</v>
      </c>
      <c r="E361" t="s">
        <v>597</v>
      </c>
      <c r="F361" t="s">
        <v>383</v>
      </c>
      <c r="G361">
        <v>16</v>
      </c>
      <c r="H361">
        <v>0.92</v>
      </c>
      <c r="I361" s="6" t="s">
        <v>596</v>
      </c>
      <c r="J361">
        <v>0.98312054273103699</v>
      </c>
    </row>
    <row r="362" spans="1:10">
      <c r="A362">
        <v>0.74</v>
      </c>
      <c r="B362">
        <v>0</v>
      </c>
      <c r="C362">
        <v>-438.66392110291002</v>
      </c>
      <c r="D362" t="s">
        <v>14</v>
      </c>
      <c r="E362" t="s">
        <v>598</v>
      </c>
      <c r="F362" t="s">
        <v>383</v>
      </c>
      <c r="G362">
        <v>16</v>
      </c>
      <c r="H362">
        <v>0.74</v>
      </c>
      <c r="I362">
        <v>0.49501667046199999</v>
      </c>
      <c r="J362" s="6" t="s">
        <v>340</v>
      </c>
    </row>
    <row r="363" spans="1:10">
      <c r="A363">
        <v>0.8</v>
      </c>
      <c r="B363">
        <v>0</v>
      </c>
      <c r="C363">
        <v>-324.78436668960001</v>
      </c>
      <c r="D363" t="s">
        <v>14</v>
      </c>
      <c r="E363" t="s">
        <v>599</v>
      </c>
      <c r="F363" t="s">
        <v>383</v>
      </c>
      <c r="G363">
        <v>16</v>
      </c>
      <c r="H363">
        <v>0.8</v>
      </c>
      <c r="I363" s="6" t="s">
        <v>417</v>
      </c>
      <c r="J363">
        <v>0.92725733796213305</v>
      </c>
    </row>
    <row r="364" spans="1:10">
      <c r="A364">
        <v>0</v>
      </c>
      <c r="B364">
        <v>0</v>
      </c>
      <c r="C364">
        <v>-16.197442805509802</v>
      </c>
      <c r="D364" t="s">
        <v>10</v>
      </c>
      <c r="E364" t="s">
        <v>600</v>
      </c>
      <c r="F364" t="s">
        <v>383</v>
      </c>
      <c r="G364">
        <v>5</v>
      </c>
      <c r="H364">
        <v>0</v>
      </c>
      <c r="I364" s="6" t="s">
        <v>126</v>
      </c>
      <c r="J364" s="6" t="s">
        <v>127</v>
      </c>
    </row>
    <row r="365" spans="1:10">
      <c r="A365">
        <v>0.04</v>
      </c>
      <c r="B365">
        <v>0</v>
      </c>
      <c r="C365">
        <v>-21.528628333627399</v>
      </c>
      <c r="D365" t="s">
        <v>13</v>
      </c>
      <c r="E365" t="s">
        <v>600</v>
      </c>
      <c r="F365" t="s">
        <v>383</v>
      </c>
      <c r="G365">
        <v>7</v>
      </c>
      <c r="H365">
        <v>0.04</v>
      </c>
      <c r="I365">
        <v>2.5607630114109201E-3</v>
      </c>
      <c r="J365" s="6" t="s">
        <v>424</v>
      </c>
    </row>
    <row r="366" spans="1:10">
      <c r="A366">
        <v>0.28000000000000003</v>
      </c>
      <c r="B366">
        <v>0</v>
      </c>
      <c r="C366">
        <v>-445.65768312255898</v>
      </c>
      <c r="D366" t="s">
        <v>14</v>
      </c>
      <c r="E366" t="s">
        <v>600</v>
      </c>
      <c r="F366" t="s">
        <v>383</v>
      </c>
      <c r="G366">
        <v>16</v>
      </c>
      <c r="H366">
        <v>0.28000000000000003</v>
      </c>
      <c r="I366" s="6" t="s">
        <v>280</v>
      </c>
      <c r="J366" s="6" t="s">
        <v>281</v>
      </c>
    </row>
    <row r="367" spans="1:10">
      <c r="A367">
        <v>0.65</v>
      </c>
      <c r="B367">
        <v>0</v>
      </c>
      <c r="C367">
        <v>-872.90885473331298</v>
      </c>
      <c r="D367" t="s">
        <v>14</v>
      </c>
      <c r="E367" t="s">
        <v>601</v>
      </c>
      <c r="F367" t="s">
        <v>383</v>
      </c>
      <c r="G367">
        <v>16</v>
      </c>
      <c r="H367">
        <v>0.65</v>
      </c>
      <c r="I367" s="6" t="s">
        <v>470</v>
      </c>
      <c r="J367" s="6" t="s">
        <v>471</v>
      </c>
    </row>
    <row r="368" spans="1:10">
      <c r="A368">
        <v>0.89</v>
      </c>
      <c r="B368">
        <v>0</v>
      </c>
      <c r="C368">
        <v>-399.24451492761398</v>
      </c>
      <c r="D368" t="s">
        <v>14</v>
      </c>
      <c r="E368" t="s">
        <v>602</v>
      </c>
      <c r="F368" t="s">
        <v>383</v>
      </c>
      <c r="G368">
        <v>16</v>
      </c>
      <c r="H368">
        <v>0.89</v>
      </c>
      <c r="I368" s="6" t="s">
        <v>159</v>
      </c>
      <c r="J368" s="6" t="s">
        <v>160</v>
      </c>
    </row>
    <row r="369" spans="1:10">
      <c r="A369">
        <v>0.74</v>
      </c>
      <c r="B369">
        <v>0</v>
      </c>
      <c r="C369">
        <v>-322.06412091315099</v>
      </c>
      <c r="D369" t="s">
        <v>14</v>
      </c>
      <c r="E369" t="s">
        <v>603</v>
      </c>
      <c r="F369" t="s">
        <v>383</v>
      </c>
      <c r="G369">
        <v>16</v>
      </c>
      <c r="H369">
        <v>0.74</v>
      </c>
      <c r="I369">
        <v>0.49501667046199999</v>
      </c>
      <c r="J369" s="6" t="s">
        <v>340</v>
      </c>
    </row>
    <row r="370" spans="1:10">
      <c r="A370">
        <v>0.93</v>
      </c>
      <c r="B370">
        <v>0</v>
      </c>
      <c r="C370">
        <v>-391.53530820304599</v>
      </c>
      <c r="D370" t="s">
        <v>14</v>
      </c>
      <c r="E370" t="s">
        <v>604</v>
      </c>
      <c r="F370" t="s">
        <v>383</v>
      </c>
      <c r="G370">
        <v>16</v>
      </c>
      <c r="H370">
        <v>0.93</v>
      </c>
      <c r="I370" s="6" t="s">
        <v>206</v>
      </c>
      <c r="J370" s="6" t="s">
        <v>207</v>
      </c>
    </row>
    <row r="371" spans="1:10">
      <c r="A371">
        <v>1</v>
      </c>
      <c r="B371">
        <v>0</v>
      </c>
      <c r="C371">
        <v>-142.58477802725201</v>
      </c>
      <c r="D371" t="s">
        <v>14</v>
      </c>
      <c r="E371" t="s">
        <v>605</v>
      </c>
      <c r="F371" t="s">
        <v>383</v>
      </c>
      <c r="G371">
        <v>16</v>
      </c>
      <c r="H371">
        <v>1</v>
      </c>
      <c r="I371" s="6" t="s">
        <v>149</v>
      </c>
      <c r="J371">
        <v>1</v>
      </c>
    </row>
    <row r="372" spans="1:10">
      <c r="A372">
        <v>0.78</v>
      </c>
      <c r="B372">
        <v>0</v>
      </c>
      <c r="C372">
        <v>-549.05849840374299</v>
      </c>
      <c r="D372" t="s">
        <v>14</v>
      </c>
      <c r="E372" t="s">
        <v>606</v>
      </c>
      <c r="F372" t="s">
        <v>383</v>
      </c>
      <c r="G372">
        <v>16</v>
      </c>
      <c r="H372">
        <v>0.78</v>
      </c>
      <c r="I372" s="6" t="s">
        <v>450</v>
      </c>
      <c r="J372">
        <v>0.91595245987187102</v>
      </c>
    </row>
    <row r="373" spans="1:10">
      <c r="A373">
        <v>0.28999999999999998</v>
      </c>
      <c r="B373">
        <v>0</v>
      </c>
      <c r="C373">
        <v>-36.875743982030301</v>
      </c>
      <c r="D373" t="s">
        <v>13</v>
      </c>
      <c r="E373" t="s">
        <v>607</v>
      </c>
      <c r="F373" t="s">
        <v>383</v>
      </c>
      <c r="G373">
        <v>6</v>
      </c>
      <c r="H373">
        <v>0.28999999999999998</v>
      </c>
      <c r="I373">
        <v>7.6861841305704101E-2</v>
      </c>
      <c r="J373" s="6" t="s">
        <v>608</v>
      </c>
    </row>
    <row r="374" spans="1:10">
      <c r="A374">
        <v>0.61</v>
      </c>
      <c r="B374">
        <v>0</v>
      </c>
      <c r="C374">
        <v>-843.03748050542504</v>
      </c>
      <c r="D374" t="s">
        <v>14</v>
      </c>
      <c r="E374" t="s">
        <v>607</v>
      </c>
      <c r="F374" t="s">
        <v>383</v>
      </c>
      <c r="G374">
        <v>16</v>
      </c>
      <c r="H374">
        <v>0.61</v>
      </c>
      <c r="I374" s="6" t="s">
        <v>593</v>
      </c>
      <c r="J374" s="6" t="s">
        <v>594</v>
      </c>
    </row>
    <row r="375" spans="1:10">
      <c r="A375">
        <v>1</v>
      </c>
      <c r="B375">
        <v>0</v>
      </c>
      <c r="C375">
        <v>-235.92194308543301</v>
      </c>
      <c r="D375" t="s">
        <v>14</v>
      </c>
      <c r="E375" t="s">
        <v>609</v>
      </c>
      <c r="F375" t="s">
        <v>383</v>
      </c>
      <c r="G375">
        <v>16</v>
      </c>
      <c r="H375">
        <v>1</v>
      </c>
      <c r="I375" s="6" t="s">
        <v>149</v>
      </c>
      <c r="J375">
        <v>1</v>
      </c>
    </row>
    <row r="376" spans="1:10">
      <c r="A376" s="6" t="s">
        <v>610</v>
      </c>
      <c r="B376">
        <v>0</v>
      </c>
      <c r="C376">
        <v>-393.97672868814197</v>
      </c>
      <c r="D376" t="s">
        <v>14</v>
      </c>
      <c r="E376" t="s">
        <v>611</v>
      </c>
      <c r="F376" t="s">
        <v>383</v>
      </c>
      <c r="G376">
        <v>16</v>
      </c>
      <c r="H376" s="6" t="s">
        <v>610</v>
      </c>
      <c r="I376" s="6" t="s">
        <v>612</v>
      </c>
      <c r="J376" s="6" t="s">
        <v>613</v>
      </c>
    </row>
    <row r="377" spans="1:10">
      <c r="A377">
        <v>0.25</v>
      </c>
      <c r="B377">
        <v>0</v>
      </c>
      <c r="C377">
        <v>-86.135897606392902</v>
      </c>
      <c r="D377" t="s">
        <v>10</v>
      </c>
      <c r="E377" t="s">
        <v>614</v>
      </c>
      <c r="F377" t="s">
        <v>383</v>
      </c>
      <c r="G377">
        <v>5</v>
      </c>
      <c r="H377">
        <v>0.25</v>
      </c>
      <c r="I377" s="6" t="s">
        <v>345</v>
      </c>
      <c r="J377" s="6" t="s">
        <v>346</v>
      </c>
    </row>
    <row r="378" spans="1:10">
      <c r="A378">
        <v>0.26</v>
      </c>
      <c r="B378">
        <v>0</v>
      </c>
      <c r="C378">
        <v>-57.320755433633501</v>
      </c>
      <c r="D378" t="s">
        <v>13</v>
      </c>
      <c r="E378" t="s">
        <v>614</v>
      </c>
      <c r="F378" t="s">
        <v>383</v>
      </c>
      <c r="G378">
        <v>5</v>
      </c>
      <c r="H378">
        <v>0.26</v>
      </c>
      <c r="I378">
        <v>5.6919537459588401E-2</v>
      </c>
      <c r="J378" s="6" t="s">
        <v>615</v>
      </c>
    </row>
    <row r="379" spans="1:10">
      <c r="A379">
        <v>0.48</v>
      </c>
      <c r="B379">
        <v>0</v>
      </c>
      <c r="C379">
        <v>-626.15293654258198</v>
      </c>
      <c r="D379" t="s">
        <v>14</v>
      </c>
      <c r="E379" t="s">
        <v>614</v>
      </c>
      <c r="F379" t="s">
        <v>383</v>
      </c>
      <c r="G379">
        <v>16</v>
      </c>
      <c r="H379">
        <v>0.48</v>
      </c>
      <c r="I379" s="6" t="s">
        <v>510</v>
      </c>
      <c r="J379" s="6" t="s">
        <v>511</v>
      </c>
    </row>
    <row r="380" spans="1:10">
      <c r="A380">
        <v>0.1</v>
      </c>
      <c r="B380">
        <v>0</v>
      </c>
      <c r="C380">
        <v>-43.201591391189297</v>
      </c>
      <c r="D380" t="s">
        <v>13</v>
      </c>
      <c r="E380" t="s">
        <v>616</v>
      </c>
      <c r="F380" t="s">
        <v>383</v>
      </c>
      <c r="G380">
        <v>6</v>
      </c>
      <c r="H380">
        <v>0.1</v>
      </c>
      <c r="I380">
        <v>1.21914619099597E-2</v>
      </c>
      <c r="J380" s="6" t="s">
        <v>617</v>
      </c>
    </row>
    <row r="381" spans="1:10">
      <c r="A381">
        <v>0.56000000000000005</v>
      </c>
      <c r="B381">
        <v>0</v>
      </c>
      <c r="C381">
        <v>-629.71997682028496</v>
      </c>
      <c r="D381" t="s">
        <v>14</v>
      </c>
      <c r="E381" t="s">
        <v>616</v>
      </c>
      <c r="F381" t="s">
        <v>383</v>
      </c>
      <c r="G381">
        <v>16</v>
      </c>
      <c r="H381">
        <v>0.56000000000000005</v>
      </c>
      <c r="I381" s="6" t="s">
        <v>225</v>
      </c>
      <c r="J381">
        <v>0.76710682244145301</v>
      </c>
    </row>
    <row r="382" spans="1:10">
      <c r="A382">
        <v>0.84</v>
      </c>
      <c r="B382">
        <v>0</v>
      </c>
      <c r="C382">
        <v>-487.039928307894</v>
      </c>
      <c r="D382" t="s">
        <v>14</v>
      </c>
      <c r="E382" t="s">
        <v>618</v>
      </c>
      <c r="F382" t="s">
        <v>383</v>
      </c>
      <c r="G382">
        <v>16</v>
      </c>
      <c r="H382">
        <v>0.84</v>
      </c>
      <c r="I382" s="6" t="s">
        <v>217</v>
      </c>
      <c r="J382" s="6" t="s">
        <v>218</v>
      </c>
    </row>
    <row r="383" spans="1:10">
      <c r="A383">
        <v>0.08</v>
      </c>
      <c r="B383">
        <v>0</v>
      </c>
      <c r="C383">
        <v>-33.001157130308798</v>
      </c>
      <c r="D383" t="s">
        <v>10</v>
      </c>
      <c r="E383" t="s">
        <v>619</v>
      </c>
      <c r="F383" t="s">
        <v>383</v>
      </c>
      <c r="G383">
        <v>7</v>
      </c>
      <c r="H383">
        <v>0.08</v>
      </c>
      <c r="I383">
        <v>9.2151622807254401E-3</v>
      </c>
      <c r="J383" s="6" t="s">
        <v>232</v>
      </c>
    </row>
    <row r="384" spans="1:10">
      <c r="A384">
        <v>0.37</v>
      </c>
      <c r="B384">
        <v>0</v>
      </c>
      <c r="C384">
        <v>-504.62394979764298</v>
      </c>
      <c r="D384" t="s">
        <v>14</v>
      </c>
      <c r="E384" t="s">
        <v>619</v>
      </c>
      <c r="F384" t="s">
        <v>383</v>
      </c>
      <c r="G384">
        <v>16</v>
      </c>
      <c r="H384">
        <v>0.37</v>
      </c>
      <c r="I384" s="6" t="s">
        <v>137</v>
      </c>
      <c r="J384" s="6" t="s">
        <v>138</v>
      </c>
    </row>
    <row r="385" spans="1:10">
      <c r="A385">
        <v>0.8</v>
      </c>
      <c r="B385">
        <v>0</v>
      </c>
      <c r="C385">
        <v>-446.555509078179</v>
      </c>
      <c r="D385" t="s">
        <v>14</v>
      </c>
      <c r="E385" t="s">
        <v>620</v>
      </c>
      <c r="F385" t="s">
        <v>383</v>
      </c>
      <c r="G385">
        <v>16</v>
      </c>
      <c r="H385">
        <v>0.8</v>
      </c>
      <c r="I385" s="6" t="s">
        <v>417</v>
      </c>
      <c r="J385">
        <v>0.92725733796213305</v>
      </c>
    </row>
    <row r="386" spans="1:10">
      <c r="A386">
        <v>0</v>
      </c>
      <c r="B386">
        <v>0</v>
      </c>
      <c r="C386">
        <v>-37.625950450371</v>
      </c>
      <c r="D386" t="s">
        <v>13</v>
      </c>
      <c r="E386" t="s">
        <v>621</v>
      </c>
      <c r="F386" t="s">
        <v>383</v>
      </c>
      <c r="G386">
        <v>5</v>
      </c>
      <c r="H386">
        <v>0</v>
      </c>
      <c r="I386" s="6" t="s">
        <v>126</v>
      </c>
      <c r="J386" s="6" t="s">
        <v>127</v>
      </c>
    </row>
    <row r="387" spans="1:10">
      <c r="A387" s="6" t="s">
        <v>573</v>
      </c>
      <c r="B387">
        <v>0</v>
      </c>
      <c r="C387">
        <v>-668.19155460979698</v>
      </c>
      <c r="D387" t="s">
        <v>14</v>
      </c>
      <c r="E387" t="s">
        <v>621</v>
      </c>
      <c r="F387" t="s">
        <v>383</v>
      </c>
      <c r="G387">
        <v>16</v>
      </c>
      <c r="H387" s="6" t="s">
        <v>573</v>
      </c>
      <c r="I387" s="6" t="s">
        <v>575</v>
      </c>
      <c r="J387" s="6" t="s">
        <v>576</v>
      </c>
    </row>
    <row r="388" spans="1:10">
      <c r="A388">
        <v>0.8</v>
      </c>
      <c r="B388">
        <v>0</v>
      </c>
      <c r="C388">
        <v>-508.05676343647502</v>
      </c>
      <c r="D388" t="s">
        <v>14</v>
      </c>
      <c r="E388" t="s">
        <v>622</v>
      </c>
      <c r="F388" t="s">
        <v>383</v>
      </c>
      <c r="G388">
        <v>16</v>
      </c>
      <c r="H388">
        <v>0.8</v>
      </c>
      <c r="I388" s="6" t="s">
        <v>417</v>
      </c>
      <c r="J388">
        <v>0.92725733796213305</v>
      </c>
    </row>
    <row r="389" spans="1:10">
      <c r="A389">
        <v>0</v>
      </c>
      <c r="B389">
        <v>0</v>
      </c>
      <c r="C389">
        <v>-26.5063614803313</v>
      </c>
      <c r="D389" t="s">
        <v>10</v>
      </c>
      <c r="E389" t="s">
        <v>623</v>
      </c>
      <c r="F389" t="s">
        <v>383</v>
      </c>
      <c r="G389">
        <v>5</v>
      </c>
      <c r="H389">
        <v>0</v>
      </c>
      <c r="I389" s="6" t="s">
        <v>126</v>
      </c>
      <c r="J389" s="6" t="s">
        <v>127</v>
      </c>
    </row>
    <row r="390" spans="1:10">
      <c r="A390">
        <v>0.14000000000000001</v>
      </c>
      <c r="B390">
        <v>0</v>
      </c>
      <c r="C390">
        <v>-34.164558728489801</v>
      </c>
      <c r="D390" t="s">
        <v>13</v>
      </c>
      <c r="E390" t="s">
        <v>623</v>
      </c>
      <c r="F390" t="s">
        <v>383</v>
      </c>
      <c r="G390">
        <v>5</v>
      </c>
      <c r="H390">
        <v>0.14000000000000001</v>
      </c>
      <c r="I390" s="6" t="s">
        <v>209</v>
      </c>
      <c r="J390" s="6" t="s">
        <v>210</v>
      </c>
    </row>
    <row r="391" spans="1:10">
      <c r="A391">
        <v>0.74</v>
      </c>
      <c r="B391">
        <v>0</v>
      </c>
      <c r="C391">
        <v>-475.18273635291098</v>
      </c>
      <c r="D391" t="s">
        <v>14</v>
      </c>
      <c r="E391" t="s">
        <v>623</v>
      </c>
      <c r="F391" t="s">
        <v>383</v>
      </c>
      <c r="G391">
        <v>16</v>
      </c>
      <c r="H391">
        <v>0.74</v>
      </c>
      <c r="I391">
        <v>0.49501667046199999</v>
      </c>
      <c r="J391" s="6" t="s">
        <v>340</v>
      </c>
    </row>
    <row r="392" spans="1:10">
      <c r="A392">
        <v>0.74</v>
      </c>
      <c r="B392">
        <v>0</v>
      </c>
      <c r="C392">
        <v>-616.94898340481996</v>
      </c>
      <c r="D392" t="s">
        <v>14</v>
      </c>
      <c r="E392" t="s">
        <v>624</v>
      </c>
      <c r="F392" t="s">
        <v>383</v>
      </c>
      <c r="G392">
        <v>16</v>
      </c>
      <c r="H392">
        <v>0.74</v>
      </c>
      <c r="I392">
        <v>0.49501667046199999</v>
      </c>
      <c r="J392" s="6" t="s">
        <v>340</v>
      </c>
    </row>
    <row r="393" spans="1:10">
      <c r="A393">
        <v>0</v>
      </c>
      <c r="B393">
        <v>0</v>
      </c>
      <c r="C393">
        <v>-17.684963211881499</v>
      </c>
      <c r="D393" t="s">
        <v>13</v>
      </c>
      <c r="E393" t="s">
        <v>625</v>
      </c>
      <c r="F393" t="s">
        <v>383</v>
      </c>
      <c r="G393">
        <v>5</v>
      </c>
      <c r="H393">
        <v>0</v>
      </c>
      <c r="I393" s="6" t="s">
        <v>126</v>
      </c>
      <c r="J393" s="6" t="s">
        <v>127</v>
      </c>
    </row>
    <row r="394" spans="1:10">
      <c r="A394">
        <v>0.46</v>
      </c>
      <c r="B394">
        <v>0</v>
      </c>
      <c r="C394">
        <v>-687.467006672504</v>
      </c>
      <c r="D394" t="s">
        <v>14</v>
      </c>
      <c r="E394" t="s">
        <v>625</v>
      </c>
      <c r="F394" t="s">
        <v>383</v>
      </c>
      <c r="G394">
        <v>16</v>
      </c>
      <c r="H394">
        <v>0.46</v>
      </c>
      <c r="I394" s="6" t="s">
        <v>396</v>
      </c>
      <c r="J394" s="6" t="s">
        <v>397</v>
      </c>
    </row>
    <row r="395" spans="1:10">
      <c r="A395">
        <v>0.39</v>
      </c>
      <c r="B395">
        <v>0</v>
      </c>
      <c r="C395">
        <v>-59.938259877643802</v>
      </c>
      <c r="D395" t="s">
        <v>10</v>
      </c>
      <c r="E395" t="s">
        <v>626</v>
      </c>
      <c r="F395" t="s">
        <v>383</v>
      </c>
      <c r="G395">
        <v>5</v>
      </c>
      <c r="H395">
        <v>0.39</v>
      </c>
      <c r="I395" s="6" t="s">
        <v>627</v>
      </c>
      <c r="J395" s="6" t="s">
        <v>628</v>
      </c>
    </row>
    <row r="396" spans="1:10">
      <c r="A396">
        <v>0.88</v>
      </c>
      <c r="B396">
        <v>0</v>
      </c>
      <c r="C396">
        <v>-473.25394752552398</v>
      </c>
      <c r="D396" t="s">
        <v>14</v>
      </c>
      <c r="E396" t="s">
        <v>626</v>
      </c>
      <c r="F396" t="s">
        <v>383</v>
      </c>
      <c r="G396">
        <v>16</v>
      </c>
      <c r="H396">
        <v>0.88</v>
      </c>
      <c r="I396" s="6" t="s">
        <v>434</v>
      </c>
      <c r="J396" s="6" t="s">
        <v>435</v>
      </c>
    </row>
    <row r="397" spans="1:10">
      <c r="A397">
        <v>0.21</v>
      </c>
      <c r="B397">
        <v>0</v>
      </c>
      <c r="C397">
        <v>-30.8952663161588</v>
      </c>
      <c r="D397" t="s">
        <v>13</v>
      </c>
      <c r="E397" t="s">
        <v>629</v>
      </c>
      <c r="F397" t="s">
        <v>383</v>
      </c>
      <c r="G397">
        <v>5</v>
      </c>
      <c r="H397">
        <v>0.21</v>
      </c>
      <c r="I397">
        <v>3.9425102245848997E-2</v>
      </c>
      <c r="J397" s="6" t="s">
        <v>630</v>
      </c>
    </row>
    <row r="398" spans="1:10">
      <c r="A398">
        <v>0.77</v>
      </c>
      <c r="B398">
        <v>0</v>
      </c>
      <c r="C398">
        <v>-544.39555193118395</v>
      </c>
      <c r="D398" t="s">
        <v>14</v>
      </c>
      <c r="E398" t="s">
        <v>629</v>
      </c>
      <c r="F398" t="s">
        <v>383</v>
      </c>
      <c r="G398">
        <v>16</v>
      </c>
      <c r="H398">
        <v>0.77</v>
      </c>
      <c r="I398" s="6" t="s">
        <v>506</v>
      </c>
      <c r="J398" s="6" t="s">
        <v>507</v>
      </c>
    </row>
    <row r="399" spans="1:10">
      <c r="A399">
        <v>0.24</v>
      </c>
      <c r="B399">
        <v>0</v>
      </c>
      <c r="C399">
        <v>-66.299224047650597</v>
      </c>
      <c r="D399" t="s">
        <v>13</v>
      </c>
      <c r="E399" t="s">
        <v>631</v>
      </c>
      <c r="F399" t="s">
        <v>383</v>
      </c>
      <c r="G399">
        <v>5</v>
      </c>
      <c r="H399">
        <v>0.24</v>
      </c>
      <c r="I399">
        <v>4.96326328563493E-2</v>
      </c>
      <c r="J399" s="6" t="s">
        <v>550</v>
      </c>
    </row>
    <row r="400" spans="1:10">
      <c r="A400">
        <v>0.54</v>
      </c>
      <c r="B400">
        <v>0</v>
      </c>
      <c r="C400">
        <v>-393.94911752287402</v>
      </c>
      <c r="D400" t="s">
        <v>14</v>
      </c>
      <c r="E400" t="s">
        <v>631</v>
      </c>
      <c r="F400" t="s">
        <v>383</v>
      </c>
      <c r="G400">
        <v>16</v>
      </c>
      <c r="H400">
        <v>0.54</v>
      </c>
      <c r="I400" s="6" t="s">
        <v>517</v>
      </c>
      <c r="J400" s="6" t="s">
        <v>518</v>
      </c>
    </row>
    <row r="401" spans="1:10">
      <c r="A401">
        <v>0.89</v>
      </c>
      <c r="B401">
        <v>0</v>
      </c>
      <c r="C401">
        <v>-353.355425833526</v>
      </c>
      <c r="D401" t="s">
        <v>14</v>
      </c>
      <c r="E401" t="s">
        <v>632</v>
      </c>
      <c r="F401" t="s">
        <v>383</v>
      </c>
      <c r="G401">
        <v>16</v>
      </c>
      <c r="H401">
        <v>0.89</v>
      </c>
      <c r="I401" s="6" t="s">
        <v>159</v>
      </c>
      <c r="J401" s="6" t="s">
        <v>160</v>
      </c>
    </row>
    <row r="402" spans="1:10">
      <c r="A402">
        <v>0.76</v>
      </c>
      <c r="B402">
        <v>0</v>
      </c>
      <c r="C402">
        <v>-698.92591041824096</v>
      </c>
      <c r="D402" t="s">
        <v>14</v>
      </c>
      <c r="E402" t="s">
        <v>633</v>
      </c>
      <c r="F402" t="s">
        <v>383</v>
      </c>
      <c r="G402">
        <v>16</v>
      </c>
      <c r="H402">
        <v>0.76</v>
      </c>
      <c r="I402" s="6" t="s">
        <v>544</v>
      </c>
      <c r="J402" s="6" t="s">
        <v>545</v>
      </c>
    </row>
    <row r="403" spans="1:10">
      <c r="A403">
        <v>1</v>
      </c>
      <c r="B403">
        <v>0</v>
      </c>
      <c r="C403">
        <v>-61.670804243339099</v>
      </c>
      <c r="D403" t="s">
        <v>14</v>
      </c>
      <c r="E403" t="s">
        <v>634</v>
      </c>
      <c r="F403" t="s">
        <v>383</v>
      </c>
      <c r="G403">
        <v>16</v>
      </c>
      <c r="H403">
        <v>1</v>
      </c>
      <c r="I403" s="6" t="s">
        <v>149</v>
      </c>
      <c r="J403">
        <v>1</v>
      </c>
    </row>
    <row r="404" spans="1:10">
      <c r="A404">
        <v>0.66</v>
      </c>
      <c r="B404">
        <v>0</v>
      </c>
      <c r="C404">
        <v>-317.75784221652498</v>
      </c>
      <c r="D404" t="s">
        <v>14</v>
      </c>
      <c r="E404" t="s">
        <v>635</v>
      </c>
      <c r="F404" t="s">
        <v>383</v>
      </c>
      <c r="G404">
        <v>16</v>
      </c>
      <c r="H404">
        <v>0.66</v>
      </c>
      <c r="I404" s="6" t="s">
        <v>486</v>
      </c>
      <c r="J404" s="6" t="s">
        <v>487</v>
      </c>
    </row>
    <row r="405" spans="1:10">
      <c r="A405">
        <v>0</v>
      </c>
      <c r="B405">
        <v>0</v>
      </c>
      <c r="C405">
        <v>-13.5372481419835</v>
      </c>
      <c r="D405" t="s">
        <v>13</v>
      </c>
      <c r="E405" t="s">
        <v>636</v>
      </c>
      <c r="F405" t="s">
        <v>383</v>
      </c>
      <c r="G405">
        <v>5</v>
      </c>
      <c r="H405">
        <v>0</v>
      </c>
      <c r="I405" s="6" t="s">
        <v>126</v>
      </c>
      <c r="J405" s="6" t="s">
        <v>127</v>
      </c>
    </row>
    <row r="406" spans="1:10">
      <c r="A406">
        <v>0.62</v>
      </c>
      <c r="B406">
        <v>0</v>
      </c>
      <c r="C406">
        <v>-723.11581331628895</v>
      </c>
      <c r="D406" t="s">
        <v>14</v>
      </c>
      <c r="E406" t="s">
        <v>636</v>
      </c>
      <c r="F406" t="s">
        <v>383</v>
      </c>
      <c r="G406">
        <v>16</v>
      </c>
      <c r="H406">
        <v>0.62</v>
      </c>
      <c r="I406" s="6" t="s">
        <v>119</v>
      </c>
      <c r="J406" s="6" t="s">
        <v>120</v>
      </c>
    </row>
    <row r="407" spans="1:10">
      <c r="A407">
        <v>0.93</v>
      </c>
      <c r="B407">
        <v>0</v>
      </c>
      <c r="C407">
        <v>-289.765264801412</v>
      </c>
      <c r="D407" t="s">
        <v>14</v>
      </c>
      <c r="E407" t="s">
        <v>637</v>
      </c>
      <c r="F407" t="s">
        <v>383</v>
      </c>
      <c r="G407">
        <v>16</v>
      </c>
      <c r="H407">
        <v>0.93</v>
      </c>
      <c r="I407" s="6" t="s">
        <v>206</v>
      </c>
      <c r="J407" s="6" t="s">
        <v>207</v>
      </c>
    </row>
    <row r="408" spans="1:10">
      <c r="A408">
        <v>0.72</v>
      </c>
      <c r="B408">
        <v>0</v>
      </c>
      <c r="C408">
        <v>-742.59900797886905</v>
      </c>
      <c r="D408" t="s">
        <v>14</v>
      </c>
      <c r="E408" t="s">
        <v>638</v>
      </c>
      <c r="F408" t="s">
        <v>383</v>
      </c>
      <c r="G408">
        <v>16</v>
      </c>
      <c r="H408">
        <v>0.72</v>
      </c>
      <c r="I408" s="6" t="s">
        <v>467</v>
      </c>
      <c r="J408" s="6" t="s">
        <v>468</v>
      </c>
    </row>
    <row r="409" spans="1:10">
      <c r="A409">
        <v>0.97</v>
      </c>
      <c r="B409">
        <v>0</v>
      </c>
      <c r="C409">
        <v>-284.60153059452699</v>
      </c>
      <c r="D409" t="s">
        <v>14</v>
      </c>
      <c r="E409" t="s">
        <v>639</v>
      </c>
      <c r="F409" t="s">
        <v>383</v>
      </c>
      <c r="G409">
        <v>16</v>
      </c>
      <c r="H409">
        <v>0.97</v>
      </c>
      <c r="I409" s="6" t="s">
        <v>640</v>
      </c>
      <c r="J409" s="6" t="s">
        <v>641</v>
      </c>
    </row>
    <row r="410" spans="1:10">
      <c r="A410">
        <v>1</v>
      </c>
      <c r="B410">
        <v>0</v>
      </c>
      <c r="C410">
        <v>-195.51389428110701</v>
      </c>
      <c r="D410" t="s">
        <v>14</v>
      </c>
      <c r="E410" t="s">
        <v>642</v>
      </c>
      <c r="F410" t="s">
        <v>383</v>
      </c>
      <c r="G410">
        <v>16</v>
      </c>
      <c r="H410">
        <v>1</v>
      </c>
      <c r="I410" s="6" t="s">
        <v>149</v>
      </c>
      <c r="J410">
        <v>1</v>
      </c>
    </row>
    <row r="411" spans="1:10">
      <c r="A411">
        <v>0.97</v>
      </c>
      <c r="B411">
        <v>0</v>
      </c>
      <c r="C411">
        <v>-257.34290085126599</v>
      </c>
      <c r="D411" t="s">
        <v>14</v>
      </c>
      <c r="E411" t="s">
        <v>643</v>
      </c>
      <c r="F411" t="s">
        <v>383</v>
      </c>
      <c r="G411">
        <v>16</v>
      </c>
      <c r="H411">
        <v>0.97</v>
      </c>
      <c r="I411" s="6" t="s">
        <v>640</v>
      </c>
      <c r="J411" s="6" t="s">
        <v>641</v>
      </c>
    </row>
    <row r="412" spans="1:10">
      <c r="A412">
        <v>0.91</v>
      </c>
      <c r="B412">
        <v>0</v>
      </c>
      <c r="C412">
        <v>-452.55612207123602</v>
      </c>
      <c r="D412" t="s">
        <v>14</v>
      </c>
      <c r="E412" t="s">
        <v>644</v>
      </c>
      <c r="F412" t="s">
        <v>383</v>
      </c>
      <c r="G412">
        <v>16</v>
      </c>
      <c r="H412">
        <v>0.91</v>
      </c>
      <c r="I412">
        <v>0.68176683412285399</v>
      </c>
      <c r="J412" s="6" t="s">
        <v>276</v>
      </c>
    </row>
    <row r="413" spans="1:10">
      <c r="A413" s="6" t="s">
        <v>610</v>
      </c>
      <c r="B413">
        <v>0</v>
      </c>
      <c r="C413">
        <v>-371.06179774183602</v>
      </c>
      <c r="D413" t="s">
        <v>14</v>
      </c>
      <c r="E413" t="s">
        <v>645</v>
      </c>
      <c r="F413" t="s">
        <v>383</v>
      </c>
      <c r="G413">
        <v>16</v>
      </c>
      <c r="H413" s="6" t="s">
        <v>610</v>
      </c>
      <c r="I413" s="6" t="s">
        <v>612</v>
      </c>
      <c r="J413" s="6" t="s">
        <v>613</v>
      </c>
    </row>
    <row r="414" spans="1:10">
      <c r="A414">
        <v>0</v>
      </c>
      <c r="B414">
        <v>0</v>
      </c>
      <c r="C414">
        <v>-6.1740778983534801</v>
      </c>
      <c r="D414" t="s">
        <v>14</v>
      </c>
      <c r="E414" t="s">
        <v>646</v>
      </c>
      <c r="F414" t="s">
        <v>383</v>
      </c>
      <c r="G414">
        <v>16</v>
      </c>
      <c r="H414">
        <v>0</v>
      </c>
      <c r="I414">
        <v>0</v>
      </c>
      <c r="J414" s="6" t="s">
        <v>140</v>
      </c>
    </row>
    <row r="415" spans="1:10">
      <c r="A415">
        <v>0.04</v>
      </c>
      <c r="B415">
        <v>0</v>
      </c>
      <c r="C415">
        <v>-85.686131920352807</v>
      </c>
      <c r="D415" t="s">
        <v>10</v>
      </c>
      <c r="E415" t="s">
        <v>647</v>
      </c>
      <c r="F415" t="s">
        <v>383</v>
      </c>
      <c r="G415">
        <v>6</v>
      </c>
      <c r="H415">
        <v>0.04</v>
      </c>
      <c r="I415">
        <v>2.2328257890698502E-3</v>
      </c>
      <c r="J415" s="6" t="s">
        <v>648</v>
      </c>
    </row>
    <row r="416" spans="1:10">
      <c r="A416">
        <v>0.37</v>
      </c>
      <c r="B416">
        <v>0</v>
      </c>
      <c r="C416">
        <v>-63.7295211068868</v>
      </c>
      <c r="D416" t="s">
        <v>13</v>
      </c>
      <c r="E416" t="s">
        <v>647</v>
      </c>
      <c r="F416" t="s">
        <v>383</v>
      </c>
      <c r="G416">
        <v>5</v>
      </c>
      <c r="H416">
        <v>0.37</v>
      </c>
      <c r="I416" s="6" t="s">
        <v>268</v>
      </c>
      <c r="J416" s="6" t="s">
        <v>269</v>
      </c>
    </row>
    <row r="417" spans="1:10">
      <c r="A417">
        <v>0.78</v>
      </c>
      <c r="B417">
        <v>0</v>
      </c>
      <c r="C417">
        <v>-427.89767690809799</v>
      </c>
      <c r="D417" t="s">
        <v>14</v>
      </c>
      <c r="E417" t="s">
        <v>647</v>
      </c>
      <c r="F417" t="s">
        <v>383</v>
      </c>
      <c r="G417">
        <v>16</v>
      </c>
      <c r="H417">
        <v>0.78</v>
      </c>
      <c r="I417" s="6" t="s">
        <v>450</v>
      </c>
      <c r="J417">
        <v>0.91595245987187102</v>
      </c>
    </row>
    <row r="418" spans="1:10">
      <c r="A418">
        <v>0.85</v>
      </c>
      <c r="B418">
        <v>0</v>
      </c>
      <c r="C418">
        <v>-380.67516179422199</v>
      </c>
      <c r="D418" t="s">
        <v>14</v>
      </c>
      <c r="E418" t="s">
        <v>649</v>
      </c>
      <c r="F418" t="s">
        <v>383</v>
      </c>
      <c r="G418">
        <v>16</v>
      </c>
      <c r="H418">
        <v>0.85</v>
      </c>
      <c r="I418" s="6" t="s">
        <v>287</v>
      </c>
      <c r="J418" s="6" t="s">
        <v>288</v>
      </c>
    </row>
    <row r="419" spans="1:10">
      <c r="A419" s="6" t="s">
        <v>538</v>
      </c>
      <c r="B419">
        <v>0</v>
      </c>
      <c r="C419">
        <v>-345.44075726819801</v>
      </c>
      <c r="D419" t="s">
        <v>14</v>
      </c>
      <c r="E419" t="s">
        <v>650</v>
      </c>
      <c r="F419" t="s">
        <v>383</v>
      </c>
      <c r="G419">
        <v>16</v>
      </c>
      <c r="H419" s="6" t="s">
        <v>538</v>
      </c>
      <c r="I419" s="6" t="s">
        <v>540</v>
      </c>
      <c r="J419">
        <v>0.98963236243216801</v>
      </c>
    </row>
    <row r="420" spans="1:10">
      <c r="A420">
        <v>0.4</v>
      </c>
      <c r="B420">
        <v>0</v>
      </c>
      <c r="C420">
        <v>-754.67093208844403</v>
      </c>
      <c r="D420" t="s">
        <v>14</v>
      </c>
      <c r="E420" t="s">
        <v>651</v>
      </c>
      <c r="F420" t="s">
        <v>383</v>
      </c>
      <c r="G420">
        <v>16</v>
      </c>
      <c r="H420">
        <v>0.4</v>
      </c>
      <c r="I420" s="6" t="s">
        <v>257</v>
      </c>
      <c r="J420" s="6" t="s">
        <v>258</v>
      </c>
    </row>
    <row r="421" spans="1:10">
      <c r="A421">
        <v>0.86</v>
      </c>
      <c r="B421">
        <v>0</v>
      </c>
      <c r="C421">
        <v>-570.38437018459399</v>
      </c>
      <c r="D421" t="s">
        <v>14</v>
      </c>
      <c r="E421" t="s">
        <v>652</v>
      </c>
      <c r="F421" t="s">
        <v>383</v>
      </c>
      <c r="G421">
        <v>16</v>
      </c>
      <c r="H421">
        <v>0.86</v>
      </c>
      <c r="I421" s="6" t="s">
        <v>308</v>
      </c>
      <c r="J421" s="6" t="s">
        <v>309</v>
      </c>
    </row>
    <row r="422" spans="1:10">
      <c r="A422">
        <v>0.44</v>
      </c>
      <c r="B422">
        <v>0</v>
      </c>
      <c r="C422">
        <v>-528.00555116647695</v>
      </c>
      <c r="D422" t="s">
        <v>14</v>
      </c>
      <c r="E422" t="s">
        <v>653</v>
      </c>
      <c r="F422" t="s">
        <v>383</v>
      </c>
      <c r="G422">
        <v>16</v>
      </c>
      <c r="H422">
        <v>0.44</v>
      </c>
      <c r="I422" s="6" t="s">
        <v>414</v>
      </c>
      <c r="J422" s="6" t="s">
        <v>415</v>
      </c>
    </row>
    <row r="423" spans="1:10">
      <c r="A423">
        <v>0.62</v>
      </c>
      <c r="B423">
        <v>0</v>
      </c>
      <c r="C423">
        <v>-703.06753800737602</v>
      </c>
      <c r="D423" t="s">
        <v>14</v>
      </c>
      <c r="E423" t="s">
        <v>654</v>
      </c>
      <c r="F423" t="s">
        <v>383</v>
      </c>
      <c r="G423">
        <v>16</v>
      </c>
      <c r="H423">
        <v>0.62</v>
      </c>
      <c r="I423" s="6" t="s">
        <v>119</v>
      </c>
      <c r="J423" s="6" t="s">
        <v>120</v>
      </c>
    </row>
    <row r="424" spans="1:10">
      <c r="A424" s="6" t="s">
        <v>573</v>
      </c>
      <c r="B424">
        <v>0</v>
      </c>
      <c r="C424">
        <v>-496.12186597563999</v>
      </c>
      <c r="D424" t="s">
        <v>14</v>
      </c>
      <c r="E424" t="s">
        <v>655</v>
      </c>
      <c r="F424" t="s">
        <v>383</v>
      </c>
      <c r="G424">
        <v>16</v>
      </c>
      <c r="H424" s="6" t="s">
        <v>573</v>
      </c>
      <c r="I424" s="6" t="s">
        <v>575</v>
      </c>
      <c r="J424" s="6" t="s">
        <v>576</v>
      </c>
    </row>
    <row r="425" spans="1:10">
      <c r="A425">
        <v>0</v>
      </c>
      <c r="B425">
        <v>0</v>
      </c>
      <c r="C425">
        <v>-9.0479268647251505</v>
      </c>
      <c r="D425" t="s">
        <v>10</v>
      </c>
      <c r="E425" t="s">
        <v>656</v>
      </c>
      <c r="F425" t="s">
        <v>383</v>
      </c>
      <c r="G425">
        <v>5</v>
      </c>
      <c r="H425">
        <v>0</v>
      </c>
      <c r="I425" s="6" t="s">
        <v>126</v>
      </c>
      <c r="J425" s="6" t="s">
        <v>127</v>
      </c>
    </row>
    <row r="426" spans="1:10">
      <c r="A426">
        <v>0.63</v>
      </c>
      <c r="B426">
        <v>0</v>
      </c>
      <c r="C426">
        <v>-561.80621455831704</v>
      </c>
      <c r="D426" t="s">
        <v>14</v>
      </c>
      <c r="E426" t="s">
        <v>656</v>
      </c>
      <c r="F426" t="s">
        <v>383</v>
      </c>
      <c r="G426">
        <v>16</v>
      </c>
      <c r="H426">
        <v>0.63</v>
      </c>
      <c r="I426" s="6" t="s">
        <v>497</v>
      </c>
      <c r="J426" s="6" t="s">
        <v>498</v>
      </c>
    </row>
    <row r="427" spans="1:10">
      <c r="A427">
        <v>0.46</v>
      </c>
      <c r="B427">
        <v>0</v>
      </c>
      <c r="C427">
        <v>-869.93076401583301</v>
      </c>
      <c r="D427" t="s">
        <v>14</v>
      </c>
      <c r="E427" t="s">
        <v>657</v>
      </c>
      <c r="F427" t="s">
        <v>383</v>
      </c>
      <c r="G427">
        <v>16</v>
      </c>
      <c r="H427">
        <v>0.46</v>
      </c>
      <c r="I427" s="6" t="s">
        <v>396</v>
      </c>
      <c r="J427" s="6" t="s">
        <v>397</v>
      </c>
    </row>
    <row r="428" spans="1:10">
      <c r="A428">
        <v>0.9</v>
      </c>
      <c r="B428">
        <v>0</v>
      </c>
      <c r="C428">
        <v>-432.88650924574301</v>
      </c>
      <c r="D428" t="s">
        <v>14</v>
      </c>
      <c r="E428" t="s">
        <v>658</v>
      </c>
      <c r="F428" t="s">
        <v>383</v>
      </c>
      <c r="G428">
        <v>16</v>
      </c>
      <c r="H428">
        <v>0.9</v>
      </c>
      <c r="I428" s="6" t="s">
        <v>556</v>
      </c>
      <c r="J428" s="6" t="s">
        <v>557</v>
      </c>
    </row>
    <row r="429" spans="1:10">
      <c r="A429">
        <v>0.65</v>
      </c>
      <c r="B429">
        <v>0</v>
      </c>
      <c r="C429">
        <v>-549.61943602933604</v>
      </c>
      <c r="D429" t="s">
        <v>14</v>
      </c>
      <c r="E429" t="s">
        <v>659</v>
      </c>
      <c r="F429" t="s">
        <v>383</v>
      </c>
      <c r="G429">
        <v>16</v>
      </c>
      <c r="H429">
        <v>0.65</v>
      </c>
      <c r="I429" s="6" t="s">
        <v>470</v>
      </c>
      <c r="J429" s="6" t="s">
        <v>471</v>
      </c>
    </row>
    <row r="430" spans="1:10">
      <c r="A430" s="6" t="s">
        <v>192</v>
      </c>
      <c r="B430">
        <v>0</v>
      </c>
      <c r="C430">
        <v>-565.45709426624796</v>
      </c>
      <c r="D430" t="s">
        <v>14</v>
      </c>
      <c r="E430" t="s">
        <v>660</v>
      </c>
      <c r="F430" t="s">
        <v>383</v>
      </c>
      <c r="G430">
        <v>16</v>
      </c>
      <c r="H430" s="6" t="s">
        <v>192</v>
      </c>
      <c r="I430" s="6" t="s">
        <v>193</v>
      </c>
      <c r="J430" s="6" t="s">
        <v>194</v>
      </c>
    </row>
    <row r="431" spans="1:10">
      <c r="A431">
        <v>0.9</v>
      </c>
      <c r="B431">
        <v>0</v>
      </c>
      <c r="C431">
        <v>-312.91352921973299</v>
      </c>
      <c r="D431" t="s">
        <v>14</v>
      </c>
      <c r="E431" t="s">
        <v>661</v>
      </c>
      <c r="F431" t="s">
        <v>383</v>
      </c>
      <c r="G431">
        <v>16</v>
      </c>
      <c r="H431">
        <v>0.9</v>
      </c>
      <c r="I431" s="6" t="s">
        <v>556</v>
      </c>
      <c r="J431" s="6" t="s">
        <v>557</v>
      </c>
    </row>
    <row r="432" spans="1:10">
      <c r="A432">
        <v>0.03</v>
      </c>
      <c r="B432">
        <v>0</v>
      </c>
      <c r="C432">
        <v>-57.536205152637002</v>
      </c>
      <c r="D432" t="s">
        <v>10</v>
      </c>
      <c r="E432" t="s">
        <v>662</v>
      </c>
      <c r="F432" t="s">
        <v>383</v>
      </c>
      <c r="G432">
        <v>5</v>
      </c>
      <c r="H432">
        <v>0.03</v>
      </c>
      <c r="I432">
        <v>1.0891059181564499E-3</v>
      </c>
      <c r="J432" s="6" t="s">
        <v>484</v>
      </c>
    </row>
    <row r="433" spans="1:10">
      <c r="A433">
        <v>0.06</v>
      </c>
      <c r="B433">
        <v>0</v>
      </c>
      <c r="C433">
        <v>-55.122301436184699</v>
      </c>
      <c r="D433" t="s">
        <v>13</v>
      </c>
      <c r="E433" t="s">
        <v>662</v>
      </c>
      <c r="F433" t="s">
        <v>383</v>
      </c>
      <c r="G433">
        <v>7</v>
      </c>
      <c r="H433">
        <v>0.06</v>
      </c>
      <c r="I433">
        <v>5.4517680000993702E-3</v>
      </c>
      <c r="J433" s="6" t="s">
        <v>663</v>
      </c>
    </row>
    <row r="434" spans="1:10">
      <c r="A434">
        <v>0.44</v>
      </c>
      <c r="B434">
        <v>0</v>
      </c>
      <c r="C434">
        <v>-482.12205118934401</v>
      </c>
      <c r="D434" t="s">
        <v>14</v>
      </c>
      <c r="E434" t="s">
        <v>662</v>
      </c>
      <c r="F434" t="s">
        <v>383</v>
      </c>
      <c r="G434">
        <v>16</v>
      </c>
      <c r="H434">
        <v>0.44</v>
      </c>
      <c r="I434" s="6" t="s">
        <v>414</v>
      </c>
      <c r="J434" s="6" t="s">
        <v>415</v>
      </c>
    </row>
    <row r="435" spans="1:10">
      <c r="A435">
        <v>0.23</v>
      </c>
      <c r="B435">
        <v>0</v>
      </c>
      <c r="C435">
        <v>-51.0043585610496</v>
      </c>
      <c r="D435" t="s">
        <v>10</v>
      </c>
      <c r="E435" t="s">
        <v>664</v>
      </c>
      <c r="F435" t="s">
        <v>383</v>
      </c>
      <c r="G435">
        <v>5</v>
      </c>
      <c r="H435">
        <v>0.23</v>
      </c>
      <c r="I435">
        <v>4.6131675776357399E-2</v>
      </c>
      <c r="J435">
        <v>0.64848885520655697</v>
      </c>
    </row>
    <row r="436" spans="1:10">
      <c r="A436">
        <v>0.48</v>
      </c>
      <c r="B436">
        <v>0</v>
      </c>
      <c r="C436">
        <v>-926.38150028971302</v>
      </c>
      <c r="D436" t="s">
        <v>14</v>
      </c>
      <c r="E436" t="s">
        <v>664</v>
      </c>
      <c r="F436" t="s">
        <v>383</v>
      </c>
      <c r="G436">
        <v>16</v>
      </c>
      <c r="H436">
        <v>0.48</v>
      </c>
      <c r="I436" s="6" t="s">
        <v>510</v>
      </c>
      <c r="J436" s="6" t="s">
        <v>511</v>
      </c>
    </row>
    <row r="437" spans="1:10">
      <c r="A437">
        <v>0</v>
      </c>
      <c r="B437">
        <v>0</v>
      </c>
      <c r="C437">
        <v>-38.7817869765029</v>
      </c>
      <c r="D437" t="s">
        <v>10</v>
      </c>
      <c r="E437" t="s">
        <v>665</v>
      </c>
      <c r="F437" t="s">
        <v>383</v>
      </c>
      <c r="G437">
        <v>6</v>
      </c>
      <c r="H437">
        <v>0</v>
      </c>
      <c r="I437">
        <v>0</v>
      </c>
      <c r="J437" s="6" t="s">
        <v>109</v>
      </c>
    </row>
    <row r="438" spans="1:10">
      <c r="A438">
        <v>0</v>
      </c>
      <c r="B438">
        <v>0</v>
      </c>
      <c r="C438">
        <v>-192.772654793134</v>
      </c>
      <c r="D438" t="s">
        <v>14</v>
      </c>
      <c r="E438" t="s">
        <v>665</v>
      </c>
      <c r="F438" t="s">
        <v>383</v>
      </c>
      <c r="G438">
        <v>16</v>
      </c>
      <c r="H438">
        <v>0</v>
      </c>
      <c r="I438">
        <v>0</v>
      </c>
      <c r="J438" s="6" t="s">
        <v>140</v>
      </c>
    </row>
    <row r="439" spans="1:10">
      <c r="A439">
        <v>0.24</v>
      </c>
      <c r="B439">
        <v>0</v>
      </c>
      <c r="C439">
        <v>-30.9796508145559</v>
      </c>
      <c r="D439" t="s">
        <v>13</v>
      </c>
      <c r="E439" t="s">
        <v>666</v>
      </c>
      <c r="F439" t="s">
        <v>383</v>
      </c>
      <c r="G439">
        <v>5</v>
      </c>
      <c r="H439">
        <v>0.24</v>
      </c>
      <c r="I439">
        <v>4.96326328563493E-2</v>
      </c>
      <c r="J439" s="6" t="s">
        <v>550</v>
      </c>
    </row>
    <row r="440" spans="1:10">
      <c r="A440">
        <v>0.78</v>
      </c>
      <c r="B440">
        <v>0</v>
      </c>
      <c r="C440">
        <v>-523.41884395233501</v>
      </c>
      <c r="D440" t="s">
        <v>14</v>
      </c>
      <c r="E440" t="s">
        <v>666</v>
      </c>
      <c r="F440" t="s">
        <v>383</v>
      </c>
      <c r="G440">
        <v>16</v>
      </c>
      <c r="H440">
        <v>0.78</v>
      </c>
      <c r="I440" s="6" t="s">
        <v>450</v>
      </c>
      <c r="J440">
        <v>0.91595245987187102</v>
      </c>
    </row>
    <row r="441" spans="1:10">
      <c r="A441">
        <v>0.63</v>
      </c>
      <c r="B441">
        <v>0</v>
      </c>
      <c r="C441">
        <v>-494.344605796314</v>
      </c>
      <c r="D441" t="s">
        <v>14</v>
      </c>
      <c r="E441" t="s">
        <v>667</v>
      </c>
      <c r="F441" t="s">
        <v>383</v>
      </c>
      <c r="G441">
        <v>16</v>
      </c>
      <c r="H441">
        <v>0.63</v>
      </c>
      <c r="I441" s="6" t="s">
        <v>497</v>
      </c>
      <c r="J441" s="6" t="s">
        <v>498</v>
      </c>
    </row>
    <row r="442" spans="1:10">
      <c r="A442">
        <v>0.76</v>
      </c>
      <c r="B442">
        <v>0</v>
      </c>
      <c r="C442">
        <v>-672.29648755773303</v>
      </c>
      <c r="D442" t="s">
        <v>14</v>
      </c>
      <c r="E442" t="s">
        <v>668</v>
      </c>
      <c r="F442" t="s">
        <v>383</v>
      </c>
      <c r="G442">
        <v>16</v>
      </c>
      <c r="H442">
        <v>0.76</v>
      </c>
      <c r="I442" s="6" t="s">
        <v>544</v>
      </c>
      <c r="J442" s="6" t="s">
        <v>545</v>
      </c>
    </row>
    <row r="443" spans="1:10">
      <c r="A443">
        <v>0.97</v>
      </c>
      <c r="B443">
        <v>0</v>
      </c>
      <c r="C443">
        <v>-329.31980643066601</v>
      </c>
      <c r="D443" t="s">
        <v>14</v>
      </c>
      <c r="E443" t="s">
        <v>669</v>
      </c>
      <c r="F443" t="s">
        <v>383</v>
      </c>
      <c r="G443">
        <v>16</v>
      </c>
      <c r="H443">
        <v>0.97</v>
      </c>
      <c r="I443" s="6" t="s">
        <v>640</v>
      </c>
      <c r="J443" s="6" t="s">
        <v>641</v>
      </c>
    </row>
    <row r="444" spans="1:10">
      <c r="A444">
        <v>0</v>
      </c>
      <c r="B444">
        <v>0</v>
      </c>
      <c r="C444">
        <v>-0.80402686828011505</v>
      </c>
      <c r="D444" t="s">
        <v>10</v>
      </c>
      <c r="E444" t="s">
        <v>670</v>
      </c>
      <c r="F444" t="s">
        <v>383</v>
      </c>
      <c r="G444">
        <v>6</v>
      </c>
      <c r="H444">
        <v>0</v>
      </c>
      <c r="I444">
        <v>0</v>
      </c>
      <c r="J444" s="6" t="s">
        <v>109</v>
      </c>
    </row>
    <row r="445" spans="1:10">
      <c r="A445">
        <v>0</v>
      </c>
      <c r="B445">
        <v>0</v>
      </c>
      <c r="C445">
        <v>-9.7766568574075094</v>
      </c>
      <c r="D445" t="s">
        <v>13</v>
      </c>
      <c r="E445" t="s">
        <v>670</v>
      </c>
      <c r="F445" t="s">
        <v>383</v>
      </c>
      <c r="G445">
        <v>7</v>
      </c>
      <c r="H445">
        <v>0</v>
      </c>
      <c r="I445">
        <v>0</v>
      </c>
      <c r="J445" s="6" t="s">
        <v>214</v>
      </c>
    </row>
    <row r="446" spans="1:10">
      <c r="A446">
        <v>0.2</v>
      </c>
      <c r="B446">
        <v>0</v>
      </c>
      <c r="C446">
        <v>-528.06938575664196</v>
      </c>
      <c r="D446" t="s">
        <v>14</v>
      </c>
      <c r="E446" t="s">
        <v>670</v>
      </c>
      <c r="F446" t="s">
        <v>383</v>
      </c>
      <c r="G446">
        <v>16</v>
      </c>
      <c r="H446">
        <v>0.2</v>
      </c>
      <c r="I446">
        <v>7.2742662037866904E-2</v>
      </c>
      <c r="J446">
        <v>0.44342194628279502</v>
      </c>
    </row>
    <row r="447" spans="1:10">
      <c r="A447">
        <v>0.67</v>
      </c>
      <c r="B447">
        <v>0</v>
      </c>
      <c r="C447">
        <v>-736.743255776468</v>
      </c>
      <c r="D447" t="s">
        <v>14</v>
      </c>
      <c r="E447" t="s">
        <v>671</v>
      </c>
      <c r="F447" t="s">
        <v>383</v>
      </c>
      <c r="G447">
        <v>16</v>
      </c>
      <c r="H447">
        <v>0.67</v>
      </c>
      <c r="I447" s="6" t="s">
        <v>530</v>
      </c>
      <c r="J447" s="6" t="s">
        <v>531</v>
      </c>
    </row>
    <row r="448" spans="1:10">
      <c r="A448">
        <v>0.62</v>
      </c>
      <c r="B448">
        <v>0</v>
      </c>
      <c r="C448">
        <v>-733.76856121012997</v>
      </c>
      <c r="D448" t="s">
        <v>14</v>
      </c>
      <c r="E448" t="s">
        <v>672</v>
      </c>
      <c r="F448" t="s">
        <v>383</v>
      </c>
      <c r="G448">
        <v>16</v>
      </c>
      <c r="H448">
        <v>0.62</v>
      </c>
      <c r="I448" s="6" t="s">
        <v>119</v>
      </c>
      <c r="J448" s="6" t="s">
        <v>120</v>
      </c>
    </row>
    <row r="449" spans="1:10">
      <c r="A449">
        <v>0.23</v>
      </c>
      <c r="B449">
        <v>0</v>
      </c>
      <c r="C449">
        <v>-114.266180785822</v>
      </c>
      <c r="D449" t="s">
        <v>10</v>
      </c>
      <c r="E449" t="s">
        <v>673</v>
      </c>
      <c r="F449" t="s">
        <v>383</v>
      </c>
      <c r="G449">
        <v>5</v>
      </c>
      <c r="H449">
        <v>0.23</v>
      </c>
      <c r="I449">
        <v>4.6131675776357399E-2</v>
      </c>
      <c r="J449">
        <v>0.64848885520655697</v>
      </c>
    </row>
    <row r="450" spans="1:10">
      <c r="A450">
        <v>0.4</v>
      </c>
      <c r="B450">
        <v>0</v>
      </c>
      <c r="C450">
        <v>-574.80007889698504</v>
      </c>
      <c r="D450" t="s">
        <v>14</v>
      </c>
      <c r="E450" t="s">
        <v>673</v>
      </c>
      <c r="F450" t="s">
        <v>383</v>
      </c>
      <c r="G450">
        <v>16</v>
      </c>
      <c r="H450">
        <v>0.4</v>
      </c>
      <c r="I450" s="6" t="s">
        <v>257</v>
      </c>
      <c r="J450" s="6" t="s">
        <v>258</v>
      </c>
    </row>
    <row r="451" spans="1:10">
      <c r="A451">
        <v>0.03</v>
      </c>
      <c r="B451">
        <v>0</v>
      </c>
      <c r="C451">
        <v>-36.397188380688299</v>
      </c>
      <c r="D451" t="s">
        <v>13</v>
      </c>
      <c r="E451" t="s">
        <v>674</v>
      </c>
      <c r="F451" t="s">
        <v>383</v>
      </c>
      <c r="G451">
        <v>5</v>
      </c>
      <c r="H451">
        <v>0.03</v>
      </c>
      <c r="I451">
        <v>1.0891059181564499E-3</v>
      </c>
      <c r="J451" s="6" t="s">
        <v>484</v>
      </c>
    </row>
    <row r="452" spans="1:10">
      <c r="A452">
        <v>0.74</v>
      </c>
      <c r="B452">
        <v>0</v>
      </c>
      <c r="C452">
        <v>-414.44808766266499</v>
      </c>
      <c r="D452" t="s">
        <v>14</v>
      </c>
      <c r="E452" t="s">
        <v>674</v>
      </c>
      <c r="F452" t="s">
        <v>383</v>
      </c>
      <c r="G452">
        <v>16</v>
      </c>
      <c r="H452">
        <v>0.74</v>
      </c>
      <c r="I452">
        <v>0.49501667046199999</v>
      </c>
      <c r="J452" s="6" t="s">
        <v>340</v>
      </c>
    </row>
    <row r="453" spans="1:10">
      <c r="A453">
        <v>0.6</v>
      </c>
      <c r="B453">
        <v>0</v>
      </c>
      <c r="C453">
        <v>-566.28136740915204</v>
      </c>
      <c r="D453" t="s">
        <v>14</v>
      </c>
      <c r="E453" t="s">
        <v>675</v>
      </c>
      <c r="F453" t="s">
        <v>383</v>
      </c>
      <c r="G453">
        <v>16</v>
      </c>
      <c r="H453">
        <v>0.6</v>
      </c>
      <c r="I453" s="6" t="s">
        <v>143</v>
      </c>
      <c r="J453" s="6" t="s">
        <v>144</v>
      </c>
    </row>
    <row r="454" spans="1:10">
      <c r="A454">
        <v>0.77</v>
      </c>
      <c r="B454">
        <v>0</v>
      </c>
      <c r="C454">
        <v>-680.01753273111899</v>
      </c>
      <c r="D454" t="s">
        <v>14</v>
      </c>
      <c r="E454" t="s">
        <v>676</v>
      </c>
      <c r="F454" t="s">
        <v>383</v>
      </c>
      <c r="G454">
        <v>16</v>
      </c>
      <c r="H454">
        <v>0.77</v>
      </c>
      <c r="I454" s="6" t="s">
        <v>506</v>
      </c>
      <c r="J454" s="6" t="s">
        <v>507</v>
      </c>
    </row>
    <row r="455" spans="1:10">
      <c r="A455">
        <v>0.08</v>
      </c>
      <c r="B455">
        <v>0</v>
      </c>
      <c r="C455">
        <v>-47.046787732185201</v>
      </c>
      <c r="D455" t="s">
        <v>10</v>
      </c>
      <c r="E455" t="s">
        <v>677</v>
      </c>
      <c r="F455" t="s">
        <v>678</v>
      </c>
      <c r="G455">
        <v>5</v>
      </c>
      <c r="H455">
        <v>0.08</v>
      </c>
      <c r="I455">
        <v>6.9873875802577102E-3</v>
      </c>
      <c r="J455">
        <v>0.51797788283760904</v>
      </c>
    </row>
    <row r="456" spans="1:10">
      <c r="A456">
        <v>0</v>
      </c>
      <c r="B456">
        <v>0</v>
      </c>
      <c r="C456">
        <v>-11.910081741987399</v>
      </c>
      <c r="D456" t="s">
        <v>13</v>
      </c>
      <c r="E456" t="s">
        <v>677</v>
      </c>
      <c r="F456" t="s">
        <v>678</v>
      </c>
      <c r="G456">
        <v>5</v>
      </c>
      <c r="H456">
        <v>0</v>
      </c>
      <c r="I456" s="6" t="s">
        <v>126</v>
      </c>
      <c r="J456" s="6" t="s">
        <v>127</v>
      </c>
    </row>
    <row r="457" spans="1:10">
      <c r="A457">
        <v>0.25</v>
      </c>
      <c r="B457">
        <v>0</v>
      </c>
      <c r="C457">
        <v>-469.89396472259602</v>
      </c>
      <c r="D457" t="s">
        <v>14</v>
      </c>
      <c r="E457" t="s">
        <v>677</v>
      </c>
      <c r="F457" t="s">
        <v>678</v>
      </c>
      <c r="G457">
        <v>16</v>
      </c>
      <c r="H457">
        <v>0.25</v>
      </c>
      <c r="I457" s="6" t="s">
        <v>196</v>
      </c>
      <c r="J457" s="6" t="s">
        <v>197</v>
      </c>
    </row>
    <row r="458" spans="1:10">
      <c r="A458">
        <v>0.24</v>
      </c>
      <c r="B458">
        <v>0</v>
      </c>
      <c r="C458">
        <v>-828.91855772443705</v>
      </c>
      <c r="D458" t="s">
        <v>14</v>
      </c>
      <c r="E458" t="s">
        <v>679</v>
      </c>
      <c r="F458" t="s">
        <v>678</v>
      </c>
      <c r="G458">
        <v>16</v>
      </c>
      <c r="H458">
        <v>0.24</v>
      </c>
      <c r="I458">
        <v>9.5792488470350406E-2</v>
      </c>
      <c r="J458" s="6" t="s">
        <v>152</v>
      </c>
    </row>
    <row r="459" spans="1:10">
      <c r="A459">
        <v>0.08</v>
      </c>
      <c r="B459">
        <v>0</v>
      </c>
      <c r="C459">
        <v>-73.146906586347896</v>
      </c>
      <c r="D459" t="s">
        <v>10</v>
      </c>
      <c r="E459" t="s">
        <v>680</v>
      </c>
      <c r="F459" t="s">
        <v>681</v>
      </c>
      <c r="G459">
        <v>6</v>
      </c>
      <c r="H459">
        <v>0.08</v>
      </c>
      <c r="I459">
        <v>8.1331519992629206E-3</v>
      </c>
      <c r="J459" s="6" t="s">
        <v>682</v>
      </c>
    </row>
    <row r="460" spans="1:10">
      <c r="A460">
        <v>0.18</v>
      </c>
      <c r="B460">
        <v>0</v>
      </c>
      <c r="C460">
        <v>-43.347297522430701</v>
      </c>
      <c r="D460" t="s">
        <v>13</v>
      </c>
      <c r="E460" t="s">
        <v>680</v>
      </c>
      <c r="F460" t="s">
        <v>681</v>
      </c>
      <c r="G460">
        <v>5</v>
      </c>
      <c r="H460">
        <v>0.18</v>
      </c>
      <c r="I460" s="6" t="s">
        <v>400</v>
      </c>
      <c r="J460" s="6" t="s">
        <v>401</v>
      </c>
    </row>
    <row r="461" spans="1:10">
      <c r="A461" s="6" t="s">
        <v>488</v>
      </c>
      <c r="B461">
        <v>0</v>
      </c>
      <c r="C461">
        <v>-496.03590319271098</v>
      </c>
      <c r="D461" t="s">
        <v>14</v>
      </c>
      <c r="E461" t="s">
        <v>680</v>
      </c>
      <c r="F461" t="s">
        <v>681</v>
      </c>
      <c r="G461">
        <v>16</v>
      </c>
      <c r="H461" s="6" t="s">
        <v>488</v>
      </c>
      <c r="I461">
        <v>0.58890888943173203</v>
      </c>
      <c r="J461" s="6" t="s">
        <v>490</v>
      </c>
    </row>
    <row r="462" spans="1:10">
      <c r="A462">
        <v>0.77</v>
      </c>
      <c r="B462">
        <v>0</v>
      </c>
      <c r="C462">
        <v>-326.62688723457899</v>
      </c>
      <c r="D462" t="s">
        <v>14</v>
      </c>
      <c r="E462" t="s">
        <v>683</v>
      </c>
      <c r="F462" t="s">
        <v>681</v>
      </c>
      <c r="G462">
        <v>16</v>
      </c>
      <c r="H462">
        <v>0.77</v>
      </c>
      <c r="I462" s="6" t="s">
        <v>506</v>
      </c>
      <c r="J462" s="6" t="s">
        <v>507</v>
      </c>
    </row>
    <row r="463" spans="1:10">
      <c r="A463">
        <v>0</v>
      </c>
      <c r="B463">
        <v>0</v>
      </c>
      <c r="C463">
        <v>-183.771230614091</v>
      </c>
      <c r="D463" t="s">
        <v>14</v>
      </c>
      <c r="E463" t="s">
        <v>684</v>
      </c>
      <c r="F463" t="s">
        <v>681</v>
      </c>
      <c r="G463">
        <v>16</v>
      </c>
      <c r="H463">
        <v>0</v>
      </c>
      <c r="I463">
        <v>0</v>
      </c>
      <c r="J463" s="6" t="s">
        <v>140</v>
      </c>
    </row>
    <row r="464" spans="1:10">
      <c r="A464" s="6" t="s">
        <v>573</v>
      </c>
      <c r="B464">
        <v>0</v>
      </c>
      <c r="C464">
        <v>-720.221845035765</v>
      </c>
      <c r="D464" t="s">
        <v>14</v>
      </c>
      <c r="E464" t="s">
        <v>685</v>
      </c>
      <c r="F464" t="s">
        <v>681</v>
      </c>
      <c r="G464">
        <v>16</v>
      </c>
      <c r="H464" s="6" t="s">
        <v>573</v>
      </c>
      <c r="I464" s="6" t="s">
        <v>575</v>
      </c>
      <c r="J464" s="6" t="s">
        <v>576</v>
      </c>
    </row>
    <row r="465" spans="1:10">
      <c r="A465">
        <v>0.63</v>
      </c>
      <c r="B465">
        <v>0</v>
      </c>
      <c r="C465">
        <v>-47.513707820365703</v>
      </c>
      <c r="D465" t="s">
        <v>13</v>
      </c>
      <c r="E465" t="s">
        <v>686</v>
      </c>
      <c r="F465" t="s">
        <v>681</v>
      </c>
      <c r="G465">
        <v>5</v>
      </c>
      <c r="H465">
        <v>0.63</v>
      </c>
      <c r="I465">
        <v>0.25030193302544901</v>
      </c>
      <c r="J465" s="6" t="s">
        <v>687</v>
      </c>
    </row>
    <row r="466" spans="1:10">
      <c r="A466">
        <v>0.48</v>
      </c>
      <c r="B466">
        <v>0</v>
      </c>
      <c r="C466">
        <v>-588.40941631777105</v>
      </c>
      <c r="D466" t="s">
        <v>14</v>
      </c>
      <c r="E466" t="s">
        <v>686</v>
      </c>
      <c r="F466" t="s">
        <v>681</v>
      </c>
      <c r="G466">
        <v>16</v>
      </c>
      <c r="H466">
        <v>0.48</v>
      </c>
      <c r="I466" s="6" t="s">
        <v>510</v>
      </c>
      <c r="J466" s="6" t="s">
        <v>511</v>
      </c>
    </row>
    <row r="467" spans="1:10">
      <c r="A467">
        <v>0.04</v>
      </c>
      <c r="B467">
        <v>0</v>
      </c>
      <c r="C467">
        <v>-332.98106422785099</v>
      </c>
      <c r="D467" t="s">
        <v>14</v>
      </c>
      <c r="E467" t="s">
        <v>688</v>
      </c>
      <c r="F467" t="s">
        <v>681</v>
      </c>
      <c r="G467">
        <v>16</v>
      </c>
      <c r="H467">
        <v>0.04</v>
      </c>
      <c r="I467">
        <v>5.09931620646296E-3</v>
      </c>
      <c r="J467" s="6" t="s">
        <v>165</v>
      </c>
    </row>
    <row r="468" spans="1:10">
      <c r="A468">
        <v>1</v>
      </c>
      <c r="B468">
        <v>0</v>
      </c>
      <c r="C468">
        <v>-100.12747779076599</v>
      </c>
      <c r="D468" t="s">
        <v>14</v>
      </c>
      <c r="E468" t="s">
        <v>689</v>
      </c>
      <c r="F468" t="s">
        <v>681</v>
      </c>
      <c r="G468">
        <v>16</v>
      </c>
      <c r="H468">
        <v>1</v>
      </c>
      <c r="I468" s="6" t="s">
        <v>149</v>
      </c>
      <c r="J468">
        <v>1</v>
      </c>
    </row>
    <row r="469" spans="1:10">
      <c r="A469" s="6" t="s">
        <v>610</v>
      </c>
      <c r="B469">
        <v>0</v>
      </c>
      <c r="C469">
        <v>-309.41738321516999</v>
      </c>
      <c r="D469" t="s">
        <v>14</v>
      </c>
      <c r="E469" t="s">
        <v>690</v>
      </c>
      <c r="F469" t="s">
        <v>691</v>
      </c>
      <c r="G469">
        <v>16</v>
      </c>
      <c r="H469" s="6" t="s">
        <v>610</v>
      </c>
      <c r="I469" s="6" t="s">
        <v>612</v>
      </c>
      <c r="J469" s="6" t="s">
        <v>613</v>
      </c>
    </row>
    <row r="470" spans="1:10">
      <c r="A470">
        <v>0.11</v>
      </c>
      <c r="B470">
        <v>0</v>
      </c>
      <c r="C470">
        <v>-62.423692464181499</v>
      </c>
      <c r="D470" t="s">
        <v>10</v>
      </c>
      <c r="E470" t="s">
        <v>692</v>
      </c>
      <c r="F470" t="s">
        <v>693</v>
      </c>
      <c r="G470">
        <v>7</v>
      </c>
      <c r="H470">
        <v>0.11</v>
      </c>
      <c r="I470">
        <v>1.6272692371876299E-2</v>
      </c>
      <c r="J470" s="6" t="s">
        <v>694</v>
      </c>
    </row>
    <row r="471" spans="1:10">
      <c r="A471">
        <v>0.11</v>
      </c>
      <c r="B471">
        <v>0</v>
      </c>
      <c r="C471">
        <v>-488.74845731590898</v>
      </c>
      <c r="D471" t="s">
        <v>14</v>
      </c>
      <c r="E471" t="s">
        <v>692</v>
      </c>
      <c r="F471" t="s">
        <v>693</v>
      </c>
      <c r="G471">
        <v>16</v>
      </c>
      <c r="H471">
        <v>0.11</v>
      </c>
      <c r="I471" s="6" t="s">
        <v>695</v>
      </c>
      <c r="J471" s="6" t="s">
        <v>696</v>
      </c>
    </row>
    <row r="472" spans="1:10">
      <c r="A472">
        <v>0.19</v>
      </c>
      <c r="B472">
        <v>0</v>
      </c>
      <c r="C472">
        <v>-494.04324586015201</v>
      </c>
      <c r="D472" t="s">
        <v>14</v>
      </c>
      <c r="E472" t="s">
        <v>697</v>
      </c>
      <c r="F472" t="s">
        <v>693</v>
      </c>
      <c r="G472">
        <v>16</v>
      </c>
      <c r="H472">
        <v>0.19</v>
      </c>
      <c r="I472">
        <v>6.7266012751223098E-2</v>
      </c>
      <c r="J472" s="6" t="s">
        <v>504</v>
      </c>
    </row>
    <row r="473" spans="1:10">
      <c r="A473">
        <v>1</v>
      </c>
      <c r="B473">
        <v>0</v>
      </c>
      <c r="C473">
        <v>-230.065785129289</v>
      </c>
      <c r="D473" t="s">
        <v>14</v>
      </c>
      <c r="E473" t="s">
        <v>698</v>
      </c>
      <c r="F473" t="s">
        <v>699</v>
      </c>
      <c r="G473">
        <v>16</v>
      </c>
      <c r="H473">
        <v>1</v>
      </c>
      <c r="I473" s="6" t="s">
        <v>149</v>
      </c>
      <c r="J473">
        <v>1</v>
      </c>
    </row>
    <row r="474" spans="1:10">
      <c r="A474">
        <v>0.3</v>
      </c>
      <c r="B474">
        <v>0</v>
      </c>
      <c r="C474">
        <v>-915.319999957552</v>
      </c>
      <c r="D474" t="s">
        <v>14</v>
      </c>
      <c r="E474" t="s">
        <v>700</v>
      </c>
      <c r="F474" t="s">
        <v>701</v>
      </c>
      <c r="G474">
        <v>16</v>
      </c>
      <c r="H474">
        <v>0.3</v>
      </c>
      <c r="I474" s="6" t="s">
        <v>111</v>
      </c>
      <c r="J474" s="6" t="s">
        <v>112</v>
      </c>
    </row>
    <row r="475" spans="1:10">
      <c r="A475">
        <v>0.31</v>
      </c>
      <c r="B475">
        <v>0</v>
      </c>
      <c r="C475">
        <v>-149.68006808509699</v>
      </c>
      <c r="D475" t="s">
        <v>10</v>
      </c>
      <c r="E475" t="s">
        <v>702</v>
      </c>
      <c r="F475" t="s">
        <v>701</v>
      </c>
      <c r="G475">
        <v>7</v>
      </c>
      <c r="H475">
        <v>0.31</v>
      </c>
      <c r="I475">
        <v>9.3908532621834295E-2</v>
      </c>
      <c r="J475" s="6" t="s">
        <v>703</v>
      </c>
    </row>
    <row r="476" spans="1:10">
      <c r="A476" s="6" t="s">
        <v>573</v>
      </c>
      <c r="B476">
        <v>0</v>
      </c>
      <c r="C476">
        <v>-751.41641500377602</v>
      </c>
      <c r="D476" t="s">
        <v>14</v>
      </c>
      <c r="E476" t="s">
        <v>702</v>
      </c>
      <c r="F476" t="s">
        <v>701</v>
      </c>
      <c r="G476">
        <v>16</v>
      </c>
      <c r="H476" s="6" t="s">
        <v>573</v>
      </c>
      <c r="I476" s="6" t="s">
        <v>575</v>
      </c>
      <c r="J476" s="6" t="s">
        <v>576</v>
      </c>
    </row>
    <row r="477" spans="1:10">
      <c r="A477">
        <v>0.73</v>
      </c>
      <c r="B477">
        <v>0</v>
      </c>
      <c r="C477">
        <v>-549.85621891928395</v>
      </c>
      <c r="D477" t="s">
        <v>14</v>
      </c>
      <c r="E477" t="s">
        <v>704</v>
      </c>
      <c r="F477" t="s">
        <v>701</v>
      </c>
      <c r="G477">
        <v>16</v>
      </c>
      <c r="H477">
        <v>0.73</v>
      </c>
      <c r="I477" s="6" t="s">
        <v>584</v>
      </c>
      <c r="J477" s="6" t="s">
        <v>585</v>
      </c>
    </row>
    <row r="478" spans="1:10">
      <c r="A478">
        <v>0.22</v>
      </c>
      <c r="B478">
        <v>0</v>
      </c>
      <c r="C478">
        <v>-692.05267058197603</v>
      </c>
      <c r="D478" t="s">
        <v>14</v>
      </c>
      <c r="E478" t="s">
        <v>705</v>
      </c>
      <c r="F478" t="s">
        <v>701</v>
      </c>
      <c r="G478">
        <v>16</v>
      </c>
      <c r="H478">
        <v>0.22</v>
      </c>
      <c r="I478">
        <v>8.4047540128129095E-2</v>
      </c>
      <c r="J478" s="6" t="s">
        <v>114</v>
      </c>
    </row>
    <row r="479" spans="1:10">
      <c r="A479" s="6" t="s">
        <v>488</v>
      </c>
      <c r="B479">
        <v>0</v>
      </c>
      <c r="C479">
        <v>-741.33359852759895</v>
      </c>
      <c r="D479" t="s">
        <v>14</v>
      </c>
      <c r="E479" t="s">
        <v>706</v>
      </c>
      <c r="F479" t="s">
        <v>707</v>
      </c>
      <c r="G479">
        <v>17</v>
      </c>
      <c r="H479" s="6" t="s">
        <v>488</v>
      </c>
      <c r="I479" s="6" t="s">
        <v>708</v>
      </c>
      <c r="J479" s="6" t="s">
        <v>709</v>
      </c>
    </row>
    <row r="480" spans="1:10">
      <c r="A480">
        <v>1</v>
      </c>
      <c r="B480">
        <v>0</v>
      </c>
      <c r="C480">
        <v>-136.220878129639</v>
      </c>
      <c r="D480" t="s">
        <v>14</v>
      </c>
      <c r="E480" t="s">
        <v>710</v>
      </c>
      <c r="F480" t="s">
        <v>707</v>
      </c>
      <c r="G480">
        <v>16</v>
      </c>
      <c r="H480">
        <v>1</v>
      </c>
      <c r="I480" s="6" t="s">
        <v>149</v>
      </c>
      <c r="J480">
        <v>1</v>
      </c>
    </row>
    <row r="481" spans="1:10">
      <c r="A481">
        <v>0.6</v>
      </c>
      <c r="B481">
        <v>0</v>
      </c>
      <c r="C481">
        <v>-845.47791957983395</v>
      </c>
      <c r="D481" t="s">
        <v>14</v>
      </c>
      <c r="E481" t="s">
        <v>711</v>
      </c>
      <c r="F481" t="s">
        <v>707</v>
      </c>
      <c r="G481">
        <v>16</v>
      </c>
      <c r="H481">
        <v>0.6</v>
      </c>
      <c r="I481" s="6" t="s">
        <v>143</v>
      </c>
      <c r="J481" s="6" t="s">
        <v>144</v>
      </c>
    </row>
    <row r="482" spans="1:10">
      <c r="A482">
        <v>0.01</v>
      </c>
      <c r="B482">
        <v>0</v>
      </c>
      <c r="C482">
        <v>-41.368095958379399</v>
      </c>
      <c r="D482" t="s">
        <v>10</v>
      </c>
      <c r="E482" t="s">
        <v>712</v>
      </c>
      <c r="F482" t="s">
        <v>707</v>
      </c>
      <c r="G482">
        <v>6</v>
      </c>
      <c r="H482">
        <v>0.01</v>
      </c>
      <c r="I482" s="6" t="s">
        <v>185</v>
      </c>
      <c r="J482" s="6" t="s">
        <v>186</v>
      </c>
    </row>
    <row r="483" spans="1:10">
      <c r="A483">
        <v>0</v>
      </c>
      <c r="B483">
        <v>0</v>
      </c>
      <c r="C483">
        <v>-0.41206376999355898</v>
      </c>
      <c r="D483" t="s">
        <v>13</v>
      </c>
      <c r="E483" t="s">
        <v>712</v>
      </c>
      <c r="F483" t="s">
        <v>707</v>
      </c>
      <c r="G483">
        <v>5</v>
      </c>
      <c r="H483">
        <v>0</v>
      </c>
      <c r="I483" s="6" t="s">
        <v>126</v>
      </c>
      <c r="J483" s="6" t="s">
        <v>127</v>
      </c>
    </row>
    <row r="484" spans="1:10">
      <c r="A484">
        <v>0.08</v>
      </c>
      <c r="B484">
        <v>0</v>
      </c>
      <c r="C484">
        <v>-472.74820953120599</v>
      </c>
      <c r="D484" t="s">
        <v>14</v>
      </c>
      <c r="E484" t="s">
        <v>712</v>
      </c>
      <c r="F484" t="s">
        <v>707</v>
      </c>
      <c r="G484">
        <v>16</v>
      </c>
      <c r="H484">
        <v>0.08</v>
      </c>
      <c r="I484">
        <v>1.6879457268963199E-2</v>
      </c>
      <c r="J484" s="6" t="s">
        <v>713</v>
      </c>
    </row>
    <row r="485" spans="1:10">
      <c r="A485">
        <v>0.44</v>
      </c>
      <c r="B485">
        <v>0</v>
      </c>
      <c r="C485">
        <v>-53.917031457279897</v>
      </c>
      <c r="D485" t="s">
        <v>10</v>
      </c>
      <c r="E485" t="s">
        <v>714</v>
      </c>
      <c r="F485" t="s">
        <v>707</v>
      </c>
      <c r="G485">
        <v>5</v>
      </c>
      <c r="H485">
        <v>0.44</v>
      </c>
      <c r="I485" s="6" t="s">
        <v>715</v>
      </c>
      <c r="J485" s="6" t="s">
        <v>716</v>
      </c>
    </row>
    <row r="486" spans="1:10">
      <c r="A486">
        <v>0.24</v>
      </c>
      <c r="B486">
        <v>0</v>
      </c>
      <c r="C486">
        <v>-757.03548760539695</v>
      </c>
      <c r="D486" t="s">
        <v>14</v>
      </c>
      <c r="E486" t="s">
        <v>714</v>
      </c>
      <c r="F486" t="s">
        <v>707</v>
      </c>
      <c r="G486">
        <v>16</v>
      </c>
      <c r="H486">
        <v>0.24</v>
      </c>
      <c r="I486">
        <v>9.5792488470350406E-2</v>
      </c>
      <c r="J486" s="6" t="s">
        <v>152</v>
      </c>
    </row>
    <row r="487" spans="1:10">
      <c r="A487">
        <v>0.61</v>
      </c>
      <c r="B487">
        <v>0</v>
      </c>
      <c r="C487">
        <v>-563.25933428181497</v>
      </c>
      <c r="D487" t="s">
        <v>14</v>
      </c>
      <c r="E487" t="s">
        <v>717</v>
      </c>
      <c r="F487" t="s">
        <v>707</v>
      </c>
      <c r="G487">
        <v>16</v>
      </c>
      <c r="H487">
        <v>0.61</v>
      </c>
      <c r="I487" s="6" t="s">
        <v>593</v>
      </c>
      <c r="J487" s="6" t="s">
        <v>594</v>
      </c>
    </row>
    <row r="488" spans="1:10">
      <c r="A488">
        <v>0.87</v>
      </c>
      <c r="B488">
        <v>0</v>
      </c>
      <c r="C488">
        <v>-387.82296605109002</v>
      </c>
      <c r="D488" t="s">
        <v>14</v>
      </c>
      <c r="E488" t="s">
        <v>718</v>
      </c>
      <c r="F488" t="s">
        <v>707</v>
      </c>
      <c r="G488">
        <v>17</v>
      </c>
      <c r="H488">
        <v>0.87</v>
      </c>
      <c r="I488" s="6" t="s">
        <v>719</v>
      </c>
      <c r="J488" s="6" t="s">
        <v>720</v>
      </c>
    </row>
    <row r="489" spans="1:10">
      <c r="A489">
        <v>0.9</v>
      </c>
      <c r="B489">
        <v>0</v>
      </c>
      <c r="C489">
        <v>-602.22226535716504</v>
      </c>
      <c r="D489" t="s">
        <v>14</v>
      </c>
      <c r="E489" t="s">
        <v>721</v>
      </c>
      <c r="F489" t="s">
        <v>707</v>
      </c>
      <c r="G489">
        <v>16</v>
      </c>
      <c r="H489">
        <v>0.9</v>
      </c>
      <c r="I489" s="6" t="s">
        <v>556</v>
      </c>
      <c r="J489" s="6" t="s">
        <v>557</v>
      </c>
    </row>
    <row r="490" spans="1:10">
      <c r="A490">
        <v>0.96</v>
      </c>
      <c r="B490">
        <v>0</v>
      </c>
      <c r="C490">
        <v>-311.10857640536</v>
      </c>
      <c r="D490" t="s">
        <v>14</v>
      </c>
      <c r="E490" t="s">
        <v>722</v>
      </c>
      <c r="F490" t="s">
        <v>707</v>
      </c>
      <c r="G490">
        <v>16</v>
      </c>
      <c r="H490">
        <v>0.96</v>
      </c>
      <c r="I490" s="6" t="s">
        <v>565</v>
      </c>
      <c r="J490">
        <v>0.99490068379353702</v>
      </c>
    </row>
    <row r="491" spans="1:10">
      <c r="A491">
        <v>0.48</v>
      </c>
      <c r="B491">
        <v>0</v>
      </c>
      <c r="C491">
        <v>-663.74424312629196</v>
      </c>
      <c r="D491" t="s">
        <v>14</v>
      </c>
      <c r="E491" t="s">
        <v>723</v>
      </c>
      <c r="F491" t="s">
        <v>707</v>
      </c>
      <c r="G491">
        <v>16</v>
      </c>
      <c r="H491">
        <v>0.48</v>
      </c>
      <c r="I491" s="6" t="s">
        <v>510</v>
      </c>
      <c r="J491" s="6" t="s">
        <v>511</v>
      </c>
    </row>
    <row r="492" spans="1:10">
      <c r="A492">
        <v>0</v>
      </c>
      <c r="B492">
        <v>0</v>
      </c>
      <c r="C492">
        <v>-47.394266604925903</v>
      </c>
      <c r="D492" t="s">
        <v>10</v>
      </c>
      <c r="E492" t="s">
        <v>724</v>
      </c>
      <c r="F492" t="s">
        <v>725</v>
      </c>
      <c r="G492">
        <v>6</v>
      </c>
      <c r="H492">
        <v>0</v>
      </c>
      <c r="I492">
        <v>0</v>
      </c>
      <c r="J492" s="6" t="s">
        <v>109</v>
      </c>
    </row>
    <row r="493" spans="1:10">
      <c r="A493">
        <v>0.04</v>
      </c>
      <c r="B493">
        <v>0</v>
      </c>
      <c r="C493">
        <v>-31.556675262016999</v>
      </c>
      <c r="D493" t="s">
        <v>13</v>
      </c>
      <c r="E493" t="s">
        <v>724</v>
      </c>
      <c r="F493" t="s">
        <v>725</v>
      </c>
      <c r="G493">
        <v>5</v>
      </c>
      <c r="H493">
        <v>0.04</v>
      </c>
      <c r="I493">
        <v>1.89361819909976E-3</v>
      </c>
      <c r="J493" s="6" t="s">
        <v>270</v>
      </c>
    </row>
    <row r="494" spans="1:10">
      <c r="A494">
        <v>0.48</v>
      </c>
      <c r="B494">
        <v>0</v>
      </c>
      <c r="C494">
        <v>-544.14708336844603</v>
      </c>
      <c r="D494" t="s">
        <v>14</v>
      </c>
      <c r="E494" t="s">
        <v>724</v>
      </c>
      <c r="F494" t="s">
        <v>725</v>
      </c>
      <c r="G494">
        <v>16</v>
      </c>
      <c r="H494">
        <v>0.48</v>
      </c>
      <c r="I494" s="6" t="s">
        <v>510</v>
      </c>
      <c r="J494" s="6" t="s">
        <v>511</v>
      </c>
    </row>
    <row r="495" spans="1:10">
      <c r="A495">
        <v>0.02</v>
      </c>
      <c r="B495">
        <v>0</v>
      </c>
      <c r="C495">
        <v>-24.005467029959799</v>
      </c>
      <c r="D495" t="s">
        <v>13</v>
      </c>
      <c r="E495" t="s">
        <v>726</v>
      </c>
      <c r="F495" t="s">
        <v>725</v>
      </c>
      <c r="G495">
        <v>6</v>
      </c>
      <c r="H495">
        <v>0.02</v>
      </c>
      <c r="I495" s="6" t="s">
        <v>352</v>
      </c>
      <c r="J495" s="6" t="s">
        <v>353</v>
      </c>
    </row>
    <row r="496" spans="1:10">
      <c r="A496">
        <v>0.46</v>
      </c>
      <c r="B496">
        <v>0</v>
      </c>
      <c r="C496">
        <v>-861.29953247035803</v>
      </c>
      <c r="D496" t="s">
        <v>14</v>
      </c>
      <c r="E496" t="s">
        <v>726</v>
      </c>
      <c r="F496" t="s">
        <v>725</v>
      </c>
      <c r="G496">
        <v>16</v>
      </c>
      <c r="H496">
        <v>0.46</v>
      </c>
      <c r="I496" s="6" t="s">
        <v>396</v>
      </c>
      <c r="J496" s="6" t="s">
        <v>397</v>
      </c>
    </row>
    <row r="497" spans="1:10">
      <c r="A497">
        <v>0.48</v>
      </c>
      <c r="B497">
        <v>0</v>
      </c>
      <c r="C497">
        <v>-68.313061047128002</v>
      </c>
      <c r="D497" t="s">
        <v>10</v>
      </c>
      <c r="E497" t="s">
        <v>727</v>
      </c>
      <c r="F497" t="s">
        <v>725</v>
      </c>
      <c r="G497">
        <v>5</v>
      </c>
      <c r="H497">
        <v>0.48</v>
      </c>
      <c r="I497" s="6" t="s">
        <v>728</v>
      </c>
      <c r="J497">
        <v>0.81811692991273999</v>
      </c>
    </row>
    <row r="498" spans="1:10">
      <c r="A498">
        <v>0.21</v>
      </c>
      <c r="B498">
        <v>0</v>
      </c>
      <c r="C498">
        <v>-501.23049933713901</v>
      </c>
      <c r="D498" t="s">
        <v>14</v>
      </c>
      <c r="E498" t="s">
        <v>727</v>
      </c>
      <c r="F498" t="s">
        <v>725</v>
      </c>
      <c r="G498">
        <v>16</v>
      </c>
      <c r="H498">
        <v>0.21</v>
      </c>
      <c r="I498" s="6" t="s">
        <v>162</v>
      </c>
      <c r="J498" s="6" t="s">
        <v>163</v>
      </c>
    </row>
    <row r="499" spans="1:10">
      <c r="A499">
        <v>0.28999999999999998</v>
      </c>
      <c r="B499">
        <v>0</v>
      </c>
      <c r="C499">
        <v>-124.662692251886</v>
      </c>
      <c r="D499" t="s">
        <v>10</v>
      </c>
      <c r="E499" t="s">
        <v>729</v>
      </c>
      <c r="F499" t="s">
        <v>725</v>
      </c>
      <c r="G499">
        <v>6</v>
      </c>
      <c r="H499">
        <v>0.28999999999999998</v>
      </c>
      <c r="I499">
        <v>7.6861841305704101E-2</v>
      </c>
      <c r="J499" s="6" t="s">
        <v>608</v>
      </c>
    </row>
    <row r="500" spans="1:10">
      <c r="A500">
        <v>0.49</v>
      </c>
      <c r="B500">
        <v>0</v>
      </c>
      <c r="C500">
        <v>-779.71536248964901</v>
      </c>
      <c r="D500" t="s">
        <v>14</v>
      </c>
      <c r="E500" t="s">
        <v>729</v>
      </c>
      <c r="F500" t="s">
        <v>725</v>
      </c>
      <c r="G500">
        <v>16</v>
      </c>
      <c r="H500">
        <v>0.49</v>
      </c>
      <c r="I500" s="6" t="s">
        <v>393</v>
      </c>
      <c r="J500" s="6" t="s">
        <v>394</v>
      </c>
    </row>
    <row r="501" spans="1:10">
      <c r="A501">
        <v>7.0000000000000007E-2</v>
      </c>
      <c r="B501">
        <v>0</v>
      </c>
      <c r="C501">
        <v>-49.707340505067002</v>
      </c>
      <c r="D501" t="s">
        <v>10</v>
      </c>
      <c r="E501" t="s">
        <v>730</v>
      </c>
      <c r="F501" t="s">
        <v>731</v>
      </c>
      <c r="G501">
        <v>7</v>
      </c>
      <c r="H501">
        <v>7.0000000000000007E-2</v>
      </c>
      <c r="I501">
        <v>7.23162223975216E-3</v>
      </c>
      <c r="J501" s="6" t="s">
        <v>732</v>
      </c>
    </row>
    <row r="502" spans="1:10">
      <c r="A502">
        <v>0</v>
      </c>
      <c r="B502">
        <v>0</v>
      </c>
      <c r="C502">
        <v>-14.4597687147924</v>
      </c>
      <c r="D502" t="s">
        <v>13</v>
      </c>
      <c r="E502" t="s">
        <v>730</v>
      </c>
      <c r="F502" t="s">
        <v>731</v>
      </c>
      <c r="G502">
        <v>7</v>
      </c>
      <c r="H502">
        <v>0</v>
      </c>
      <c r="I502">
        <v>0</v>
      </c>
      <c r="J502" s="6" t="s">
        <v>214</v>
      </c>
    </row>
    <row r="503" spans="1:10">
      <c r="A503">
        <v>0.18</v>
      </c>
      <c r="B503">
        <v>0</v>
      </c>
      <c r="C503">
        <v>-353.09362123838599</v>
      </c>
      <c r="D503" t="s">
        <v>14</v>
      </c>
      <c r="E503" t="s">
        <v>730</v>
      </c>
      <c r="F503" t="s">
        <v>731</v>
      </c>
      <c r="G503">
        <v>16</v>
      </c>
      <c r="H503">
        <v>0.18</v>
      </c>
      <c r="I503">
        <v>6.1913216705024199E-2</v>
      </c>
      <c r="J503" s="6" t="s">
        <v>733</v>
      </c>
    </row>
    <row r="504" spans="1:10">
      <c r="A504">
        <v>0.34</v>
      </c>
      <c r="B504">
        <v>0</v>
      </c>
      <c r="C504">
        <v>-77.029595334809898</v>
      </c>
      <c r="D504" t="s">
        <v>10</v>
      </c>
      <c r="E504" t="s">
        <v>734</v>
      </c>
      <c r="F504" t="s">
        <v>731</v>
      </c>
      <c r="G504">
        <v>6</v>
      </c>
      <c r="H504">
        <v>0.34</v>
      </c>
      <c r="I504">
        <v>9.9977946347768007E-2</v>
      </c>
      <c r="J504">
        <v>0.70492902578092498</v>
      </c>
    </row>
    <row r="505" spans="1:10">
      <c r="A505" s="6" t="s">
        <v>472</v>
      </c>
      <c r="B505">
        <v>0</v>
      </c>
      <c r="C505">
        <v>-58.259893528569897</v>
      </c>
      <c r="D505" t="s">
        <v>13</v>
      </c>
      <c r="E505" t="s">
        <v>734</v>
      </c>
      <c r="F505" t="s">
        <v>731</v>
      </c>
      <c r="G505">
        <v>7</v>
      </c>
      <c r="H505" s="6" t="s">
        <v>472</v>
      </c>
      <c r="I505" s="6" t="s">
        <v>735</v>
      </c>
      <c r="J505" s="6" t="s">
        <v>736</v>
      </c>
    </row>
    <row r="506" spans="1:10">
      <c r="A506">
        <v>0.19</v>
      </c>
      <c r="B506">
        <v>0</v>
      </c>
      <c r="C506">
        <v>-602.09457092833702</v>
      </c>
      <c r="D506" t="s">
        <v>14</v>
      </c>
      <c r="E506" t="s">
        <v>734</v>
      </c>
      <c r="F506" t="s">
        <v>731</v>
      </c>
      <c r="G506">
        <v>16</v>
      </c>
      <c r="H506">
        <v>0.19</v>
      </c>
      <c r="I506">
        <v>6.7266012751223098E-2</v>
      </c>
      <c r="J506" s="6" t="s">
        <v>504</v>
      </c>
    </row>
    <row r="507" spans="1:10">
      <c r="A507">
        <v>0.43</v>
      </c>
      <c r="B507">
        <v>0</v>
      </c>
      <c r="C507">
        <v>-412.08615513425002</v>
      </c>
      <c r="D507" t="s">
        <v>14</v>
      </c>
      <c r="E507" t="s">
        <v>737</v>
      </c>
      <c r="F507" t="s">
        <v>731</v>
      </c>
      <c r="G507">
        <v>16</v>
      </c>
      <c r="H507">
        <v>0.43</v>
      </c>
      <c r="I507" s="6" t="s">
        <v>459</v>
      </c>
      <c r="J507" s="6" t="s">
        <v>460</v>
      </c>
    </row>
    <row r="508" spans="1:10">
      <c r="A508">
        <v>0</v>
      </c>
      <c r="B508">
        <v>0</v>
      </c>
      <c r="C508">
        <v>-301.29232495188802</v>
      </c>
      <c r="D508" t="s">
        <v>14</v>
      </c>
      <c r="E508" t="s">
        <v>738</v>
      </c>
      <c r="F508" t="s">
        <v>731</v>
      </c>
      <c r="G508">
        <v>16</v>
      </c>
      <c r="H508">
        <v>0</v>
      </c>
      <c r="I508">
        <v>0</v>
      </c>
      <c r="J508" s="6" t="s">
        <v>140</v>
      </c>
    </row>
    <row r="509" spans="1:10">
      <c r="A509">
        <v>0.39</v>
      </c>
      <c r="B509">
        <v>0</v>
      </c>
      <c r="C509">
        <v>-59.0872237201215</v>
      </c>
      <c r="D509" t="s">
        <v>10</v>
      </c>
      <c r="E509" t="s">
        <v>739</v>
      </c>
      <c r="F509" t="s">
        <v>731</v>
      </c>
      <c r="G509">
        <v>5</v>
      </c>
      <c r="H509">
        <v>0.39</v>
      </c>
      <c r="I509" s="6" t="s">
        <v>627</v>
      </c>
      <c r="J509" s="6" t="s">
        <v>628</v>
      </c>
    </row>
    <row r="510" spans="1:10">
      <c r="A510">
        <v>0.52</v>
      </c>
      <c r="B510">
        <v>0</v>
      </c>
      <c r="C510">
        <v>-47.913818149290101</v>
      </c>
      <c r="D510" t="s">
        <v>13</v>
      </c>
      <c r="E510" t="s">
        <v>739</v>
      </c>
      <c r="F510" t="s">
        <v>731</v>
      </c>
      <c r="G510">
        <v>5</v>
      </c>
      <c r="H510">
        <v>0.52</v>
      </c>
      <c r="I510" s="6" t="s">
        <v>300</v>
      </c>
      <c r="J510">
        <v>0.84073763132141299</v>
      </c>
    </row>
    <row r="511" spans="1:10">
      <c r="A511">
        <v>0.63</v>
      </c>
      <c r="B511">
        <v>0</v>
      </c>
      <c r="C511">
        <v>-716.54230422327896</v>
      </c>
      <c r="D511" t="s">
        <v>14</v>
      </c>
      <c r="E511" t="s">
        <v>739</v>
      </c>
      <c r="F511" t="s">
        <v>731</v>
      </c>
      <c r="G511">
        <v>16</v>
      </c>
      <c r="H511">
        <v>0.63</v>
      </c>
      <c r="I511" s="6" t="s">
        <v>497</v>
      </c>
      <c r="J511" s="6" t="s">
        <v>498</v>
      </c>
    </row>
    <row r="512" spans="1:10">
      <c r="A512">
        <v>0</v>
      </c>
      <c r="B512">
        <v>0</v>
      </c>
      <c r="C512">
        <v>-52.302645162060998</v>
      </c>
      <c r="D512" t="s">
        <v>14</v>
      </c>
      <c r="E512" t="s">
        <v>740</v>
      </c>
      <c r="F512" t="s">
        <v>731</v>
      </c>
      <c r="G512">
        <v>16</v>
      </c>
      <c r="H512">
        <v>0</v>
      </c>
      <c r="I512">
        <v>0</v>
      </c>
      <c r="J512" s="6" t="s">
        <v>140</v>
      </c>
    </row>
    <row r="513" spans="1:10">
      <c r="A513">
        <v>0.13</v>
      </c>
      <c r="B513">
        <v>0</v>
      </c>
      <c r="C513">
        <v>-279.47063707948502</v>
      </c>
      <c r="D513" t="s">
        <v>14</v>
      </c>
      <c r="E513" t="s">
        <v>741</v>
      </c>
      <c r="F513" t="s">
        <v>731</v>
      </c>
      <c r="G513">
        <v>16</v>
      </c>
      <c r="H513">
        <v>0.13</v>
      </c>
      <c r="I513">
        <v>3.7231133725714599E-2</v>
      </c>
      <c r="J513" s="6" t="s">
        <v>336</v>
      </c>
    </row>
    <row r="514" spans="1:10">
      <c r="A514">
        <v>0.32</v>
      </c>
      <c r="B514">
        <v>0</v>
      </c>
      <c r="C514">
        <v>-79.154335309842807</v>
      </c>
      <c r="D514" t="s">
        <v>10</v>
      </c>
      <c r="E514" t="s">
        <v>742</v>
      </c>
      <c r="F514" t="s">
        <v>731</v>
      </c>
      <c r="G514">
        <v>6</v>
      </c>
      <c r="H514">
        <v>0.32</v>
      </c>
      <c r="I514">
        <v>9.0471524952594307E-2</v>
      </c>
      <c r="J514" s="6" t="s">
        <v>743</v>
      </c>
    </row>
    <row r="515" spans="1:10">
      <c r="A515">
        <v>0.17</v>
      </c>
      <c r="B515">
        <v>0</v>
      </c>
      <c r="C515">
        <v>-52.196209074757597</v>
      </c>
      <c r="D515" t="s">
        <v>13</v>
      </c>
      <c r="E515" t="s">
        <v>742</v>
      </c>
      <c r="F515" t="s">
        <v>731</v>
      </c>
      <c r="G515">
        <v>6</v>
      </c>
      <c r="H515">
        <v>0.17</v>
      </c>
      <c r="I515" s="6" t="s">
        <v>412</v>
      </c>
      <c r="J515" s="6" t="s">
        <v>413</v>
      </c>
    </row>
    <row r="516" spans="1:10">
      <c r="A516">
        <v>0.54</v>
      </c>
      <c r="B516">
        <v>0</v>
      </c>
      <c r="C516">
        <v>-862.59770660420998</v>
      </c>
      <c r="D516" t="s">
        <v>14</v>
      </c>
      <c r="E516" t="s">
        <v>742</v>
      </c>
      <c r="F516" t="s">
        <v>731</v>
      </c>
      <c r="G516">
        <v>16</v>
      </c>
      <c r="H516">
        <v>0.54</v>
      </c>
      <c r="I516" s="6" t="s">
        <v>517</v>
      </c>
      <c r="J516" s="6" t="s">
        <v>518</v>
      </c>
    </row>
    <row r="517" spans="1:10">
      <c r="A517">
        <v>0.96</v>
      </c>
      <c r="B517">
        <v>0</v>
      </c>
      <c r="C517">
        <v>-325.71653405042701</v>
      </c>
      <c r="D517" t="s">
        <v>14</v>
      </c>
      <c r="E517" t="s">
        <v>744</v>
      </c>
      <c r="F517" t="s">
        <v>731</v>
      </c>
      <c r="G517">
        <v>16</v>
      </c>
      <c r="H517">
        <v>0.96</v>
      </c>
      <c r="I517" s="6" t="s">
        <v>565</v>
      </c>
      <c r="J517">
        <v>0.99490068379353702</v>
      </c>
    </row>
    <row r="518" spans="1:10">
      <c r="A518">
        <v>0.09</v>
      </c>
      <c r="B518">
        <v>0</v>
      </c>
      <c r="C518">
        <v>-434.73023566229898</v>
      </c>
      <c r="D518" t="s">
        <v>14</v>
      </c>
      <c r="E518" t="s">
        <v>745</v>
      </c>
      <c r="F518" t="s">
        <v>731</v>
      </c>
      <c r="G518">
        <v>16</v>
      </c>
      <c r="H518">
        <v>0.09</v>
      </c>
      <c r="I518" s="6" t="s">
        <v>116</v>
      </c>
      <c r="J518" s="6" t="s">
        <v>117</v>
      </c>
    </row>
    <row r="519" spans="1:10">
      <c r="A519">
        <v>0.18</v>
      </c>
      <c r="B519">
        <v>0</v>
      </c>
      <c r="C519">
        <v>-645.89218889639005</v>
      </c>
      <c r="D519" t="s">
        <v>14</v>
      </c>
      <c r="E519" t="s">
        <v>746</v>
      </c>
      <c r="F519" t="s">
        <v>731</v>
      </c>
      <c r="G519">
        <v>16</v>
      </c>
      <c r="H519">
        <v>0.18</v>
      </c>
      <c r="I519">
        <v>6.1913216705024199E-2</v>
      </c>
      <c r="J519" s="6" t="s">
        <v>733</v>
      </c>
    </row>
    <row r="520" spans="1:10">
      <c r="A520">
        <v>0.73</v>
      </c>
      <c r="B520">
        <v>0</v>
      </c>
      <c r="C520">
        <v>-502.48636982277901</v>
      </c>
      <c r="D520" t="s">
        <v>14</v>
      </c>
      <c r="E520" t="s">
        <v>747</v>
      </c>
      <c r="F520" t="s">
        <v>731</v>
      </c>
      <c r="G520">
        <v>16</v>
      </c>
      <c r="H520">
        <v>0.73</v>
      </c>
      <c r="I520" s="6" t="s">
        <v>584</v>
      </c>
      <c r="J520" s="6" t="s">
        <v>585</v>
      </c>
    </row>
    <row r="521" spans="1:10">
      <c r="A521">
        <v>0.48</v>
      </c>
      <c r="B521">
        <v>0</v>
      </c>
      <c r="C521">
        <v>-43.514678263915997</v>
      </c>
      <c r="D521" t="s">
        <v>13</v>
      </c>
      <c r="E521" t="s">
        <v>748</v>
      </c>
      <c r="F521" t="s">
        <v>731</v>
      </c>
      <c r="G521">
        <v>5</v>
      </c>
      <c r="H521">
        <v>0.48</v>
      </c>
      <c r="I521" s="6" t="s">
        <v>728</v>
      </c>
      <c r="J521">
        <v>0.81811692991273999</v>
      </c>
    </row>
    <row r="522" spans="1:10">
      <c r="A522">
        <v>0.34</v>
      </c>
      <c r="B522">
        <v>0</v>
      </c>
      <c r="C522">
        <v>-619.72486056309106</v>
      </c>
      <c r="D522" t="s">
        <v>14</v>
      </c>
      <c r="E522" t="s">
        <v>748</v>
      </c>
      <c r="F522" t="s">
        <v>731</v>
      </c>
      <c r="G522">
        <v>16</v>
      </c>
      <c r="H522">
        <v>0.34</v>
      </c>
      <c r="I522" s="6" t="s">
        <v>294</v>
      </c>
      <c r="J522" s="6" t="s">
        <v>295</v>
      </c>
    </row>
    <row r="523" spans="1:10">
      <c r="A523">
        <v>0.11</v>
      </c>
      <c r="B523">
        <v>0</v>
      </c>
      <c r="C523">
        <v>-471.734417032907</v>
      </c>
      <c r="D523" t="s">
        <v>14</v>
      </c>
      <c r="E523" t="s">
        <v>749</v>
      </c>
      <c r="F523" t="s">
        <v>731</v>
      </c>
      <c r="G523">
        <v>16</v>
      </c>
      <c r="H523">
        <v>0.11</v>
      </c>
      <c r="I523" s="6" t="s">
        <v>695</v>
      </c>
      <c r="J523" s="6" t="s">
        <v>696</v>
      </c>
    </row>
    <row r="524" spans="1:10">
      <c r="A524">
        <v>0.32</v>
      </c>
      <c r="B524">
        <v>0</v>
      </c>
      <c r="C524">
        <v>-578.56965626939495</v>
      </c>
      <c r="D524" t="s">
        <v>14</v>
      </c>
      <c r="E524" t="s">
        <v>750</v>
      </c>
      <c r="F524" t="s">
        <v>731</v>
      </c>
      <c r="G524">
        <v>16</v>
      </c>
      <c r="H524">
        <v>0.32</v>
      </c>
      <c r="I524" s="6" t="s">
        <v>182</v>
      </c>
      <c r="J524" s="6" t="s">
        <v>183</v>
      </c>
    </row>
    <row r="525" spans="1:10">
      <c r="A525">
        <v>1</v>
      </c>
      <c r="B525">
        <v>0</v>
      </c>
      <c r="C525">
        <v>-63.054888222291503</v>
      </c>
      <c r="D525" t="s">
        <v>14</v>
      </c>
      <c r="E525" t="s">
        <v>751</v>
      </c>
      <c r="F525" t="s">
        <v>731</v>
      </c>
      <c r="G525">
        <v>16</v>
      </c>
      <c r="H525">
        <v>1</v>
      </c>
      <c r="I525" s="6" t="s">
        <v>149</v>
      </c>
      <c r="J525">
        <v>1</v>
      </c>
    </row>
    <row r="526" spans="1:10">
      <c r="A526">
        <v>0.11</v>
      </c>
      <c r="B526">
        <v>0</v>
      </c>
      <c r="C526">
        <v>-109.827707617733</v>
      </c>
      <c r="D526" t="s">
        <v>10</v>
      </c>
      <c r="E526" t="s">
        <v>752</v>
      </c>
      <c r="F526" t="s">
        <v>731</v>
      </c>
      <c r="G526">
        <v>5</v>
      </c>
      <c r="H526">
        <v>0.11</v>
      </c>
      <c r="I526" s="6" t="s">
        <v>551</v>
      </c>
      <c r="J526" s="6" t="s">
        <v>552</v>
      </c>
    </row>
    <row r="527" spans="1:10">
      <c r="A527">
        <v>0.03</v>
      </c>
      <c r="B527">
        <v>0</v>
      </c>
      <c r="C527">
        <v>-33.9385313491902</v>
      </c>
      <c r="D527" t="s">
        <v>13</v>
      </c>
      <c r="E527" t="s">
        <v>752</v>
      </c>
      <c r="F527" t="s">
        <v>731</v>
      </c>
      <c r="G527">
        <v>6</v>
      </c>
      <c r="H527">
        <v>0.03</v>
      </c>
      <c r="I527">
        <v>1.2891607655190101E-3</v>
      </c>
      <c r="J527" s="6" t="s">
        <v>753</v>
      </c>
    </row>
    <row r="528" spans="1:10">
      <c r="A528">
        <v>0.24</v>
      </c>
      <c r="B528">
        <v>0</v>
      </c>
      <c r="C528">
        <v>-610.84505411612497</v>
      </c>
      <c r="D528" t="s">
        <v>14</v>
      </c>
      <c r="E528" t="s">
        <v>752</v>
      </c>
      <c r="F528" t="s">
        <v>731</v>
      </c>
      <c r="G528">
        <v>16</v>
      </c>
      <c r="H528">
        <v>0.24</v>
      </c>
      <c r="I528">
        <v>9.5792488470350406E-2</v>
      </c>
      <c r="J528" s="6" t="s">
        <v>152</v>
      </c>
    </row>
    <row r="529" spans="1:10">
      <c r="A529">
        <v>0.54</v>
      </c>
      <c r="B529">
        <v>0</v>
      </c>
      <c r="C529">
        <v>-835.85875588772603</v>
      </c>
      <c r="D529" t="s">
        <v>14</v>
      </c>
      <c r="E529" t="s">
        <v>754</v>
      </c>
      <c r="F529" t="s">
        <v>731</v>
      </c>
      <c r="G529">
        <v>16</v>
      </c>
      <c r="H529">
        <v>0.54</v>
      </c>
      <c r="I529" s="6" t="s">
        <v>517</v>
      </c>
      <c r="J529" s="6" t="s">
        <v>518</v>
      </c>
    </row>
    <row r="530" spans="1:10">
      <c r="A530">
        <v>0</v>
      </c>
      <c r="B530">
        <v>0</v>
      </c>
      <c r="C530">
        <v>-5.3065773306487598</v>
      </c>
      <c r="D530" t="s">
        <v>14</v>
      </c>
      <c r="E530" t="s">
        <v>755</v>
      </c>
      <c r="F530" t="s">
        <v>731</v>
      </c>
      <c r="G530">
        <v>16</v>
      </c>
      <c r="H530">
        <v>0</v>
      </c>
      <c r="I530">
        <v>0</v>
      </c>
      <c r="J530" s="6" t="s">
        <v>140</v>
      </c>
    </row>
    <row r="531" spans="1:10">
      <c r="A531">
        <v>0.26</v>
      </c>
      <c r="B531">
        <v>0</v>
      </c>
      <c r="C531">
        <v>-737.77689981062895</v>
      </c>
      <c r="D531" t="s">
        <v>14</v>
      </c>
      <c r="E531" t="s">
        <v>756</v>
      </c>
      <c r="F531" t="s">
        <v>731</v>
      </c>
      <c r="G531">
        <v>16</v>
      </c>
      <c r="H531">
        <v>0.26</v>
      </c>
      <c r="I531" s="6" t="s">
        <v>440</v>
      </c>
      <c r="J531">
        <v>0.50498332953799996</v>
      </c>
    </row>
    <row r="532" spans="1:10">
      <c r="A532">
        <v>0.01</v>
      </c>
      <c r="B532">
        <v>0</v>
      </c>
      <c r="C532">
        <v>-22.525230340779601</v>
      </c>
      <c r="D532" t="s">
        <v>10</v>
      </c>
      <c r="E532" t="s">
        <v>757</v>
      </c>
      <c r="F532" t="s">
        <v>731</v>
      </c>
      <c r="G532">
        <v>5</v>
      </c>
      <c r="H532">
        <v>0.01</v>
      </c>
      <c r="I532" s="6" t="s">
        <v>758</v>
      </c>
      <c r="J532" s="6" t="s">
        <v>759</v>
      </c>
    </row>
    <row r="533" spans="1:10">
      <c r="A533">
        <v>0.09</v>
      </c>
      <c r="B533">
        <v>0</v>
      </c>
      <c r="C533">
        <v>-464.70034872034199</v>
      </c>
      <c r="D533" t="s">
        <v>14</v>
      </c>
      <c r="E533" t="s">
        <v>757</v>
      </c>
      <c r="F533" t="s">
        <v>731</v>
      </c>
      <c r="G533">
        <v>16</v>
      </c>
      <c r="H533">
        <v>0.09</v>
      </c>
      <c r="I533" s="6" t="s">
        <v>116</v>
      </c>
      <c r="J533" s="6" t="s">
        <v>117</v>
      </c>
    </row>
    <row r="534" spans="1:10">
      <c r="A534" s="6" t="s">
        <v>760</v>
      </c>
      <c r="B534">
        <v>0</v>
      </c>
      <c r="C534">
        <v>-489.62101024510201</v>
      </c>
      <c r="D534" t="s">
        <v>14</v>
      </c>
      <c r="E534" t="s">
        <v>761</v>
      </c>
      <c r="F534" t="s">
        <v>731</v>
      </c>
      <c r="G534">
        <v>16</v>
      </c>
      <c r="H534" s="6" t="s">
        <v>760</v>
      </c>
      <c r="I534" s="6" t="s">
        <v>762</v>
      </c>
      <c r="J534" s="6" t="s">
        <v>763</v>
      </c>
    </row>
    <row r="535" spans="1:10">
      <c r="A535">
        <v>0.18</v>
      </c>
      <c r="B535">
        <v>0</v>
      </c>
      <c r="C535">
        <v>-571.43645105551695</v>
      </c>
      <c r="D535" t="s">
        <v>14</v>
      </c>
      <c r="E535" t="s">
        <v>764</v>
      </c>
      <c r="F535" t="s">
        <v>765</v>
      </c>
      <c r="G535">
        <v>16</v>
      </c>
      <c r="H535">
        <v>0.18</v>
      </c>
      <c r="I535">
        <v>6.1913216705024199E-2</v>
      </c>
      <c r="J535" s="6" t="s">
        <v>733</v>
      </c>
    </row>
    <row r="536" spans="1:10">
      <c r="A536">
        <v>7.0000000000000007E-2</v>
      </c>
      <c r="B536">
        <v>0</v>
      </c>
      <c r="C536">
        <v>-523.21335436577499</v>
      </c>
      <c r="D536" t="s">
        <v>14</v>
      </c>
      <c r="E536" t="s">
        <v>766</v>
      </c>
      <c r="F536" t="s">
        <v>765</v>
      </c>
      <c r="G536">
        <v>16</v>
      </c>
      <c r="H536">
        <v>7.0000000000000007E-2</v>
      </c>
      <c r="I536" s="6" t="s">
        <v>177</v>
      </c>
      <c r="J536">
        <v>0.29301767695622299</v>
      </c>
    </row>
    <row r="537" spans="1:10">
      <c r="A537">
        <v>0.14000000000000001</v>
      </c>
      <c r="B537">
        <v>0</v>
      </c>
      <c r="C537">
        <v>-459.69171694174997</v>
      </c>
      <c r="D537" t="s">
        <v>14</v>
      </c>
      <c r="E537" t="s">
        <v>767</v>
      </c>
      <c r="F537" t="s">
        <v>765</v>
      </c>
      <c r="G537">
        <v>16</v>
      </c>
      <c r="H537">
        <v>0.14000000000000001</v>
      </c>
      <c r="I537">
        <v>4.1864672574284501E-2</v>
      </c>
      <c r="J537" s="6" t="s">
        <v>170</v>
      </c>
    </row>
    <row r="538" spans="1:10">
      <c r="A538">
        <v>0.49</v>
      </c>
      <c r="B538">
        <v>0</v>
      </c>
      <c r="C538">
        <v>-555.00619862738995</v>
      </c>
      <c r="D538" t="s">
        <v>14</v>
      </c>
      <c r="E538" t="s">
        <v>768</v>
      </c>
      <c r="F538" t="s">
        <v>765</v>
      </c>
      <c r="G538">
        <v>16</v>
      </c>
      <c r="H538">
        <v>0.49</v>
      </c>
      <c r="I538" s="6" t="s">
        <v>393</v>
      </c>
      <c r="J538" s="6" t="s">
        <v>394</v>
      </c>
    </row>
    <row r="539" spans="1:10">
      <c r="A539">
        <v>0.44</v>
      </c>
      <c r="B539">
        <v>0</v>
      </c>
      <c r="C539">
        <v>-778.23525366191905</v>
      </c>
      <c r="D539" t="s">
        <v>14</v>
      </c>
      <c r="E539" t="s">
        <v>769</v>
      </c>
      <c r="F539" t="s">
        <v>770</v>
      </c>
      <c r="G539">
        <v>16</v>
      </c>
      <c r="H539">
        <v>0.44</v>
      </c>
      <c r="I539" s="6" t="s">
        <v>414</v>
      </c>
      <c r="J539" s="6" t="s">
        <v>415</v>
      </c>
    </row>
    <row r="540" spans="1:10">
      <c r="A540">
        <v>0.2</v>
      </c>
      <c r="B540">
        <v>0</v>
      </c>
      <c r="C540">
        <v>-49.752012367488703</v>
      </c>
      <c r="D540" t="s">
        <v>13</v>
      </c>
      <c r="E540" t="s">
        <v>771</v>
      </c>
      <c r="F540" t="s">
        <v>772</v>
      </c>
      <c r="G540">
        <v>5</v>
      </c>
      <c r="H540">
        <v>0.2</v>
      </c>
      <c r="I540">
        <v>3.6224108632430099E-2</v>
      </c>
      <c r="J540" s="6" t="s">
        <v>142</v>
      </c>
    </row>
    <row r="541" spans="1:10">
      <c r="A541">
        <v>0.65</v>
      </c>
      <c r="B541">
        <v>0</v>
      </c>
      <c r="C541">
        <v>-684.36015663676403</v>
      </c>
      <c r="D541" t="s">
        <v>14</v>
      </c>
      <c r="E541" t="s">
        <v>771</v>
      </c>
      <c r="F541" t="s">
        <v>772</v>
      </c>
      <c r="G541">
        <v>16</v>
      </c>
      <c r="H541">
        <v>0.65</v>
      </c>
      <c r="I541" s="6" t="s">
        <v>470</v>
      </c>
      <c r="J541" s="6" t="s">
        <v>471</v>
      </c>
    </row>
    <row r="542" spans="1:10">
      <c r="A542" s="6" t="s">
        <v>773</v>
      </c>
      <c r="B542">
        <v>0</v>
      </c>
      <c r="C542">
        <v>-108.58251639872201</v>
      </c>
      <c r="D542" t="s">
        <v>10</v>
      </c>
      <c r="E542" t="s">
        <v>774</v>
      </c>
      <c r="F542" t="s">
        <v>775</v>
      </c>
      <c r="G542">
        <v>6</v>
      </c>
      <c r="H542" s="6" t="s">
        <v>773</v>
      </c>
      <c r="I542" s="6" t="s">
        <v>776</v>
      </c>
      <c r="J542" s="6" t="s">
        <v>777</v>
      </c>
    </row>
    <row r="543" spans="1:10">
      <c r="A543">
        <v>0.66</v>
      </c>
      <c r="B543">
        <v>0</v>
      </c>
      <c r="C543">
        <v>-62.970385176445497</v>
      </c>
      <c r="D543" t="s">
        <v>13</v>
      </c>
      <c r="E543" t="s">
        <v>774</v>
      </c>
      <c r="F543" t="s">
        <v>775</v>
      </c>
      <c r="G543">
        <v>5</v>
      </c>
      <c r="H543">
        <v>0.66</v>
      </c>
      <c r="I543" s="6" t="s">
        <v>778</v>
      </c>
      <c r="J543" s="6" t="s">
        <v>779</v>
      </c>
    </row>
    <row r="544" spans="1:10">
      <c r="A544">
        <v>0.4</v>
      </c>
      <c r="B544">
        <v>0</v>
      </c>
      <c r="C544">
        <v>-649.20568656096998</v>
      </c>
      <c r="D544" t="s">
        <v>14</v>
      </c>
      <c r="E544" t="s">
        <v>774</v>
      </c>
      <c r="F544" t="s">
        <v>775</v>
      </c>
      <c r="G544">
        <v>16</v>
      </c>
      <c r="H544">
        <v>0.4</v>
      </c>
      <c r="I544" s="6" t="s">
        <v>257</v>
      </c>
      <c r="J544" s="6" t="s">
        <v>258</v>
      </c>
    </row>
    <row r="545" spans="1:10">
      <c r="A545">
        <v>0</v>
      </c>
      <c r="B545">
        <v>0</v>
      </c>
      <c r="C545">
        <v>-6.2412585650243901</v>
      </c>
      <c r="D545" t="s">
        <v>14</v>
      </c>
      <c r="E545" t="s">
        <v>780</v>
      </c>
      <c r="F545" t="s">
        <v>775</v>
      </c>
      <c r="G545">
        <v>16</v>
      </c>
      <c r="H545">
        <v>0</v>
      </c>
      <c r="I545">
        <v>0</v>
      </c>
      <c r="J545" s="6" t="s">
        <v>140</v>
      </c>
    </row>
    <row r="546" spans="1:10">
      <c r="A546">
        <v>0.17</v>
      </c>
      <c r="B546">
        <v>0</v>
      </c>
      <c r="C546">
        <v>-32.891213221088101</v>
      </c>
      <c r="D546" t="s">
        <v>10</v>
      </c>
      <c r="E546" t="s">
        <v>781</v>
      </c>
      <c r="F546" t="s">
        <v>782</v>
      </c>
      <c r="G546">
        <v>6</v>
      </c>
      <c r="H546">
        <v>0.17</v>
      </c>
      <c r="I546" s="6" t="s">
        <v>412</v>
      </c>
      <c r="J546" s="6" t="s">
        <v>413</v>
      </c>
    </row>
    <row r="547" spans="1:10">
      <c r="A547">
        <v>0.36</v>
      </c>
      <c r="B547">
        <v>0</v>
      </c>
      <c r="C547">
        <v>-517.85871345102203</v>
      </c>
      <c r="D547" t="s">
        <v>14</v>
      </c>
      <c r="E547" t="s">
        <v>781</v>
      </c>
      <c r="F547" t="s">
        <v>782</v>
      </c>
      <c r="G547">
        <v>16</v>
      </c>
      <c r="H547">
        <v>0.36</v>
      </c>
      <c r="I547" s="6" t="s">
        <v>252</v>
      </c>
      <c r="J547" s="6" t="s">
        <v>253</v>
      </c>
    </row>
    <row r="548" spans="1:10">
      <c r="A548">
        <v>0.56000000000000005</v>
      </c>
      <c r="B548">
        <v>0</v>
      </c>
      <c r="C548">
        <v>-47.9041916922043</v>
      </c>
      <c r="D548" t="s">
        <v>10</v>
      </c>
      <c r="E548" t="s">
        <v>11</v>
      </c>
      <c r="F548" t="s">
        <v>12</v>
      </c>
      <c r="G548">
        <v>5</v>
      </c>
      <c r="H548">
        <v>0.56000000000000005</v>
      </c>
      <c r="I548" s="6" t="s">
        <v>783</v>
      </c>
      <c r="J548" s="6" t="s">
        <v>784</v>
      </c>
    </row>
    <row r="549" spans="1:10">
      <c r="A549">
        <v>0.61</v>
      </c>
      <c r="B549">
        <v>0</v>
      </c>
      <c r="C549">
        <v>-73.679982956943903</v>
      </c>
      <c r="D549" t="s">
        <v>13</v>
      </c>
      <c r="E549" t="s">
        <v>11</v>
      </c>
      <c r="F549" t="s">
        <v>12</v>
      </c>
      <c r="G549">
        <v>6</v>
      </c>
      <c r="H549">
        <v>0.61</v>
      </c>
      <c r="I549" s="6" t="s">
        <v>785</v>
      </c>
      <c r="J549">
        <v>0.87480353029542401</v>
      </c>
    </row>
    <row r="550" spans="1:10">
      <c r="A550">
        <v>0.57999999999999996</v>
      </c>
      <c r="B550">
        <v>0</v>
      </c>
      <c r="C550">
        <v>-391.92965459172802</v>
      </c>
      <c r="D550" t="s">
        <v>14</v>
      </c>
      <c r="E550" t="s">
        <v>11</v>
      </c>
      <c r="F550" t="s">
        <v>12</v>
      </c>
      <c r="G550">
        <v>16</v>
      </c>
      <c r="H550">
        <v>0.57999999999999996</v>
      </c>
      <c r="I550" s="6" t="s">
        <v>420</v>
      </c>
      <c r="J550" s="6" t="s">
        <v>421</v>
      </c>
    </row>
    <row r="551" spans="1:10">
      <c r="A551">
        <v>0.25</v>
      </c>
      <c r="B551">
        <v>0</v>
      </c>
      <c r="C551">
        <v>-77.676574304878201</v>
      </c>
      <c r="D551" t="s">
        <v>10</v>
      </c>
      <c r="E551" t="s">
        <v>15</v>
      </c>
      <c r="F551" t="s">
        <v>12</v>
      </c>
      <c r="G551">
        <v>7</v>
      </c>
      <c r="H551">
        <v>0.25</v>
      </c>
      <c r="I551">
        <v>6.6031998510680798E-2</v>
      </c>
      <c r="J551" s="6" t="s">
        <v>786</v>
      </c>
    </row>
    <row r="552" spans="1:10">
      <c r="A552">
        <v>0.42</v>
      </c>
      <c r="B552">
        <v>0</v>
      </c>
      <c r="C552">
        <v>-642.99734437593202</v>
      </c>
      <c r="D552" t="s">
        <v>14</v>
      </c>
      <c r="E552" t="s">
        <v>15</v>
      </c>
      <c r="F552" t="s">
        <v>12</v>
      </c>
      <c r="G552">
        <v>16</v>
      </c>
      <c r="H552">
        <v>0.42</v>
      </c>
      <c r="I552" s="6" t="s">
        <v>228</v>
      </c>
      <c r="J552" s="6" t="s">
        <v>229</v>
      </c>
    </row>
    <row r="553" spans="1:10">
      <c r="A553">
        <v>0.79</v>
      </c>
      <c r="B553">
        <v>0</v>
      </c>
      <c r="C553">
        <v>-391.91161947580201</v>
      </c>
      <c r="D553" t="s">
        <v>14</v>
      </c>
      <c r="E553" t="s">
        <v>787</v>
      </c>
      <c r="F553" t="s">
        <v>12</v>
      </c>
      <c r="G553">
        <v>16</v>
      </c>
      <c r="H553">
        <v>0.79</v>
      </c>
      <c r="I553" s="6" t="s">
        <v>239</v>
      </c>
      <c r="J553" s="6" t="s">
        <v>240</v>
      </c>
    </row>
    <row r="554" spans="1:10">
      <c r="A554">
        <v>0.62</v>
      </c>
      <c r="B554">
        <v>0</v>
      </c>
      <c r="C554">
        <v>-467.47763015939199</v>
      </c>
      <c r="D554" t="s">
        <v>14</v>
      </c>
      <c r="E554" t="s">
        <v>788</v>
      </c>
      <c r="F554" t="s">
        <v>12</v>
      </c>
      <c r="G554">
        <v>16</v>
      </c>
      <c r="H554">
        <v>0.62</v>
      </c>
      <c r="I554" s="6" t="s">
        <v>119</v>
      </c>
      <c r="J554" s="6" t="s">
        <v>120</v>
      </c>
    </row>
    <row r="555" spans="1:10">
      <c r="A555">
        <v>0.57999999999999996</v>
      </c>
      <c r="B555">
        <v>0</v>
      </c>
      <c r="C555">
        <v>-608.07050764661301</v>
      </c>
      <c r="D555" t="s">
        <v>14</v>
      </c>
      <c r="E555" t="s">
        <v>789</v>
      </c>
      <c r="F555" t="s">
        <v>12</v>
      </c>
      <c r="G555">
        <v>16</v>
      </c>
      <c r="H555">
        <v>0.57999999999999996</v>
      </c>
      <c r="I555" s="6" t="s">
        <v>420</v>
      </c>
      <c r="J555" s="6" t="s">
        <v>421</v>
      </c>
    </row>
    <row r="556" spans="1:10">
      <c r="A556">
        <v>1</v>
      </c>
      <c r="B556">
        <v>0</v>
      </c>
      <c r="C556">
        <v>-302.09030305200599</v>
      </c>
      <c r="D556" t="s">
        <v>14</v>
      </c>
      <c r="E556" t="s">
        <v>790</v>
      </c>
      <c r="F556" t="s">
        <v>12</v>
      </c>
      <c r="G556">
        <v>16</v>
      </c>
      <c r="H556">
        <v>1</v>
      </c>
      <c r="I556" s="6" t="s">
        <v>149</v>
      </c>
      <c r="J556">
        <v>1</v>
      </c>
    </row>
    <row r="557" spans="1:10">
      <c r="A557">
        <v>0.78</v>
      </c>
      <c r="B557">
        <v>0</v>
      </c>
      <c r="C557">
        <v>-368.77084186965902</v>
      </c>
      <c r="D557" t="s">
        <v>14</v>
      </c>
      <c r="E557" t="s">
        <v>791</v>
      </c>
      <c r="F557" t="s">
        <v>12</v>
      </c>
      <c r="G557">
        <v>16</v>
      </c>
      <c r="H557">
        <v>0.78</v>
      </c>
      <c r="I557" s="6" t="s">
        <v>450</v>
      </c>
      <c r="J557">
        <v>0.91595245987187102</v>
      </c>
    </row>
    <row r="558" spans="1:10">
      <c r="A558">
        <v>0</v>
      </c>
      <c r="B558">
        <v>0</v>
      </c>
      <c r="C558">
        <v>-12.813230443194399</v>
      </c>
      <c r="D558" t="s">
        <v>10</v>
      </c>
      <c r="E558" t="s">
        <v>16</v>
      </c>
      <c r="F558" t="s">
        <v>12</v>
      </c>
      <c r="G558">
        <v>6</v>
      </c>
      <c r="H558">
        <v>0</v>
      </c>
      <c r="I558">
        <v>0</v>
      </c>
      <c r="J558" s="6" t="s">
        <v>109</v>
      </c>
    </row>
    <row r="559" spans="1:10">
      <c r="A559">
        <v>0</v>
      </c>
      <c r="B559">
        <v>0</v>
      </c>
      <c r="C559">
        <v>-7.6916814755552396</v>
      </c>
      <c r="D559" t="s">
        <v>13</v>
      </c>
      <c r="E559" t="s">
        <v>16</v>
      </c>
      <c r="F559" t="s">
        <v>12</v>
      </c>
      <c r="G559">
        <v>7</v>
      </c>
      <c r="H559">
        <v>0</v>
      </c>
      <c r="I559">
        <v>0</v>
      </c>
      <c r="J559" s="6" t="s">
        <v>214</v>
      </c>
    </row>
    <row r="560" spans="1:10">
      <c r="A560">
        <v>0</v>
      </c>
      <c r="B560">
        <v>0</v>
      </c>
      <c r="C560">
        <v>-184.688257244943</v>
      </c>
      <c r="D560" t="s">
        <v>14</v>
      </c>
      <c r="E560" t="s">
        <v>16</v>
      </c>
      <c r="F560" t="s">
        <v>12</v>
      </c>
      <c r="G560">
        <v>16</v>
      </c>
      <c r="H560">
        <v>0</v>
      </c>
      <c r="I560">
        <v>0</v>
      </c>
      <c r="J560" s="6" t="s">
        <v>140</v>
      </c>
    </row>
    <row r="561" spans="1:10">
      <c r="A561">
        <v>0.76</v>
      </c>
      <c r="B561">
        <v>0</v>
      </c>
      <c r="C561">
        <v>-669.52963018615299</v>
      </c>
      <c r="D561" t="s">
        <v>14</v>
      </c>
      <c r="E561" t="s">
        <v>792</v>
      </c>
      <c r="F561" t="s">
        <v>12</v>
      </c>
      <c r="G561">
        <v>16</v>
      </c>
      <c r="H561">
        <v>0.76</v>
      </c>
      <c r="I561" s="6" t="s">
        <v>544</v>
      </c>
      <c r="J561" s="6" t="s">
        <v>545</v>
      </c>
    </row>
    <row r="562" spans="1:10">
      <c r="A562">
        <v>0.63</v>
      </c>
      <c r="B562">
        <v>0</v>
      </c>
      <c r="C562">
        <v>-799.186155386422</v>
      </c>
      <c r="D562" t="s">
        <v>14</v>
      </c>
      <c r="E562" t="s">
        <v>793</v>
      </c>
      <c r="F562" t="s">
        <v>12</v>
      </c>
      <c r="G562">
        <v>16</v>
      </c>
      <c r="H562">
        <v>0.63</v>
      </c>
      <c r="I562" s="6" t="s">
        <v>497</v>
      </c>
      <c r="J562" s="6" t="s">
        <v>498</v>
      </c>
    </row>
    <row r="563" spans="1:10">
      <c r="A563">
        <v>0.56000000000000005</v>
      </c>
      <c r="B563">
        <v>0</v>
      </c>
      <c r="C563">
        <v>-485.80225751708002</v>
      </c>
      <c r="D563" t="s">
        <v>14</v>
      </c>
      <c r="E563" t="s">
        <v>794</v>
      </c>
      <c r="F563" t="s">
        <v>12</v>
      </c>
      <c r="G563">
        <v>16</v>
      </c>
      <c r="H563">
        <v>0.56000000000000005</v>
      </c>
      <c r="I563" s="6" t="s">
        <v>225</v>
      </c>
      <c r="J563">
        <v>0.76710682244145301</v>
      </c>
    </row>
    <row r="564" spans="1:10">
      <c r="A564">
        <v>0.71</v>
      </c>
      <c r="B564">
        <v>0</v>
      </c>
      <c r="C564">
        <v>-572.349929132797</v>
      </c>
      <c r="D564" t="s">
        <v>14</v>
      </c>
      <c r="E564" t="s">
        <v>795</v>
      </c>
      <c r="F564" t="s">
        <v>12</v>
      </c>
      <c r="G564">
        <v>16</v>
      </c>
      <c r="H564">
        <v>0.71</v>
      </c>
      <c r="I564" s="6" t="s">
        <v>796</v>
      </c>
      <c r="J564" s="6" t="s">
        <v>797</v>
      </c>
    </row>
    <row r="565" spans="1:10">
      <c r="A565">
        <v>0.43</v>
      </c>
      <c r="B565">
        <v>0</v>
      </c>
      <c r="C565">
        <v>-898.26423492030005</v>
      </c>
      <c r="D565" t="s">
        <v>14</v>
      </c>
      <c r="E565" t="s">
        <v>798</v>
      </c>
      <c r="F565" t="s">
        <v>12</v>
      </c>
      <c r="G565">
        <v>16</v>
      </c>
      <c r="H565">
        <v>0.43</v>
      </c>
      <c r="I565" s="6" t="s">
        <v>459</v>
      </c>
      <c r="J565" s="6" t="s">
        <v>460</v>
      </c>
    </row>
    <row r="566" spans="1:10">
      <c r="A566" s="6" t="s">
        <v>488</v>
      </c>
      <c r="B566">
        <v>0</v>
      </c>
      <c r="C566">
        <v>-539.14823239123905</v>
      </c>
      <c r="D566" t="s">
        <v>14</v>
      </c>
      <c r="E566" t="s">
        <v>799</v>
      </c>
      <c r="F566" t="s">
        <v>12</v>
      </c>
      <c r="G566">
        <v>16</v>
      </c>
      <c r="H566" s="6" t="s">
        <v>488</v>
      </c>
      <c r="I566">
        <v>0.58890888943173203</v>
      </c>
      <c r="J566" s="6" t="s">
        <v>490</v>
      </c>
    </row>
    <row r="567" spans="1:10">
      <c r="A567">
        <v>1</v>
      </c>
      <c r="B567">
        <v>0</v>
      </c>
      <c r="C567">
        <v>-67.254040915335906</v>
      </c>
      <c r="D567" t="s">
        <v>14</v>
      </c>
      <c r="E567" t="s">
        <v>800</v>
      </c>
      <c r="F567" t="s">
        <v>12</v>
      </c>
      <c r="G567">
        <v>16</v>
      </c>
      <c r="H567">
        <v>1</v>
      </c>
      <c r="I567" s="6" t="s">
        <v>149</v>
      </c>
      <c r="J567">
        <v>1</v>
      </c>
    </row>
    <row r="568" spans="1:10">
      <c r="A568">
        <v>0.32</v>
      </c>
      <c r="B568">
        <v>0</v>
      </c>
      <c r="C568">
        <v>-153.39523750610601</v>
      </c>
      <c r="D568" t="s">
        <v>10</v>
      </c>
      <c r="E568" t="s">
        <v>17</v>
      </c>
      <c r="F568" t="s">
        <v>12</v>
      </c>
      <c r="G568">
        <v>7</v>
      </c>
      <c r="H568">
        <v>0.32</v>
      </c>
      <c r="I568">
        <v>9.8875767342380599E-2</v>
      </c>
      <c r="J568" s="6" t="s">
        <v>801</v>
      </c>
    </row>
    <row r="569" spans="1:10">
      <c r="A569">
        <v>0.4</v>
      </c>
      <c r="B569">
        <v>0</v>
      </c>
      <c r="C569">
        <v>-78.276690775759207</v>
      </c>
      <c r="D569" t="s">
        <v>13</v>
      </c>
      <c r="E569" t="s">
        <v>17</v>
      </c>
      <c r="F569" t="s">
        <v>12</v>
      </c>
      <c r="G569">
        <v>5</v>
      </c>
      <c r="H569">
        <v>0.4</v>
      </c>
      <c r="I569" s="6" t="s">
        <v>802</v>
      </c>
      <c r="J569">
        <v>0.76927571872398703</v>
      </c>
    </row>
    <row r="570" spans="1:10">
      <c r="A570">
        <v>0.38</v>
      </c>
      <c r="B570">
        <v>0</v>
      </c>
      <c r="C570">
        <v>-481.90492105829298</v>
      </c>
      <c r="D570" t="s">
        <v>14</v>
      </c>
      <c r="E570" t="s">
        <v>17</v>
      </c>
      <c r="F570" t="s">
        <v>12</v>
      </c>
      <c r="G570">
        <v>16</v>
      </c>
      <c r="H570">
        <v>0.38</v>
      </c>
      <c r="I570" s="6" t="s">
        <v>803</v>
      </c>
      <c r="J570" s="6" t="s">
        <v>804</v>
      </c>
    </row>
    <row r="571" spans="1:10">
      <c r="A571">
        <v>1</v>
      </c>
      <c r="B571">
        <v>0</v>
      </c>
      <c r="C571">
        <v>-171.907528430025</v>
      </c>
      <c r="D571" t="s">
        <v>14</v>
      </c>
      <c r="E571" t="s">
        <v>805</v>
      </c>
      <c r="F571" t="s">
        <v>12</v>
      </c>
      <c r="G571">
        <v>16</v>
      </c>
      <c r="H571">
        <v>1</v>
      </c>
      <c r="I571" s="6" t="s">
        <v>149</v>
      </c>
      <c r="J571">
        <v>1</v>
      </c>
    </row>
    <row r="572" spans="1:10">
      <c r="A572">
        <v>1</v>
      </c>
      <c r="B572">
        <v>0</v>
      </c>
      <c r="C572">
        <v>-145.75521794321699</v>
      </c>
      <c r="D572" t="s">
        <v>14</v>
      </c>
      <c r="E572" t="s">
        <v>806</v>
      </c>
      <c r="F572" t="s">
        <v>12</v>
      </c>
      <c r="G572">
        <v>16</v>
      </c>
      <c r="H572">
        <v>1</v>
      </c>
      <c r="I572" s="6" t="s">
        <v>149</v>
      </c>
      <c r="J572">
        <v>1</v>
      </c>
    </row>
    <row r="573" spans="1:10">
      <c r="A573" s="6" t="s">
        <v>760</v>
      </c>
      <c r="B573">
        <v>0</v>
      </c>
      <c r="C573">
        <v>-417.54859145418902</v>
      </c>
      <c r="D573" t="s">
        <v>14</v>
      </c>
      <c r="E573" t="s">
        <v>807</v>
      </c>
      <c r="F573" t="s">
        <v>12</v>
      </c>
      <c r="G573">
        <v>16</v>
      </c>
      <c r="H573" s="6" t="s">
        <v>760</v>
      </c>
      <c r="I573" s="6" t="s">
        <v>762</v>
      </c>
      <c r="J573" s="6" t="s">
        <v>763</v>
      </c>
    </row>
    <row r="574" spans="1:10">
      <c r="A574">
        <v>0.28000000000000003</v>
      </c>
      <c r="B574">
        <v>0</v>
      </c>
      <c r="C574">
        <v>-110.65485525123199</v>
      </c>
      <c r="D574" t="s">
        <v>10</v>
      </c>
      <c r="E574" t="s">
        <v>18</v>
      </c>
      <c r="F574" t="s">
        <v>12</v>
      </c>
      <c r="G574">
        <v>5</v>
      </c>
      <c r="H574">
        <v>0.28000000000000003</v>
      </c>
      <c r="I574">
        <v>6.4574284775827495E-2</v>
      </c>
      <c r="J574" s="6" t="s">
        <v>181</v>
      </c>
    </row>
    <row r="575" spans="1:10">
      <c r="A575">
        <v>0.53</v>
      </c>
      <c r="B575">
        <v>0</v>
      </c>
      <c r="C575">
        <v>-65.8704477678572</v>
      </c>
      <c r="D575" t="s">
        <v>13</v>
      </c>
      <c r="E575" t="s">
        <v>18</v>
      </c>
      <c r="F575" t="s">
        <v>12</v>
      </c>
      <c r="G575">
        <v>6</v>
      </c>
      <c r="H575">
        <v>0.53</v>
      </c>
      <c r="I575" s="6" t="s">
        <v>808</v>
      </c>
      <c r="J575" s="6" t="s">
        <v>809</v>
      </c>
    </row>
    <row r="576" spans="1:10">
      <c r="A576">
        <v>0.26</v>
      </c>
      <c r="B576">
        <v>0</v>
      </c>
      <c r="C576">
        <v>-640.64404728054399</v>
      </c>
      <c r="D576" t="s">
        <v>14</v>
      </c>
      <c r="E576" t="s">
        <v>18</v>
      </c>
      <c r="F576" t="s">
        <v>12</v>
      </c>
      <c r="G576">
        <v>16</v>
      </c>
      <c r="H576">
        <v>0.26</v>
      </c>
      <c r="I576" s="6" t="s">
        <v>440</v>
      </c>
      <c r="J576">
        <v>0.50498332953799996</v>
      </c>
    </row>
    <row r="577" spans="1:10">
      <c r="A577">
        <v>0.43</v>
      </c>
      <c r="B577">
        <v>0</v>
      </c>
      <c r="C577">
        <v>-114.67432415819999</v>
      </c>
      <c r="D577" t="s">
        <v>10</v>
      </c>
      <c r="E577" t="s">
        <v>19</v>
      </c>
      <c r="F577" t="s">
        <v>12</v>
      </c>
      <c r="G577">
        <v>5</v>
      </c>
      <c r="H577">
        <v>0.43</v>
      </c>
      <c r="I577" s="6" t="s">
        <v>810</v>
      </c>
      <c r="J577" s="6" t="s">
        <v>811</v>
      </c>
    </row>
    <row r="578" spans="1:10">
      <c r="A578">
        <v>0.13</v>
      </c>
      <c r="B578">
        <v>0</v>
      </c>
      <c r="C578">
        <v>-432.33406075776099</v>
      </c>
      <c r="D578" t="s">
        <v>14</v>
      </c>
      <c r="E578" t="s">
        <v>19</v>
      </c>
      <c r="F578" t="s">
        <v>12</v>
      </c>
      <c r="G578">
        <v>16</v>
      </c>
      <c r="H578">
        <v>0.13</v>
      </c>
      <c r="I578">
        <v>3.7231133725714599E-2</v>
      </c>
      <c r="J578" s="6" t="s">
        <v>336</v>
      </c>
    </row>
    <row r="579" spans="1:10">
      <c r="A579" s="6" t="s">
        <v>488</v>
      </c>
      <c r="B579">
        <v>0</v>
      </c>
      <c r="C579">
        <v>-550.02741975854701</v>
      </c>
      <c r="D579" t="s">
        <v>14</v>
      </c>
      <c r="E579" t="s">
        <v>812</v>
      </c>
      <c r="F579" t="s">
        <v>12</v>
      </c>
      <c r="G579">
        <v>16</v>
      </c>
      <c r="H579" s="6" t="s">
        <v>488</v>
      </c>
      <c r="I579">
        <v>0.58890888943173203</v>
      </c>
      <c r="J579" s="6" t="s">
        <v>490</v>
      </c>
    </row>
    <row r="580" spans="1:10">
      <c r="A580">
        <v>0.19</v>
      </c>
      <c r="B580">
        <v>0</v>
      </c>
      <c r="C580">
        <v>-57.947886044007298</v>
      </c>
      <c r="D580" t="s">
        <v>10</v>
      </c>
      <c r="E580" t="s">
        <v>20</v>
      </c>
      <c r="F580" t="s">
        <v>12</v>
      </c>
      <c r="G580">
        <v>5</v>
      </c>
      <c r="H580">
        <v>0.19</v>
      </c>
      <c r="I580">
        <v>3.3128026833885202E-2</v>
      </c>
      <c r="J580">
        <v>0.61625110133168304</v>
      </c>
    </row>
    <row r="581" spans="1:10">
      <c r="A581">
        <v>0.54</v>
      </c>
      <c r="B581">
        <v>0</v>
      </c>
      <c r="C581">
        <v>-565.44591604957998</v>
      </c>
      <c r="D581" t="s">
        <v>14</v>
      </c>
      <c r="E581" t="s">
        <v>20</v>
      </c>
      <c r="F581" t="s">
        <v>12</v>
      </c>
      <c r="G581">
        <v>16</v>
      </c>
      <c r="H581">
        <v>0.54</v>
      </c>
      <c r="I581" s="6" t="s">
        <v>517</v>
      </c>
      <c r="J581" s="6" t="s">
        <v>518</v>
      </c>
    </row>
    <row r="582" spans="1:10">
      <c r="A582">
        <v>0.53</v>
      </c>
      <c r="B582">
        <v>0</v>
      </c>
      <c r="C582">
        <v>-604.42856876507597</v>
      </c>
      <c r="D582" t="s">
        <v>14</v>
      </c>
      <c r="E582" t="s">
        <v>813</v>
      </c>
      <c r="F582" t="s">
        <v>12</v>
      </c>
      <c r="G582">
        <v>16</v>
      </c>
      <c r="H582">
        <v>0.53</v>
      </c>
      <c r="I582" s="6" t="s">
        <v>202</v>
      </c>
      <c r="J582" s="6" t="s">
        <v>203</v>
      </c>
    </row>
    <row r="583" spans="1:10">
      <c r="A583">
        <v>1</v>
      </c>
      <c r="B583">
        <v>0</v>
      </c>
      <c r="C583">
        <v>-112.593523952891</v>
      </c>
      <c r="D583" t="s">
        <v>14</v>
      </c>
      <c r="E583" t="s">
        <v>814</v>
      </c>
      <c r="F583" t="s">
        <v>12</v>
      </c>
      <c r="G583">
        <v>16</v>
      </c>
      <c r="H583">
        <v>1</v>
      </c>
      <c r="I583" s="6" t="s">
        <v>149</v>
      </c>
      <c r="J583">
        <v>1</v>
      </c>
    </row>
    <row r="584" spans="1:10">
      <c r="A584" s="6" t="s">
        <v>290</v>
      </c>
      <c r="B584">
        <v>0</v>
      </c>
      <c r="C584">
        <v>-462.114700076085</v>
      </c>
      <c r="D584" t="s">
        <v>14</v>
      </c>
      <c r="E584" t="s">
        <v>815</v>
      </c>
      <c r="F584" t="s">
        <v>12</v>
      </c>
      <c r="G584">
        <v>16</v>
      </c>
      <c r="H584" s="6" t="s">
        <v>290</v>
      </c>
      <c r="I584" s="6" t="s">
        <v>381</v>
      </c>
      <c r="J584">
        <v>0.86001360472521104</v>
      </c>
    </row>
    <row r="585" spans="1:10">
      <c r="A585">
        <v>0.8</v>
      </c>
      <c r="B585">
        <v>0</v>
      </c>
      <c r="C585">
        <v>-491.26698079805698</v>
      </c>
      <c r="D585" t="s">
        <v>14</v>
      </c>
      <c r="E585" t="s">
        <v>816</v>
      </c>
      <c r="F585" t="s">
        <v>12</v>
      </c>
      <c r="G585">
        <v>16</v>
      </c>
      <c r="H585">
        <v>0.8</v>
      </c>
      <c r="I585" s="6" t="s">
        <v>417</v>
      </c>
      <c r="J585">
        <v>0.92725733796213305</v>
      </c>
    </row>
    <row r="586" spans="1:10">
      <c r="A586">
        <v>0.6</v>
      </c>
      <c r="B586">
        <v>0</v>
      </c>
      <c r="C586">
        <v>-547.30175136893195</v>
      </c>
      <c r="D586" t="s">
        <v>14</v>
      </c>
      <c r="E586" t="s">
        <v>817</v>
      </c>
      <c r="F586" t="s">
        <v>12</v>
      </c>
      <c r="G586">
        <v>16</v>
      </c>
      <c r="H586">
        <v>0.6</v>
      </c>
      <c r="I586" s="6" t="s">
        <v>143</v>
      </c>
      <c r="J586" s="6" t="s">
        <v>144</v>
      </c>
    </row>
    <row r="587" spans="1:10">
      <c r="A587">
        <v>0.18</v>
      </c>
      <c r="B587">
        <v>0</v>
      </c>
      <c r="C587">
        <v>-294.91212622872803</v>
      </c>
      <c r="D587" t="s">
        <v>14</v>
      </c>
      <c r="E587" t="s">
        <v>818</v>
      </c>
      <c r="F587" t="s">
        <v>12</v>
      </c>
      <c r="G587">
        <v>16</v>
      </c>
      <c r="H587">
        <v>0.18</v>
      </c>
      <c r="I587">
        <v>6.1913216705024199E-2</v>
      </c>
      <c r="J587" s="6" t="s">
        <v>733</v>
      </c>
    </row>
    <row r="588" spans="1:10">
      <c r="A588">
        <v>0.92</v>
      </c>
      <c r="B588">
        <v>0</v>
      </c>
      <c r="C588">
        <v>-261.73652989926899</v>
      </c>
      <c r="D588" t="s">
        <v>14</v>
      </c>
      <c r="E588" t="s">
        <v>819</v>
      </c>
      <c r="F588" t="s">
        <v>12</v>
      </c>
      <c r="G588">
        <v>16</v>
      </c>
      <c r="H588">
        <v>0.92</v>
      </c>
      <c r="I588" s="6" t="s">
        <v>596</v>
      </c>
      <c r="J588">
        <v>0.98312054273103699</v>
      </c>
    </row>
    <row r="589" spans="1:10">
      <c r="A589">
        <v>0</v>
      </c>
      <c r="B589">
        <v>0</v>
      </c>
      <c r="C589">
        <v>-244.418558240729</v>
      </c>
      <c r="D589" t="s">
        <v>14</v>
      </c>
      <c r="E589" t="s">
        <v>820</v>
      </c>
      <c r="F589" t="s">
        <v>12</v>
      </c>
      <c r="G589">
        <v>16</v>
      </c>
      <c r="H589">
        <v>0</v>
      </c>
      <c r="I589">
        <v>0</v>
      </c>
      <c r="J589" s="6" t="s">
        <v>140</v>
      </c>
    </row>
    <row r="590" spans="1:10">
      <c r="A590">
        <v>0.22</v>
      </c>
      <c r="B590">
        <v>0</v>
      </c>
      <c r="C590">
        <v>-32.724691627489399</v>
      </c>
      <c r="D590" t="s">
        <v>10</v>
      </c>
      <c r="E590" t="s">
        <v>21</v>
      </c>
      <c r="F590" t="s">
        <v>12</v>
      </c>
      <c r="G590">
        <v>5</v>
      </c>
      <c r="H590">
        <v>0.22</v>
      </c>
      <c r="I590">
        <v>4.2728423691493898E-2</v>
      </c>
      <c r="J590" s="6" t="s">
        <v>361</v>
      </c>
    </row>
    <row r="591" spans="1:10">
      <c r="A591">
        <v>0.65</v>
      </c>
      <c r="B591">
        <v>0</v>
      </c>
      <c r="C591">
        <v>-520.98357132282501</v>
      </c>
      <c r="D591" t="s">
        <v>14</v>
      </c>
      <c r="E591" t="s">
        <v>21</v>
      </c>
      <c r="F591" t="s">
        <v>12</v>
      </c>
      <c r="G591">
        <v>16</v>
      </c>
      <c r="H591">
        <v>0.65</v>
      </c>
      <c r="I591" s="6" t="s">
        <v>470</v>
      </c>
      <c r="J591" s="6" t="s">
        <v>471</v>
      </c>
    </row>
    <row r="592" spans="1:10">
      <c r="A592" s="6" t="s">
        <v>538</v>
      </c>
      <c r="B592">
        <v>0</v>
      </c>
      <c r="C592">
        <v>-294.69799269369298</v>
      </c>
      <c r="D592" t="s">
        <v>14</v>
      </c>
      <c r="E592" t="s">
        <v>821</v>
      </c>
      <c r="F592" t="s">
        <v>12</v>
      </c>
      <c r="G592">
        <v>16</v>
      </c>
      <c r="H592" s="6" t="s">
        <v>538</v>
      </c>
      <c r="I592" s="6" t="s">
        <v>540</v>
      </c>
      <c r="J592">
        <v>0.98963236243216801</v>
      </c>
    </row>
    <row r="593" spans="1:10">
      <c r="A593">
        <v>0</v>
      </c>
      <c r="B593">
        <v>0</v>
      </c>
      <c r="C593">
        <v>-6.1307048706358698</v>
      </c>
      <c r="D593" t="s">
        <v>14</v>
      </c>
      <c r="E593" t="s">
        <v>822</v>
      </c>
      <c r="F593" t="s">
        <v>12</v>
      </c>
      <c r="G593">
        <v>16</v>
      </c>
      <c r="H593">
        <v>0</v>
      </c>
      <c r="I593">
        <v>0</v>
      </c>
      <c r="J593" s="6" t="s">
        <v>140</v>
      </c>
    </row>
    <row r="594" spans="1:10">
      <c r="A594">
        <v>1</v>
      </c>
      <c r="B594">
        <v>0</v>
      </c>
      <c r="C594">
        <v>-140.253833099567</v>
      </c>
      <c r="D594" t="s">
        <v>14</v>
      </c>
      <c r="E594" t="s">
        <v>823</v>
      </c>
      <c r="F594" t="s">
        <v>12</v>
      </c>
      <c r="G594">
        <v>16</v>
      </c>
      <c r="H594">
        <v>1</v>
      </c>
      <c r="I594" s="6" t="s">
        <v>149</v>
      </c>
      <c r="J594">
        <v>1</v>
      </c>
    </row>
    <row r="595" spans="1:10">
      <c r="A595">
        <v>0.87</v>
      </c>
      <c r="B595">
        <v>0</v>
      </c>
      <c r="C595">
        <v>-458.314180899821</v>
      </c>
      <c r="D595" t="s">
        <v>14</v>
      </c>
      <c r="E595" t="s">
        <v>824</v>
      </c>
      <c r="F595" t="s">
        <v>12</v>
      </c>
      <c r="G595">
        <v>16</v>
      </c>
      <c r="H595">
        <v>0.87</v>
      </c>
      <c r="I595" s="6" t="s">
        <v>167</v>
      </c>
      <c r="J595" s="6" t="s">
        <v>168</v>
      </c>
    </row>
    <row r="596" spans="1:10">
      <c r="A596">
        <v>0.87</v>
      </c>
      <c r="B596">
        <v>0</v>
      </c>
      <c r="C596">
        <v>-378.27901927634599</v>
      </c>
      <c r="D596" t="s">
        <v>14</v>
      </c>
      <c r="E596" t="s">
        <v>825</v>
      </c>
      <c r="F596" t="s">
        <v>12</v>
      </c>
      <c r="G596">
        <v>16</v>
      </c>
      <c r="H596">
        <v>0.87</v>
      </c>
      <c r="I596" s="6" t="s">
        <v>167</v>
      </c>
      <c r="J596" s="6" t="s">
        <v>168</v>
      </c>
    </row>
    <row r="597" spans="1:10">
      <c r="A597">
        <v>0.05</v>
      </c>
      <c r="B597">
        <v>0</v>
      </c>
      <c r="C597">
        <v>-119.061711701984</v>
      </c>
      <c r="D597" t="s">
        <v>10</v>
      </c>
      <c r="E597" t="s">
        <v>22</v>
      </c>
      <c r="F597" t="s">
        <v>12</v>
      </c>
      <c r="G597">
        <v>6</v>
      </c>
      <c r="H597">
        <v>0.05</v>
      </c>
      <c r="I597">
        <v>3.4029277060071599E-3</v>
      </c>
      <c r="J597" s="6" t="s">
        <v>485</v>
      </c>
    </row>
    <row r="598" spans="1:10">
      <c r="A598">
        <v>0.89</v>
      </c>
      <c r="B598">
        <v>0</v>
      </c>
      <c r="C598">
        <v>-441.09152050594003</v>
      </c>
      <c r="D598" t="s">
        <v>14</v>
      </c>
      <c r="E598" t="s">
        <v>22</v>
      </c>
      <c r="F598" t="s">
        <v>12</v>
      </c>
      <c r="G598">
        <v>16</v>
      </c>
      <c r="H598">
        <v>0.89</v>
      </c>
      <c r="I598" s="6" t="s">
        <v>159</v>
      </c>
      <c r="J598" s="6" t="s">
        <v>160</v>
      </c>
    </row>
    <row r="599" spans="1:10">
      <c r="A599" s="6" t="s">
        <v>610</v>
      </c>
      <c r="B599">
        <v>0</v>
      </c>
      <c r="C599">
        <v>-322.04318935363602</v>
      </c>
      <c r="D599" t="s">
        <v>14</v>
      </c>
      <c r="E599" t="s">
        <v>826</v>
      </c>
      <c r="F599" t="s">
        <v>12</v>
      </c>
      <c r="G599">
        <v>16</v>
      </c>
      <c r="H599" s="6" t="s">
        <v>610</v>
      </c>
      <c r="I599" s="6" t="s">
        <v>612</v>
      </c>
      <c r="J599" s="6" t="s">
        <v>613</v>
      </c>
    </row>
    <row r="600" spans="1:10">
      <c r="A600">
        <v>0.11</v>
      </c>
      <c r="B600">
        <v>0</v>
      </c>
      <c r="C600">
        <v>-436.17532481556202</v>
      </c>
      <c r="D600" t="s">
        <v>14</v>
      </c>
      <c r="E600" t="s">
        <v>827</v>
      </c>
      <c r="F600" t="s">
        <v>12</v>
      </c>
      <c r="G600">
        <v>16</v>
      </c>
      <c r="H600">
        <v>0.11</v>
      </c>
      <c r="I600" s="6" t="s">
        <v>695</v>
      </c>
      <c r="J600" s="6" t="s">
        <v>696</v>
      </c>
    </row>
    <row r="601" spans="1:10">
      <c r="A601">
        <v>0.13</v>
      </c>
      <c r="B601">
        <v>0</v>
      </c>
      <c r="C601">
        <v>-22.9134799567118</v>
      </c>
      <c r="D601" t="s">
        <v>13</v>
      </c>
      <c r="E601" t="s">
        <v>23</v>
      </c>
      <c r="F601" t="s">
        <v>12</v>
      </c>
      <c r="G601">
        <v>5</v>
      </c>
      <c r="H601">
        <v>0.13</v>
      </c>
      <c r="I601" s="6" t="s">
        <v>828</v>
      </c>
      <c r="J601" s="6" t="s">
        <v>829</v>
      </c>
    </row>
    <row r="602" spans="1:10">
      <c r="A602">
        <v>0.73</v>
      </c>
      <c r="B602">
        <v>0</v>
      </c>
      <c r="C602">
        <v>-561.85225895142901</v>
      </c>
      <c r="D602" t="s">
        <v>14</v>
      </c>
      <c r="E602" t="s">
        <v>23</v>
      </c>
      <c r="F602" t="s">
        <v>12</v>
      </c>
      <c r="G602">
        <v>16</v>
      </c>
      <c r="H602">
        <v>0.73</v>
      </c>
      <c r="I602" s="6" t="s">
        <v>584</v>
      </c>
      <c r="J602" s="6" t="s">
        <v>585</v>
      </c>
    </row>
    <row r="603" spans="1:10">
      <c r="A603">
        <v>0.22</v>
      </c>
      <c r="B603">
        <v>0</v>
      </c>
      <c r="C603">
        <v>-104.318390841782</v>
      </c>
      <c r="D603" t="s">
        <v>10</v>
      </c>
      <c r="E603" t="s">
        <v>24</v>
      </c>
      <c r="F603" t="s">
        <v>12</v>
      </c>
      <c r="G603">
        <v>6</v>
      </c>
      <c r="H603">
        <v>0.22</v>
      </c>
      <c r="I603">
        <v>4.8355075417360997E-2</v>
      </c>
      <c r="J603" s="6" t="s">
        <v>830</v>
      </c>
    </row>
    <row r="604" spans="1:10">
      <c r="A604">
        <v>0.03</v>
      </c>
      <c r="B604">
        <v>0</v>
      </c>
      <c r="C604">
        <v>-363.77604004995902</v>
      </c>
      <c r="D604" t="s">
        <v>14</v>
      </c>
      <c r="E604" t="s">
        <v>24</v>
      </c>
      <c r="F604" t="s">
        <v>12</v>
      </c>
      <c r="G604">
        <v>16</v>
      </c>
      <c r="H604">
        <v>0.03</v>
      </c>
      <c r="I604">
        <v>3.0372082184858002E-3</v>
      </c>
      <c r="J604" s="6" t="s">
        <v>334</v>
      </c>
    </row>
    <row r="605" spans="1:10">
      <c r="A605">
        <v>0.21</v>
      </c>
      <c r="B605">
        <v>0</v>
      </c>
      <c r="C605">
        <v>-438.41066048569002</v>
      </c>
      <c r="D605" t="s">
        <v>14</v>
      </c>
      <c r="E605" t="s">
        <v>831</v>
      </c>
      <c r="F605" t="s">
        <v>12</v>
      </c>
      <c r="G605">
        <v>16</v>
      </c>
      <c r="H605">
        <v>0.21</v>
      </c>
      <c r="I605" s="6" t="s">
        <v>162</v>
      </c>
      <c r="J605" s="6" t="s">
        <v>163</v>
      </c>
    </row>
    <row r="606" spans="1:10">
      <c r="A606">
        <v>0.32</v>
      </c>
      <c r="B606">
        <v>0</v>
      </c>
      <c r="C606">
        <v>-64.955703306314405</v>
      </c>
      <c r="D606" t="s">
        <v>10</v>
      </c>
      <c r="E606" t="s">
        <v>25</v>
      </c>
      <c r="F606" t="s">
        <v>12</v>
      </c>
      <c r="G606">
        <v>5</v>
      </c>
      <c r="H606">
        <v>0.32</v>
      </c>
      <c r="I606">
        <v>8.0937723303772996E-2</v>
      </c>
      <c r="J606" s="6" t="s">
        <v>409</v>
      </c>
    </row>
    <row r="607" spans="1:10">
      <c r="A607">
        <v>0.02</v>
      </c>
      <c r="B607">
        <v>0</v>
      </c>
      <c r="C607">
        <v>-33.436100584067702</v>
      </c>
      <c r="D607" t="s">
        <v>13</v>
      </c>
      <c r="E607" t="s">
        <v>25</v>
      </c>
      <c r="F607" t="s">
        <v>12</v>
      </c>
      <c r="G607">
        <v>7</v>
      </c>
      <c r="H607">
        <v>0.02</v>
      </c>
      <c r="I607" s="6" t="s">
        <v>832</v>
      </c>
      <c r="J607" s="6" t="s">
        <v>833</v>
      </c>
    </row>
    <row r="608" spans="1:10">
      <c r="A608">
        <v>0.65</v>
      </c>
      <c r="B608">
        <v>0</v>
      </c>
      <c r="C608">
        <v>-590.24162882631799</v>
      </c>
      <c r="D608" t="s">
        <v>14</v>
      </c>
      <c r="E608" t="s">
        <v>25</v>
      </c>
      <c r="F608" t="s">
        <v>12</v>
      </c>
      <c r="G608">
        <v>16</v>
      </c>
      <c r="H608">
        <v>0.65</v>
      </c>
      <c r="I608" s="6" t="s">
        <v>470</v>
      </c>
      <c r="J608" s="6" t="s">
        <v>471</v>
      </c>
    </row>
    <row r="609" spans="1:10">
      <c r="A609" s="6" t="s">
        <v>538</v>
      </c>
      <c r="B609">
        <v>0</v>
      </c>
      <c r="C609">
        <v>-471.539200919047</v>
      </c>
      <c r="D609" t="s">
        <v>14</v>
      </c>
      <c r="E609" t="s">
        <v>834</v>
      </c>
      <c r="F609" t="s">
        <v>12</v>
      </c>
      <c r="G609">
        <v>16</v>
      </c>
      <c r="H609" s="6" t="s">
        <v>538</v>
      </c>
      <c r="I609" s="6" t="s">
        <v>540</v>
      </c>
      <c r="J609">
        <v>0.98963236243216801</v>
      </c>
    </row>
    <row r="610" spans="1:10">
      <c r="A610">
        <v>0</v>
      </c>
      <c r="B610">
        <v>0</v>
      </c>
      <c r="C610">
        <v>-52.614744965990297</v>
      </c>
      <c r="D610" t="s">
        <v>14</v>
      </c>
      <c r="E610" t="s">
        <v>835</v>
      </c>
      <c r="F610" t="s">
        <v>12</v>
      </c>
      <c r="G610">
        <v>16</v>
      </c>
      <c r="H610">
        <v>0</v>
      </c>
      <c r="I610">
        <v>0</v>
      </c>
      <c r="J610" s="6" t="s">
        <v>140</v>
      </c>
    </row>
    <row r="611" spans="1:10">
      <c r="A611">
        <v>0.48</v>
      </c>
      <c r="B611">
        <v>0</v>
      </c>
      <c r="C611">
        <v>-748.53211994604806</v>
      </c>
      <c r="D611" t="s">
        <v>14</v>
      </c>
      <c r="E611" t="s">
        <v>836</v>
      </c>
      <c r="F611" t="s">
        <v>12</v>
      </c>
      <c r="G611">
        <v>16</v>
      </c>
      <c r="H611">
        <v>0.48</v>
      </c>
      <c r="I611" s="6" t="s">
        <v>510</v>
      </c>
      <c r="J611" s="6" t="s">
        <v>511</v>
      </c>
    </row>
    <row r="612" spans="1:10">
      <c r="A612">
        <v>0.26</v>
      </c>
      <c r="B612">
        <v>0</v>
      </c>
      <c r="C612">
        <v>-110.16653182832</v>
      </c>
      <c r="D612" t="s">
        <v>10</v>
      </c>
      <c r="E612" t="s">
        <v>26</v>
      </c>
      <c r="F612" t="s">
        <v>12</v>
      </c>
      <c r="G612">
        <v>6</v>
      </c>
      <c r="H612">
        <v>0.26</v>
      </c>
      <c r="I612">
        <v>6.4066171571763003E-2</v>
      </c>
      <c r="J612" s="6" t="s">
        <v>837</v>
      </c>
    </row>
    <row r="613" spans="1:10">
      <c r="A613">
        <v>0.66</v>
      </c>
      <c r="B613">
        <v>0</v>
      </c>
      <c r="C613">
        <v>-567.24172822852302</v>
      </c>
      <c r="D613" t="s">
        <v>14</v>
      </c>
      <c r="E613" t="s">
        <v>26</v>
      </c>
      <c r="F613" t="s">
        <v>12</v>
      </c>
      <c r="G613">
        <v>16</v>
      </c>
      <c r="H613">
        <v>0.66</v>
      </c>
      <c r="I613" s="6" t="s">
        <v>486</v>
      </c>
      <c r="J613" s="6" t="s">
        <v>487</v>
      </c>
    </row>
    <row r="614" spans="1:10">
      <c r="A614">
        <v>0</v>
      </c>
      <c r="B614">
        <v>0</v>
      </c>
      <c r="C614">
        <v>-60.455865858011101</v>
      </c>
      <c r="D614" t="s">
        <v>14</v>
      </c>
      <c r="E614" t="s">
        <v>838</v>
      </c>
      <c r="F614" t="s">
        <v>12</v>
      </c>
      <c r="G614">
        <v>16</v>
      </c>
      <c r="H614">
        <v>0</v>
      </c>
      <c r="I614">
        <v>0</v>
      </c>
      <c r="J614" s="6" t="s">
        <v>140</v>
      </c>
    </row>
    <row r="615" spans="1:10">
      <c r="A615">
        <v>1</v>
      </c>
      <c r="B615">
        <v>0</v>
      </c>
      <c r="C615">
        <v>-146.88828761061399</v>
      </c>
      <c r="D615" t="s">
        <v>14</v>
      </c>
      <c r="E615" t="s">
        <v>839</v>
      </c>
      <c r="F615" t="s">
        <v>12</v>
      </c>
      <c r="G615">
        <v>16</v>
      </c>
      <c r="H615">
        <v>1</v>
      </c>
      <c r="I615" s="6" t="s">
        <v>149</v>
      </c>
      <c r="J615">
        <v>1</v>
      </c>
    </row>
    <row r="616" spans="1:10">
      <c r="A616">
        <v>0.16</v>
      </c>
      <c r="B616">
        <v>0</v>
      </c>
      <c r="C616">
        <v>-56.933932245228597</v>
      </c>
      <c r="D616" t="s">
        <v>10</v>
      </c>
      <c r="E616" t="s">
        <v>27</v>
      </c>
      <c r="F616" t="s">
        <v>12</v>
      </c>
      <c r="G616">
        <v>5</v>
      </c>
      <c r="H616">
        <v>0.16</v>
      </c>
      <c r="I616">
        <v>2.4498271759069299E-2</v>
      </c>
      <c r="J616" s="6" t="s">
        <v>572</v>
      </c>
    </row>
    <row r="617" spans="1:10">
      <c r="A617">
        <v>0</v>
      </c>
      <c r="B617">
        <v>0</v>
      </c>
      <c r="C617">
        <v>-13.063802867045901</v>
      </c>
      <c r="D617" t="s">
        <v>13</v>
      </c>
      <c r="E617" t="s">
        <v>27</v>
      </c>
      <c r="F617" t="s">
        <v>12</v>
      </c>
      <c r="G617">
        <v>6</v>
      </c>
      <c r="H617">
        <v>0</v>
      </c>
      <c r="I617">
        <v>0</v>
      </c>
      <c r="J617" s="6" t="s">
        <v>109</v>
      </c>
    </row>
    <row r="618" spans="1:10">
      <c r="A618">
        <v>0.18</v>
      </c>
      <c r="B618">
        <v>0</v>
      </c>
      <c r="C618">
        <v>-523.57469189221501</v>
      </c>
      <c r="D618" t="s">
        <v>14</v>
      </c>
      <c r="E618" t="s">
        <v>27</v>
      </c>
      <c r="F618" t="s">
        <v>12</v>
      </c>
      <c r="G618">
        <v>16</v>
      </c>
      <c r="H618">
        <v>0.18</v>
      </c>
      <c r="I618">
        <v>6.1913216705024199E-2</v>
      </c>
      <c r="J618" s="6" t="s">
        <v>733</v>
      </c>
    </row>
    <row r="619" spans="1:10">
      <c r="A619">
        <v>0.5</v>
      </c>
      <c r="B619">
        <v>0</v>
      </c>
      <c r="C619">
        <v>-598.20211030414396</v>
      </c>
      <c r="D619" t="s">
        <v>14</v>
      </c>
      <c r="E619" t="s">
        <v>840</v>
      </c>
      <c r="F619" t="s">
        <v>12</v>
      </c>
      <c r="G619">
        <v>16</v>
      </c>
      <c r="H619">
        <v>0.5</v>
      </c>
      <c r="I619" s="6" t="s">
        <v>188</v>
      </c>
      <c r="J619" s="6" t="s">
        <v>189</v>
      </c>
    </row>
    <row r="620" spans="1:10">
      <c r="A620">
        <v>0</v>
      </c>
      <c r="B620">
        <v>0</v>
      </c>
      <c r="C620">
        <v>-13.8570645286378</v>
      </c>
      <c r="D620" t="s">
        <v>10</v>
      </c>
      <c r="E620" t="s">
        <v>28</v>
      </c>
      <c r="F620" t="s">
        <v>12</v>
      </c>
      <c r="G620">
        <v>5</v>
      </c>
      <c r="H620">
        <v>0</v>
      </c>
      <c r="I620" s="6" t="s">
        <v>126</v>
      </c>
      <c r="J620" s="6" t="s">
        <v>127</v>
      </c>
    </row>
    <row r="621" spans="1:10">
      <c r="A621" s="6" t="s">
        <v>236</v>
      </c>
      <c r="B621">
        <v>0</v>
      </c>
      <c r="C621">
        <v>-688.56598718216196</v>
      </c>
      <c r="D621" t="s">
        <v>14</v>
      </c>
      <c r="E621" t="s">
        <v>28</v>
      </c>
      <c r="F621" t="s">
        <v>12</v>
      </c>
      <c r="G621">
        <v>16</v>
      </c>
      <c r="H621" s="6" t="s">
        <v>236</v>
      </c>
      <c r="I621" s="6" t="s">
        <v>237</v>
      </c>
      <c r="J621">
        <v>0.64453599400862305</v>
      </c>
    </row>
    <row r="622" spans="1:10">
      <c r="A622">
        <v>0</v>
      </c>
      <c r="B622">
        <v>0</v>
      </c>
      <c r="C622">
        <v>-1.2361913099806701</v>
      </c>
      <c r="D622" t="s">
        <v>10</v>
      </c>
      <c r="E622" t="s">
        <v>29</v>
      </c>
      <c r="F622" t="s">
        <v>12</v>
      </c>
      <c r="G622">
        <v>7</v>
      </c>
      <c r="H622">
        <v>0</v>
      </c>
      <c r="I622">
        <v>0</v>
      </c>
      <c r="J622" s="6" t="s">
        <v>214</v>
      </c>
    </row>
    <row r="623" spans="1:10">
      <c r="A623">
        <v>0</v>
      </c>
      <c r="B623">
        <v>0</v>
      </c>
      <c r="C623">
        <v>-9.6040449750253192</v>
      </c>
      <c r="D623" t="s">
        <v>13</v>
      </c>
      <c r="E623" t="s">
        <v>29</v>
      </c>
      <c r="F623" t="s">
        <v>12</v>
      </c>
      <c r="G623">
        <v>7</v>
      </c>
      <c r="H623">
        <v>0</v>
      </c>
      <c r="I623">
        <v>0</v>
      </c>
      <c r="J623" s="6" t="s">
        <v>214</v>
      </c>
    </row>
    <row r="624" spans="1:10">
      <c r="A624">
        <v>0.04</v>
      </c>
      <c r="B624">
        <v>0</v>
      </c>
      <c r="C624">
        <v>-455.52301329036197</v>
      </c>
      <c r="D624" t="s">
        <v>14</v>
      </c>
      <c r="E624" t="s">
        <v>29</v>
      </c>
      <c r="F624" t="s">
        <v>12</v>
      </c>
      <c r="G624">
        <v>16</v>
      </c>
      <c r="H624">
        <v>0.04</v>
      </c>
      <c r="I624">
        <v>5.09931620646296E-3</v>
      </c>
      <c r="J624" s="6" t="s">
        <v>165</v>
      </c>
    </row>
    <row r="625" spans="1:10">
      <c r="A625">
        <v>0.09</v>
      </c>
      <c r="B625">
        <v>0</v>
      </c>
      <c r="C625">
        <v>-411.64784394195698</v>
      </c>
      <c r="D625" t="s">
        <v>14</v>
      </c>
      <c r="E625" t="s">
        <v>841</v>
      </c>
      <c r="F625" t="s">
        <v>12</v>
      </c>
      <c r="G625">
        <v>16</v>
      </c>
      <c r="H625">
        <v>0.09</v>
      </c>
      <c r="I625" s="6" t="s">
        <v>116</v>
      </c>
      <c r="J625" s="6" t="s">
        <v>117</v>
      </c>
    </row>
    <row r="626" spans="1:10">
      <c r="A626">
        <v>0.22</v>
      </c>
      <c r="B626">
        <v>0</v>
      </c>
      <c r="C626">
        <v>-558.559844634868</v>
      </c>
      <c r="D626" t="s">
        <v>14</v>
      </c>
      <c r="E626" t="s">
        <v>842</v>
      </c>
      <c r="F626" t="s">
        <v>12</v>
      </c>
      <c r="G626">
        <v>16</v>
      </c>
      <c r="H626">
        <v>0.22</v>
      </c>
      <c r="I626">
        <v>8.4047540128129095E-2</v>
      </c>
      <c r="J626" s="6" t="s">
        <v>114</v>
      </c>
    </row>
    <row r="627" spans="1:10">
      <c r="A627">
        <v>0</v>
      </c>
      <c r="B627">
        <v>0</v>
      </c>
      <c r="C627">
        <v>-267.874808530042</v>
      </c>
      <c r="D627" t="s">
        <v>14</v>
      </c>
      <c r="E627" t="s">
        <v>843</v>
      </c>
      <c r="F627" t="s">
        <v>12</v>
      </c>
      <c r="G627">
        <v>16</v>
      </c>
      <c r="H627">
        <v>0</v>
      </c>
      <c r="I627">
        <v>0</v>
      </c>
      <c r="J627" s="6" t="s">
        <v>140</v>
      </c>
    </row>
    <row r="628" spans="1:10">
      <c r="A628">
        <v>0.36</v>
      </c>
      <c r="B628">
        <v>0</v>
      </c>
      <c r="C628">
        <v>-97.381519080703896</v>
      </c>
      <c r="D628" t="s">
        <v>10</v>
      </c>
      <c r="E628" t="s">
        <v>30</v>
      </c>
      <c r="F628" t="s">
        <v>12</v>
      </c>
      <c r="G628">
        <v>5</v>
      </c>
      <c r="H628">
        <v>0.36</v>
      </c>
      <c r="I628">
        <v>9.8640099433966205E-2</v>
      </c>
      <c r="J628" s="6" t="s">
        <v>844</v>
      </c>
    </row>
    <row r="629" spans="1:10">
      <c r="A629">
        <v>0.67</v>
      </c>
      <c r="B629">
        <v>0</v>
      </c>
      <c r="C629">
        <v>-35.519274695338602</v>
      </c>
      <c r="D629" t="s">
        <v>13</v>
      </c>
      <c r="E629" t="s">
        <v>30</v>
      </c>
      <c r="F629" t="s">
        <v>12</v>
      </c>
      <c r="G629">
        <v>5</v>
      </c>
      <c r="H629">
        <v>0.67</v>
      </c>
      <c r="I629" s="6" t="s">
        <v>845</v>
      </c>
      <c r="J629" s="6" t="s">
        <v>846</v>
      </c>
    </row>
    <row r="630" spans="1:10">
      <c r="A630">
        <v>0.32</v>
      </c>
      <c r="B630">
        <v>0</v>
      </c>
      <c r="C630">
        <v>-732.41488169770298</v>
      </c>
      <c r="D630" t="s">
        <v>14</v>
      </c>
      <c r="E630" t="s">
        <v>30</v>
      </c>
      <c r="F630" t="s">
        <v>12</v>
      </c>
      <c r="G630">
        <v>16</v>
      </c>
      <c r="H630">
        <v>0.32</v>
      </c>
      <c r="I630" s="6" t="s">
        <v>182</v>
      </c>
      <c r="J630" s="6" t="s">
        <v>183</v>
      </c>
    </row>
    <row r="631" spans="1:10">
      <c r="A631">
        <v>0.17</v>
      </c>
      <c r="B631">
        <v>0</v>
      </c>
      <c r="C631">
        <v>-52.9823750895073</v>
      </c>
      <c r="D631" t="s">
        <v>13</v>
      </c>
      <c r="E631" t="s">
        <v>31</v>
      </c>
      <c r="F631" t="s">
        <v>12</v>
      </c>
      <c r="G631">
        <v>7</v>
      </c>
      <c r="H631">
        <v>0.17</v>
      </c>
      <c r="I631">
        <v>3.4603013169723799E-2</v>
      </c>
      <c r="J631" s="6" t="s">
        <v>847</v>
      </c>
    </row>
    <row r="632" spans="1:10">
      <c r="A632" s="6" t="s">
        <v>573</v>
      </c>
      <c r="B632">
        <v>0</v>
      </c>
      <c r="C632">
        <v>-612.10838917978595</v>
      </c>
      <c r="D632" t="s">
        <v>14</v>
      </c>
      <c r="E632" t="s">
        <v>31</v>
      </c>
      <c r="F632" t="s">
        <v>12</v>
      </c>
      <c r="G632">
        <v>16</v>
      </c>
      <c r="H632" s="6" t="s">
        <v>573</v>
      </c>
      <c r="I632" s="6" t="s">
        <v>575</v>
      </c>
      <c r="J632" s="6" t="s">
        <v>576</v>
      </c>
    </row>
    <row r="633" spans="1:10">
      <c r="A633">
        <v>0</v>
      </c>
      <c r="B633">
        <v>0</v>
      </c>
      <c r="C633">
        <v>-59.304939203711498</v>
      </c>
      <c r="D633" t="s">
        <v>14</v>
      </c>
      <c r="E633" t="s">
        <v>848</v>
      </c>
      <c r="F633" t="s">
        <v>12</v>
      </c>
      <c r="G633">
        <v>16</v>
      </c>
      <c r="H633">
        <v>0</v>
      </c>
      <c r="I633">
        <v>0</v>
      </c>
      <c r="J633" s="6" t="s">
        <v>140</v>
      </c>
    </row>
    <row r="634" spans="1:10">
      <c r="A634">
        <v>0.65</v>
      </c>
      <c r="B634">
        <v>0</v>
      </c>
      <c r="C634">
        <v>-443.10890405668698</v>
      </c>
      <c r="D634" t="s">
        <v>14</v>
      </c>
      <c r="E634" t="s">
        <v>849</v>
      </c>
      <c r="F634" t="s">
        <v>12</v>
      </c>
      <c r="G634">
        <v>16</v>
      </c>
      <c r="H634">
        <v>0.65</v>
      </c>
      <c r="I634" s="6" t="s">
        <v>470</v>
      </c>
      <c r="J634" s="6" t="s">
        <v>471</v>
      </c>
    </row>
    <row r="635" spans="1:10">
      <c r="A635">
        <v>0.44</v>
      </c>
      <c r="B635">
        <v>0</v>
      </c>
      <c r="C635">
        <v>-509.44969072919599</v>
      </c>
      <c r="D635" t="s">
        <v>14</v>
      </c>
      <c r="E635" t="s">
        <v>850</v>
      </c>
      <c r="F635" t="s">
        <v>12</v>
      </c>
      <c r="G635">
        <v>16</v>
      </c>
      <c r="H635">
        <v>0.44</v>
      </c>
      <c r="I635" s="6" t="s">
        <v>414</v>
      </c>
      <c r="J635" s="6" t="s">
        <v>415</v>
      </c>
    </row>
    <row r="636" spans="1:10">
      <c r="A636">
        <v>0</v>
      </c>
      <c r="B636">
        <v>0</v>
      </c>
      <c r="C636">
        <v>-6.7371487468932401</v>
      </c>
      <c r="D636" t="s">
        <v>14</v>
      </c>
      <c r="E636" t="s">
        <v>851</v>
      </c>
      <c r="F636" t="s">
        <v>12</v>
      </c>
      <c r="G636">
        <v>16</v>
      </c>
      <c r="H636">
        <v>0</v>
      </c>
      <c r="I636">
        <v>0</v>
      </c>
      <c r="J636" s="6" t="s">
        <v>140</v>
      </c>
    </row>
    <row r="637" spans="1:10">
      <c r="A637">
        <v>1</v>
      </c>
      <c r="B637">
        <v>0</v>
      </c>
      <c r="C637">
        <v>-195.78521993686601</v>
      </c>
      <c r="D637" t="s">
        <v>14</v>
      </c>
      <c r="E637" t="s">
        <v>852</v>
      </c>
      <c r="F637" t="s">
        <v>12</v>
      </c>
      <c r="G637">
        <v>16</v>
      </c>
      <c r="H637">
        <v>1</v>
      </c>
      <c r="I637" s="6" t="s">
        <v>149</v>
      </c>
      <c r="J637">
        <v>1</v>
      </c>
    </row>
    <row r="638" spans="1:10">
      <c r="A638">
        <v>0.12</v>
      </c>
      <c r="B638">
        <v>0</v>
      </c>
      <c r="C638">
        <v>-71.077555022698405</v>
      </c>
      <c r="D638" t="s">
        <v>13</v>
      </c>
      <c r="E638" t="s">
        <v>32</v>
      </c>
      <c r="F638" t="s">
        <v>12</v>
      </c>
      <c r="G638">
        <v>6</v>
      </c>
      <c r="H638">
        <v>0.12</v>
      </c>
      <c r="I638" s="6" t="s">
        <v>853</v>
      </c>
      <c r="J638">
        <v>0.51976332044676599</v>
      </c>
    </row>
    <row r="639" spans="1:10">
      <c r="A639">
        <v>0.42</v>
      </c>
      <c r="B639">
        <v>0</v>
      </c>
      <c r="C639">
        <v>-647.71849645727104</v>
      </c>
      <c r="D639" t="s">
        <v>14</v>
      </c>
      <c r="E639" t="s">
        <v>32</v>
      </c>
      <c r="F639" t="s">
        <v>12</v>
      </c>
      <c r="G639">
        <v>16</v>
      </c>
      <c r="H639">
        <v>0.42</v>
      </c>
      <c r="I639" s="6" t="s">
        <v>228</v>
      </c>
      <c r="J639" s="6" t="s">
        <v>229</v>
      </c>
    </row>
    <row r="640" spans="1:10">
      <c r="A640">
        <v>0.84</v>
      </c>
      <c r="B640">
        <v>0</v>
      </c>
      <c r="C640">
        <v>-473.696264724223</v>
      </c>
      <c r="D640" t="s">
        <v>14</v>
      </c>
      <c r="E640" t="s">
        <v>854</v>
      </c>
      <c r="F640" t="s">
        <v>12</v>
      </c>
      <c r="G640">
        <v>16</v>
      </c>
      <c r="H640">
        <v>0.84</v>
      </c>
      <c r="I640" s="6" t="s">
        <v>217</v>
      </c>
      <c r="J640" s="6" t="s">
        <v>218</v>
      </c>
    </row>
    <row r="641" spans="1:10">
      <c r="A641" s="6" t="s">
        <v>538</v>
      </c>
      <c r="B641">
        <v>0</v>
      </c>
      <c r="C641">
        <v>-412.668517221515</v>
      </c>
      <c r="D641" t="s">
        <v>14</v>
      </c>
      <c r="E641" t="s">
        <v>855</v>
      </c>
      <c r="F641" t="s">
        <v>12</v>
      </c>
      <c r="G641">
        <v>16</v>
      </c>
      <c r="H641" s="6" t="s">
        <v>538</v>
      </c>
      <c r="I641" s="6" t="s">
        <v>540</v>
      </c>
      <c r="J641">
        <v>0.98963236243216801</v>
      </c>
    </row>
    <row r="642" spans="1:10">
      <c r="A642">
        <v>0.11</v>
      </c>
      <c r="B642">
        <v>0</v>
      </c>
      <c r="C642">
        <v>-492.590162014604</v>
      </c>
      <c r="D642" t="s">
        <v>14</v>
      </c>
      <c r="E642" t="s">
        <v>856</v>
      </c>
      <c r="F642" t="s">
        <v>12</v>
      </c>
      <c r="G642">
        <v>16</v>
      </c>
      <c r="H642">
        <v>0.11</v>
      </c>
      <c r="I642" s="6" t="s">
        <v>695</v>
      </c>
      <c r="J642" s="6" t="s">
        <v>696</v>
      </c>
    </row>
    <row r="643" spans="1:10">
      <c r="A643">
        <v>0.8</v>
      </c>
      <c r="B643">
        <v>0</v>
      </c>
      <c r="C643">
        <v>-26.2273077370366</v>
      </c>
      <c r="D643" t="s">
        <v>13</v>
      </c>
      <c r="E643" t="s">
        <v>33</v>
      </c>
      <c r="F643" t="s">
        <v>12</v>
      </c>
      <c r="G643">
        <v>6</v>
      </c>
      <c r="H643">
        <v>0.8</v>
      </c>
      <c r="I643" s="6" t="s">
        <v>857</v>
      </c>
      <c r="J643">
        <v>0.95888153029928003</v>
      </c>
    </row>
    <row r="644" spans="1:10">
      <c r="A644">
        <v>0.23</v>
      </c>
      <c r="B644">
        <v>0</v>
      </c>
      <c r="C644">
        <v>-632.34099673628202</v>
      </c>
      <c r="D644" t="s">
        <v>14</v>
      </c>
      <c r="E644" t="s">
        <v>33</v>
      </c>
      <c r="F644" t="s">
        <v>12</v>
      </c>
      <c r="G644">
        <v>16</v>
      </c>
      <c r="H644">
        <v>0.23</v>
      </c>
      <c r="I644">
        <v>8.9866955870574194E-2</v>
      </c>
      <c r="J644" s="6" t="s">
        <v>402</v>
      </c>
    </row>
    <row r="645" spans="1:10">
      <c r="A645">
        <v>0</v>
      </c>
      <c r="B645">
        <v>0</v>
      </c>
      <c r="C645">
        <v>-79.190144546929403</v>
      </c>
      <c r="D645" t="s">
        <v>14</v>
      </c>
      <c r="E645" t="s">
        <v>858</v>
      </c>
      <c r="F645" t="s">
        <v>12</v>
      </c>
      <c r="G645">
        <v>16</v>
      </c>
      <c r="H645">
        <v>0</v>
      </c>
      <c r="I645">
        <v>0</v>
      </c>
      <c r="J645" s="6" t="s">
        <v>140</v>
      </c>
    </row>
    <row r="646" spans="1:10">
      <c r="A646">
        <v>0.31</v>
      </c>
      <c r="B646">
        <v>0</v>
      </c>
      <c r="C646">
        <v>-789.71586256775095</v>
      </c>
      <c r="D646" t="s">
        <v>14</v>
      </c>
      <c r="E646" t="s">
        <v>859</v>
      </c>
      <c r="F646" t="s">
        <v>12</v>
      </c>
      <c r="G646">
        <v>16</v>
      </c>
      <c r="H646">
        <v>0.31</v>
      </c>
      <c r="I646" s="6" t="s">
        <v>860</v>
      </c>
      <c r="J646" s="6" t="s">
        <v>861</v>
      </c>
    </row>
    <row r="647" spans="1:10">
      <c r="A647">
        <v>0.66</v>
      </c>
      <c r="B647">
        <v>0</v>
      </c>
      <c r="C647">
        <v>-46.103497903342202</v>
      </c>
      <c r="D647" t="s">
        <v>10</v>
      </c>
      <c r="E647" t="s">
        <v>34</v>
      </c>
      <c r="F647" t="s">
        <v>12</v>
      </c>
      <c r="G647">
        <v>5</v>
      </c>
      <c r="H647">
        <v>0.66</v>
      </c>
      <c r="I647" s="6" t="s">
        <v>778</v>
      </c>
      <c r="J647" s="6" t="s">
        <v>779</v>
      </c>
    </row>
    <row r="648" spans="1:10">
      <c r="A648">
        <v>0.45</v>
      </c>
      <c r="B648">
        <v>0</v>
      </c>
      <c r="C648">
        <v>-860.208875879218</v>
      </c>
      <c r="D648" t="s">
        <v>14</v>
      </c>
      <c r="E648" t="s">
        <v>34</v>
      </c>
      <c r="F648" t="s">
        <v>12</v>
      </c>
      <c r="G648">
        <v>16</v>
      </c>
      <c r="H648">
        <v>0.45</v>
      </c>
      <c r="I648" s="6" t="s">
        <v>233</v>
      </c>
      <c r="J648" s="6" t="s">
        <v>234</v>
      </c>
    </row>
    <row r="649" spans="1:10">
      <c r="A649">
        <v>0</v>
      </c>
      <c r="B649">
        <v>0</v>
      </c>
      <c r="C649">
        <v>-56.109279702910499</v>
      </c>
      <c r="D649" t="s">
        <v>14</v>
      </c>
      <c r="E649" t="s">
        <v>862</v>
      </c>
      <c r="F649" t="s">
        <v>12</v>
      </c>
      <c r="G649">
        <v>16</v>
      </c>
      <c r="H649">
        <v>0</v>
      </c>
      <c r="I649">
        <v>0</v>
      </c>
      <c r="J649" s="6" t="s">
        <v>140</v>
      </c>
    </row>
    <row r="650" spans="1:10">
      <c r="A650">
        <v>0</v>
      </c>
      <c r="B650">
        <v>0</v>
      </c>
      <c r="C650">
        <v>-172.16757001817001</v>
      </c>
      <c r="D650" t="s">
        <v>14</v>
      </c>
      <c r="E650" t="s">
        <v>863</v>
      </c>
      <c r="F650" t="s">
        <v>12</v>
      </c>
      <c r="G650">
        <v>16</v>
      </c>
      <c r="H650">
        <v>0</v>
      </c>
      <c r="I650">
        <v>0</v>
      </c>
      <c r="J650" s="6" t="s">
        <v>140</v>
      </c>
    </row>
    <row r="651" spans="1:10">
      <c r="A651">
        <v>0</v>
      </c>
      <c r="B651">
        <v>0</v>
      </c>
      <c r="C651">
        <v>-87.273609885965001</v>
      </c>
      <c r="D651" t="s">
        <v>14</v>
      </c>
      <c r="E651" t="s">
        <v>864</v>
      </c>
      <c r="F651" t="s">
        <v>12</v>
      </c>
      <c r="G651">
        <v>16</v>
      </c>
      <c r="H651">
        <v>0</v>
      </c>
      <c r="I651">
        <v>0</v>
      </c>
      <c r="J651" s="6" t="s">
        <v>140</v>
      </c>
    </row>
    <row r="652" spans="1:10">
      <c r="A652">
        <v>0</v>
      </c>
      <c r="B652">
        <v>0</v>
      </c>
      <c r="C652">
        <v>-86.4688660249262</v>
      </c>
      <c r="D652" t="s">
        <v>14</v>
      </c>
      <c r="E652" t="s">
        <v>865</v>
      </c>
      <c r="F652" t="s">
        <v>12</v>
      </c>
      <c r="G652">
        <v>16</v>
      </c>
      <c r="H652">
        <v>0</v>
      </c>
      <c r="I652">
        <v>0</v>
      </c>
      <c r="J652" s="6" t="s">
        <v>140</v>
      </c>
    </row>
    <row r="653" spans="1:10">
      <c r="A653">
        <v>0</v>
      </c>
      <c r="B653">
        <v>0</v>
      </c>
      <c r="C653">
        <v>-95.417858254312705</v>
      </c>
      <c r="D653" t="s">
        <v>14</v>
      </c>
      <c r="E653" t="s">
        <v>866</v>
      </c>
      <c r="F653" t="s">
        <v>12</v>
      </c>
      <c r="G653">
        <v>16</v>
      </c>
      <c r="H653">
        <v>0</v>
      </c>
      <c r="I653">
        <v>0</v>
      </c>
      <c r="J653" s="6" t="s">
        <v>140</v>
      </c>
    </row>
    <row r="654" spans="1:10">
      <c r="A654">
        <v>0.19</v>
      </c>
      <c r="B654">
        <v>0</v>
      </c>
      <c r="C654">
        <v>-492.809116183149</v>
      </c>
      <c r="D654" t="s">
        <v>14</v>
      </c>
      <c r="E654" t="s">
        <v>867</v>
      </c>
      <c r="F654" t="s">
        <v>12</v>
      </c>
      <c r="G654">
        <v>16</v>
      </c>
      <c r="H654">
        <v>0.19</v>
      </c>
      <c r="I654">
        <v>6.7266012751223098E-2</v>
      </c>
      <c r="J654" s="6" t="s">
        <v>504</v>
      </c>
    </row>
    <row r="655" spans="1:10">
      <c r="A655">
        <v>0.03</v>
      </c>
      <c r="B655">
        <v>0</v>
      </c>
      <c r="C655">
        <v>-372.88118267379002</v>
      </c>
      <c r="D655" t="s">
        <v>14</v>
      </c>
      <c r="E655" t="s">
        <v>868</v>
      </c>
      <c r="F655" t="s">
        <v>12</v>
      </c>
      <c r="G655">
        <v>16</v>
      </c>
      <c r="H655">
        <v>0.03</v>
      </c>
      <c r="I655">
        <v>3.0372082184858002E-3</v>
      </c>
      <c r="J655" s="6" t="s">
        <v>334</v>
      </c>
    </row>
    <row r="656" spans="1:10">
      <c r="A656">
        <v>0.92</v>
      </c>
      <c r="B656">
        <v>0</v>
      </c>
      <c r="C656">
        <v>-332.71374290085998</v>
      </c>
      <c r="D656" t="s">
        <v>14</v>
      </c>
      <c r="E656" t="s">
        <v>869</v>
      </c>
      <c r="F656" t="s">
        <v>12</v>
      </c>
      <c r="G656">
        <v>16</v>
      </c>
      <c r="H656">
        <v>0.92</v>
      </c>
      <c r="I656" s="6" t="s">
        <v>596</v>
      </c>
      <c r="J656">
        <v>0.98312054273103699</v>
      </c>
    </row>
    <row r="657" spans="1:10">
      <c r="A657">
        <v>0</v>
      </c>
      <c r="B657">
        <v>0</v>
      </c>
      <c r="C657">
        <v>-88.647669500574395</v>
      </c>
      <c r="D657" t="s">
        <v>14</v>
      </c>
      <c r="E657" t="s">
        <v>870</v>
      </c>
      <c r="F657" t="s">
        <v>12</v>
      </c>
      <c r="G657">
        <v>16</v>
      </c>
      <c r="H657">
        <v>0</v>
      </c>
      <c r="I657">
        <v>0</v>
      </c>
      <c r="J657" s="6" t="s">
        <v>140</v>
      </c>
    </row>
    <row r="658" spans="1:10">
      <c r="A658">
        <v>1</v>
      </c>
      <c r="B658">
        <v>0</v>
      </c>
      <c r="C658">
        <v>-77.1746480169015</v>
      </c>
      <c r="D658" t="s">
        <v>14</v>
      </c>
      <c r="E658" t="s">
        <v>871</v>
      </c>
      <c r="F658" t="s">
        <v>12</v>
      </c>
      <c r="G658">
        <v>16</v>
      </c>
      <c r="H658">
        <v>1</v>
      </c>
      <c r="I658" s="6" t="s">
        <v>149</v>
      </c>
      <c r="J658">
        <v>1</v>
      </c>
    </row>
    <row r="659" spans="1:10">
      <c r="A659">
        <v>0.03</v>
      </c>
      <c r="B659">
        <v>0</v>
      </c>
      <c r="C659">
        <v>-268.41065668156602</v>
      </c>
      <c r="D659" t="s">
        <v>14</v>
      </c>
      <c r="E659" t="s">
        <v>872</v>
      </c>
      <c r="F659" t="s">
        <v>12</v>
      </c>
      <c r="G659">
        <v>16</v>
      </c>
      <c r="H659">
        <v>0.03</v>
      </c>
      <c r="I659">
        <v>3.0372082184858002E-3</v>
      </c>
      <c r="J659" s="6" t="s">
        <v>334</v>
      </c>
    </row>
    <row r="660" spans="1:10">
      <c r="A660">
        <v>0</v>
      </c>
      <c r="B660">
        <v>0</v>
      </c>
      <c r="C660">
        <v>-251.46060089424299</v>
      </c>
      <c r="D660" t="s">
        <v>14</v>
      </c>
      <c r="E660" t="s">
        <v>873</v>
      </c>
      <c r="F660" t="s">
        <v>12</v>
      </c>
      <c r="G660">
        <v>16</v>
      </c>
      <c r="H660">
        <v>0</v>
      </c>
      <c r="I660">
        <v>0</v>
      </c>
      <c r="J660" s="6" t="s">
        <v>140</v>
      </c>
    </row>
    <row r="661" spans="1:10">
      <c r="A661">
        <v>1</v>
      </c>
      <c r="B661">
        <v>0</v>
      </c>
      <c r="C661">
        <v>-96.969861443507497</v>
      </c>
      <c r="D661" t="s">
        <v>14</v>
      </c>
      <c r="E661" t="s">
        <v>874</v>
      </c>
      <c r="F661" t="s">
        <v>12</v>
      </c>
      <c r="G661">
        <v>16</v>
      </c>
      <c r="H661">
        <v>1</v>
      </c>
      <c r="I661" s="6" t="s">
        <v>149</v>
      </c>
      <c r="J661">
        <v>1</v>
      </c>
    </row>
    <row r="662" spans="1:10">
      <c r="A662">
        <v>0.03</v>
      </c>
      <c r="B662">
        <v>0</v>
      </c>
      <c r="C662">
        <v>-329.380150433437</v>
      </c>
      <c r="D662" t="s">
        <v>14</v>
      </c>
      <c r="E662" t="s">
        <v>875</v>
      </c>
      <c r="F662" t="s">
        <v>12</v>
      </c>
      <c r="G662">
        <v>16</v>
      </c>
      <c r="H662">
        <v>0.03</v>
      </c>
      <c r="I662">
        <v>3.0372082184858002E-3</v>
      </c>
      <c r="J662" s="6" t="s">
        <v>334</v>
      </c>
    </row>
    <row r="663" spans="1:10">
      <c r="A663">
        <v>1</v>
      </c>
      <c r="B663">
        <v>0</v>
      </c>
      <c r="C663">
        <v>-62.726557456075803</v>
      </c>
      <c r="D663" t="s">
        <v>14</v>
      </c>
      <c r="E663" t="s">
        <v>876</v>
      </c>
      <c r="F663" t="s">
        <v>12</v>
      </c>
      <c r="G663">
        <v>16</v>
      </c>
      <c r="H663">
        <v>1</v>
      </c>
      <c r="I663" s="6" t="s">
        <v>149</v>
      </c>
      <c r="J663">
        <v>1</v>
      </c>
    </row>
    <row r="664" spans="1:10">
      <c r="A664">
        <v>0.1</v>
      </c>
      <c r="B664">
        <v>0</v>
      </c>
      <c r="C664">
        <v>-451.44212061664501</v>
      </c>
      <c r="D664" t="s">
        <v>14</v>
      </c>
      <c r="E664" t="s">
        <v>877</v>
      </c>
      <c r="F664" t="s">
        <v>12</v>
      </c>
      <c r="G664">
        <v>16</v>
      </c>
      <c r="H664">
        <v>0.1</v>
      </c>
      <c r="I664" s="6" t="s">
        <v>172</v>
      </c>
      <c r="J664" s="6" t="s">
        <v>173</v>
      </c>
    </row>
    <row r="665" spans="1:10">
      <c r="A665">
        <v>1</v>
      </c>
      <c r="B665">
        <v>0</v>
      </c>
      <c r="C665">
        <v>-181.07303061821199</v>
      </c>
      <c r="D665" t="s">
        <v>14</v>
      </c>
      <c r="E665" t="s">
        <v>878</v>
      </c>
      <c r="F665" t="s">
        <v>12</v>
      </c>
      <c r="G665">
        <v>16</v>
      </c>
      <c r="H665">
        <v>1</v>
      </c>
      <c r="I665" s="6" t="s">
        <v>149</v>
      </c>
      <c r="J665">
        <v>1</v>
      </c>
    </row>
    <row r="666" spans="1:10">
      <c r="A666">
        <v>0.09</v>
      </c>
      <c r="B666">
        <v>0</v>
      </c>
      <c r="C666">
        <v>-40.873947894879898</v>
      </c>
      <c r="D666" t="s">
        <v>13</v>
      </c>
      <c r="E666" t="s">
        <v>35</v>
      </c>
      <c r="F666" t="s">
        <v>12</v>
      </c>
      <c r="G666">
        <v>5</v>
      </c>
      <c r="H666">
        <v>0.09</v>
      </c>
      <c r="I666">
        <v>8.6822393793578E-3</v>
      </c>
      <c r="J666" s="6" t="s">
        <v>125</v>
      </c>
    </row>
    <row r="667" spans="1:10">
      <c r="A667">
        <v>0.55000000000000004</v>
      </c>
      <c r="B667">
        <v>0</v>
      </c>
      <c r="C667">
        <v>-495.060349075749</v>
      </c>
      <c r="D667" t="s">
        <v>14</v>
      </c>
      <c r="E667" t="s">
        <v>35</v>
      </c>
      <c r="F667" t="s">
        <v>12</v>
      </c>
      <c r="G667">
        <v>16</v>
      </c>
      <c r="H667">
        <v>0.55000000000000004</v>
      </c>
      <c r="I667" s="6" t="s">
        <v>131</v>
      </c>
      <c r="J667" s="6" t="s">
        <v>132</v>
      </c>
    </row>
    <row r="668" spans="1:10">
      <c r="A668">
        <v>0.78</v>
      </c>
      <c r="B668">
        <v>0</v>
      </c>
      <c r="C668">
        <v>-443.10737936177799</v>
      </c>
      <c r="D668" t="s">
        <v>14</v>
      </c>
      <c r="E668" t="s">
        <v>879</v>
      </c>
      <c r="F668" t="s">
        <v>12</v>
      </c>
      <c r="G668">
        <v>16</v>
      </c>
      <c r="H668">
        <v>0.78</v>
      </c>
      <c r="I668" s="6" t="s">
        <v>450</v>
      </c>
      <c r="J668">
        <v>0.91595245987187102</v>
      </c>
    </row>
    <row r="669" spans="1:10">
      <c r="A669">
        <v>0.05</v>
      </c>
      <c r="B669">
        <v>0</v>
      </c>
      <c r="C669">
        <v>-15.9216355544302</v>
      </c>
      <c r="D669" t="s">
        <v>13</v>
      </c>
      <c r="E669" t="s">
        <v>36</v>
      </c>
      <c r="F669" t="s">
        <v>12</v>
      </c>
      <c r="G669">
        <v>5</v>
      </c>
      <c r="H669">
        <v>0.05</v>
      </c>
      <c r="I669">
        <v>2.8962999696145299E-3</v>
      </c>
      <c r="J669" s="6" t="s">
        <v>404</v>
      </c>
    </row>
    <row r="670" spans="1:10">
      <c r="A670">
        <v>0.22</v>
      </c>
      <c r="B670">
        <v>0</v>
      </c>
      <c r="C670">
        <v>-571.20444707799095</v>
      </c>
      <c r="D670" t="s">
        <v>14</v>
      </c>
      <c r="E670" t="s">
        <v>36</v>
      </c>
      <c r="F670" t="s">
        <v>12</v>
      </c>
      <c r="G670">
        <v>19</v>
      </c>
      <c r="H670">
        <v>0.22</v>
      </c>
      <c r="I670">
        <v>9.0803370529680003E-2</v>
      </c>
      <c r="J670" s="6" t="s">
        <v>880</v>
      </c>
    </row>
    <row r="671" spans="1:10">
      <c r="A671">
        <v>0</v>
      </c>
      <c r="B671">
        <v>0</v>
      </c>
      <c r="C671">
        <v>-0.934681234375634</v>
      </c>
      <c r="D671" t="s">
        <v>10</v>
      </c>
      <c r="E671" t="s">
        <v>37</v>
      </c>
      <c r="F671" t="s">
        <v>12</v>
      </c>
      <c r="G671">
        <v>7</v>
      </c>
      <c r="H671">
        <v>0</v>
      </c>
      <c r="I671">
        <v>0</v>
      </c>
      <c r="J671" s="6" t="s">
        <v>214</v>
      </c>
    </row>
    <row r="672" spans="1:10">
      <c r="A672">
        <v>0</v>
      </c>
      <c r="B672">
        <v>0</v>
      </c>
      <c r="C672">
        <v>-0.35176175487255001</v>
      </c>
      <c r="D672" t="s">
        <v>13</v>
      </c>
      <c r="E672" t="s">
        <v>37</v>
      </c>
      <c r="F672" t="s">
        <v>12</v>
      </c>
      <c r="G672">
        <v>5</v>
      </c>
      <c r="H672">
        <v>0</v>
      </c>
      <c r="I672" s="6" t="s">
        <v>126</v>
      </c>
      <c r="J672" s="6" t="s">
        <v>127</v>
      </c>
    </row>
    <row r="673" spans="1:10">
      <c r="A673">
        <v>0.03</v>
      </c>
      <c r="B673">
        <v>0</v>
      </c>
      <c r="C673">
        <v>-379.728646654101</v>
      </c>
      <c r="D673" t="s">
        <v>14</v>
      </c>
      <c r="E673" t="s">
        <v>37</v>
      </c>
      <c r="F673" t="s">
        <v>12</v>
      </c>
      <c r="G673">
        <v>16</v>
      </c>
      <c r="H673">
        <v>0.03</v>
      </c>
      <c r="I673">
        <v>3.0372082184858002E-3</v>
      </c>
      <c r="J673" s="6" t="s">
        <v>334</v>
      </c>
    </row>
    <row r="674" spans="1:10">
      <c r="A674">
        <v>0.68</v>
      </c>
      <c r="B674">
        <v>0</v>
      </c>
      <c r="C674">
        <v>-44.407573380785898</v>
      </c>
      <c r="D674" t="s">
        <v>10</v>
      </c>
      <c r="E674" t="s">
        <v>38</v>
      </c>
      <c r="F674" t="s">
        <v>12</v>
      </c>
      <c r="G674">
        <v>5</v>
      </c>
      <c r="H674">
        <v>0.68</v>
      </c>
      <c r="I674" s="6" t="s">
        <v>881</v>
      </c>
      <c r="J674" s="6" t="s">
        <v>882</v>
      </c>
    </row>
    <row r="675" spans="1:10">
      <c r="A675">
        <v>0.5</v>
      </c>
      <c r="B675">
        <v>0</v>
      </c>
      <c r="C675">
        <v>-49.767608847959103</v>
      </c>
      <c r="D675" t="s">
        <v>13</v>
      </c>
      <c r="E675" t="s">
        <v>38</v>
      </c>
      <c r="F675" t="s">
        <v>12</v>
      </c>
      <c r="G675">
        <v>5</v>
      </c>
      <c r="H675">
        <v>0.5</v>
      </c>
      <c r="I675" s="6" t="s">
        <v>883</v>
      </c>
      <c r="J675" s="6" t="s">
        <v>884</v>
      </c>
    </row>
    <row r="676" spans="1:10">
      <c r="A676">
        <v>0.14000000000000001</v>
      </c>
      <c r="B676">
        <v>0</v>
      </c>
      <c r="C676">
        <v>-707.22612948163601</v>
      </c>
      <c r="D676" t="s">
        <v>14</v>
      </c>
      <c r="E676" t="s">
        <v>38</v>
      </c>
      <c r="F676" t="s">
        <v>12</v>
      </c>
      <c r="G676">
        <v>16</v>
      </c>
      <c r="H676">
        <v>0.14000000000000001</v>
      </c>
      <c r="I676">
        <v>4.1864672574284501E-2</v>
      </c>
      <c r="J676" s="6" t="s">
        <v>170</v>
      </c>
    </row>
    <row r="677" spans="1:10">
      <c r="A677">
        <v>0.38</v>
      </c>
      <c r="B677">
        <v>0</v>
      </c>
      <c r="C677">
        <v>-280.27551829074599</v>
      </c>
      <c r="D677" t="s">
        <v>14</v>
      </c>
      <c r="E677" t="s">
        <v>885</v>
      </c>
      <c r="F677" t="s">
        <v>12</v>
      </c>
      <c r="G677">
        <v>16</v>
      </c>
      <c r="H677">
        <v>0.38</v>
      </c>
      <c r="I677" s="6" t="s">
        <v>803</v>
      </c>
      <c r="J677" s="6" t="s">
        <v>804</v>
      </c>
    </row>
    <row r="678" spans="1:10">
      <c r="A678">
        <v>0</v>
      </c>
      <c r="B678">
        <v>0</v>
      </c>
      <c r="C678">
        <v>-4.61310415675716</v>
      </c>
      <c r="D678" t="s">
        <v>14</v>
      </c>
      <c r="E678" t="s">
        <v>886</v>
      </c>
      <c r="F678" t="s">
        <v>12</v>
      </c>
      <c r="G678">
        <v>16</v>
      </c>
      <c r="H678">
        <v>0</v>
      </c>
      <c r="I678">
        <v>0</v>
      </c>
      <c r="J678" s="6" t="s">
        <v>140</v>
      </c>
    </row>
    <row r="679" spans="1:10">
      <c r="A679">
        <v>0</v>
      </c>
      <c r="B679">
        <v>0</v>
      </c>
      <c r="C679">
        <v>-218.38018519149901</v>
      </c>
      <c r="D679" t="s">
        <v>14</v>
      </c>
      <c r="E679" t="s">
        <v>887</v>
      </c>
      <c r="F679" t="s">
        <v>12</v>
      </c>
      <c r="G679">
        <v>16</v>
      </c>
      <c r="H679">
        <v>0</v>
      </c>
      <c r="I679">
        <v>0</v>
      </c>
      <c r="J679" s="6" t="s">
        <v>140</v>
      </c>
    </row>
    <row r="680" spans="1:10">
      <c r="A680">
        <v>0.97</v>
      </c>
      <c r="B680">
        <v>0</v>
      </c>
      <c r="C680">
        <v>-281.92971232380597</v>
      </c>
      <c r="D680" t="s">
        <v>14</v>
      </c>
      <c r="E680" t="s">
        <v>888</v>
      </c>
      <c r="F680" t="s">
        <v>12</v>
      </c>
      <c r="G680">
        <v>16</v>
      </c>
      <c r="H680">
        <v>0.97</v>
      </c>
      <c r="I680" s="6" t="s">
        <v>640</v>
      </c>
      <c r="J680" s="6" t="s">
        <v>641</v>
      </c>
    </row>
    <row r="681" spans="1:10">
      <c r="A681">
        <v>1</v>
      </c>
      <c r="B681">
        <v>0</v>
      </c>
      <c r="C681">
        <v>-176.907916572956</v>
      </c>
      <c r="D681" t="s">
        <v>14</v>
      </c>
      <c r="E681" t="s">
        <v>889</v>
      </c>
      <c r="F681" t="s">
        <v>12</v>
      </c>
      <c r="G681">
        <v>16</v>
      </c>
      <c r="H681">
        <v>1</v>
      </c>
      <c r="I681" s="6" t="s">
        <v>149</v>
      </c>
      <c r="J681">
        <v>1</v>
      </c>
    </row>
    <row r="682" spans="1:10">
      <c r="A682">
        <v>0</v>
      </c>
      <c r="B682">
        <v>0</v>
      </c>
      <c r="C682">
        <v>-71.781097426213805</v>
      </c>
      <c r="D682" t="s">
        <v>14</v>
      </c>
      <c r="E682" t="s">
        <v>890</v>
      </c>
      <c r="F682" t="s">
        <v>12</v>
      </c>
      <c r="G682">
        <v>16</v>
      </c>
      <c r="H682">
        <v>0</v>
      </c>
      <c r="I682">
        <v>0</v>
      </c>
      <c r="J682" s="6" t="s">
        <v>140</v>
      </c>
    </row>
    <row r="683" spans="1:10">
      <c r="A683">
        <v>0</v>
      </c>
      <c r="B683">
        <v>0</v>
      </c>
      <c r="C683">
        <v>-5.5779363986932999</v>
      </c>
      <c r="D683" t="s">
        <v>14</v>
      </c>
      <c r="E683" t="s">
        <v>891</v>
      </c>
      <c r="F683" t="s">
        <v>12</v>
      </c>
      <c r="G683">
        <v>16</v>
      </c>
      <c r="H683">
        <v>0</v>
      </c>
      <c r="I683">
        <v>0</v>
      </c>
      <c r="J683" s="6" t="s">
        <v>140</v>
      </c>
    </row>
    <row r="684" spans="1:10">
      <c r="A684">
        <v>0.11</v>
      </c>
      <c r="B684">
        <v>0</v>
      </c>
      <c r="C684">
        <v>-112.850187865609</v>
      </c>
      <c r="D684" t="s">
        <v>10</v>
      </c>
      <c r="E684" t="s">
        <v>39</v>
      </c>
      <c r="F684" t="s">
        <v>12</v>
      </c>
      <c r="G684">
        <v>6</v>
      </c>
      <c r="H684">
        <v>0.11</v>
      </c>
      <c r="I684" s="6" t="s">
        <v>534</v>
      </c>
      <c r="J684" s="6" t="s">
        <v>535</v>
      </c>
    </row>
    <row r="685" spans="1:10">
      <c r="A685">
        <v>7.0000000000000007E-2</v>
      </c>
      <c r="B685">
        <v>0</v>
      </c>
      <c r="C685">
        <v>-62.673343727481502</v>
      </c>
      <c r="D685" t="s">
        <v>13</v>
      </c>
      <c r="E685" t="s">
        <v>39</v>
      </c>
      <c r="F685" t="s">
        <v>12</v>
      </c>
      <c r="G685">
        <v>7</v>
      </c>
      <c r="H685">
        <v>7.0000000000000007E-2</v>
      </c>
      <c r="I685">
        <v>7.23162223975216E-3</v>
      </c>
      <c r="J685" s="6" t="s">
        <v>732</v>
      </c>
    </row>
    <row r="686" spans="1:10">
      <c r="A686">
        <v>0.24</v>
      </c>
      <c r="B686">
        <v>0</v>
      </c>
      <c r="C686">
        <v>-588.09296187819496</v>
      </c>
      <c r="D686" t="s">
        <v>14</v>
      </c>
      <c r="E686" t="s">
        <v>39</v>
      </c>
      <c r="F686" t="s">
        <v>12</v>
      </c>
      <c r="G686">
        <v>16</v>
      </c>
      <c r="H686">
        <v>0.24</v>
      </c>
      <c r="I686">
        <v>9.5792488470350406E-2</v>
      </c>
      <c r="J686" s="6" t="s">
        <v>152</v>
      </c>
    </row>
    <row r="687" spans="1:10">
      <c r="A687">
        <v>0.79</v>
      </c>
      <c r="B687">
        <v>0</v>
      </c>
      <c r="C687">
        <v>-457.92116672160898</v>
      </c>
      <c r="D687" t="s">
        <v>14</v>
      </c>
      <c r="E687" t="s">
        <v>892</v>
      </c>
      <c r="F687" t="s">
        <v>12</v>
      </c>
      <c r="G687">
        <v>16</v>
      </c>
      <c r="H687">
        <v>0.79</v>
      </c>
      <c r="I687" s="6" t="s">
        <v>239</v>
      </c>
      <c r="J687" s="6" t="s">
        <v>240</v>
      </c>
    </row>
    <row r="688" spans="1:10">
      <c r="A688">
        <v>0.68</v>
      </c>
      <c r="B688">
        <v>0</v>
      </c>
      <c r="C688">
        <v>-707.73466422361605</v>
      </c>
      <c r="D688" t="s">
        <v>14</v>
      </c>
      <c r="E688" t="s">
        <v>893</v>
      </c>
      <c r="F688" t="s">
        <v>12</v>
      </c>
      <c r="G688">
        <v>16</v>
      </c>
      <c r="H688">
        <v>0.68</v>
      </c>
      <c r="I688" s="6" t="s">
        <v>106</v>
      </c>
      <c r="J688" s="6" t="s">
        <v>107</v>
      </c>
    </row>
    <row r="689" spans="1:10">
      <c r="A689">
        <v>0.48</v>
      </c>
      <c r="B689">
        <v>0</v>
      </c>
      <c r="C689">
        <v>-774.16899827976499</v>
      </c>
      <c r="D689" t="s">
        <v>14</v>
      </c>
      <c r="E689" t="s">
        <v>894</v>
      </c>
      <c r="F689" t="s">
        <v>12</v>
      </c>
      <c r="G689">
        <v>16</v>
      </c>
      <c r="H689">
        <v>0.48</v>
      </c>
      <c r="I689" s="6" t="s">
        <v>510</v>
      </c>
      <c r="J689" s="6" t="s">
        <v>511</v>
      </c>
    </row>
    <row r="690" spans="1:10">
      <c r="A690">
        <v>0.14000000000000001</v>
      </c>
      <c r="B690">
        <v>0</v>
      </c>
      <c r="C690">
        <v>-668.00860268253905</v>
      </c>
      <c r="D690" t="s">
        <v>14</v>
      </c>
      <c r="E690" t="s">
        <v>895</v>
      </c>
      <c r="F690" t="s">
        <v>12</v>
      </c>
      <c r="G690">
        <v>16</v>
      </c>
      <c r="H690">
        <v>0.14000000000000001</v>
      </c>
      <c r="I690">
        <v>4.1864672574284501E-2</v>
      </c>
      <c r="J690" s="6" t="s">
        <v>170</v>
      </c>
    </row>
    <row r="691" spans="1:10">
      <c r="A691">
        <v>0.11</v>
      </c>
      <c r="B691">
        <v>0</v>
      </c>
      <c r="C691">
        <v>-415.041025988336</v>
      </c>
      <c r="D691" t="s">
        <v>14</v>
      </c>
      <c r="E691" t="s">
        <v>896</v>
      </c>
      <c r="F691" t="s">
        <v>12</v>
      </c>
      <c r="G691">
        <v>16</v>
      </c>
      <c r="H691">
        <v>0.11</v>
      </c>
      <c r="I691" s="6" t="s">
        <v>695</v>
      </c>
      <c r="J691" s="6" t="s">
        <v>696</v>
      </c>
    </row>
    <row r="692" spans="1:10">
      <c r="A692" s="6" t="s">
        <v>290</v>
      </c>
      <c r="B692">
        <v>0</v>
      </c>
      <c r="C692">
        <v>-592.41302970325796</v>
      </c>
      <c r="D692" t="s">
        <v>14</v>
      </c>
      <c r="E692" t="s">
        <v>897</v>
      </c>
      <c r="F692" t="s">
        <v>12</v>
      </c>
      <c r="G692">
        <v>16</v>
      </c>
      <c r="H692" s="6" t="s">
        <v>290</v>
      </c>
      <c r="I692" s="6" t="s">
        <v>381</v>
      </c>
      <c r="J692">
        <v>0.86001360472521104</v>
      </c>
    </row>
    <row r="693" spans="1:10">
      <c r="A693">
        <v>0.02</v>
      </c>
      <c r="B693">
        <v>0</v>
      </c>
      <c r="C693">
        <v>-291.35096757066799</v>
      </c>
      <c r="D693" t="s">
        <v>14</v>
      </c>
      <c r="E693" t="s">
        <v>898</v>
      </c>
      <c r="F693" t="s">
        <v>12</v>
      </c>
      <c r="G693">
        <v>16</v>
      </c>
      <c r="H693">
        <v>0.02</v>
      </c>
      <c r="I693">
        <v>1.4372521617873901E-3</v>
      </c>
      <c r="J693" s="6" t="s">
        <v>899</v>
      </c>
    </row>
    <row r="694" spans="1:10">
      <c r="A694">
        <v>0.84</v>
      </c>
      <c r="B694">
        <v>0</v>
      </c>
      <c r="C694">
        <v>-403.88933638991</v>
      </c>
      <c r="D694" t="s">
        <v>14</v>
      </c>
      <c r="E694" t="s">
        <v>900</v>
      </c>
      <c r="F694" t="s">
        <v>12</v>
      </c>
      <c r="G694">
        <v>16</v>
      </c>
      <c r="H694">
        <v>0.84</v>
      </c>
      <c r="I694" s="6" t="s">
        <v>217</v>
      </c>
      <c r="J694" s="6" t="s">
        <v>218</v>
      </c>
    </row>
    <row r="695" spans="1:10">
      <c r="A695">
        <v>0.39</v>
      </c>
      <c r="B695">
        <v>0</v>
      </c>
      <c r="C695">
        <v>-51.808512211121602</v>
      </c>
      <c r="D695" t="s">
        <v>10</v>
      </c>
      <c r="E695" t="s">
        <v>40</v>
      </c>
      <c r="F695" t="s">
        <v>12</v>
      </c>
      <c r="G695">
        <v>6</v>
      </c>
      <c r="H695">
        <v>0.39</v>
      </c>
      <c r="I695" s="6" t="s">
        <v>901</v>
      </c>
      <c r="J695" s="6" t="s">
        <v>902</v>
      </c>
    </row>
    <row r="696" spans="1:10">
      <c r="A696">
        <v>0.11</v>
      </c>
      <c r="B696">
        <v>0</v>
      </c>
      <c r="C696">
        <v>-499.19099112733198</v>
      </c>
      <c r="D696" t="s">
        <v>14</v>
      </c>
      <c r="E696" t="s">
        <v>40</v>
      </c>
      <c r="F696" t="s">
        <v>12</v>
      </c>
      <c r="G696">
        <v>16</v>
      </c>
      <c r="H696">
        <v>0.11</v>
      </c>
      <c r="I696" s="6" t="s">
        <v>695</v>
      </c>
      <c r="J696" s="6" t="s">
        <v>696</v>
      </c>
    </row>
    <row r="697" spans="1:10">
      <c r="A697">
        <v>0.5</v>
      </c>
      <c r="B697">
        <v>0</v>
      </c>
      <c r="C697">
        <v>-64.101937403423804</v>
      </c>
      <c r="D697" t="s">
        <v>13</v>
      </c>
      <c r="E697" t="s">
        <v>41</v>
      </c>
      <c r="F697" t="s">
        <v>12</v>
      </c>
      <c r="G697">
        <v>7</v>
      </c>
      <c r="H697">
        <v>0.5</v>
      </c>
      <c r="I697" s="6" t="s">
        <v>903</v>
      </c>
      <c r="J697" s="6" t="s">
        <v>904</v>
      </c>
    </row>
    <row r="698" spans="1:10">
      <c r="A698">
        <v>0.15</v>
      </c>
      <c r="B698">
        <v>0</v>
      </c>
      <c r="C698">
        <v>-588.33681782896997</v>
      </c>
      <c r="D698" t="s">
        <v>14</v>
      </c>
      <c r="E698" t="s">
        <v>41</v>
      </c>
      <c r="F698" t="s">
        <v>12</v>
      </c>
      <c r="G698">
        <v>16</v>
      </c>
      <c r="H698">
        <v>0.15</v>
      </c>
      <c r="I698">
        <v>4.6658155288370001E-2</v>
      </c>
      <c r="J698" s="6" t="s">
        <v>365</v>
      </c>
    </row>
    <row r="699" spans="1:10">
      <c r="A699">
        <v>0.68</v>
      </c>
      <c r="B699">
        <v>0</v>
      </c>
      <c r="C699">
        <v>-913.63839379972603</v>
      </c>
      <c r="D699" t="s">
        <v>14</v>
      </c>
      <c r="E699" t="s">
        <v>905</v>
      </c>
      <c r="F699" t="s">
        <v>12</v>
      </c>
      <c r="G699">
        <v>16</v>
      </c>
      <c r="H699">
        <v>0.68</v>
      </c>
      <c r="I699" s="6" t="s">
        <v>106</v>
      </c>
      <c r="J699" s="6" t="s">
        <v>107</v>
      </c>
    </row>
    <row r="700" spans="1:10">
      <c r="A700">
        <v>0</v>
      </c>
      <c r="B700">
        <v>0</v>
      </c>
      <c r="C700">
        <v>-15.528654848794</v>
      </c>
      <c r="D700" t="s">
        <v>10</v>
      </c>
      <c r="E700" t="s">
        <v>42</v>
      </c>
      <c r="F700" t="s">
        <v>12</v>
      </c>
      <c r="G700">
        <v>6</v>
      </c>
      <c r="H700">
        <v>0</v>
      </c>
      <c r="I700">
        <v>0</v>
      </c>
      <c r="J700" s="6" t="s">
        <v>109</v>
      </c>
    </row>
    <row r="701" spans="1:10">
      <c r="A701">
        <v>0</v>
      </c>
      <c r="B701">
        <v>0</v>
      </c>
      <c r="C701">
        <v>-2.9004120654734402</v>
      </c>
      <c r="D701" t="s">
        <v>13</v>
      </c>
      <c r="E701" t="s">
        <v>42</v>
      </c>
      <c r="F701" t="s">
        <v>12</v>
      </c>
      <c r="G701">
        <v>7</v>
      </c>
      <c r="H701">
        <v>0</v>
      </c>
      <c r="I701">
        <v>0</v>
      </c>
      <c r="J701" s="6" t="s">
        <v>214</v>
      </c>
    </row>
    <row r="702" spans="1:10">
      <c r="A702">
        <v>0.02</v>
      </c>
      <c r="B702">
        <v>0</v>
      </c>
      <c r="C702">
        <v>-285.73138347667998</v>
      </c>
      <c r="D702" t="s">
        <v>14</v>
      </c>
      <c r="E702" t="s">
        <v>42</v>
      </c>
      <c r="F702" t="s">
        <v>12</v>
      </c>
      <c r="G702">
        <v>16</v>
      </c>
      <c r="H702">
        <v>0.02</v>
      </c>
      <c r="I702">
        <v>1.4372521617873901E-3</v>
      </c>
      <c r="J702" s="6" t="s">
        <v>899</v>
      </c>
    </row>
    <row r="703" spans="1:10">
      <c r="A703">
        <v>0.55000000000000004</v>
      </c>
      <c r="B703">
        <v>0</v>
      </c>
      <c r="C703">
        <v>-83.413902289609496</v>
      </c>
      <c r="D703" t="s">
        <v>10</v>
      </c>
      <c r="E703" t="s">
        <v>43</v>
      </c>
      <c r="F703" t="s">
        <v>12</v>
      </c>
      <c r="G703">
        <v>5</v>
      </c>
      <c r="H703">
        <v>0.55000000000000004</v>
      </c>
      <c r="I703" s="6" t="s">
        <v>906</v>
      </c>
      <c r="J703" s="6" t="s">
        <v>907</v>
      </c>
    </row>
    <row r="704" spans="1:10">
      <c r="A704">
        <v>0.71</v>
      </c>
      <c r="B704">
        <v>0</v>
      </c>
      <c r="C704">
        <v>-48.3923099941915</v>
      </c>
      <c r="D704" t="s">
        <v>13</v>
      </c>
      <c r="E704" t="s">
        <v>43</v>
      </c>
      <c r="F704" t="s">
        <v>12</v>
      </c>
      <c r="G704">
        <v>6</v>
      </c>
      <c r="H704">
        <v>0.71</v>
      </c>
      <c r="I704" s="6" t="s">
        <v>908</v>
      </c>
      <c r="J704" s="6" t="s">
        <v>909</v>
      </c>
    </row>
    <row r="705" spans="1:10">
      <c r="A705">
        <v>0.73</v>
      </c>
      <c r="B705">
        <v>0</v>
      </c>
      <c r="C705">
        <v>-719.33986203352401</v>
      </c>
      <c r="D705" t="s">
        <v>14</v>
      </c>
      <c r="E705" t="s">
        <v>43</v>
      </c>
      <c r="F705" t="s">
        <v>12</v>
      </c>
      <c r="G705">
        <v>16</v>
      </c>
      <c r="H705">
        <v>0.73</v>
      </c>
      <c r="I705" s="6" t="s">
        <v>584</v>
      </c>
      <c r="J705" s="6" t="s">
        <v>585</v>
      </c>
    </row>
    <row r="706" spans="1:10">
      <c r="A706">
        <v>0.28999999999999998</v>
      </c>
      <c r="B706">
        <v>0</v>
      </c>
      <c r="C706">
        <v>-68.625755939735996</v>
      </c>
      <c r="D706" t="s">
        <v>13</v>
      </c>
      <c r="E706" t="s">
        <v>44</v>
      </c>
      <c r="F706" t="s">
        <v>12</v>
      </c>
      <c r="G706">
        <v>5</v>
      </c>
      <c r="H706">
        <v>0.28999999999999998</v>
      </c>
      <c r="I706">
        <v>6.8535517311196101E-2</v>
      </c>
      <c r="J706" s="6" t="s">
        <v>910</v>
      </c>
    </row>
    <row r="707" spans="1:10">
      <c r="A707">
        <v>0</v>
      </c>
      <c r="B707">
        <v>0</v>
      </c>
      <c r="C707">
        <v>-362.57926237429501</v>
      </c>
      <c r="D707" t="s">
        <v>14</v>
      </c>
      <c r="E707" t="s">
        <v>44</v>
      </c>
      <c r="F707" t="s">
        <v>12</v>
      </c>
      <c r="G707">
        <v>16</v>
      </c>
      <c r="H707">
        <v>0</v>
      </c>
      <c r="I707">
        <v>0</v>
      </c>
      <c r="J707" s="6" t="s">
        <v>140</v>
      </c>
    </row>
    <row r="708" spans="1:10">
      <c r="A708">
        <v>0.45</v>
      </c>
      <c r="B708">
        <v>0</v>
      </c>
      <c r="C708">
        <v>-63.9004151567595</v>
      </c>
      <c r="D708" t="s">
        <v>13</v>
      </c>
      <c r="E708" t="s">
        <v>45</v>
      </c>
      <c r="F708" t="s">
        <v>12</v>
      </c>
      <c r="G708">
        <v>5</v>
      </c>
      <c r="H708">
        <v>0.45</v>
      </c>
      <c r="I708" s="6" t="s">
        <v>911</v>
      </c>
      <c r="J708" s="6" t="s">
        <v>912</v>
      </c>
    </row>
    <row r="709" spans="1:10">
      <c r="A709">
        <v>0.22</v>
      </c>
      <c r="B709">
        <v>0</v>
      </c>
      <c r="C709">
        <v>-594.34095451902795</v>
      </c>
      <c r="D709" t="s">
        <v>14</v>
      </c>
      <c r="E709" t="s">
        <v>45</v>
      </c>
      <c r="F709" t="s">
        <v>12</v>
      </c>
      <c r="G709">
        <v>16</v>
      </c>
      <c r="H709">
        <v>0.22</v>
      </c>
      <c r="I709">
        <v>8.4047540128129095E-2</v>
      </c>
      <c r="J709" s="6" t="s">
        <v>114</v>
      </c>
    </row>
    <row r="710" spans="1:10">
      <c r="A710">
        <v>1</v>
      </c>
      <c r="B710">
        <v>0</v>
      </c>
      <c r="C710">
        <v>-222.564053661922</v>
      </c>
      <c r="D710" t="s">
        <v>14</v>
      </c>
      <c r="E710" t="s">
        <v>913</v>
      </c>
      <c r="F710" t="s">
        <v>12</v>
      </c>
      <c r="G710">
        <v>16</v>
      </c>
      <c r="H710">
        <v>1</v>
      </c>
      <c r="I710" s="6" t="s">
        <v>149</v>
      </c>
      <c r="J710">
        <v>1</v>
      </c>
    </row>
    <row r="711" spans="1:10">
      <c r="A711">
        <v>0</v>
      </c>
      <c r="B711">
        <v>0</v>
      </c>
      <c r="C711">
        <v>-42.326836048031403</v>
      </c>
      <c r="D711" t="s">
        <v>10</v>
      </c>
      <c r="E711" t="s">
        <v>46</v>
      </c>
      <c r="F711" t="s">
        <v>12</v>
      </c>
      <c r="G711">
        <v>7</v>
      </c>
      <c r="H711">
        <v>0</v>
      </c>
      <c r="I711">
        <v>0</v>
      </c>
      <c r="J711" s="6" t="s">
        <v>214</v>
      </c>
    </row>
    <row r="712" spans="1:10">
      <c r="A712">
        <v>0.16</v>
      </c>
      <c r="B712">
        <v>0</v>
      </c>
      <c r="C712">
        <v>-79.872383170397001</v>
      </c>
      <c r="D712" t="s">
        <v>13</v>
      </c>
      <c r="E712" t="s">
        <v>46</v>
      </c>
      <c r="F712" t="s">
        <v>12</v>
      </c>
      <c r="G712">
        <v>7</v>
      </c>
      <c r="H712">
        <v>0.16</v>
      </c>
      <c r="I712" s="6" t="s">
        <v>914</v>
      </c>
      <c r="J712" s="6" t="s">
        <v>915</v>
      </c>
    </row>
    <row r="713" spans="1:10">
      <c r="A713">
        <v>0.36</v>
      </c>
      <c r="B713">
        <v>0</v>
      </c>
      <c r="C713">
        <v>-683.85239285190096</v>
      </c>
      <c r="D713" t="s">
        <v>14</v>
      </c>
      <c r="E713" t="s">
        <v>46</v>
      </c>
      <c r="F713" t="s">
        <v>12</v>
      </c>
      <c r="G713">
        <v>16</v>
      </c>
      <c r="H713">
        <v>0.36</v>
      </c>
      <c r="I713" s="6" t="s">
        <v>252</v>
      </c>
      <c r="J713" s="6" t="s">
        <v>253</v>
      </c>
    </row>
    <row r="714" spans="1:10">
      <c r="A714">
        <v>0.15</v>
      </c>
      <c r="B714">
        <v>0</v>
      </c>
      <c r="C714">
        <v>-38.506723323920703</v>
      </c>
      <c r="D714" t="s">
        <v>13</v>
      </c>
      <c r="E714" t="s">
        <v>47</v>
      </c>
      <c r="F714" t="s">
        <v>12</v>
      </c>
      <c r="G714">
        <v>6</v>
      </c>
      <c r="H714">
        <v>0.15</v>
      </c>
      <c r="I714" s="6" t="s">
        <v>221</v>
      </c>
      <c r="J714" s="6" t="s">
        <v>222</v>
      </c>
    </row>
    <row r="715" spans="1:10">
      <c r="A715">
        <v>0.13</v>
      </c>
      <c r="B715">
        <v>0</v>
      </c>
      <c r="C715">
        <v>-444.71383134697101</v>
      </c>
      <c r="D715" t="s">
        <v>14</v>
      </c>
      <c r="E715" t="s">
        <v>47</v>
      </c>
      <c r="F715" t="s">
        <v>12</v>
      </c>
      <c r="G715">
        <v>16</v>
      </c>
      <c r="H715">
        <v>0.13</v>
      </c>
      <c r="I715">
        <v>3.7231133725714599E-2</v>
      </c>
      <c r="J715" s="6" t="s">
        <v>336</v>
      </c>
    </row>
    <row r="716" spans="1:10">
      <c r="A716">
        <v>0.44</v>
      </c>
      <c r="B716">
        <v>0</v>
      </c>
      <c r="C716">
        <v>-66.773719639666197</v>
      </c>
      <c r="D716" t="s">
        <v>10</v>
      </c>
      <c r="E716" t="s">
        <v>48</v>
      </c>
      <c r="F716" t="s">
        <v>12</v>
      </c>
      <c r="G716">
        <v>5</v>
      </c>
      <c r="H716">
        <v>0.44</v>
      </c>
      <c r="I716" s="6" t="s">
        <v>715</v>
      </c>
      <c r="J716" s="6" t="s">
        <v>716</v>
      </c>
    </row>
    <row r="717" spans="1:10">
      <c r="A717">
        <v>0.74</v>
      </c>
      <c r="B717">
        <v>0</v>
      </c>
      <c r="C717">
        <v>-874.15900540133396</v>
      </c>
      <c r="D717" t="s">
        <v>14</v>
      </c>
      <c r="E717" t="s">
        <v>48</v>
      </c>
      <c r="F717" t="s">
        <v>12</v>
      </c>
      <c r="G717">
        <v>16</v>
      </c>
      <c r="H717">
        <v>0.74</v>
      </c>
      <c r="I717">
        <v>0.49501667046199999</v>
      </c>
      <c r="J717" s="6" t="s">
        <v>340</v>
      </c>
    </row>
    <row r="718" spans="1:10">
      <c r="A718">
        <v>0</v>
      </c>
      <c r="B718">
        <v>0</v>
      </c>
      <c r="C718">
        <v>-14.6847526304315</v>
      </c>
      <c r="D718" t="s">
        <v>10</v>
      </c>
      <c r="E718" t="s">
        <v>49</v>
      </c>
      <c r="F718" t="s">
        <v>12</v>
      </c>
      <c r="G718">
        <v>5</v>
      </c>
      <c r="H718">
        <v>0</v>
      </c>
      <c r="I718" s="6" t="s">
        <v>126</v>
      </c>
      <c r="J718" s="6" t="s">
        <v>127</v>
      </c>
    </row>
    <row r="719" spans="1:10">
      <c r="A719">
        <v>0.05</v>
      </c>
      <c r="B719">
        <v>0</v>
      </c>
      <c r="C719">
        <v>-33.874614093308601</v>
      </c>
      <c r="D719" t="s">
        <v>13</v>
      </c>
      <c r="E719" t="s">
        <v>49</v>
      </c>
      <c r="F719" t="s">
        <v>12</v>
      </c>
      <c r="G719">
        <v>6</v>
      </c>
      <c r="H719">
        <v>0.05</v>
      </c>
      <c r="I719">
        <v>3.4029277060071599E-3</v>
      </c>
      <c r="J719" s="6" t="s">
        <v>485</v>
      </c>
    </row>
    <row r="720" spans="1:10">
      <c r="A720">
        <v>0</v>
      </c>
      <c r="B720">
        <v>0</v>
      </c>
      <c r="C720">
        <v>-148.86903024801401</v>
      </c>
      <c r="D720" t="s">
        <v>14</v>
      </c>
      <c r="E720" t="s">
        <v>49</v>
      </c>
      <c r="F720" t="s">
        <v>12</v>
      </c>
      <c r="G720">
        <v>16</v>
      </c>
      <c r="H720">
        <v>0</v>
      </c>
      <c r="I720">
        <v>0</v>
      </c>
      <c r="J720" s="6" t="s">
        <v>140</v>
      </c>
    </row>
    <row r="721" spans="1:10">
      <c r="A721" s="6" t="s">
        <v>472</v>
      </c>
      <c r="B721">
        <v>0</v>
      </c>
      <c r="C721">
        <v>-657.10088735983902</v>
      </c>
      <c r="D721" t="s">
        <v>14</v>
      </c>
      <c r="E721" t="s">
        <v>916</v>
      </c>
      <c r="F721" t="s">
        <v>12</v>
      </c>
      <c r="G721">
        <v>16</v>
      </c>
      <c r="H721" s="6" t="s">
        <v>472</v>
      </c>
      <c r="I721" s="6" t="s">
        <v>474</v>
      </c>
      <c r="J721" s="6" t="s">
        <v>475</v>
      </c>
    </row>
    <row r="722" spans="1:10">
      <c r="A722">
        <v>7.0000000000000007E-2</v>
      </c>
      <c r="B722">
        <v>0</v>
      </c>
      <c r="C722">
        <v>-334.54871389133001</v>
      </c>
      <c r="D722" t="s">
        <v>14</v>
      </c>
      <c r="E722" t="s">
        <v>917</v>
      </c>
      <c r="F722" t="s">
        <v>12</v>
      </c>
      <c r="G722">
        <v>16</v>
      </c>
      <c r="H722">
        <v>7.0000000000000007E-2</v>
      </c>
      <c r="I722" s="6" t="s">
        <v>177</v>
      </c>
      <c r="J722">
        <v>0.29301767695622299</v>
      </c>
    </row>
    <row r="723" spans="1:10">
      <c r="A723">
        <v>0</v>
      </c>
      <c r="B723">
        <v>0</v>
      </c>
      <c r="C723">
        <v>-272.65747954526898</v>
      </c>
      <c r="D723" t="s">
        <v>14</v>
      </c>
      <c r="E723" t="s">
        <v>918</v>
      </c>
      <c r="F723" t="s">
        <v>12</v>
      </c>
      <c r="G723">
        <v>16</v>
      </c>
      <c r="H723">
        <v>0</v>
      </c>
      <c r="I723">
        <v>0</v>
      </c>
      <c r="J723" s="6" t="s">
        <v>140</v>
      </c>
    </row>
    <row r="724" spans="1:10">
      <c r="A724">
        <v>1</v>
      </c>
      <c r="B724">
        <v>0</v>
      </c>
      <c r="C724">
        <v>-313.28902044825099</v>
      </c>
      <c r="D724" t="s">
        <v>14</v>
      </c>
      <c r="E724" t="s">
        <v>919</v>
      </c>
      <c r="F724" t="s">
        <v>12</v>
      </c>
      <c r="G724">
        <v>16</v>
      </c>
      <c r="H724">
        <v>1</v>
      </c>
      <c r="I724" s="6" t="s">
        <v>149</v>
      </c>
      <c r="J724">
        <v>1</v>
      </c>
    </row>
    <row r="725" spans="1:10">
      <c r="A725">
        <v>0.97</v>
      </c>
      <c r="B725">
        <v>0</v>
      </c>
      <c r="C725">
        <v>-260.10194679751601</v>
      </c>
      <c r="D725" t="s">
        <v>14</v>
      </c>
      <c r="E725" t="s">
        <v>920</v>
      </c>
      <c r="F725" t="s">
        <v>12</v>
      </c>
      <c r="G725">
        <v>16</v>
      </c>
      <c r="H725">
        <v>0.97</v>
      </c>
      <c r="I725" s="6" t="s">
        <v>640</v>
      </c>
      <c r="J725" s="6" t="s">
        <v>641</v>
      </c>
    </row>
    <row r="726" spans="1:10">
      <c r="A726" s="6" t="s">
        <v>610</v>
      </c>
      <c r="B726">
        <v>0</v>
      </c>
      <c r="C726">
        <v>-260.28859422761502</v>
      </c>
      <c r="D726" t="s">
        <v>14</v>
      </c>
      <c r="E726" t="s">
        <v>921</v>
      </c>
      <c r="F726" t="s">
        <v>12</v>
      </c>
      <c r="G726">
        <v>16</v>
      </c>
      <c r="H726" s="6" t="s">
        <v>610</v>
      </c>
      <c r="I726" s="6" t="s">
        <v>612</v>
      </c>
      <c r="J726" s="6" t="s">
        <v>613</v>
      </c>
    </row>
    <row r="727" spans="1:10">
      <c r="A727">
        <v>0.84</v>
      </c>
      <c r="B727">
        <v>0</v>
      </c>
      <c r="C727">
        <v>-543.56214987048998</v>
      </c>
      <c r="D727" t="s">
        <v>14</v>
      </c>
      <c r="E727" t="s">
        <v>922</v>
      </c>
      <c r="F727" t="s">
        <v>12</v>
      </c>
      <c r="G727">
        <v>16</v>
      </c>
      <c r="H727">
        <v>0.84</v>
      </c>
      <c r="I727" s="6" t="s">
        <v>217</v>
      </c>
      <c r="J727" s="6" t="s">
        <v>218</v>
      </c>
    </row>
    <row r="728" spans="1:10">
      <c r="A728">
        <v>0.75</v>
      </c>
      <c r="B728">
        <v>0</v>
      </c>
      <c r="C728">
        <v>-42.551566135931402</v>
      </c>
      <c r="D728" t="s">
        <v>10</v>
      </c>
      <c r="E728" t="s">
        <v>50</v>
      </c>
      <c r="F728" t="s">
        <v>12</v>
      </c>
      <c r="G728">
        <v>7</v>
      </c>
      <c r="H728">
        <v>0.75</v>
      </c>
      <c r="I728" s="6" t="s">
        <v>923</v>
      </c>
      <c r="J728" s="6" t="s">
        <v>924</v>
      </c>
    </row>
    <row r="729" spans="1:10">
      <c r="A729">
        <v>0.81</v>
      </c>
      <c r="B729">
        <v>0</v>
      </c>
      <c r="C729">
        <v>-424.74487731749599</v>
      </c>
      <c r="D729" t="s">
        <v>14</v>
      </c>
      <c r="E729" t="s">
        <v>50</v>
      </c>
      <c r="F729" t="s">
        <v>12</v>
      </c>
      <c r="G729">
        <v>16</v>
      </c>
      <c r="H729">
        <v>0.81</v>
      </c>
      <c r="I729" s="6" t="s">
        <v>525</v>
      </c>
      <c r="J729" s="6" t="s">
        <v>526</v>
      </c>
    </row>
    <row r="730" spans="1:10">
      <c r="A730">
        <v>0</v>
      </c>
      <c r="B730">
        <v>0</v>
      </c>
      <c r="C730">
        <v>-0.47236578511456701</v>
      </c>
      <c r="D730" t="s">
        <v>10</v>
      </c>
      <c r="E730" t="s">
        <v>51</v>
      </c>
      <c r="F730" t="s">
        <v>12</v>
      </c>
      <c r="G730">
        <v>6</v>
      </c>
      <c r="H730">
        <v>0</v>
      </c>
      <c r="I730">
        <v>0</v>
      </c>
      <c r="J730" s="6" t="s">
        <v>109</v>
      </c>
    </row>
    <row r="731" spans="1:10">
      <c r="A731" s="6" t="s">
        <v>773</v>
      </c>
      <c r="B731">
        <v>0</v>
      </c>
      <c r="C731">
        <v>-935.53646138827105</v>
      </c>
      <c r="D731" t="s">
        <v>14</v>
      </c>
      <c r="E731" t="s">
        <v>51</v>
      </c>
      <c r="F731" t="s">
        <v>12</v>
      </c>
      <c r="G731">
        <v>16</v>
      </c>
      <c r="H731" s="6" t="s">
        <v>773</v>
      </c>
      <c r="I731">
        <v>0.16717058820748501</v>
      </c>
      <c r="J731">
        <v>0.59091171595284597</v>
      </c>
    </row>
    <row r="732" spans="1:10">
      <c r="A732">
        <v>0.12</v>
      </c>
      <c r="B732">
        <v>0</v>
      </c>
      <c r="C732">
        <v>-277.30276994563297</v>
      </c>
      <c r="D732" t="s">
        <v>14</v>
      </c>
      <c r="E732" t="s">
        <v>925</v>
      </c>
      <c r="F732" t="s">
        <v>12</v>
      </c>
      <c r="G732">
        <v>16</v>
      </c>
      <c r="H732">
        <v>0.12</v>
      </c>
      <c r="I732">
        <v>3.2767774577421999E-2</v>
      </c>
      <c r="J732" s="6" t="s">
        <v>260</v>
      </c>
    </row>
    <row r="733" spans="1:10">
      <c r="A733">
        <v>0.28999999999999998</v>
      </c>
      <c r="B733">
        <v>0</v>
      </c>
      <c r="C733">
        <v>-672.05477768211699</v>
      </c>
      <c r="D733" t="s">
        <v>14</v>
      </c>
      <c r="E733" t="s">
        <v>926</v>
      </c>
      <c r="F733" t="s">
        <v>12</v>
      </c>
      <c r="G733">
        <v>16</v>
      </c>
      <c r="H733">
        <v>0.28999999999999998</v>
      </c>
      <c r="I733" s="6" t="s">
        <v>386</v>
      </c>
      <c r="J733" s="6" t="s">
        <v>387</v>
      </c>
    </row>
    <row r="734" spans="1:10">
      <c r="A734">
        <v>0.86</v>
      </c>
      <c r="B734">
        <v>0</v>
      </c>
      <c r="C734">
        <v>-43.828980649341098</v>
      </c>
      <c r="D734" t="s">
        <v>10</v>
      </c>
      <c r="E734" t="s">
        <v>52</v>
      </c>
      <c r="F734" t="s">
        <v>12</v>
      </c>
      <c r="G734">
        <v>6</v>
      </c>
      <c r="H734">
        <v>0.86</v>
      </c>
      <c r="I734" s="6" t="s">
        <v>927</v>
      </c>
      <c r="J734" s="6" t="s">
        <v>928</v>
      </c>
    </row>
    <row r="735" spans="1:10">
      <c r="A735">
        <v>0.57999999999999996</v>
      </c>
      <c r="B735">
        <v>0</v>
      </c>
      <c r="C735">
        <v>-392.64969122746601</v>
      </c>
      <c r="D735" t="s">
        <v>14</v>
      </c>
      <c r="E735" t="s">
        <v>52</v>
      </c>
      <c r="F735" t="s">
        <v>12</v>
      </c>
      <c r="G735">
        <v>16</v>
      </c>
      <c r="H735">
        <v>0.57999999999999996</v>
      </c>
      <c r="I735" s="6" t="s">
        <v>420</v>
      </c>
      <c r="J735" s="6" t="s">
        <v>421</v>
      </c>
    </row>
    <row r="736" spans="1:10">
      <c r="A736">
        <v>0.45</v>
      </c>
      <c r="B736">
        <v>0</v>
      </c>
      <c r="C736">
        <v>-163.74110638914601</v>
      </c>
      <c r="D736" t="s">
        <v>10</v>
      </c>
      <c r="E736" t="s">
        <v>53</v>
      </c>
      <c r="F736" t="s">
        <v>12</v>
      </c>
      <c r="G736">
        <v>5</v>
      </c>
      <c r="H736">
        <v>0.45</v>
      </c>
      <c r="I736" s="6" t="s">
        <v>911</v>
      </c>
      <c r="J736" s="6" t="s">
        <v>912</v>
      </c>
    </row>
    <row r="737" spans="1:10">
      <c r="A737">
        <v>0.61</v>
      </c>
      <c r="B737">
        <v>0</v>
      </c>
      <c r="C737">
        <v>-106.213993081027</v>
      </c>
      <c r="D737" t="s">
        <v>13</v>
      </c>
      <c r="E737" t="s">
        <v>53</v>
      </c>
      <c r="F737" t="s">
        <v>12</v>
      </c>
      <c r="G737">
        <v>6</v>
      </c>
      <c r="H737">
        <v>0.61</v>
      </c>
      <c r="I737" s="6" t="s">
        <v>785</v>
      </c>
      <c r="J737">
        <v>0.87480353029542401</v>
      </c>
    </row>
    <row r="738" spans="1:10">
      <c r="A738">
        <v>0.32</v>
      </c>
      <c r="B738">
        <v>0</v>
      </c>
      <c r="C738">
        <v>-752.00506217273903</v>
      </c>
      <c r="D738" t="s">
        <v>14</v>
      </c>
      <c r="E738" t="s">
        <v>53</v>
      </c>
      <c r="F738" t="s">
        <v>12</v>
      </c>
      <c r="G738">
        <v>16</v>
      </c>
      <c r="H738">
        <v>0.32</v>
      </c>
      <c r="I738" s="6" t="s">
        <v>182</v>
      </c>
      <c r="J738" s="6" t="s">
        <v>183</v>
      </c>
    </row>
    <row r="739" spans="1:10">
      <c r="A739">
        <v>0.08</v>
      </c>
      <c r="B739">
        <v>0</v>
      </c>
      <c r="C739">
        <v>-313.53708101530799</v>
      </c>
      <c r="D739" t="s">
        <v>14</v>
      </c>
      <c r="E739" t="s">
        <v>929</v>
      </c>
      <c r="F739" t="s">
        <v>12</v>
      </c>
      <c r="G739">
        <v>16</v>
      </c>
      <c r="H739">
        <v>0.08</v>
      </c>
      <c r="I739">
        <v>1.6879457268963199E-2</v>
      </c>
      <c r="J739" s="6" t="s">
        <v>713</v>
      </c>
    </row>
    <row r="740" spans="1:10">
      <c r="A740">
        <v>0.13</v>
      </c>
      <c r="B740">
        <v>0</v>
      </c>
      <c r="C740">
        <v>-30.410401953792601</v>
      </c>
      <c r="D740" t="s">
        <v>13</v>
      </c>
      <c r="E740" t="s">
        <v>54</v>
      </c>
      <c r="F740" t="s">
        <v>12</v>
      </c>
      <c r="G740">
        <v>6</v>
      </c>
      <c r="H740">
        <v>0.13</v>
      </c>
      <c r="I740" s="6" t="s">
        <v>930</v>
      </c>
      <c r="J740" s="6" t="s">
        <v>931</v>
      </c>
    </row>
    <row r="741" spans="1:10">
      <c r="A741">
        <v>0.06</v>
      </c>
      <c r="B741">
        <v>0</v>
      </c>
      <c r="C741">
        <v>-302.96901622690302</v>
      </c>
      <c r="D741" t="s">
        <v>14</v>
      </c>
      <c r="E741" t="s">
        <v>54</v>
      </c>
      <c r="F741" t="s">
        <v>12</v>
      </c>
      <c r="G741">
        <v>16</v>
      </c>
      <c r="H741">
        <v>0.06</v>
      </c>
      <c r="I741" s="6" t="s">
        <v>932</v>
      </c>
      <c r="J741" s="6" t="s">
        <v>933</v>
      </c>
    </row>
    <row r="742" spans="1:10">
      <c r="A742">
        <v>0.08</v>
      </c>
      <c r="B742">
        <v>0</v>
      </c>
      <c r="C742">
        <v>-34.027204866345997</v>
      </c>
      <c r="D742" t="s">
        <v>13</v>
      </c>
      <c r="E742" t="s">
        <v>55</v>
      </c>
      <c r="F742" t="s">
        <v>12</v>
      </c>
      <c r="G742">
        <v>5</v>
      </c>
      <c r="H742">
        <v>0.08</v>
      </c>
      <c r="I742">
        <v>6.9873875802577102E-3</v>
      </c>
      <c r="J742">
        <v>0.51797788283760904</v>
      </c>
    </row>
    <row r="743" spans="1:10">
      <c r="A743">
        <v>0.2</v>
      </c>
      <c r="B743">
        <v>0</v>
      </c>
      <c r="C743">
        <v>-532.59819604321797</v>
      </c>
      <c r="D743" t="s">
        <v>14</v>
      </c>
      <c r="E743" t="s">
        <v>55</v>
      </c>
      <c r="F743" t="s">
        <v>12</v>
      </c>
      <c r="G743">
        <v>16</v>
      </c>
      <c r="H743">
        <v>0.2</v>
      </c>
      <c r="I743">
        <v>7.2742662037866904E-2</v>
      </c>
      <c r="J743">
        <v>0.44342194628279502</v>
      </c>
    </row>
    <row r="744" spans="1:10">
      <c r="A744">
        <v>0</v>
      </c>
      <c r="B744">
        <v>0</v>
      </c>
      <c r="C744">
        <v>-182.36799777504299</v>
      </c>
      <c r="D744" t="s">
        <v>14</v>
      </c>
      <c r="E744" t="s">
        <v>934</v>
      </c>
      <c r="F744" t="s">
        <v>12</v>
      </c>
      <c r="G744">
        <v>16</v>
      </c>
      <c r="H744">
        <v>0</v>
      </c>
      <c r="I744">
        <v>0</v>
      </c>
      <c r="J744" s="6" t="s">
        <v>140</v>
      </c>
    </row>
    <row r="745" spans="1:10">
      <c r="A745">
        <v>0</v>
      </c>
      <c r="B745">
        <v>0</v>
      </c>
      <c r="C745">
        <v>-45.162800529736103</v>
      </c>
      <c r="D745" t="s">
        <v>10</v>
      </c>
      <c r="E745" t="s">
        <v>56</v>
      </c>
      <c r="F745" t="s">
        <v>12</v>
      </c>
      <c r="G745">
        <v>5</v>
      </c>
      <c r="H745">
        <v>0</v>
      </c>
      <c r="I745" s="6" t="s">
        <v>126</v>
      </c>
      <c r="J745" s="6" t="s">
        <v>127</v>
      </c>
    </row>
    <row r="746" spans="1:10">
      <c r="A746">
        <v>0.25</v>
      </c>
      <c r="B746">
        <v>0</v>
      </c>
      <c r="C746">
        <v>-48.375871301470298</v>
      </c>
      <c r="D746" t="s">
        <v>13</v>
      </c>
      <c r="E746" t="s">
        <v>56</v>
      </c>
      <c r="F746" t="s">
        <v>12</v>
      </c>
      <c r="G746">
        <v>5</v>
      </c>
      <c r="H746">
        <v>0.25</v>
      </c>
      <c r="I746" s="6" t="s">
        <v>345</v>
      </c>
      <c r="J746" s="6" t="s">
        <v>346</v>
      </c>
    </row>
    <row r="747" spans="1:10">
      <c r="A747">
        <v>0.43</v>
      </c>
      <c r="B747">
        <v>0</v>
      </c>
      <c r="C747">
        <v>-1038.42591272401</v>
      </c>
      <c r="D747" t="s">
        <v>14</v>
      </c>
      <c r="E747" t="s">
        <v>56</v>
      </c>
      <c r="F747" t="s">
        <v>12</v>
      </c>
      <c r="G747">
        <v>16</v>
      </c>
      <c r="H747">
        <v>0.43</v>
      </c>
      <c r="I747" s="6" t="s">
        <v>459</v>
      </c>
      <c r="J747" s="6" t="s">
        <v>460</v>
      </c>
    </row>
    <row r="748" spans="1:10">
      <c r="A748">
        <v>1</v>
      </c>
      <c r="B748">
        <v>0</v>
      </c>
      <c r="C748">
        <v>-81.711567335788601</v>
      </c>
      <c r="D748" t="s">
        <v>14</v>
      </c>
      <c r="E748" t="s">
        <v>935</v>
      </c>
      <c r="F748" t="s">
        <v>12</v>
      </c>
      <c r="G748">
        <v>16</v>
      </c>
      <c r="H748">
        <v>1</v>
      </c>
      <c r="I748" s="6" t="s">
        <v>149</v>
      </c>
      <c r="J748">
        <v>1</v>
      </c>
    </row>
    <row r="749" spans="1:10">
      <c r="A749" s="6" t="s">
        <v>472</v>
      </c>
      <c r="B749">
        <v>0</v>
      </c>
      <c r="C749">
        <v>-548.17753278813905</v>
      </c>
      <c r="D749" t="s">
        <v>14</v>
      </c>
      <c r="E749" t="s">
        <v>936</v>
      </c>
      <c r="F749" t="s">
        <v>12</v>
      </c>
      <c r="G749">
        <v>16</v>
      </c>
      <c r="H749" s="6" t="s">
        <v>472</v>
      </c>
      <c r="I749" s="6" t="s">
        <v>474</v>
      </c>
      <c r="J749" s="6" t="s">
        <v>475</v>
      </c>
    </row>
    <row r="750" spans="1:10">
      <c r="A750">
        <v>0.63</v>
      </c>
      <c r="B750">
        <v>0</v>
      </c>
      <c r="C750">
        <v>-806.91849342045202</v>
      </c>
      <c r="D750" t="s">
        <v>14</v>
      </c>
      <c r="E750" t="s">
        <v>937</v>
      </c>
      <c r="F750" t="s">
        <v>12</v>
      </c>
      <c r="G750">
        <v>16</v>
      </c>
      <c r="H750">
        <v>0.63</v>
      </c>
      <c r="I750" s="6" t="s">
        <v>497</v>
      </c>
      <c r="J750" s="6" t="s">
        <v>498</v>
      </c>
    </row>
    <row r="751" spans="1:10">
      <c r="A751">
        <v>0.5</v>
      </c>
      <c r="B751">
        <v>0</v>
      </c>
      <c r="C751">
        <v>-952.84721037992597</v>
      </c>
      <c r="D751" t="s">
        <v>14</v>
      </c>
      <c r="E751" t="s">
        <v>938</v>
      </c>
      <c r="F751" t="s">
        <v>12</v>
      </c>
      <c r="G751">
        <v>16</v>
      </c>
      <c r="H751">
        <v>0.5</v>
      </c>
      <c r="I751" s="6" t="s">
        <v>188</v>
      </c>
      <c r="J751" s="6" t="s">
        <v>189</v>
      </c>
    </row>
    <row r="752" spans="1:10">
      <c r="A752">
        <v>0.03</v>
      </c>
      <c r="B752">
        <v>0</v>
      </c>
      <c r="C752">
        <v>-356.091383823</v>
      </c>
      <c r="D752" t="s">
        <v>14</v>
      </c>
      <c r="E752" t="s">
        <v>939</v>
      </c>
      <c r="F752" t="s">
        <v>12</v>
      </c>
      <c r="G752">
        <v>16</v>
      </c>
      <c r="H752">
        <v>0.03</v>
      </c>
      <c r="I752">
        <v>3.0372082184858002E-3</v>
      </c>
      <c r="J752" s="6" t="s">
        <v>334</v>
      </c>
    </row>
    <row r="753" spans="1:10">
      <c r="A753">
        <v>1</v>
      </c>
      <c r="B753">
        <v>0</v>
      </c>
      <c r="C753">
        <v>-100.017373811273</v>
      </c>
      <c r="D753" t="s">
        <v>14</v>
      </c>
      <c r="E753" t="s">
        <v>940</v>
      </c>
      <c r="F753" t="s">
        <v>12</v>
      </c>
      <c r="G753">
        <v>16</v>
      </c>
      <c r="H753">
        <v>1</v>
      </c>
      <c r="I753" s="6" t="s">
        <v>149</v>
      </c>
      <c r="J753">
        <v>1</v>
      </c>
    </row>
    <row r="754" spans="1:10">
      <c r="A754">
        <v>0.9</v>
      </c>
      <c r="B754">
        <v>0</v>
      </c>
      <c r="C754">
        <v>-308.45779486503199</v>
      </c>
      <c r="D754" t="s">
        <v>14</v>
      </c>
      <c r="E754" t="s">
        <v>941</v>
      </c>
      <c r="F754" t="s">
        <v>12</v>
      </c>
      <c r="G754">
        <v>16</v>
      </c>
      <c r="H754">
        <v>0.9</v>
      </c>
      <c r="I754" s="6" t="s">
        <v>556</v>
      </c>
      <c r="J754" s="6" t="s">
        <v>557</v>
      </c>
    </row>
    <row r="755" spans="1:10">
      <c r="A755">
        <v>0.13</v>
      </c>
      <c r="B755">
        <v>0</v>
      </c>
      <c r="C755">
        <v>-407.17665125324999</v>
      </c>
      <c r="D755" t="s">
        <v>14</v>
      </c>
      <c r="E755" t="s">
        <v>942</v>
      </c>
      <c r="F755" t="s">
        <v>12</v>
      </c>
      <c r="G755">
        <v>16</v>
      </c>
      <c r="H755">
        <v>0.13</v>
      </c>
      <c r="I755">
        <v>3.7231133725714599E-2</v>
      </c>
      <c r="J755" s="6" t="s">
        <v>336</v>
      </c>
    </row>
    <row r="756" spans="1:10">
      <c r="A756" s="6" t="s">
        <v>610</v>
      </c>
      <c r="B756">
        <v>0</v>
      </c>
      <c r="C756">
        <v>-290.61739962586603</v>
      </c>
      <c r="D756" t="s">
        <v>14</v>
      </c>
      <c r="E756" t="s">
        <v>943</v>
      </c>
      <c r="F756" t="s">
        <v>12</v>
      </c>
      <c r="G756">
        <v>16</v>
      </c>
      <c r="H756" s="6" t="s">
        <v>610</v>
      </c>
      <c r="I756" s="6" t="s">
        <v>612</v>
      </c>
      <c r="J756" s="6" t="s">
        <v>613</v>
      </c>
    </row>
    <row r="757" spans="1:10">
      <c r="A757">
        <v>1</v>
      </c>
      <c r="B757">
        <v>0</v>
      </c>
      <c r="C757">
        <v>-264.390259652618</v>
      </c>
      <c r="D757" t="s">
        <v>14</v>
      </c>
      <c r="E757" t="s">
        <v>944</v>
      </c>
      <c r="F757" t="s">
        <v>12</v>
      </c>
      <c r="G757">
        <v>16</v>
      </c>
      <c r="H757">
        <v>1</v>
      </c>
      <c r="I757" s="6" t="s">
        <v>149</v>
      </c>
      <c r="J757">
        <v>1</v>
      </c>
    </row>
    <row r="758" spans="1:10">
      <c r="A758">
        <v>0.56000000000000005</v>
      </c>
      <c r="B758">
        <v>0</v>
      </c>
      <c r="C758">
        <v>-772.86543915557002</v>
      </c>
      <c r="D758" t="s">
        <v>14</v>
      </c>
      <c r="E758" t="s">
        <v>945</v>
      </c>
      <c r="F758" t="s">
        <v>12</v>
      </c>
      <c r="G758">
        <v>16</v>
      </c>
      <c r="H758">
        <v>0.56000000000000005</v>
      </c>
      <c r="I758" s="6" t="s">
        <v>225</v>
      </c>
      <c r="J758">
        <v>0.76710682244145301</v>
      </c>
    </row>
    <row r="759" spans="1:10">
      <c r="A759">
        <v>0.99</v>
      </c>
      <c r="B759">
        <v>0</v>
      </c>
      <c r="C759">
        <v>-325.44181430892399</v>
      </c>
      <c r="D759" t="s">
        <v>14</v>
      </c>
      <c r="E759" t="s">
        <v>946</v>
      </c>
      <c r="F759" t="s">
        <v>12</v>
      </c>
      <c r="G759">
        <v>16</v>
      </c>
      <c r="H759">
        <v>0.99</v>
      </c>
      <c r="I759" s="6" t="s">
        <v>263</v>
      </c>
      <c r="J759" s="6" t="s">
        <v>264</v>
      </c>
    </row>
    <row r="760" spans="1:10">
      <c r="A760">
        <v>0.85</v>
      </c>
      <c r="B760">
        <v>0</v>
      </c>
      <c r="C760">
        <v>-397.460817080119</v>
      </c>
      <c r="D760" t="s">
        <v>14</v>
      </c>
      <c r="E760" t="s">
        <v>947</v>
      </c>
      <c r="F760" t="s">
        <v>12</v>
      </c>
      <c r="G760">
        <v>16</v>
      </c>
      <c r="H760">
        <v>0.85</v>
      </c>
      <c r="I760" s="6" t="s">
        <v>287</v>
      </c>
      <c r="J760" s="6" t="s">
        <v>288</v>
      </c>
    </row>
    <row r="761" spans="1:10">
      <c r="A761">
        <v>0</v>
      </c>
      <c r="B761">
        <v>0</v>
      </c>
      <c r="C761">
        <v>-75.403301984231803</v>
      </c>
      <c r="D761" t="s">
        <v>14</v>
      </c>
      <c r="E761" t="s">
        <v>948</v>
      </c>
      <c r="F761" t="s">
        <v>12</v>
      </c>
      <c r="G761">
        <v>16</v>
      </c>
      <c r="H761">
        <v>0</v>
      </c>
      <c r="I761">
        <v>0</v>
      </c>
      <c r="J761" s="6" t="s">
        <v>140</v>
      </c>
    </row>
    <row r="762" spans="1:10">
      <c r="A762">
        <v>0.89</v>
      </c>
      <c r="B762">
        <v>0</v>
      </c>
      <c r="C762">
        <v>-342.91557713352398</v>
      </c>
      <c r="D762" t="s">
        <v>14</v>
      </c>
      <c r="E762" t="s">
        <v>949</v>
      </c>
      <c r="F762" t="s">
        <v>12</v>
      </c>
      <c r="G762">
        <v>16</v>
      </c>
      <c r="H762">
        <v>0.89</v>
      </c>
      <c r="I762" s="6" t="s">
        <v>159</v>
      </c>
      <c r="J762" s="6" t="s">
        <v>160</v>
      </c>
    </row>
    <row r="763" spans="1:10">
      <c r="A763">
        <v>0</v>
      </c>
      <c r="B763">
        <v>0</v>
      </c>
      <c r="C763">
        <v>-310.86975140357998</v>
      </c>
      <c r="D763" t="s">
        <v>14</v>
      </c>
      <c r="E763" t="s">
        <v>950</v>
      </c>
      <c r="F763" t="s">
        <v>12</v>
      </c>
      <c r="G763">
        <v>16</v>
      </c>
      <c r="H763">
        <v>0</v>
      </c>
      <c r="I763">
        <v>0</v>
      </c>
      <c r="J763" s="6" t="s">
        <v>140</v>
      </c>
    </row>
    <row r="764" spans="1:10">
      <c r="A764">
        <v>0.24</v>
      </c>
      <c r="B764">
        <v>0</v>
      </c>
      <c r="C764">
        <v>-736.492679259032</v>
      </c>
      <c r="D764" t="s">
        <v>14</v>
      </c>
      <c r="E764" t="s">
        <v>951</v>
      </c>
      <c r="F764" t="s">
        <v>12</v>
      </c>
      <c r="G764">
        <v>16</v>
      </c>
      <c r="H764">
        <v>0.24</v>
      </c>
      <c r="I764">
        <v>9.5792488470350406E-2</v>
      </c>
      <c r="J764" s="6" t="s">
        <v>152</v>
      </c>
    </row>
    <row r="765" spans="1:10">
      <c r="A765">
        <v>0.2</v>
      </c>
      <c r="B765">
        <v>0</v>
      </c>
      <c r="C765">
        <v>-628.32303985820397</v>
      </c>
      <c r="D765" t="s">
        <v>14</v>
      </c>
      <c r="E765" t="s">
        <v>952</v>
      </c>
      <c r="F765" t="s">
        <v>12</v>
      </c>
      <c r="G765">
        <v>16</v>
      </c>
      <c r="H765">
        <v>0.2</v>
      </c>
      <c r="I765">
        <v>7.2742662037866904E-2</v>
      </c>
      <c r="J765">
        <v>0.44342194628279502</v>
      </c>
    </row>
    <row r="766" spans="1:10">
      <c r="A766">
        <v>0</v>
      </c>
      <c r="B766">
        <v>0</v>
      </c>
      <c r="C766">
        <v>-375.20124873591902</v>
      </c>
      <c r="D766" t="s">
        <v>14</v>
      </c>
      <c r="E766" t="s">
        <v>953</v>
      </c>
      <c r="F766" t="s">
        <v>12</v>
      </c>
      <c r="G766">
        <v>16</v>
      </c>
      <c r="H766">
        <v>0</v>
      </c>
      <c r="I766">
        <v>0</v>
      </c>
      <c r="J766" s="6" t="s">
        <v>140</v>
      </c>
    </row>
    <row r="767" spans="1:10">
      <c r="A767">
        <v>0.99</v>
      </c>
      <c r="B767">
        <v>0</v>
      </c>
      <c r="C767">
        <v>-316.35440318716599</v>
      </c>
      <c r="D767" t="s">
        <v>14</v>
      </c>
      <c r="E767" t="s">
        <v>954</v>
      </c>
      <c r="F767" t="s">
        <v>12</v>
      </c>
      <c r="G767">
        <v>16</v>
      </c>
      <c r="H767">
        <v>0.99</v>
      </c>
      <c r="I767" s="6" t="s">
        <v>263</v>
      </c>
      <c r="J767" s="6" t="s">
        <v>264</v>
      </c>
    </row>
    <row r="768" spans="1:10">
      <c r="A768">
        <v>0.4</v>
      </c>
      <c r="B768">
        <v>0</v>
      </c>
      <c r="C768">
        <v>-155.759730588102</v>
      </c>
      <c r="D768" t="s">
        <v>10</v>
      </c>
      <c r="E768" t="s">
        <v>57</v>
      </c>
      <c r="F768" t="s">
        <v>12</v>
      </c>
      <c r="G768">
        <v>6</v>
      </c>
      <c r="H768">
        <v>0.4</v>
      </c>
      <c r="I768" s="6" t="s">
        <v>955</v>
      </c>
      <c r="J768">
        <v>0.74758462010154603</v>
      </c>
    </row>
    <row r="769" spans="1:10">
      <c r="A769">
        <v>0.1</v>
      </c>
      <c r="B769">
        <v>0</v>
      </c>
      <c r="C769">
        <v>-443.76155274169997</v>
      </c>
      <c r="D769" t="s">
        <v>14</v>
      </c>
      <c r="E769" t="s">
        <v>57</v>
      </c>
      <c r="F769" t="s">
        <v>12</v>
      </c>
      <c r="G769">
        <v>16</v>
      </c>
      <c r="H769">
        <v>0.1</v>
      </c>
      <c r="I769" s="6" t="s">
        <v>172</v>
      </c>
      <c r="J769" s="6" t="s">
        <v>173</v>
      </c>
    </row>
    <row r="770" spans="1:10">
      <c r="A770">
        <v>0.27</v>
      </c>
      <c r="B770">
        <v>0</v>
      </c>
      <c r="C770">
        <v>-83.192805390524796</v>
      </c>
      <c r="D770" t="s">
        <v>10</v>
      </c>
      <c r="E770" t="s">
        <v>58</v>
      </c>
      <c r="F770" t="s">
        <v>12</v>
      </c>
      <c r="G770">
        <v>5</v>
      </c>
      <c r="H770">
        <v>0.27</v>
      </c>
      <c r="I770">
        <v>6.0701776889939399E-2</v>
      </c>
      <c r="J770">
        <v>0.67916015691032094</v>
      </c>
    </row>
    <row r="771" spans="1:10">
      <c r="A771">
        <v>0.3</v>
      </c>
      <c r="B771">
        <v>0</v>
      </c>
      <c r="C771">
        <v>-53.957192009834699</v>
      </c>
      <c r="D771" t="s">
        <v>13</v>
      </c>
      <c r="E771" t="s">
        <v>58</v>
      </c>
      <c r="F771" t="s">
        <v>12</v>
      </c>
      <c r="G771">
        <v>6</v>
      </c>
      <c r="H771">
        <v>0.3</v>
      </c>
      <c r="I771">
        <v>8.1309996308552193E-2</v>
      </c>
      <c r="J771">
        <v>0.67482371885231396</v>
      </c>
    </row>
    <row r="772" spans="1:10">
      <c r="A772">
        <v>0.2</v>
      </c>
      <c r="B772">
        <v>0</v>
      </c>
      <c r="C772">
        <v>-608.25126860445198</v>
      </c>
      <c r="D772" t="s">
        <v>14</v>
      </c>
      <c r="E772" t="s">
        <v>58</v>
      </c>
      <c r="F772" t="s">
        <v>12</v>
      </c>
      <c r="G772">
        <v>16</v>
      </c>
      <c r="H772">
        <v>0.2</v>
      </c>
      <c r="I772">
        <v>7.2742662037866904E-2</v>
      </c>
      <c r="J772">
        <v>0.44342194628279502</v>
      </c>
    </row>
    <row r="773" spans="1:10">
      <c r="A773">
        <v>0</v>
      </c>
      <c r="B773">
        <v>0</v>
      </c>
      <c r="C773">
        <v>-273.86687528559702</v>
      </c>
      <c r="D773" t="s">
        <v>14</v>
      </c>
      <c r="E773" t="s">
        <v>956</v>
      </c>
      <c r="F773" t="s">
        <v>12</v>
      </c>
      <c r="G773">
        <v>16</v>
      </c>
      <c r="H773">
        <v>0</v>
      </c>
      <c r="I773">
        <v>0</v>
      </c>
      <c r="J773" s="6" t="s">
        <v>140</v>
      </c>
    </row>
    <row r="774" spans="1:10">
      <c r="A774">
        <v>0.55000000000000004</v>
      </c>
      <c r="B774">
        <v>0</v>
      </c>
      <c r="C774">
        <v>-625.72930082924802</v>
      </c>
      <c r="D774" t="s">
        <v>14</v>
      </c>
      <c r="E774" t="s">
        <v>957</v>
      </c>
      <c r="F774" t="s">
        <v>12</v>
      </c>
      <c r="G774">
        <v>16</v>
      </c>
      <c r="H774">
        <v>0.55000000000000004</v>
      </c>
      <c r="I774" s="6" t="s">
        <v>131</v>
      </c>
      <c r="J774" s="6" t="s">
        <v>132</v>
      </c>
    </row>
    <row r="775" spans="1:10">
      <c r="A775">
        <v>0.56000000000000005</v>
      </c>
      <c r="B775">
        <v>0</v>
      </c>
      <c r="C775">
        <v>-646.07512599009499</v>
      </c>
      <c r="D775" t="s">
        <v>14</v>
      </c>
      <c r="E775" t="s">
        <v>958</v>
      </c>
      <c r="F775" t="s">
        <v>12</v>
      </c>
      <c r="G775">
        <v>16</v>
      </c>
      <c r="H775">
        <v>0.56000000000000005</v>
      </c>
      <c r="I775" s="6" t="s">
        <v>225</v>
      </c>
      <c r="J775">
        <v>0.76710682244145301</v>
      </c>
    </row>
    <row r="776" spans="1:10">
      <c r="A776">
        <v>0.67</v>
      </c>
      <c r="B776">
        <v>0</v>
      </c>
      <c r="C776">
        <v>-637.15871799141803</v>
      </c>
      <c r="D776" t="s">
        <v>14</v>
      </c>
      <c r="E776" t="s">
        <v>959</v>
      </c>
      <c r="F776" t="s">
        <v>12</v>
      </c>
      <c r="G776">
        <v>16</v>
      </c>
      <c r="H776">
        <v>0.67</v>
      </c>
      <c r="I776" s="6" t="s">
        <v>530</v>
      </c>
      <c r="J776" s="6" t="s">
        <v>531</v>
      </c>
    </row>
    <row r="777" spans="1:10">
      <c r="A777">
        <v>0.45</v>
      </c>
      <c r="B777">
        <v>0</v>
      </c>
      <c r="C777">
        <v>-570.68313968460495</v>
      </c>
      <c r="D777" t="s">
        <v>14</v>
      </c>
      <c r="E777" t="s">
        <v>960</v>
      </c>
      <c r="F777" t="s">
        <v>12</v>
      </c>
      <c r="G777">
        <v>16</v>
      </c>
      <c r="H777">
        <v>0.45</v>
      </c>
      <c r="I777" s="6" t="s">
        <v>233</v>
      </c>
      <c r="J777" s="6" t="s">
        <v>234</v>
      </c>
    </row>
    <row r="778" spans="1:10">
      <c r="A778">
        <v>1</v>
      </c>
      <c r="B778">
        <v>0</v>
      </c>
      <c r="C778">
        <v>-154.458558638212</v>
      </c>
      <c r="D778" t="s">
        <v>14</v>
      </c>
      <c r="E778" t="s">
        <v>961</v>
      </c>
      <c r="F778" t="s">
        <v>12</v>
      </c>
      <c r="G778">
        <v>16</v>
      </c>
      <c r="H778">
        <v>1</v>
      </c>
      <c r="I778" s="6" t="s">
        <v>149</v>
      </c>
      <c r="J778">
        <v>1</v>
      </c>
    </row>
    <row r="779" spans="1:10">
      <c r="A779">
        <v>0.02</v>
      </c>
      <c r="B779">
        <v>0</v>
      </c>
      <c r="C779">
        <v>-347.14197378393197</v>
      </c>
      <c r="D779" t="s">
        <v>14</v>
      </c>
      <c r="E779" t="s">
        <v>962</v>
      </c>
      <c r="F779" t="s">
        <v>12</v>
      </c>
      <c r="G779">
        <v>16</v>
      </c>
      <c r="H779">
        <v>0.02</v>
      </c>
      <c r="I779">
        <v>1.4372521617873901E-3</v>
      </c>
      <c r="J779" s="6" t="s">
        <v>899</v>
      </c>
    </row>
    <row r="780" spans="1:10">
      <c r="A780">
        <v>0.15</v>
      </c>
      <c r="B780">
        <v>0</v>
      </c>
      <c r="C780">
        <v>-161.859551552657</v>
      </c>
      <c r="D780" t="s">
        <v>10</v>
      </c>
      <c r="E780" t="s">
        <v>59</v>
      </c>
      <c r="F780" t="s">
        <v>12</v>
      </c>
      <c r="G780">
        <v>6</v>
      </c>
      <c r="H780">
        <v>0.15</v>
      </c>
      <c r="I780" s="6" t="s">
        <v>221</v>
      </c>
      <c r="J780" s="6" t="s">
        <v>222</v>
      </c>
    </row>
    <row r="781" spans="1:10">
      <c r="A781">
        <v>0</v>
      </c>
      <c r="B781">
        <v>0</v>
      </c>
      <c r="C781">
        <v>-48.957254248189798</v>
      </c>
      <c r="D781" t="s">
        <v>13</v>
      </c>
      <c r="E781" t="s">
        <v>59</v>
      </c>
      <c r="F781" t="s">
        <v>12</v>
      </c>
      <c r="G781">
        <v>7</v>
      </c>
      <c r="H781">
        <v>0</v>
      </c>
      <c r="I781">
        <v>0</v>
      </c>
      <c r="J781" s="6" t="s">
        <v>214</v>
      </c>
    </row>
    <row r="782" spans="1:10">
      <c r="A782">
        <v>0.17</v>
      </c>
      <c r="B782">
        <v>0</v>
      </c>
      <c r="C782">
        <v>-556.38776618949498</v>
      </c>
      <c r="D782" t="s">
        <v>14</v>
      </c>
      <c r="E782" t="s">
        <v>59</v>
      </c>
      <c r="F782" t="s">
        <v>12</v>
      </c>
      <c r="G782">
        <v>16</v>
      </c>
      <c r="H782">
        <v>0.17</v>
      </c>
      <c r="I782">
        <v>5.6689958584459903E-2</v>
      </c>
      <c r="J782" s="6" t="s">
        <v>179</v>
      </c>
    </row>
    <row r="783" spans="1:10">
      <c r="A783">
        <v>0</v>
      </c>
      <c r="B783">
        <v>0</v>
      </c>
      <c r="C783">
        <v>-0.59296981535658499</v>
      </c>
      <c r="D783" t="s">
        <v>10</v>
      </c>
      <c r="E783" t="s">
        <v>60</v>
      </c>
      <c r="F783" t="s">
        <v>12</v>
      </c>
      <c r="G783">
        <v>5</v>
      </c>
      <c r="H783">
        <v>0</v>
      </c>
      <c r="I783" s="6" t="s">
        <v>126</v>
      </c>
      <c r="J783" s="6" t="s">
        <v>127</v>
      </c>
    </row>
    <row r="784" spans="1:10">
      <c r="A784">
        <v>0.11</v>
      </c>
      <c r="B784">
        <v>0</v>
      </c>
      <c r="C784">
        <v>-16.604021202009001</v>
      </c>
      <c r="D784" t="s">
        <v>13</v>
      </c>
      <c r="E784" t="s">
        <v>60</v>
      </c>
      <c r="F784" t="s">
        <v>12</v>
      </c>
      <c r="G784">
        <v>5</v>
      </c>
      <c r="H784">
        <v>0.11</v>
      </c>
      <c r="I784" s="6" t="s">
        <v>551</v>
      </c>
      <c r="J784" s="6" t="s">
        <v>552</v>
      </c>
    </row>
    <row r="785" spans="1:10">
      <c r="A785">
        <v>0.48</v>
      </c>
      <c r="B785">
        <v>0</v>
      </c>
      <c r="C785">
        <v>-638.02108859744703</v>
      </c>
      <c r="D785" t="s">
        <v>14</v>
      </c>
      <c r="E785" t="s">
        <v>60</v>
      </c>
      <c r="F785" t="s">
        <v>12</v>
      </c>
      <c r="G785">
        <v>16</v>
      </c>
      <c r="H785">
        <v>0.48</v>
      </c>
      <c r="I785" s="6" t="s">
        <v>510</v>
      </c>
      <c r="J785" s="6" t="s">
        <v>511</v>
      </c>
    </row>
    <row r="786" spans="1:10">
      <c r="A786">
        <v>0.71</v>
      </c>
      <c r="B786">
        <v>0</v>
      </c>
      <c r="C786">
        <v>-665.212655862151</v>
      </c>
      <c r="D786" t="s">
        <v>14</v>
      </c>
      <c r="E786" t="s">
        <v>963</v>
      </c>
      <c r="F786" t="s">
        <v>12</v>
      </c>
      <c r="G786">
        <v>16</v>
      </c>
      <c r="H786">
        <v>0.71</v>
      </c>
      <c r="I786" s="6" t="s">
        <v>796</v>
      </c>
      <c r="J786" s="6" t="s">
        <v>797</v>
      </c>
    </row>
    <row r="787" spans="1:10">
      <c r="A787">
        <v>0.43</v>
      </c>
      <c r="B787">
        <v>0</v>
      </c>
      <c r="C787">
        <v>-174.96274498446999</v>
      </c>
      <c r="D787" t="s">
        <v>10</v>
      </c>
      <c r="E787" t="s">
        <v>61</v>
      </c>
      <c r="F787" t="s">
        <v>12</v>
      </c>
      <c r="G787">
        <v>6</v>
      </c>
      <c r="H787">
        <v>0.43</v>
      </c>
      <c r="I787" s="6" t="s">
        <v>964</v>
      </c>
      <c r="J787" s="6" t="s">
        <v>965</v>
      </c>
    </row>
    <row r="788" spans="1:10">
      <c r="A788">
        <v>0.53</v>
      </c>
      <c r="B788">
        <v>0</v>
      </c>
      <c r="C788">
        <v>-101.542499522203</v>
      </c>
      <c r="D788" t="s">
        <v>13</v>
      </c>
      <c r="E788" t="s">
        <v>61</v>
      </c>
      <c r="F788" t="s">
        <v>12</v>
      </c>
      <c r="G788">
        <v>7</v>
      </c>
      <c r="H788">
        <v>0.53</v>
      </c>
      <c r="I788" s="6" t="s">
        <v>966</v>
      </c>
      <c r="J788" s="6" t="s">
        <v>967</v>
      </c>
    </row>
    <row r="789" spans="1:10">
      <c r="A789">
        <v>0.37</v>
      </c>
      <c r="B789">
        <v>0</v>
      </c>
      <c r="C789">
        <v>-988.51450484322595</v>
      </c>
      <c r="D789" t="s">
        <v>14</v>
      </c>
      <c r="E789" t="s">
        <v>61</v>
      </c>
      <c r="F789" t="s">
        <v>12</v>
      </c>
      <c r="G789">
        <v>16</v>
      </c>
      <c r="H789">
        <v>0.37</v>
      </c>
      <c r="I789" s="6" t="s">
        <v>137</v>
      </c>
      <c r="J789" s="6" t="s">
        <v>138</v>
      </c>
    </row>
    <row r="790" spans="1:10">
      <c r="A790">
        <v>0.18</v>
      </c>
      <c r="B790">
        <v>0</v>
      </c>
      <c r="C790">
        <v>-122.006881899988</v>
      </c>
      <c r="D790" t="s">
        <v>10</v>
      </c>
      <c r="E790" t="s">
        <v>62</v>
      </c>
      <c r="F790" t="s">
        <v>12</v>
      </c>
      <c r="G790">
        <v>7</v>
      </c>
      <c r="H790">
        <v>0.18</v>
      </c>
      <c r="I790" s="6" t="s">
        <v>968</v>
      </c>
      <c r="J790" s="6" t="s">
        <v>969</v>
      </c>
    </row>
    <row r="791" spans="1:10">
      <c r="A791">
        <v>0.1</v>
      </c>
      <c r="B791">
        <v>0</v>
      </c>
      <c r="C791">
        <v>-50.795874190370697</v>
      </c>
      <c r="D791" t="s">
        <v>13</v>
      </c>
      <c r="E791" t="s">
        <v>62</v>
      </c>
      <c r="F791" t="s">
        <v>12</v>
      </c>
      <c r="G791">
        <v>6</v>
      </c>
      <c r="H791">
        <v>0.1</v>
      </c>
      <c r="I791">
        <v>1.21914619099597E-2</v>
      </c>
      <c r="J791" s="6" t="s">
        <v>617</v>
      </c>
    </row>
    <row r="792" spans="1:10">
      <c r="A792">
        <v>0.13</v>
      </c>
      <c r="B792">
        <v>0</v>
      </c>
      <c r="C792">
        <v>-611.04898944138495</v>
      </c>
      <c r="D792" t="s">
        <v>14</v>
      </c>
      <c r="E792" t="s">
        <v>62</v>
      </c>
      <c r="F792" t="s">
        <v>12</v>
      </c>
      <c r="G792">
        <v>16</v>
      </c>
      <c r="H792">
        <v>0.13</v>
      </c>
      <c r="I792">
        <v>3.7231133725714599E-2</v>
      </c>
      <c r="J792" s="6" t="s">
        <v>336</v>
      </c>
    </row>
    <row r="793" spans="1:10">
      <c r="A793">
        <v>1</v>
      </c>
      <c r="B793">
        <v>0</v>
      </c>
      <c r="C793">
        <v>-182.171968173583</v>
      </c>
      <c r="D793" t="s">
        <v>14</v>
      </c>
      <c r="E793" t="s">
        <v>970</v>
      </c>
      <c r="F793" t="s">
        <v>12</v>
      </c>
      <c r="G793">
        <v>16</v>
      </c>
      <c r="H793">
        <v>1</v>
      </c>
      <c r="I793" s="6" t="s">
        <v>149</v>
      </c>
      <c r="J793">
        <v>1</v>
      </c>
    </row>
    <row r="794" spans="1:10">
      <c r="A794">
        <v>0.53</v>
      </c>
      <c r="B794">
        <v>0</v>
      </c>
      <c r="C794">
        <v>-161.44689055254901</v>
      </c>
      <c r="D794" t="s">
        <v>10</v>
      </c>
      <c r="E794" t="s">
        <v>63</v>
      </c>
      <c r="F794" t="s">
        <v>12</v>
      </c>
      <c r="G794">
        <v>6</v>
      </c>
      <c r="H794">
        <v>0.53</v>
      </c>
      <c r="I794" s="6" t="s">
        <v>808</v>
      </c>
      <c r="J794" s="6" t="s">
        <v>809</v>
      </c>
    </row>
    <row r="795" spans="1:10">
      <c r="A795">
        <v>0.36</v>
      </c>
      <c r="B795">
        <v>0</v>
      </c>
      <c r="C795">
        <v>-579.44090608825297</v>
      </c>
      <c r="D795" t="s">
        <v>14</v>
      </c>
      <c r="E795" t="s">
        <v>63</v>
      </c>
      <c r="F795" t="s">
        <v>12</v>
      </c>
      <c r="G795">
        <v>16</v>
      </c>
      <c r="H795">
        <v>0.36</v>
      </c>
      <c r="I795" s="6" t="s">
        <v>252</v>
      </c>
      <c r="J795" s="6" t="s">
        <v>253</v>
      </c>
    </row>
    <row r="796" spans="1:10">
      <c r="A796">
        <v>0</v>
      </c>
      <c r="B796">
        <v>0</v>
      </c>
      <c r="C796">
        <v>-5.7889934516168298</v>
      </c>
      <c r="D796" t="s">
        <v>14</v>
      </c>
      <c r="E796" t="s">
        <v>971</v>
      </c>
      <c r="F796" t="s">
        <v>12</v>
      </c>
      <c r="G796">
        <v>16</v>
      </c>
      <c r="H796">
        <v>0</v>
      </c>
      <c r="I796">
        <v>0</v>
      </c>
      <c r="J796" s="6" t="s">
        <v>140</v>
      </c>
    </row>
    <row r="797" spans="1:10">
      <c r="A797">
        <v>0.36</v>
      </c>
      <c r="B797">
        <v>0</v>
      </c>
      <c r="C797">
        <v>-90.990159737171197</v>
      </c>
      <c r="D797" t="s">
        <v>10</v>
      </c>
      <c r="E797" t="s">
        <v>64</v>
      </c>
      <c r="F797" t="s">
        <v>12</v>
      </c>
      <c r="G797">
        <v>5</v>
      </c>
      <c r="H797">
        <v>0.36</v>
      </c>
      <c r="I797">
        <v>9.8640099433966205E-2</v>
      </c>
      <c r="J797" s="6" t="s">
        <v>844</v>
      </c>
    </row>
    <row r="798" spans="1:10">
      <c r="A798">
        <v>0.76</v>
      </c>
      <c r="B798">
        <v>0</v>
      </c>
      <c r="C798">
        <v>-610.48434356575899</v>
      </c>
      <c r="D798" t="s">
        <v>14</v>
      </c>
      <c r="E798" t="s">
        <v>64</v>
      </c>
      <c r="F798" t="s">
        <v>12</v>
      </c>
      <c r="G798">
        <v>16</v>
      </c>
      <c r="H798">
        <v>0.76</v>
      </c>
      <c r="I798" s="6" t="s">
        <v>544</v>
      </c>
      <c r="J798" s="6" t="s">
        <v>545</v>
      </c>
    </row>
    <row r="799" spans="1:10">
      <c r="A799">
        <v>0.3</v>
      </c>
      <c r="B799">
        <v>0</v>
      </c>
      <c r="C799">
        <v>-61.010374437467902</v>
      </c>
      <c r="D799" t="s">
        <v>10</v>
      </c>
      <c r="E799" t="s">
        <v>65</v>
      </c>
      <c r="F799" t="s">
        <v>12</v>
      </c>
      <c r="G799">
        <v>5</v>
      </c>
      <c r="H799">
        <v>0.3</v>
      </c>
      <c r="I799">
        <v>7.2584039985663401E-2</v>
      </c>
      <c r="J799" s="6" t="s">
        <v>972</v>
      </c>
    </row>
    <row r="800" spans="1:10">
      <c r="A800">
        <v>0.4</v>
      </c>
      <c r="B800">
        <v>0</v>
      </c>
      <c r="C800">
        <v>-726.64825103505905</v>
      </c>
      <c r="D800" t="s">
        <v>14</v>
      </c>
      <c r="E800" t="s">
        <v>65</v>
      </c>
      <c r="F800" t="s">
        <v>12</v>
      </c>
      <c r="G800">
        <v>16</v>
      </c>
      <c r="H800">
        <v>0.4</v>
      </c>
      <c r="I800" s="6" t="s">
        <v>257</v>
      </c>
      <c r="J800" s="6" t="s">
        <v>258</v>
      </c>
    </row>
    <row r="801" spans="1:10">
      <c r="A801">
        <v>0</v>
      </c>
      <c r="B801">
        <v>0</v>
      </c>
      <c r="C801">
        <v>-207.87095286376899</v>
      </c>
      <c r="D801" t="s">
        <v>14</v>
      </c>
      <c r="E801" t="s">
        <v>973</v>
      </c>
      <c r="F801" t="s">
        <v>12</v>
      </c>
      <c r="G801">
        <v>16</v>
      </c>
      <c r="H801">
        <v>0</v>
      </c>
      <c r="I801">
        <v>0</v>
      </c>
      <c r="J801" s="6" t="s">
        <v>140</v>
      </c>
    </row>
    <row r="802" spans="1:10">
      <c r="A802">
        <v>0</v>
      </c>
      <c r="B802">
        <v>0</v>
      </c>
      <c r="C802">
        <v>-6.1809565499033798</v>
      </c>
      <c r="D802" t="s">
        <v>14</v>
      </c>
      <c r="E802" t="s">
        <v>974</v>
      </c>
      <c r="F802" t="s">
        <v>12</v>
      </c>
      <c r="G802">
        <v>16</v>
      </c>
      <c r="H802">
        <v>0</v>
      </c>
      <c r="I802">
        <v>0</v>
      </c>
      <c r="J802" s="6" t="s">
        <v>140</v>
      </c>
    </row>
    <row r="803" spans="1:10">
      <c r="A803">
        <v>1</v>
      </c>
      <c r="B803">
        <v>0</v>
      </c>
      <c r="C803">
        <v>-108.406386039593</v>
      </c>
      <c r="D803" t="s">
        <v>14</v>
      </c>
      <c r="E803" t="s">
        <v>975</v>
      </c>
      <c r="F803" t="s">
        <v>12</v>
      </c>
      <c r="G803">
        <v>16</v>
      </c>
      <c r="H803">
        <v>1</v>
      </c>
      <c r="I803" s="6" t="s">
        <v>149</v>
      </c>
      <c r="J803">
        <v>1</v>
      </c>
    </row>
    <row r="804" spans="1:10">
      <c r="A804">
        <v>0.86</v>
      </c>
      <c r="B804">
        <v>0</v>
      </c>
      <c r="C804">
        <v>-553.62437973679596</v>
      </c>
      <c r="D804" t="s">
        <v>14</v>
      </c>
      <c r="E804" t="s">
        <v>976</v>
      </c>
      <c r="F804" t="s">
        <v>12</v>
      </c>
      <c r="G804">
        <v>16</v>
      </c>
      <c r="H804">
        <v>0.86</v>
      </c>
      <c r="I804" s="6" t="s">
        <v>308</v>
      </c>
      <c r="J804" s="6" t="s">
        <v>309</v>
      </c>
    </row>
    <row r="805" spans="1:10">
      <c r="A805">
        <v>0</v>
      </c>
      <c r="B805">
        <v>0</v>
      </c>
      <c r="C805">
        <v>-63.762171959846498</v>
      </c>
      <c r="D805" t="s">
        <v>14</v>
      </c>
      <c r="E805" t="s">
        <v>977</v>
      </c>
      <c r="F805" t="s">
        <v>12</v>
      </c>
      <c r="G805">
        <v>16</v>
      </c>
      <c r="H805">
        <v>0</v>
      </c>
      <c r="I805">
        <v>0</v>
      </c>
      <c r="J805" s="6" t="s">
        <v>140</v>
      </c>
    </row>
    <row r="806" spans="1:10">
      <c r="A806">
        <v>0</v>
      </c>
      <c r="B806">
        <v>0</v>
      </c>
      <c r="C806">
        <v>-240.51013370839499</v>
      </c>
      <c r="D806" t="s">
        <v>14</v>
      </c>
      <c r="E806" t="s">
        <v>978</v>
      </c>
      <c r="F806" t="s">
        <v>12</v>
      </c>
      <c r="G806">
        <v>16</v>
      </c>
      <c r="H806">
        <v>0</v>
      </c>
      <c r="I806">
        <v>0</v>
      </c>
      <c r="J806" s="6" t="s">
        <v>140</v>
      </c>
    </row>
    <row r="807" spans="1:10">
      <c r="A807">
        <v>0.87</v>
      </c>
      <c r="B807">
        <v>0</v>
      </c>
      <c r="C807">
        <v>-480.002438145187</v>
      </c>
      <c r="D807" t="s">
        <v>14</v>
      </c>
      <c r="E807" t="s">
        <v>979</v>
      </c>
      <c r="F807" t="s">
        <v>12</v>
      </c>
      <c r="G807">
        <v>16</v>
      </c>
      <c r="H807">
        <v>0.87</v>
      </c>
      <c r="I807" s="6" t="s">
        <v>167</v>
      </c>
      <c r="J807" s="6" t="s">
        <v>168</v>
      </c>
    </row>
    <row r="808" spans="1:10">
      <c r="A808">
        <v>0.67</v>
      </c>
      <c r="B808">
        <v>0</v>
      </c>
      <c r="C808">
        <v>-571.68320129696099</v>
      </c>
      <c r="D808" t="s">
        <v>14</v>
      </c>
      <c r="E808" t="s">
        <v>980</v>
      </c>
      <c r="F808" t="s">
        <v>12</v>
      </c>
      <c r="G808">
        <v>16</v>
      </c>
      <c r="H808">
        <v>0.67</v>
      </c>
      <c r="I808" s="6" t="s">
        <v>530</v>
      </c>
      <c r="J808" s="6" t="s">
        <v>531</v>
      </c>
    </row>
    <row r="809" spans="1:10">
      <c r="A809" s="6" t="s">
        <v>488</v>
      </c>
      <c r="B809">
        <v>0</v>
      </c>
      <c r="C809">
        <v>-652.02866128500398</v>
      </c>
      <c r="D809" t="s">
        <v>14</v>
      </c>
      <c r="E809" t="s">
        <v>981</v>
      </c>
      <c r="F809" t="s">
        <v>12</v>
      </c>
      <c r="G809">
        <v>16</v>
      </c>
      <c r="H809" s="6" t="s">
        <v>488</v>
      </c>
      <c r="I809">
        <v>0.58890888943173203</v>
      </c>
      <c r="J809" s="6" t="s">
        <v>490</v>
      </c>
    </row>
    <row r="810" spans="1:10">
      <c r="A810">
        <v>0</v>
      </c>
      <c r="B810">
        <v>0</v>
      </c>
      <c r="C810">
        <v>-300.40255397708898</v>
      </c>
      <c r="D810" t="s">
        <v>14</v>
      </c>
      <c r="E810" t="s">
        <v>982</v>
      </c>
      <c r="F810" t="s">
        <v>12</v>
      </c>
      <c r="G810">
        <v>16</v>
      </c>
      <c r="H810">
        <v>0</v>
      </c>
      <c r="I810">
        <v>0</v>
      </c>
      <c r="J810" s="6" t="s">
        <v>140</v>
      </c>
    </row>
    <row r="811" spans="1:10">
      <c r="A811">
        <v>0.23</v>
      </c>
      <c r="B811">
        <v>0</v>
      </c>
      <c r="C811">
        <v>-707.59888046051503</v>
      </c>
      <c r="D811" t="s">
        <v>14</v>
      </c>
      <c r="E811" t="s">
        <v>983</v>
      </c>
      <c r="F811" t="s">
        <v>12</v>
      </c>
      <c r="G811">
        <v>16</v>
      </c>
      <c r="H811">
        <v>0.23</v>
      </c>
      <c r="I811">
        <v>8.9866955870574194E-2</v>
      </c>
      <c r="J811" s="6" t="s">
        <v>402</v>
      </c>
    </row>
    <row r="812" spans="1:10">
      <c r="A812">
        <v>0</v>
      </c>
      <c r="B812">
        <v>0</v>
      </c>
      <c r="C812">
        <v>-249.62453120801999</v>
      </c>
      <c r="D812" t="s">
        <v>14</v>
      </c>
      <c r="E812" t="s">
        <v>984</v>
      </c>
      <c r="F812" t="s">
        <v>12</v>
      </c>
      <c r="G812">
        <v>16</v>
      </c>
      <c r="H812">
        <v>0</v>
      </c>
      <c r="I812">
        <v>0</v>
      </c>
      <c r="J812" s="6" t="s">
        <v>140</v>
      </c>
    </row>
    <row r="813" spans="1:10">
      <c r="A813">
        <v>1</v>
      </c>
      <c r="B813">
        <v>0</v>
      </c>
      <c r="C813">
        <v>-114.785082871135</v>
      </c>
      <c r="D813" t="s">
        <v>14</v>
      </c>
      <c r="E813" t="s">
        <v>985</v>
      </c>
      <c r="F813" t="s">
        <v>12</v>
      </c>
      <c r="G813">
        <v>16</v>
      </c>
      <c r="H813">
        <v>1</v>
      </c>
      <c r="I813" s="6" t="s">
        <v>149</v>
      </c>
      <c r="J813">
        <v>1</v>
      </c>
    </row>
    <row r="814" spans="1:10">
      <c r="A814">
        <v>1</v>
      </c>
      <c r="B814">
        <v>0</v>
      </c>
      <c r="C814">
        <v>-320.89848336610902</v>
      </c>
      <c r="D814" t="s">
        <v>14</v>
      </c>
      <c r="E814" t="s">
        <v>986</v>
      </c>
      <c r="F814" t="s">
        <v>12</v>
      </c>
      <c r="G814">
        <v>16</v>
      </c>
      <c r="H814">
        <v>1</v>
      </c>
      <c r="I814" s="6" t="s">
        <v>149</v>
      </c>
      <c r="J814">
        <v>1</v>
      </c>
    </row>
    <row r="815" spans="1:10">
      <c r="A815">
        <v>0.79</v>
      </c>
      <c r="B815">
        <v>0</v>
      </c>
      <c r="C815">
        <v>-346.94682919897201</v>
      </c>
      <c r="D815" t="s">
        <v>14</v>
      </c>
      <c r="E815" t="s">
        <v>987</v>
      </c>
      <c r="F815" t="s">
        <v>12</v>
      </c>
      <c r="G815">
        <v>16</v>
      </c>
      <c r="H815">
        <v>0.79</v>
      </c>
      <c r="I815" s="6" t="s">
        <v>239</v>
      </c>
      <c r="J815" s="6" t="s">
        <v>240</v>
      </c>
    </row>
    <row r="816" spans="1:10">
      <c r="A816">
        <v>0.55000000000000004</v>
      </c>
      <c r="B816">
        <v>0</v>
      </c>
      <c r="C816">
        <v>-725.98110284577297</v>
      </c>
      <c r="D816" t="s">
        <v>14</v>
      </c>
      <c r="E816" t="s">
        <v>988</v>
      </c>
      <c r="F816" t="s">
        <v>12</v>
      </c>
      <c r="G816">
        <v>16</v>
      </c>
      <c r="H816">
        <v>0.55000000000000004</v>
      </c>
      <c r="I816" s="6" t="s">
        <v>131</v>
      </c>
      <c r="J816" s="6" t="s">
        <v>132</v>
      </c>
    </row>
    <row r="817" spans="1:10">
      <c r="A817">
        <v>1</v>
      </c>
      <c r="B817">
        <v>0</v>
      </c>
      <c r="C817">
        <v>-113.35341820776399</v>
      </c>
      <c r="D817" t="s">
        <v>14</v>
      </c>
      <c r="E817" t="s">
        <v>989</v>
      </c>
      <c r="F817" t="s">
        <v>12</v>
      </c>
      <c r="G817">
        <v>16</v>
      </c>
      <c r="H817">
        <v>1</v>
      </c>
      <c r="I817" s="6" t="s">
        <v>149</v>
      </c>
      <c r="J817">
        <v>1</v>
      </c>
    </row>
    <row r="818" spans="1:10">
      <c r="A818">
        <v>0</v>
      </c>
      <c r="B818">
        <v>0</v>
      </c>
      <c r="C818">
        <v>-27.392747461212501</v>
      </c>
      <c r="D818" t="s">
        <v>10</v>
      </c>
      <c r="E818" t="s">
        <v>66</v>
      </c>
      <c r="F818" t="s">
        <v>12</v>
      </c>
      <c r="G818">
        <v>7</v>
      </c>
      <c r="H818">
        <v>0</v>
      </c>
      <c r="I818">
        <v>0</v>
      </c>
      <c r="J818" s="6" t="s">
        <v>214</v>
      </c>
    </row>
    <row r="819" spans="1:10">
      <c r="A819">
        <v>0</v>
      </c>
      <c r="B819">
        <v>0</v>
      </c>
      <c r="C819">
        <v>-18.602949444851099</v>
      </c>
      <c r="D819" t="s">
        <v>13</v>
      </c>
      <c r="E819" t="s">
        <v>66</v>
      </c>
      <c r="F819" t="s">
        <v>12</v>
      </c>
      <c r="G819">
        <v>7</v>
      </c>
      <c r="H819">
        <v>0</v>
      </c>
      <c r="I819">
        <v>0</v>
      </c>
      <c r="J819" s="6" t="s">
        <v>214</v>
      </c>
    </row>
    <row r="820" spans="1:10">
      <c r="A820">
        <v>0.43</v>
      </c>
      <c r="B820">
        <v>0</v>
      </c>
      <c r="C820">
        <v>-694.33590504941105</v>
      </c>
      <c r="D820" t="s">
        <v>14</v>
      </c>
      <c r="E820" t="s">
        <v>66</v>
      </c>
      <c r="F820" t="s">
        <v>12</v>
      </c>
      <c r="G820">
        <v>16</v>
      </c>
      <c r="H820">
        <v>0.43</v>
      </c>
      <c r="I820" s="6" t="s">
        <v>459</v>
      </c>
      <c r="J820" s="6" t="s">
        <v>460</v>
      </c>
    </row>
    <row r="821" spans="1:10">
      <c r="A821">
        <v>1</v>
      </c>
      <c r="B821">
        <v>0</v>
      </c>
      <c r="C821">
        <v>-107.387618153069</v>
      </c>
      <c r="D821" t="s">
        <v>14</v>
      </c>
      <c r="E821" t="s">
        <v>990</v>
      </c>
      <c r="F821" t="s">
        <v>12</v>
      </c>
      <c r="G821">
        <v>16</v>
      </c>
      <c r="H821">
        <v>1</v>
      </c>
      <c r="I821" s="6" t="s">
        <v>149</v>
      </c>
      <c r="J821">
        <v>1</v>
      </c>
    </row>
    <row r="822" spans="1:10">
      <c r="A822">
        <v>0</v>
      </c>
      <c r="B822">
        <v>0</v>
      </c>
      <c r="C822">
        <v>-38.006482520535997</v>
      </c>
      <c r="D822" t="s">
        <v>10</v>
      </c>
      <c r="E822" t="s">
        <v>67</v>
      </c>
      <c r="F822" t="s">
        <v>12</v>
      </c>
      <c r="G822">
        <v>7</v>
      </c>
      <c r="H822">
        <v>0</v>
      </c>
      <c r="I822">
        <v>0</v>
      </c>
      <c r="J822" s="6" t="s">
        <v>214</v>
      </c>
    </row>
    <row r="823" spans="1:10">
      <c r="A823">
        <v>0.01</v>
      </c>
      <c r="B823">
        <v>0</v>
      </c>
      <c r="C823">
        <v>-40.689165755904199</v>
      </c>
      <c r="D823" t="s">
        <v>13</v>
      </c>
      <c r="E823" t="s">
        <v>67</v>
      </c>
      <c r="F823" t="s">
        <v>12</v>
      </c>
      <c r="G823">
        <v>6</v>
      </c>
      <c r="H823">
        <v>0.01</v>
      </c>
      <c r="I823" s="6" t="s">
        <v>185</v>
      </c>
      <c r="J823" s="6" t="s">
        <v>186</v>
      </c>
    </row>
    <row r="824" spans="1:10">
      <c r="A824">
        <v>0</v>
      </c>
      <c r="B824">
        <v>0</v>
      </c>
      <c r="C824">
        <v>-259.43055542018999</v>
      </c>
      <c r="D824" t="s">
        <v>14</v>
      </c>
      <c r="E824" t="s">
        <v>67</v>
      </c>
      <c r="F824" t="s">
        <v>12</v>
      </c>
      <c r="G824">
        <v>16</v>
      </c>
      <c r="H824">
        <v>0</v>
      </c>
      <c r="I824">
        <v>0</v>
      </c>
      <c r="J824" s="6" t="s">
        <v>140</v>
      </c>
    </row>
    <row r="825" spans="1:10">
      <c r="A825">
        <v>0.36</v>
      </c>
      <c r="B825">
        <v>0</v>
      </c>
      <c r="C825">
        <v>-637.61440345475205</v>
      </c>
      <c r="D825" t="s">
        <v>14</v>
      </c>
      <c r="E825" t="s">
        <v>991</v>
      </c>
      <c r="F825" t="s">
        <v>12</v>
      </c>
      <c r="G825">
        <v>16</v>
      </c>
      <c r="H825">
        <v>0.36</v>
      </c>
      <c r="I825" s="6" t="s">
        <v>252</v>
      </c>
      <c r="J825" s="6" t="s">
        <v>253</v>
      </c>
    </row>
    <row r="826" spans="1:10">
      <c r="A826">
        <v>0</v>
      </c>
      <c r="B826">
        <v>0</v>
      </c>
      <c r="C826">
        <v>-30.438061159567098</v>
      </c>
      <c r="D826" t="s">
        <v>14</v>
      </c>
      <c r="E826" t="s">
        <v>992</v>
      </c>
      <c r="F826" t="s">
        <v>12</v>
      </c>
      <c r="G826">
        <v>16</v>
      </c>
      <c r="H826">
        <v>0</v>
      </c>
      <c r="I826">
        <v>0</v>
      </c>
      <c r="J826" s="6" t="s">
        <v>140</v>
      </c>
    </row>
    <row r="827" spans="1:10">
      <c r="A827">
        <v>1</v>
      </c>
      <c r="B827">
        <v>0</v>
      </c>
      <c r="C827">
        <v>-186.41871923948</v>
      </c>
      <c r="D827" t="s">
        <v>14</v>
      </c>
      <c r="E827" t="s">
        <v>993</v>
      </c>
      <c r="F827" t="s">
        <v>12</v>
      </c>
      <c r="G827">
        <v>16</v>
      </c>
      <c r="H827">
        <v>1</v>
      </c>
      <c r="I827" s="6" t="s">
        <v>149</v>
      </c>
      <c r="J827">
        <v>1</v>
      </c>
    </row>
    <row r="828" spans="1:10">
      <c r="A828">
        <v>0.23</v>
      </c>
      <c r="B828">
        <v>0</v>
      </c>
      <c r="C828">
        <v>-84.949391538887994</v>
      </c>
      <c r="D828" t="s">
        <v>10</v>
      </c>
      <c r="E828" t="s">
        <v>68</v>
      </c>
      <c r="F828" t="s">
        <v>12</v>
      </c>
      <c r="G828">
        <v>5</v>
      </c>
      <c r="H828">
        <v>0.23</v>
      </c>
      <c r="I828">
        <v>4.6131675776357399E-2</v>
      </c>
      <c r="J828">
        <v>0.64848885520655697</v>
      </c>
    </row>
    <row r="829" spans="1:10">
      <c r="A829" s="6" t="s">
        <v>192</v>
      </c>
      <c r="B829">
        <v>0</v>
      </c>
      <c r="C829">
        <v>-446.02356721099301</v>
      </c>
      <c r="D829" t="s">
        <v>14</v>
      </c>
      <c r="E829" t="s">
        <v>68</v>
      </c>
      <c r="F829" t="s">
        <v>12</v>
      </c>
      <c r="G829">
        <v>16</v>
      </c>
      <c r="H829" s="6" t="s">
        <v>192</v>
      </c>
      <c r="I829" s="6" t="s">
        <v>193</v>
      </c>
      <c r="J829" s="6" t="s">
        <v>194</v>
      </c>
    </row>
    <row r="830" spans="1:10">
      <c r="A830">
        <v>0.06</v>
      </c>
      <c r="B830">
        <v>0</v>
      </c>
      <c r="C830">
        <v>-38.900890798767897</v>
      </c>
      <c r="D830" t="s">
        <v>13</v>
      </c>
      <c r="E830" t="s">
        <v>69</v>
      </c>
      <c r="F830" t="s">
        <v>12</v>
      </c>
      <c r="G830">
        <v>5</v>
      </c>
      <c r="H830">
        <v>0.06</v>
      </c>
      <c r="I830">
        <v>4.0859567232370397E-3</v>
      </c>
      <c r="J830" s="6" t="s">
        <v>994</v>
      </c>
    </row>
    <row r="831" spans="1:10">
      <c r="A831">
        <v>0.59</v>
      </c>
      <c r="B831">
        <v>0</v>
      </c>
      <c r="C831">
        <v>-275.08940608782598</v>
      </c>
      <c r="D831" t="s">
        <v>14</v>
      </c>
      <c r="E831" t="s">
        <v>69</v>
      </c>
      <c r="F831" t="s">
        <v>12</v>
      </c>
      <c r="G831">
        <v>16</v>
      </c>
      <c r="H831">
        <v>0.59</v>
      </c>
      <c r="I831" s="6" t="s">
        <v>426</v>
      </c>
      <c r="J831" s="6" t="s">
        <v>427</v>
      </c>
    </row>
    <row r="832" spans="1:10">
      <c r="A832" s="6" t="s">
        <v>610</v>
      </c>
      <c r="B832">
        <v>0</v>
      </c>
      <c r="C832">
        <v>-319.66208953579098</v>
      </c>
      <c r="D832" t="s">
        <v>14</v>
      </c>
      <c r="E832" t="s">
        <v>995</v>
      </c>
      <c r="F832" t="s">
        <v>12</v>
      </c>
      <c r="G832">
        <v>16</v>
      </c>
      <c r="H832" s="6" t="s">
        <v>610</v>
      </c>
      <c r="I832" s="6" t="s">
        <v>612</v>
      </c>
      <c r="J832" s="6" t="s">
        <v>613</v>
      </c>
    </row>
    <row r="833" spans="1:10">
      <c r="A833">
        <v>0.32</v>
      </c>
      <c r="B833">
        <v>0</v>
      </c>
      <c r="C833">
        <v>-630.17076799624101</v>
      </c>
      <c r="D833" t="s">
        <v>14</v>
      </c>
      <c r="E833" t="s">
        <v>996</v>
      </c>
      <c r="F833" t="s">
        <v>12</v>
      </c>
      <c r="G833">
        <v>16</v>
      </c>
      <c r="H833">
        <v>0.32</v>
      </c>
      <c r="I833" s="6" t="s">
        <v>182</v>
      </c>
      <c r="J833" s="6" t="s">
        <v>183</v>
      </c>
    </row>
    <row r="834" spans="1:10">
      <c r="A834">
        <v>1</v>
      </c>
      <c r="B834">
        <v>0</v>
      </c>
      <c r="C834">
        <v>-103.020605320659</v>
      </c>
      <c r="D834" t="s">
        <v>14</v>
      </c>
      <c r="E834" t="s">
        <v>997</v>
      </c>
      <c r="F834" t="s">
        <v>12</v>
      </c>
      <c r="G834">
        <v>16</v>
      </c>
      <c r="H834">
        <v>1</v>
      </c>
      <c r="I834" s="6" t="s">
        <v>149</v>
      </c>
      <c r="J834">
        <v>1</v>
      </c>
    </row>
    <row r="835" spans="1:10">
      <c r="A835">
        <v>0</v>
      </c>
      <c r="B835">
        <v>0</v>
      </c>
      <c r="C835">
        <v>-16.0651003163293</v>
      </c>
      <c r="D835" t="s">
        <v>10</v>
      </c>
      <c r="E835" t="s">
        <v>70</v>
      </c>
      <c r="F835" t="s">
        <v>12</v>
      </c>
      <c r="G835">
        <v>6</v>
      </c>
      <c r="H835">
        <v>0</v>
      </c>
      <c r="I835">
        <v>0</v>
      </c>
      <c r="J835" s="6" t="s">
        <v>109</v>
      </c>
    </row>
    <row r="836" spans="1:10">
      <c r="A836">
        <v>0.28999999999999998</v>
      </c>
      <c r="B836">
        <v>0</v>
      </c>
      <c r="C836">
        <v>-557.41826715661603</v>
      </c>
      <c r="D836" t="s">
        <v>14</v>
      </c>
      <c r="E836" t="s">
        <v>70</v>
      </c>
      <c r="F836" t="s">
        <v>12</v>
      </c>
      <c r="G836">
        <v>16</v>
      </c>
      <c r="H836">
        <v>0.28999999999999998</v>
      </c>
      <c r="I836" s="6" t="s">
        <v>386</v>
      </c>
      <c r="J836" s="6" t="s">
        <v>387</v>
      </c>
    </row>
    <row r="837" spans="1:10">
      <c r="A837" s="6" t="s">
        <v>773</v>
      </c>
      <c r="B837">
        <v>0</v>
      </c>
      <c r="C837">
        <v>-43.818155716399303</v>
      </c>
      <c r="D837" t="s">
        <v>13</v>
      </c>
      <c r="E837" t="s">
        <v>71</v>
      </c>
      <c r="F837" t="s">
        <v>12</v>
      </c>
      <c r="G837">
        <v>5</v>
      </c>
      <c r="H837" s="6" t="s">
        <v>773</v>
      </c>
      <c r="I837">
        <v>9.4092631159024595E-2</v>
      </c>
      <c r="J837" s="6" t="s">
        <v>998</v>
      </c>
    </row>
    <row r="838" spans="1:10">
      <c r="A838">
        <v>0.59</v>
      </c>
      <c r="B838">
        <v>0</v>
      </c>
      <c r="C838">
        <v>-538.47725181072201</v>
      </c>
      <c r="D838" t="s">
        <v>14</v>
      </c>
      <c r="E838" t="s">
        <v>71</v>
      </c>
      <c r="F838" t="s">
        <v>12</v>
      </c>
      <c r="G838">
        <v>16</v>
      </c>
      <c r="H838">
        <v>0.59</v>
      </c>
      <c r="I838" s="6" t="s">
        <v>426</v>
      </c>
      <c r="J838" s="6" t="s">
        <v>427</v>
      </c>
    </row>
    <row r="839" spans="1:10">
      <c r="A839">
        <v>0</v>
      </c>
      <c r="B839">
        <v>0</v>
      </c>
      <c r="C839">
        <v>-8.7136411849857396</v>
      </c>
      <c r="D839" t="s">
        <v>14</v>
      </c>
      <c r="E839" t="s">
        <v>999</v>
      </c>
      <c r="F839" t="s">
        <v>12</v>
      </c>
      <c r="G839">
        <v>16</v>
      </c>
      <c r="H839">
        <v>0</v>
      </c>
      <c r="I839">
        <v>0</v>
      </c>
      <c r="J839" s="6" t="s">
        <v>140</v>
      </c>
    </row>
    <row r="840" spans="1:10">
      <c r="A840">
        <v>0.63</v>
      </c>
      <c r="B840">
        <v>0</v>
      </c>
      <c r="C840">
        <v>-545.94483040389002</v>
      </c>
      <c r="D840" t="s">
        <v>14</v>
      </c>
      <c r="E840" t="s">
        <v>1000</v>
      </c>
      <c r="F840" t="s">
        <v>12</v>
      </c>
      <c r="G840">
        <v>16</v>
      </c>
      <c r="H840">
        <v>0.63</v>
      </c>
      <c r="I840" s="6" t="s">
        <v>497</v>
      </c>
      <c r="J840" s="6" t="s">
        <v>498</v>
      </c>
    </row>
    <row r="841" spans="1:10">
      <c r="A841">
        <v>0.32</v>
      </c>
      <c r="B841">
        <v>0</v>
      </c>
      <c r="C841">
        <v>-92.591924231924693</v>
      </c>
      <c r="D841" t="s">
        <v>10</v>
      </c>
      <c r="E841" t="s">
        <v>72</v>
      </c>
      <c r="F841" t="s">
        <v>12</v>
      </c>
      <c r="G841">
        <v>5</v>
      </c>
      <c r="H841">
        <v>0.32</v>
      </c>
      <c r="I841">
        <v>8.0937723303772996E-2</v>
      </c>
      <c r="J841" s="6" t="s">
        <v>409</v>
      </c>
    </row>
    <row r="842" spans="1:10">
      <c r="A842">
        <v>0.38</v>
      </c>
      <c r="B842">
        <v>0</v>
      </c>
      <c r="C842">
        <v>-46.3491855164824</v>
      </c>
      <c r="D842" t="s">
        <v>13</v>
      </c>
      <c r="E842" t="s">
        <v>72</v>
      </c>
      <c r="F842" t="s">
        <v>12</v>
      </c>
      <c r="G842">
        <v>5</v>
      </c>
      <c r="H842">
        <v>0.38</v>
      </c>
      <c r="I842" s="6" t="s">
        <v>1001</v>
      </c>
      <c r="J842">
        <v>0.75630209626295297</v>
      </c>
    </row>
    <row r="843" spans="1:10">
      <c r="A843">
        <v>0.4</v>
      </c>
      <c r="B843">
        <v>0</v>
      </c>
      <c r="C843">
        <v>-751.22909326910701</v>
      </c>
      <c r="D843" t="s">
        <v>14</v>
      </c>
      <c r="E843" t="s">
        <v>72</v>
      </c>
      <c r="F843" t="s">
        <v>12</v>
      </c>
      <c r="G843">
        <v>16</v>
      </c>
      <c r="H843">
        <v>0.4</v>
      </c>
      <c r="I843" s="6" t="s">
        <v>257</v>
      </c>
      <c r="J843" s="6" t="s">
        <v>258</v>
      </c>
    </row>
    <row r="844" spans="1:10">
      <c r="A844">
        <v>0.63</v>
      </c>
      <c r="B844">
        <v>0</v>
      </c>
      <c r="C844">
        <v>-861.84450101920402</v>
      </c>
      <c r="D844" t="s">
        <v>14</v>
      </c>
      <c r="E844" t="s">
        <v>1002</v>
      </c>
      <c r="F844" t="s">
        <v>12</v>
      </c>
      <c r="G844">
        <v>16</v>
      </c>
      <c r="H844">
        <v>0.63</v>
      </c>
      <c r="I844" s="6" t="s">
        <v>497</v>
      </c>
      <c r="J844" s="6" t="s">
        <v>498</v>
      </c>
    </row>
    <row r="845" spans="1:10">
      <c r="A845">
        <v>0.92</v>
      </c>
      <c r="B845">
        <v>0</v>
      </c>
      <c r="C845">
        <v>-419.833107098825</v>
      </c>
      <c r="D845" t="s">
        <v>14</v>
      </c>
      <c r="E845" t="s">
        <v>1003</v>
      </c>
      <c r="F845" t="s">
        <v>12</v>
      </c>
      <c r="G845">
        <v>16</v>
      </c>
      <c r="H845">
        <v>0.92</v>
      </c>
      <c r="I845" s="6" t="s">
        <v>596</v>
      </c>
      <c r="J845">
        <v>0.98312054273103699</v>
      </c>
    </row>
    <row r="846" spans="1:10">
      <c r="A846">
        <v>0.4</v>
      </c>
      <c r="B846">
        <v>0</v>
      </c>
      <c r="C846">
        <v>-565.29399389618595</v>
      </c>
      <c r="D846" t="s">
        <v>14</v>
      </c>
      <c r="E846" t="s">
        <v>1004</v>
      </c>
      <c r="F846" t="s">
        <v>12</v>
      </c>
      <c r="G846">
        <v>16</v>
      </c>
      <c r="H846">
        <v>0.4</v>
      </c>
      <c r="I846" s="6" t="s">
        <v>257</v>
      </c>
      <c r="J846" s="6" t="s">
        <v>258</v>
      </c>
    </row>
    <row r="847" spans="1:10">
      <c r="A847">
        <v>0</v>
      </c>
      <c r="B847">
        <v>0</v>
      </c>
      <c r="C847">
        <v>-209.52742610617599</v>
      </c>
      <c r="D847" t="s">
        <v>14</v>
      </c>
      <c r="E847" t="s">
        <v>1005</v>
      </c>
      <c r="F847" t="s">
        <v>12</v>
      </c>
      <c r="G847">
        <v>16</v>
      </c>
      <c r="H847">
        <v>0</v>
      </c>
      <c r="I847">
        <v>0</v>
      </c>
      <c r="J847" s="6" t="s">
        <v>140</v>
      </c>
    </row>
    <row r="848" spans="1:10">
      <c r="A848">
        <v>0.65</v>
      </c>
      <c r="B848">
        <v>0</v>
      </c>
      <c r="C848">
        <v>-749.92175005744502</v>
      </c>
      <c r="D848" t="s">
        <v>14</v>
      </c>
      <c r="E848" t="s">
        <v>1006</v>
      </c>
      <c r="F848" t="s">
        <v>12</v>
      </c>
      <c r="G848">
        <v>16</v>
      </c>
      <c r="H848">
        <v>0.65</v>
      </c>
      <c r="I848" s="6" t="s">
        <v>470</v>
      </c>
      <c r="J848" s="6" t="s">
        <v>471</v>
      </c>
    </row>
    <row r="849" spans="1:10">
      <c r="A849">
        <v>0.67</v>
      </c>
      <c r="B849">
        <v>0</v>
      </c>
      <c r="C849">
        <v>-92.239389636083303</v>
      </c>
      <c r="D849" t="s">
        <v>10</v>
      </c>
      <c r="E849" t="s">
        <v>73</v>
      </c>
      <c r="F849" t="s">
        <v>12</v>
      </c>
      <c r="G849">
        <v>6</v>
      </c>
      <c r="H849">
        <v>0.67</v>
      </c>
      <c r="I849" s="6" t="s">
        <v>1007</v>
      </c>
      <c r="J849" s="6" t="s">
        <v>1008</v>
      </c>
    </row>
    <row r="850" spans="1:10">
      <c r="A850">
        <v>0.49</v>
      </c>
      <c r="B850">
        <v>0</v>
      </c>
      <c r="C850">
        <v>-63.048302450450002</v>
      </c>
      <c r="D850" t="s">
        <v>13</v>
      </c>
      <c r="E850" t="s">
        <v>73</v>
      </c>
      <c r="F850" t="s">
        <v>12</v>
      </c>
      <c r="G850">
        <v>7</v>
      </c>
      <c r="H850">
        <v>0.49</v>
      </c>
      <c r="I850" s="6" t="s">
        <v>1009</v>
      </c>
      <c r="J850" s="6" t="s">
        <v>1010</v>
      </c>
    </row>
    <row r="851" spans="1:10">
      <c r="A851" s="6" t="s">
        <v>472</v>
      </c>
      <c r="B851">
        <v>0</v>
      </c>
      <c r="C851">
        <v>-578.71659871997997</v>
      </c>
      <c r="D851" t="s">
        <v>14</v>
      </c>
      <c r="E851" t="s">
        <v>73</v>
      </c>
      <c r="F851" t="s">
        <v>12</v>
      </c>
      <c r="G851">
        <v>16</v>
      </c>
      <c r="H851" s="6" t="s">
        <v>472</v>
      </c>
      <c r="I851" s="6" t="s">
        <v>474</v>
      </c>
      <c r="J851" s="6" t="s">
        <v>475</v>
      </c>
    </row>
    <row r="852" spans="1:10">
      <c r="A852">
        <v>0</v>
      </c>
      <c r="B852">
        <v>0</v>
      </c>
      <c r="C852">
        <v>-9.4077689958064195</v>
      </c>
      <c r="D852" t="s">
        <v>14</v>
      </c>
      <c r="E852" t="s">
        <v>1011</v>
      </c>
      <c r="F852" t="s">
        <v>12</v>
      </c>
      <c r="G852">
        <v>16</v>
      </c>
      <c r="H852">
        <v>0</v>
      </c>
      <c r="I852">
        <v>0</v>
      </c>
      <c r="J852" s="6" t="s">
        <v>140</v>
      </c>
    </row>
    <row r="853" spans="1:10">
      <c r="A853">
        <v>0.37</v>
      </c>
      <c r="B853">
        <v>0</v>
      </c>
      <c r="C853">
        <v>-679.44917288407498</v>
      </c>
      <c r="D853" t="s">
        <v>14</v>
      </c>
      <c r="E853" t="s">
        <v>1012</v>
      </c>
      <c r="F853" t="s">
        <v>12</v>
      </c>
      <c r="G853">
        <v>16</v>
      </c>
      <c r="H853">
        <v>0.37</v>
      </c>
      <c r="I853" s="6" t="s">
        <v>137</v>
      </c>
      <c r="J853" s="6" t="s">
        <v>138</v>
      </c>
    </row>
    <row r="854" spans="1:10">
      <c r="A854">
        <v>0.24</v>
      </c>
      <c r="B854">
        <v>0</v>
      </c>
      <c r="C854">
        <v>-614.60478336946699</v>
      </c>
      <c r="D854" t="s">
        <v>14</v>
      </c>
      <c r="E854" t="s">
        <v>1013</v>
      </c>
      <c r="F854" t="s">
        <v>12</v>
      </c>
      <c r="G854">
        <v>16</v>
      </c>
      <c r="H854">
        <v>0.24</v>
      </c>
      <c r="I854">
        <v>9.5792488470350406E-2</v>
      </c>
      <c r="J854" s="6" t="s">
        <v>152</v>
      </c>
    </row>
    <row r="855" spans="1:10">
      <c r="A855">
        <v>0.09</v>
      </c>
      <c r="B855">
        <v>0</v>
      </c>
      <c r="C855">
        <v>-495.24088332042402</v>
      </c>
      <c r="D855" t="s">
        <v>14</v>
      </c>
      <c r="E855" t="s">
        <v>1014</v>
      </c>
      <c r="F855" t="s">
        <v>12</v>
      </c>
      <c r="G855">
        <v>16</v>
      </c>
      <c r="H855">
        <v>0.09</v>
      </c>
      <c r="I855" s="6" t="s">
        <v>116</v>
      </c>
      <c r="J855" s="6" t="s">
        <v>117</v>
      </c>
    </row>
    <row r="856" spans="1:10">
      <c r="A856">
        <v>0.25</v>
      </c>
      <c r="B856">
        <v>0</v>
      </c>
      <c r="C856">
        <v>-536.13777781293004</v>
      </c>
      <c r="D856" t="s">
        <v>14</v>
      </c>
      <c r="E856" t="s">
        <v>1015</v>
      </c>
      <c r="F856" t="s">
        <v>12</v>
      </c>
      <c r="G856">
        <v>16</v>
      </c>
      <c r="H856">
        <v>0.25</v>
      </c>
      <c r="I856" s="6" t="s">
        <v>196</v>
      </c>
      <c r="J856" s="6" t="s">
        <v>197</v>
      </c>
    </row>
    <row r="857" spans="1:10">
      <c r="A857">
        <v>0.24</v>
      </c>
      <c r="B857">
        <v>0</v>
      </c>
      <c r="C857">
        <v>-800.39376873999197</v>
      </c>
      <c r="D857" t="s">
        <v>14</v>
      </c>
      <c r="E857" t="s">
        <v>1016</v>
      </c>
      <c r="F857" t="s">
        <v>12</v>
      </c>
      <c r="G857">
        <v>16</v>
      </c>
      <c r="H857">
        <v>0.24</v>
      </c>
      <c r="I857">
        <v>9.5792488470350406E-2</v>
      </c>
      <c r="J857" s="6" t="s">
        <v>152</v>
      </c>
    </row>
    <row r="858" spans="1:10">
      <c r="A858">
        <v>0.26</v>
      </c>
      <c r="B858">
        <v>0</v>
      </c>
      <c r="C858">
        <v>-682.17849513692101</v>
      </c>
      <c r="D858" t="s">
        <v>14</v>
      </c>
      <c r="E858" t="s">
        <v>1017</v>
      </c>
      <c r="F858" t="s">
        <v>12</v>
      </c>
      <c r="G858">
        <v>16</v>
      </c>
      <c r="H858">
        <v>0.26</v>
      </c>
      <c r="I858" s="6" t="s">
        <v>440</v>
      </c>
      <c r="J858">
        <v>0.50498332953799996</v>
      </c>
    </row>
    <row r="859" spans="1:10">
      <c r="A859">
        <v>0.31</v>
      </c>
      <c r="B859">
        <v>0</v>
      </c>
      <c r="C859">
        <v>-158.59677264672101</v>
      </c>
      <c r="D859" t="s">
        <v>10</v>
      </c>
      <c r="E859" t="s">
        <v>74</v>
      </c>
      <c r="F859" t="s">
        <v>12</v>
      </c>
      <c r="G859">
        <v>6</v>
      </c>
      <c r="H859">
        <v>0.31</v>
      </c>
      <c r="I859">
        <v>8.5847019858870693E-2</v>
      </c>
      <c r="J859">
        <v>0.68248000954395205</v>
      </c>
    </row>
    <row r="860" spans="1:10">
      <c r="A860">
        <v>0.42</v>
      </c>
      <c r="B860">
        <v>0</v>
      </c>
      <c r="C860">
        <v>-67.780184117867194</v>
      </c>
      <c r="D860" t="s">
        <v>13</v>
      </c>
      <c r="E860" t="s">
        <v>74</v>
      </c>
      <c r="F860" t="s">
        <v>12</v>
      </c>
      <c r="G860">
        <v>5</v>
      </c>
      <c r="H860">
        <v>0.42</v>
      </c>
      <c r="I860" s="6" t="s">
        <v>157</v>
      </c>
      <c r="J860" s="6" t="s">
        <v>158</v>
      </c>
    </row>
    <row r="861" spans="1:10">
      <c r="A861">
        <v>0.51</v>
      </c>
      <c r="B861">
        <v>0</v>
      </c>
      <c r="C861">
        <v>-299.76424842695599</v>
      </c>
      <c r="D861" t="s">
        <v>14</v>
      </c>
      <c r="E861" t="s">
        <v>74</v>
      </c>
      <c r="F861" t="s">
        <v>12</v>
      </c>
      <c r="G861">
        <v>16</v>
      </c>
      <c r="H861">
        <v>0.51</v>
      </c>
      <c r="I861" s="6" t="s">
        <v>271</v>
      </c>
      <c r="J861" s="6" t="s">
        <v>272</v>
      </c>
    </row>
    <row r="862" spans="1:10">
      <c r="A862">
        <v>0</v>
      </c>
      <c r="B862">
        <v>0</v>
      </c>
      <c r="C862">
        <v>-65.108242020006202</v>
      </c>
      <c r="D862" t="s">
        <v>14</v>
      </c>
      <c r="E862" t="s">
        <v>1018</v>
      </c>
      <c r="F862" t="s">
        <v>12</v>
      </c>
      <c r="G862">
        <v>16</v>
      </c>
      <c r="H862">
        <v>0</v>
      </c>
      <c r="I862">
        <v>0</v>
      </c>
      <c r="J862" s="6" t="s">
        <v>140</v>
      </c>
    </row>
    <row r="863" spans="1:10">
      <c r="A863">
        <v>0.93</v>
      </c>
      <c r="B863">
        <v>0</v>
      </c>
      <c r="C863">
        <v>-415.26834032184598</v>
      </c>
      <c r="D863" t="s">
        <v>14</v>
      </c>
      <c r="E863" t="s">
        <v>1019</v>
      </c>
      <c r="F863" t="s">
        <v>12</v>
      </c>
      <c r="G863">
        <v>16</v>
      </c>
      <c r="H863">
        <v>0.93</v>
      </c>
      <c r="I863" s="6" t="s">
        <v>206</v>
      </c>
      <c r="J863" s="6" t="s">
        <v>207</v>
      </c>
    </row>
    <row r="864" spans="1:10">
      <c r="A864">
        <v>0.99</v>
      </c>
      <c r="B864">
        <v>0</v>
      </c>
      <c r="C864">
        <v>-302.26299064143598</v>
      </c>
      <c r="D864" t="s">
        <v>14</v>
      </c>
      <c r="E864" t="s">
        <v>1020</v>
      </c>
      <c r="F864" t="s">
        <v>12</v>
      </c>
      <c r="G864">
        <v>16</v>
      </c>
      <c r="H864">
        <v>0.99</v>
      </c>
      <c r="I864" s="6" t="s">
        <v>263</v>
      </c>
      <c r="J864" s="6" t="s">
        <v>264</v>
      </c>
    </row>
    <row r="865" spans="1:10">
      <c r="A865">
        <v>0.96</v>
      </c>
      <c r="B865">
        <v>0</v>
      </c>
      <c r="C865">
        <v>-380.34151616543897</v>
      </c>
      <c r="D865" t="s">
        <v>14</v>
      </c>
      <c r="E865" t="s">
        <v>1021</v>
      </c>
      <c r="F865" t="s">
        <v>12</v>
      </c>
      <c r="G865">
        <v>16</v>
      </c>
      <c r="H865">
        <v>0.96</v>
      </c>
      <c r="I865" s="6" t="s">
        <v>565</v>
      </c>
      <c r="J865">
        <v>0.99490068379353702</v>
      </c>
    </row>
    <row r="866" spans="1:10">
      <c r="A866" s="6" t="s">
        <v>538</v>
      </c>
      <c r="B866">
        <v>0</v>
      </c>
      <c r="C866">
        <v>-315.42917790796997</v>
      </c>
      <c r="D866" t="s">
        <v>14</v>
      </c>
      <c r="E866" t="s">
        <v>1022</v>
      </c>
      <c r="F866" t="s">
        <v>12</v>
      </c>
      <c r="G866">
        <v>16</v>
      </c>
      <c r="H866" s="6" t="s">
        <v>538</v>
      </c>
      <c r="I866" s="6" t="s">
        <v>540</v>
      </c>
      <c r="J866">
        <v>0.98963236243216801</v>
      </c>
    </row>
    <row r="867" spans="1:10">
      <c r="A867">
        <v>0</v>
      </c>
      <c r="B867">
        <v>0</v>
      </c>
      <c r="C867">
        <v>-3.9598323262795598</v>
      </c>
      <c r="D867" t="s">
        <v>14</v>
      </c>
      <c r="E867" t="s">
        <v>1023</v>
      </c>
      <c r="F867" t="s">
        <v>12</v>
      </c>
      <c r="G867">
        <v>16</v>
      </c>
      <c r="H867">
        <v>0</v>
      </c>
      <c r="I867">
        <v>0</v>
      </c>
      <c r="J867" s="6" t="s">
        <v>140</v>
      </c>
    </row>
    <row r="868" spans="1:10">
      <c r="A868">
        <v>0.33</v>
      </c>
      <c r="B868">
        <v>0</v>
      </c>
      <c r="C868">
        <v>-653.72898928626796</v>
      </c>
      <c r="D868" t="s">
        <v>14</v>
      </c>
      <c r="E868" t="s">
        <v>1024</v>
      </c>
      <c r="F868" t="s">
        <v>12</v>
      </c>
      <c r="G868">
        <v>16</v>
      </c>
      <c r="H868">
        <v>0.33</v>
      </c>
      <c r="I868" s="6" t="s">
        <v>1025</v>
      </c>
      <c r="J868" s="6" t="s">
        <v>1026</v>
      </c>
    </row>
    <row r="869" spans="1:10">
      <c r="A869">
        <v>0</v>
      </c>
      <c r="B869">
        <v>0</v>
      </c>
      <c r="C869">
        <v>-154.42838976954101</v>
      </c>
      <c r="D869" t="s">
        <v>14</v>
      </c>
      <c r="E869" t="s">
        <v>1027</v>
      </c>
      <c r="F869" t="s">
        <v>12</v>
      </c>
      <c r="G869">
        <v>16</v>
      </c>
      <c r="H869">
        <v>0</v>
      </c>
      <c r="I869">
        <v>0</v>
      </c>
      <c r="J869" s="6" t="s">
        <v>140</v>
      </c>
    </row>
    <row r="870" spans="1:10">
      <c r="A870">
        <v>0.64</v>
      </c>
      <c r="B870">
        <v>0</v>
      </c>
      <c r="C870">
        <v>-738.811648568902</v>
      </c>
      <c r="D870" t="s">
        <v>14</v>
      </c>
      <c r="E870" t="s">
        <v>1028</v>
      </c>
      <c r="F870" t="s">
        <v>12</v>
      </c>
      <c r="G870">
        <v>16</v>
      </c>
      <c r="H870">
        <v>0.64</v>
      </c>
      <c r="I870" s="6" t="s">
        <v>154</v>
      </c>
      <c r="J870" s="6" t="s">
        <v>155</v>
      </c>
    </row>
    <row r="871" spans="1:10">
      <c r="A871">
        <v>0.61</v>
      </c>
      <c r="B871">
        <v>0</v>
      </c>
      <c r="C871">
        <v>-708.19997015745696</v>
      </c>
      <c r="D871" t="s">
        <v>14</v>
      </c>
      <c r="E871" t="s">
        <v>1029</v>
      </c>
      <c r="F871" t="s">
        <v>12</v>
      </c>
      <c r="G871">
        <v>16</v>
      </c>
      <c r="H871">
        <v>0.61</v>
      </c>
      <c r="I871" s="6" t="s">
        <v>593</v>
      </c>
      <c r="J871" s="6" t="s">
        <v>594</v>
      </c>
    </row>
    <row r="872" spans="1:10">
      <c r="A872">
        <v>0.12</v>
      </c>
      <c r="B872">
        <v>0</v>
      </c>
      <c r="C872">
        <v>-408.43394135505702</v>
      </c>
      <c r="D872" t="s">
        <v>14</v>
      </c>
      <c r="E872" t="s">
        <v>1030</v>
      </c>
      <c r="F872" t="s">
        <v>12</v>
      </c>
      <c r="G872">
        <v>16</v>
      </c>
      <c r="H872">
        <v>0.12</v>
      </c>
      <c r="I872">
        <v>3.2767774577421999E-2</v>
      </c>
      <c r="J872" s="6" t="s">
        <v>260</v>
      </c>
    </row>
    <row r="873" spans="1:10">
      <c r="A873">
        <v>0.61</v>
      </c>
      <c r="B873">
        <v>0</v>
      </c>
      <c r="C873">
        <v>-574.60469787011004</v>
      </c>
      <c r="D873" t="s">
        <v>14</v>
      </c>
      <c r="E873" t="s">
        <v>1031</v>
      </c>
      <c r="F873" t="s">
        <v>12</v>
      </c>
      <c r="G873">
        <v>16</v>
      </c>
      <c r="H873">
        <v>0.61</v>
      </c>
      <c r="I873" s="6" t="s">
        <v>593</v>
      </c>
      <c r="J873" s="6" t="s">
        <v>594</v>
      </c>
    </row>
    <row r="874" spans="1:10">
      <c r="A874">
        <v>0.81</v>
      </c>
      <c r="B874">
        <v>0</v>
      </c>
      <c r="C874">
        <v>-356.984196400592</v>
      </c>
      <c r="D874" t="s">
        <v>14</v>
      </c>
      <c r="E874" t="s">
        <v>1032</v>
      </c>
      <c r="F874" t="s">
        <v>12</v>
      </c>
      <c r="G874">
        <v>16</v>
      </c>
      <c r="H874">
        <v>0.81</v>
      </c>
      <c r="I874" s="6" t="s">
        <v>525</v>
      </c>
      <c r="J874" s="6" t="s">
        <v>526</v>
      </c>
    </row>
    <row r="875" spans="1:10">
      <c r="A875">
        <v>1</v>
      </c>
      <c r="B875">
        <v>0</v>
      </c>
      <c r="C875">
        <v>-123.108902472453</v>
      </c>
      <c r="D875" t="s">
        <v>14</v>
      </c>
      <c r="E875" t="s">
        <v>1033</v>
      </c>
      <c r="F875" t="s">
        <v>12</v>
      </c>
      <c r="G875">
        <v>16</v>
      </c>
      <c r="H875">
        <v>1</v>
      </c>
      <c r="I875" s="6" t="s">
        <v>149</v>
      </c>
      <c r="J875">
        <v>1</v>
      </c>
    </row>
    <row r="876" spans="1:10">
      <c r="A876">
        <v>0.22</v>
      </c>
      <c r="B876">
        <v>0</v>
      </c>
      <c r="C876">
        <v>-46.5360050210884</v>
      </c>
      <c r="D876" t="s">
        <v>13</v>
      </c>
      <c r="E876" t="s">
        <v>1034</v>
      </c>
      <c r="F876" t="s">
        <v>12</v>
      </c>
      <c r="G876">
        <v>6</v>
      </c>
      <c r="H876">
        <v>0.22</v>
      </c>
      <c r="I876">
        <v>4.8355075417360997E-2</v>
      </c>
      <c r="J876" s="6" t="s">
        <v>830</v>
      </c>
    </row>
    <row r="877" spans="1:10">
      <c r="A877">
        <v>0.45</v>
      </c>
      <c r="B877">
        <v>0</v>
      </c>
      <c r="C877">
        <v>-715.28730856718403</v>
      </c>
      <c r="D877" t="s">
        <v>14</v>
      </c>
      <c r="E877" t="s">
        <v>1034</v>
      </c>
      <c r="F877" t="s">
        <v>12</v>
      </c>
      <c r="G877">
        <v>16</v>
      </c>
      <c r="H877">
        <v>0.45</v>
      </c>
      <c r="I877" s="6" t="s">
        <v>233</v>
      </c>
      <c r="J877" s="6" t="s">
        <v>234</v>
      </c>
    </row>
    <row r="878" spans="1:10">
      <c r="A878">
        <v>1</v>
      </c>
      <c r="B878">
        <v>0</v>
      </c>
      <c r="C878">
        <v>-149.34765030589901</v>
      </c>
      <c r="D878" t="s">
        <v>14</v>
      </c>
      <c r="E878" t="s">
        <v>1035</v>
      </c>
      <c r="F878" t="s">
        <v>12</v>
      </c>
      <c r="G878">
        <v>16</v>
      </c>
      <c r="H878">
        <v>1</v>
      </c>
      <c r="I878" s="6" t="s">
        <v>149</v>
      </c>
      <c r="J878">
        <v>1</v>
      </c>
    </row>
    <row r="879" spans="1:10">
      <c r="A879">
        <v>0.97</v>
      </c>
      <c r="B879">
        <v>0</v>
      </c>
      <c r="C879">
        <v>-295.07490336711999</v>
      </c>
      <c r="D879" t="s">
        <v>14</v>
      </c>
      <c r="E879" t="s">
        <v>1036</v>
      </c>
      <c r="F879" t="s">
        <v>12</v>
      </c>
      <c r="G879">
        <v>16</v>
      </c>
      <c r="H879">
        <v>0.97</v>
      </c>
      <c r="I879" s="6" t="s">
        <v>640</v>
      </c>
      <c r="J879" s="6" t="s">
        <v>641</v>
      </c>
    </row>
    <row r="880" spans="1:10">
      <c r="A880">
        <v>1</v>
      </c>
      <c r="B880">
        <v>0</v>
      </c>
      <c r="C880">
        <v>-108.80083815194899</v>
      </c>
      <c r="D880" t="s">
        <v>14</v>
      </c>
      <c r="E880" t="s">
        <v>1037</v>
      </c>
      <c r="F880" t="s">
        <v>12</v>
      </c>
      <c r="G880">
        <v>16</v>
      </c>
      <c r="H880">
        <v>1</v>
      </c>
      <c r="I880" s="6" t="s">
        <v>149</v>
      </c>
      <c r="J880">
        <v>1</v>
      </c>
    </row>
    <row r="881" spans="1:10">
      <c r="A881">
        <v>0.17</v>
      </c>
      <c r="B881">
        <v>0</v>
      </c>
      <c r="C881">
        <v>-63.712867185891803</v>
      </c>
      <c r="D881" t="s">
        <v>13</v>
      </c>
      <c r="E881" t="s">
        <v>1038</v>
      </c>
      <c r="F881" t="s">
        <v>12</v>
      </c>
      <c r="G881">
        <v>5</v>
      </c>
      <c r="H881">
        <v>0.17</v>
      </c>
      <c r="I881" s="6" t="s">
        <v>175</v>
      </c>
      <c r="J881" s="6" t="s">
        <v>176</v>
      </c>
    </row>
    <row r="882" spans="1:10">
      <c r="A882" s="6" t="s">
        <v>236</v>
      </c>
      <c r="B882">
        <v>0</v>
      </c>
      <c r="C882">
        <v>-764.14776449012697</v>
      </c>
      <c r="D882" t="s">
        <v>14</v>
      </c>
      <c r="E882" t="s">
        <v>1038</v>
      </c>
      <c r="F882" t="s">
        <v>12</v>
      </c>
      <c r="G882">
        <v>16</v>
      </c>
      <c r="H882" s="6" t="s">
        <v>236</v>
      </c>
      <c r="I882" s="6" t="s">
        <v>237</v>
      </c>
      <c r="J882">
        <v>0.64453599400862305</v>
      </c>
    </row>
    <row r="883" spans="1:10">
      <c r="A883">
        <v>0.12</v>
      </c>
      <c r="B883">
        <v>0</v>
      </c>
      <c r="C883">
        <v>-58.540995533764203</v>
      </c>
      <c r="D883" t="s">
        <v>10</v>
      </c>
      <c r="E883" t="s">
        <v>75</v>
      </c>
      <c r="F883" t="s">
        <v>12</v>
      </c>
      <c r="G883">
        <v>5</v>
      </c>
      <c r="H883">
        <v>0.12</v>
      </c>
      <c r="I883" s="6" t="s">
        <v>502</v>
      </c>
      <c r="J883" s="6" t="s">
        <v>503</v>
      </c>
    </row>
    <row r="884" spans="1:10">
      <c r="A884">
        <v>0</v>
      </c>
      <c r="B884">
        <v>0</v>
      </c>
      <c r="C884">
        <v>-2.5590366680622698</v>
      </c>
      <c r="D884" t="s">
        <v>13</v>
      </c>
      <c r="E884" t="s">
        <v>75</v>
      </c>
      <c r="F884" t="s">
        <v>12</v>
      </c>
      <c r="G884">
        <v>5</v>
      </c>
      <c r="H884">
        <v>0</v>
      </c>
      <c r="I884" s="6" t="s">
        <v>126</v>
      </c>
      <c r="J884" s="6" t="s">
        <v>127</v>
      </c>
    </row>
    <row r="885" spans="1:10">
      <c r="A885">
        <v>0.13</v>
      </c>
      <c r="B885">
        <v>0</v>
      </c>
      <c r="C885">
        <v>-602.29130487868701</v>
      </c>
      <c r="D885" t="s">
        <v>14</v>
      </c>
      <c r="E885" t="s">
        <v>75</v>
      </c>
      <c r="F885" t="s">
        <v>12</v>
      </c>
      <c r="G885">
        <v>16</v>
      </c>
      <c r="H885">
        <v>0.13</v>
      </c>
      <c r="I885">
        <v>3.7231133725714599E-2</v>
      </c>
      <c r="J885" s="6" t="s">
        <v>336</v>
      </c>
    </row>
    <row r="886" spans="1:10">
      <c r="A886">
        <v>0.88</v>
      </c>
      <c r="B886">
        <v>0</v>
      </c>
      <c r="C886">
        <v>-444.102282127725</v>
      </c>
      <c r="D886" t="s">
        <v>14</v>
      </c>
      <c r="E886" t="s">
        <v>1039</v>
      </c>
      <c r="F886" t="s">
        <v>12</v>
      </c>
      <c r="G886">
        <v>16</v>
      </c>
      <c r="H886">
        <v>0.88</v>
      </c>
      <c r="I886" s="6" t="s">
        <v>434</v>
      </c>
      <c r="J886" s="6" t="s">
        <v>435</v>
      </c>
    </row>
    <row r="887" spans="1:10">
      <c r="A887">
        <v>0.1</v>
      </c>
      <c r="B887">
        <v>0</v>
      </c>
      <c r="C887">
        <v>-482.06337830674101</v>
      </c>
      <c r="D887" t="s">
        <v>14</v>
      </c>
      <c r="E887" t="s">
        <v>1040</v>
      </c>
      <c r="F887" t="s">
        <v>12</v>
      </c>
      <c r="G887">
        <v>16</v>
      </c>
      <c r="H887">
        <v>0.1</v>
      </c>
      <c r="I887" s="6" t="s">
        <v>172</v>
      </c>
      <c r="J887" s="6" t="s">
        <v>173</v>
      </c>
    </row>
    <row r="888" spans="1:10">
      <c r="A888">
        <v>0.61</v>
      </c>
      <c r="B888">
        <v>0</v>
      </c>
      <c r="C888">
        <v>-492.70162874004899</v>
      </c>
      <c r="D888" t="s">
        <v>14</v>
      </c>
      <c r="E888" t="s">
        <v>1041</v>
      </c>
      <c r="F888" t="s">
        <v>12</v>
      </c>
      <c r="G888">
        <v>16</v>
      </c>
      <c r="H888">
        <v>0.61</v>
      </c>
      <c r="I888" s="6" t="s">
        <v>593</v>
      </c>
      <c r="J888" s="6" t="s">
        <v>594</v>
      </c>
    </row>
    <row r="889" spans="1:10">
      <c r="A889">
        <v>0</v>
      </c>
      <c r="B889">
        <v>0</v>
      </c>
      <c r="C889">
        <v>-0.69347317389159902</v>
      </c>
      <c r="D889" t="s">
        <v>10</v>
      </c>
      <c r="E889" t="s">
        <v>76</v>
      </c>
      <c r="F889" t="s">
        <v>12</v>
      </c>
      <c r="G889">
        <v>7</v>
      </c>
      <c r="H889">
        <v>0</v>
      </c>
      <c r="I889">
        <v>0</v>
      </c>
      <c r="J889" s="6" t="s">
        <v>214</v>
      </c>
    </row>
    <row r="890" spans="1:10">
      <c r="A890">
        <v>0.43</v>
      </c>
      <c r="B890">
        <v>0</v>
      </c>
      <c r="C890">
        <v>-30.547034486684701</v>
      </c>
      <c r="D890" t="s">
        <v>13</v>
      </c>
      <c r="E890" t="s">
        <v>76</v>
      </c>
      <c r="F890" t="s">
        <v>12</v>
      </c>
      <c r="G890">
        <v>6</v>
      </c>
      <c r="H890">
        <v>0.43</v>
      </c>
      <c r="I890" s="6" t="s">
        <v>964</v>
      </c>
      <c r="J890" s="6" t="s">
        <v>965</v>
      </c>
    </row>
    <row r="891" spans="1:10">
      <c r="A891">
        <v>0.16</v>
      </c>
      <c r="B891">
        <v>0</v>
      </c>
      <c r="C891">
        <v>-346.33041040075</v>
      </c>
      <c r="D891" t="s">
        <v>14</v>
      </c>
      <c r="E891" t="s">
        <v>76</v>
      </c>
      <c r="F891" t="s">
        <v>12</v>
      </c>
      <c r="G891">
        <v>17</v>
      </c>
      <c r="H891">
        <v>0.16</v>
      </c>
      <c r="I891">
        <v>5.3258436658090401E-2</v>
      </c>
      <c r="J891" s="6" t="s">
        <v>1042</v>
      </c>
    </row>
    <row r="892" spans="1:10">
      <c r="A892">
        <v>0.06</v>
      </c>
      <c r="B892">
        <v>0</v>
      </c>
      <c r="C892">
        <v>-458.51194828214898</v>
      </c>
      <c r="D892" t="s">
        <v>14</v>
      </c>
      <c r="E892" t="s">
        <v>1043</v>
      </c>
      <c r="F892" t="s">
        <v>12</v>
      </c>
      <c r="G892">
        <v>16</v>
      </c>
      <c r="H892">
        <v>0.06</v>
      </c>
      <c r="I892" s="6" t="s">
        <v>932</v>
      </c>
      <c r="J892" s="6" t="s">
        <v>933</v>
      </c>
    </row>
    <row r="893" spans="1:10">
      <c r="A893">
        <v>0.54</v>
      </c>
      <c r="B893">
        <v>0</v>
      </c>
      <c r="C893">
        <v>-802.00151276645204</v>
      </c>
      <c r="D893" t="s">
        <v>14</v>
      </c>
      <c r="E893" t="s">
        <v>1044</v>
      </c>
      <c r="F893" t="s">
        <v>12</v>
      </c>
      <c r="G893">
        <v>16</v>
      </c>
      <c r="H893">
        <v>0.54</v>
      </c>
      <c r="I893" s="6" t="s">
        <v>517</v>
      </c>
      <c r="J893" s="6" t="s">
        <v>518</v>
      </c>
    </row>
    <row r="894" spans="1:10">
      <c r="A894">
        <v>0.55000000000000004</v>
      </c>
      <c r="B894">
        <v>0</v>
      </c>
      <c r="C894">
        <v>-831.93713168883301</v>
      </c>
      <c r="D894" t="s">
        <v>14</v>
      </c>
      <c r="E894" t="s">
        <v>1045</v>
      </c>
      <c r="F894" t="s">
        <v>12</v>
      </c>
      <c r="G894">
        <v>16</v>
      </c>
      <c r="H894">
        <v>0.55000000000000004</v>
      </c>
      <c r="I894" s="6" t="s">
        <v>131</v>
      </c>
      <c r="J894" s="6" t="s">
        <v>132</v>
      </c>
    </row>
    <row r="895" spans="1:10">
      <c r="A895">
        <v>0.21</v>
      </c>
      <c r="B895">
        <v>0</v>
      </c>
      <c r="C895">
        <v>-49.541035032408701</v>
      </c>
      <c r="D895" t="s">
        <v>13</v>
      </c>
      <c r="E895" t="s">
        <v>1046</v>
      </c>
      <c r="F895" t="s">
        <v>12</v>
      </c>
      <c r="G895">
        <v>5</v>
      </c>
      <c r="H895">
        <v>0.21</v>
      </c>
      <c r="I895">
        <v>3.9425102245848997E-2</v>
      </c>
      <c r="J895" s="6" t="s">
        <v>630</v>
      </c>
    </row>
    <row r="896" spans="1:10">
      <c r="A896">
        <v>0.52</v>
      </c>
      <c r="B896">
        <v>0</v>
      </c>
      <c r="C896">
        <v>-787.89970312387004</v>
      </c>
      <c r="D896" t="s">
        <v>14</v>
      </c>
      <c r="E896" t="s">
        <v>1046</v>
      </c>
      <c r="F896" t="s">
        <v>12</v>
      </c>
      <c r="G896">
        <v>16</v>
      </c>
      <c r="H896">
        <v>0.52</v>
      </c>
      <c r="I896" s="6" t="s">
        <v>405</v>
      </c>
      <c r="J896" s="6" t="s">
        <v>406</v>
      </c>
    </row>
    <row r="897" spans="1:10">
      <c r="A897">
        <v>0.28999999999999998</v>
      </c>
      <c r="B897">
        <v>0</v>
      </c>
      <c r="C897">
        <v>-766.66229738833601</v>
      </c>
      <c r="D897" t="s">
        <v>14</v>
      </c>
      <c r="E897" t="s">
        <v>1047</v>
      </c>
      <c r="F897" t="s">
        <v>12</v>
      </c>
      <c r="G897">
        <v>16</v>
      </c>
      <c r="H897">
        <v>0.28999999999999998</v>
      </c>
      <c r="I897" s="6" t="s">
        <v>386</v>
      </c>
      <c r="J897" s="6" t="s">
        <v>387</v>
      </c>
    </row>
    <row r="898" spans="1:10">
      <c r="A898">
        <v>1</v>
      </c>
      <c r="B898">
        <v>0</v>
      </c>
      <c r="C898">
        <v>-189.323750624371</v>
      </c>
      <c r="D898" t="s">
        <v>14</v>
      </c>
      <c r="E898" t="s">
        <v>1048</v>
      </c>
      <c r="F898" t="s">
        <v>12</v>
      </c>
      <c r="G898">
        <v>16</v>
      </c>
      <c r="H898">
        <v>1</v>
      </c>
      <c r="I898" s="6" t="s">
        <v>149</v>
      </c>
      <c r="J898">
        <v>1</v>
      </c>
    </row>
    <row r="899" spans="1:10">
      <c r="A899">
        <v>0.18</v>
      </c>
      <c r="B899">
        <v>0</v>
      </c>
      <c r="C899">
        <v>-467.14550920105</v>
      </c>
      <c r="D899" t="s">
        <v>14</v>
      </c>
      <c r="E899" t="s">
        <v>1049</v>
      </c>
      <c r="F899" t="s">
        <v>12</v>
      </c>
      <c r="G899">
        <v>16</v>
      </c>
      <c r="H899">
        <v>0.18</v>
      </c>
      <c r="I899">
        <v>6.1913216705024199E-2</v>
      </c>
      <c r="J899" s="6" t="s">
        <v>733</v>
      </c>
    </row>
    <row r="900" spans="1:10">
      <c r="A900">
        <v>0.67</v>
      </c>
      <c r="B900">
        <v>0</v>
      </c>
      <c r="C900">
        <v>-478.19429940439699</v>
      </c>
      <c r="D900" t="s">
        <v>14</v>
      </c>
      <c r="E900" t="s">
        <v>1050</v>
      </c>
      <c r="F900" t="s">
        <v>12</v>
      </c>
      <c r="G900">
        <v>16</v>
      </c>
      <c r="H900">
        <v>0.67</v>
      </c>
      <c r="I900" s="6" t="s">
        <v>530</v>
      </c>
      <c r="J900" s="6" t="s">
        <v>531</v>
      </c>
    </row>
    <row r="901" spans="1:10">
      <c r="A901">
        <v>0.65</v>
      </c>
      <c r="B901">
        <v>0</v>
      </c>
      <c r="C901">
        <v>-566.62729262914502</v>
      </c>
      <c r="D901" t="s">
        <v>14</v>
      </c>
      <c r="E901" t="s">
        <v>1051</v>
      </c>
      <c r="F901" t="s">
        <v>12</v>
      </c>
      <c r="G901">
        <v>16</v>
      </c>
      <c r="H901">
        <v>0.65</v>
      </c>
      <c r="I901" s="6" t="s">
        <v>470</v>
      </c>
      <c r="J901" s="6" t="s">
        <v>471</v>
      </c>
    </row>
    <row r="902" spans="1:10">
      <c r="A902">
        <v>0.01</v>
      </c>
      <c r="B902">
        <v>0</v>
      </c>
      <c r="C902">
        <v>-31.084996032750102</v>
      </c>
      <c r="D902" t="s">
        <v>10</v>
      </c>
      <c r="E902" t="s">
        <v>77</v>
      </c>
      <c r="F902" t="s">
        <v>12</v>
      </c>
      <c r="G902">
        <v>6</v>
      </c>
      <c r="H902">
        <v>0.01</v>
      </c>
      <c r="I902" s="6" t="s">
        <v>185</v>
      </c>
      <c r="J902" s="6" t="s">
        <v>186</v>
      </c>
    </row>
    <row r="903" spans="1:10">
      <c r="A903">
        <v>0</v>
      </c>
      <c r="B903">
        <v>0</v>
      </c>
      <c r="C903">
        <v>-0.41206376999355898</v>
      </c>
      <c r="D903" t="s">
        <v>13</v>
      </c>
      <c r="E903" t="s">
        <v>77</v>
      </c>
      <c r="F903" t="s">
        <v>12</v>
      </c>
      <c r="G903">
        <v>6</v>
      </c>
      <c r="H903">
        <v>0</v>
      </c>
      <c r="I903">
        <v>0</v>
      </c>
      <c r="J903" s="6" t="s">
        <v>109</v>
      </c>
    </row>
    <row r="904" spans="1:10">
      <c r="A904">
        <v>0.25</v>
      </c>
      <c r="B904">
        <v>0</v>
      </c>
      <c r="C904">
        <v>-676.16533214386902</v>
      </c>
      <c r="D904" t="s">
        <v>14</v>
      </c>
      <c r="E904" t="s">
        <v>77</v>
      </c>
      <c r="F904" t="s">
        <v>12</v>
      </c>
      <c r="G904">
        <v>16</v>
      </c>
      <c r="H904">
        <v>0.25</v>
      </c>
      <c r="I904" s="6" t="s">
        <v>196</v>
      </c>
      <c r="J904" s="6" t="s">
        <v>197</v>
      </c>
    </row>
    <row r="905" spans="1:10">
      <c r="A905">
        <v>1</v>
      </c>
      <c r="B905">
        <v>0</v>
      </c>
      <c r="C905">
        <v>-168.86720267704601</v>
      </c>
      <c r="D905" t="s">
        <v>14</v>
      </c>
      <c r="E905" t="s">
        <v>1052</v>
      </c>
      <c r="F905" t="s">
        <v>12</v>
      </c>
      <c r="G905">
        <v>16</v>
      </c>
      <c r="H905">
        <v>1</v>
      </c>
      <c r="I905" s="6" t="s">
        <v>149</v>
      </c>
      <c r="J905">
        <v>1</v>
      </c>
    </row>
    <row r="906" spans="1:10">
      <c r="A906">
        <v>0</v>
      </c>
      <c r="B906">
        <v>0</v>
      </c>
      <c r="C906">
        <v>-7.3769465164700501</v>
      </c>
      <c r="D906" t="s">
        <v>14</v>
      </c>
      <c r="E906" t="s">
        <v>1053</v>
      </c>
      <c r="F906" t="s">
        <v>12</v>
      </c>
      <c r="G906">
        <v>16</v>
      </c>
      <c r="H906">
        <v>0</v>
      </c>
      <c r="I906">
        <v>0</v>
      </c>
      <c r="J906" s="6" t="s">
        <v>140</v>
      </c>
    </row>
    <row r="907" spans="1:10">
      <c r="A907">
        <v>1</v>
      </c>
      <c r="B907">
        <v>0</v>
      </c>
      <c r="C907">
        <v>-212.60364828213599</v>
      </c>
      <c r="D907" t="s">
        <v>14</v>
      </c>
      <c r="E907" t="s">
        <v>1054</v>
      </c>
      <c r="F907" t="s">
        <v>12</v>
      </c>
      <c r="G907">
        <v>16</v>
      </c>
      <c r="H907">
        <v>1</v>
      </c>
      <c r="I907" s="6" t="s">
        <v>149</v>
      </c>
      <c r="J907">
        <v>1</v>
      </c>
    </row>
    <row r="908" spans="1:10">
      <c r="A908">
        <v>0.21</v>
      </c>
      <c r="B908">
        <v>0</v>
      </c>
      <c r="C908">
        <v>-438.96670725841699</v>
      </c>
      <c r="D908" t="s">
        <v>14</v>
      </c>
      <c r="E908" t="s">
        <v>1055</v>
      </c>
      <c r="F908" t="s">
        <v>12</v>
      </c>
      <c r="G908">
        <v>16</v>
      </c>
      <c r="H908">
        <v>0.21</v>
      </c>
      <c r="I908" s="6" t="s">
        <v>162</v>
      </c>
      <c r="J908" s="6" t="s">
        <v>163</v>
      </c>
    </row>
    <row r="909" spans="1:10">
      <c r="A909">
        <v>0</v>
      </c>
      <c r="B909">
        <v>0</v>
      </c>
      <c r="C909">
        <v>-409.17262308282</v>
      </c>
      <c r="D909" t="s">
        <v>14</v>
      </c>
      <c r="E909" t="s">
        <v>1056</v>
      </c>
      <c r="F909" t="s">
        <v>12</v>
      </c>
      <c r="G909">
        <v>16</v>
      </c>
      <c r="H909">
        <v>0</v>
      </c>
      <c r="I909">
        <v>0</v>
      </c>
      <c r="J909" s="6" t="s">
        <v>140</v>
      </c>
    </row>
    <row r="910" spans="1:10">
      <c r="A910">
        <v>0.46</v>
      </c>
      <c r="B910">
        <v>0</v>
      </c>
      <c r="C910">
        <v>-526.62724019239397</v>
      </c>
      <c r="D910" t="s">
        <v>14</v>
      </c>
      <c r="E910" t="s">
        <v>1057</v>
      </c>
      <c r="F910" t="s">
        <v>12</v>
      </c>
      <c r="G910">
        <v>16</v>
      </c>
      <c r="H910">
        <v>0.46</v>
      </c>
      <c r="I910" s="6" t="s">
        <v>396</v>
      </c>
      <c r="J910" s="6" t="s">
        <v>397</v>
      </c>
    </row>
    <row r="911" spans="1:10">
      <c r="A911">
        <v>0.22</v>
      </c>
      <c r="B911">
        <v>0</v>
      </c>
      <c r="C911">
        <v>-79.144152310818797</v>
      </c>
      <c r="D911" t="s">
        <v>10</v>
      </c>
      <c r="E911" t="s">
        <v>1058</v>
      </c>
      <c r="F911" t="s">
        <v>12</v>
      </c>
      <c r="G911">
        <v>6</v>
      </c>
      <c r="H911">
        <v>0.22</v>
      </c>
      <c r="I911">
        <v>4.8355075417360997E-2</v>
      </c>
      <c r="J911" s="6" t="s">
        <v>830</v>
      </c>
    </row>
    <row r="912" spans="1:10">
      <c r="A912">
        <v>0.38</v>
      </c>
      <c r="B912">
        <v>0</v>
      </c>
      <c r="C912">
        <v>-417.70517060885999</v>
      </c>
      <c r="D912" t="s">
        <v>14</v>
      </c>
      <c r="E912" t="s">
        <v>1058</v>
      </c>
      <c r="F912" t="s">
        <v>12</v>
      </c>
      <c r="G912">
        <v>16</v>
      </c>
      <c r="H912">
        <v>0.38</v>
      </c>
      <c r="I912" s="6" t="s">
        <v>803</v>
      </c>
      <c r="J912" s="6" t="s">
        <v>804</v>
      </c>
    </row>
    <row r="913" spans="1:10">
      <c r="A913">
        <v>0</v>
      </c>
      <c r="B913">
        <v>0</v>
      </c>
      <c r="C913">
        <v>-198.401227559207</v>
      </c>
      <c r="D913" t="s">
        <v>14</v>
      </c>
      <c r="E913" t="s">
        <v>1059</v>
      </c>
      <c r="F913" t="s">
        <v>12</v>
      </c>
      <c r="G913">
        <v>16</v>
      </c>
      <c r="H913">
        <v>0</v>
      </c>
      <c r="I913">
        <v>0</v>
      </c>
      <c r="J913" s="6" t="s">
        <v>140</v>
      </c>
    </row>
    <row r="914" spans="1:10">
      <c r="A914" s="6" t="s">
        <v>610</v>
      </c>
      <c r="B914">
        <v>0</v>
      </c>
      <c r="C914">
        <v>-373.77841227113498</v>
      </c>
      <c r="D914" t="s">
        <v>14</v>
      </c>
      <c r="E914" t="s">
        <v>1060</v>
      </c>
      <c r="F914" t="s">
        <v>12</v>
      </c>
      <c r="G914">
        <v>16</v>
      </c>
      <c r="H914" s="6" t="s">
        <v>610</v>
      </c>
      <c r="I914" s="6" t="s">
        <v>612</v>
      </c>
      <c r="J914" s="6" t="s">
        <v>613</v>
      </c>
    </row>
    <row r="915" spans="1:10">
      <c r="A915">
        <v>1</v>
      </c>
      <c r="B915">
        <v>0</v>
      </c>
      <c r="C915">
        <v>-196.251203704098</v>
      </c>
      <c r="D915" t="s">
        <v>14</v>
      </c>
      <c r="E915" t="s">
        <v>1061</v>
      </c>
      <c r="F915" t="s">
        <v>12</v>
      </c>
      <c r="G915">
        <v>16</v>
      </c>
      <c r="H915">
        <v>1</v>
      </c>
      <c r="I915" s="6" t="s">
        <v>149</v>
      </c>
      <c r="J915">
        <v>1</v>
      </c>
    </row>
    <row r="916" spans="1:10">
      <c r="A916">
        <v>0.26</v>
      </c>
      <c r="B916">
        <v>0</v>
      </c>
      <c r="C916">
        <v>-786.39651900719002</v>
      </c>
      <c r="D916" t="s">
        <v>14</v>
      </c>
      <c r="E916" t="s">
        <v>1062</v>
      </c>
      <c r="F916" t="s">
        <v>12</v>
      </c>
      <c r="G916">
        <v>16</v>
      </c>
      <c r="H916">
        <v>0.26</v>
      </c>
      <c r="I916" s="6" t="s">
        <v>440</v>
      </c>
      <c r="J916">
        <v>0.50498332953799996</v>
      </c>
    </row>
    <row r="917" spans="1:10">
      <c r="A917">
        <v>0.63</v>
      </c>
      <c r="B917">
        <v>0</v>
      </c>
      <c r="C917">
        <v>-557.072815045673</v>
      </c>
      <c r="D917" t="s">
        <v>14</v>
      </c>
      <c r="E917" t="s">
        <v>1063</v>
      </c>
      <c r="F917" t="s">
        <v>12</v>
      </c>
      <c r="G917">
        <v>16</v>
      </c>
      <c r="H917">
        <v>0.63</v>
      </c>
      <c r="I917" s="6" t="s">
        <v>497</v>
      </c>
      <c r="J917" s="6" t="s">
        <v>498</v>
      </c>
    </row>
    <row r="918" spans="1:10">
      <c r="A918">
        <v>0.43</v>
      </c>
      <c r="B918">
        <v>0</v>
      </c>
      <c r="C918">
        <v>-704.85608316987805</v>
      </c>
      <c r="D918" t="s">
        <v>14</v>
      </c>
      <c r="E918" t="s">
        <v>1064</v>
      </c>
      <c r="F918" t="s">
        <v>12</v>
      </c>
      <c r="G918">
        <v>16</v>
      </c>
      <c r="H918">
        <v>0.43</v>
      </c>
      <c r="I918" s="6" t="s">
        <v>459</v>
      </c>
      <c r="J918" s="6" t="s">
        <v>460</v>
      </c>
    </row>
    <row r="919" spans="1:10">
      <c r="A919">
        <v>1</v>
      </c>
      <c r="B919">
        <v>0</v>
      </c>
      <c r="C919">
        <v>-275.77548900345602</v>
      </c>
      <c r="D919" t="s">
        <v>14</v>
      </c>
      <c r="E919" t="s">
        <v>1065</v>
      </c>
      <c r="F919" t="s">
        <v>1066</v>
      </c>
      <c r="G919">
        <v>16</v>
      </c>
      <c r="H919">
        <v>1</v>
      </c>
      <c r="I919" s="6" t="s">
        <v>149</v>
      </c>
      <c r="J919">
        <v>1</v>
      </c>
    </row>
    <row r="920" spans="1:10">
      <c r="A920">
        <v>0.79</v>
      </c>
      <c r="B920">
        <v>0</v>
      </c>
      <c r="C920">
        <v>-747.53616972606505</v>
      </c>
      <c r="D920" t="s">
        <v>14</v>
      </c>
      <c r="E920" t="s">
        <v>1067</v>
      </c>
      <c r="F920" t="s">
        <v>1066</v>
      </c>
      <c r="G920">
        <v>16</v>
      </c>
      <c r="H920">
        <v>0.79</v>
      </c>
      <c r="I920" s="6" t="s">
        <v>239</v>
      </c>
      <c r="J920" s="6" t="s">
        <v>240</v>
      </c>
    </row>
    <row r="921" spans="1:10">
      <c r="A921">
        <v>0.26</v>
      </c>
      <c r="B921">
        <v>0</v>
      </c>
      <c r="C921">
        <v>-152.20943760425399</v>
      </c>
      <c r="D921" t="s">
        <v>10</v>
      </c>
      <c r="E921" t="s">
        <v>1068</v>
      </c>
      <c r="F921" t="s">
        <v>1066</v>
      </c>
      <c r="G921">
        <v>5</v>
      </c>
      <c r="H921">
        <v>0.26</v>
      </c>
      <c r="I921">
        <v>5.6919537459588401E-2</v>
      </c>
      <c r="J921" s="6" t="s">
        <v>615</v>
      </c>
    </row>
    <row r="922" spans="1:10">
      <c r="A922" s="6" t="s">
        <v>192</v>
      </c>
      <c r="B922">
        <v>0</v>
      </c>
      <c r="C922">
        <v>-539.77665503397998</v>
      </c>
      <c r="D922" t="s">
        <v>14</v>
      </c>
      <c r="E922" t="s">
        <v>1068</v>
      </c>
      <c r="F922" t="s">
        <v>1066</v>
      </c>
      <c r="G922">
        <v>16</v>
      </c>
      <c r="H922" s="6" t="s">
        <v>192</v>
      </c>
      <c r="I922" s="6" t="s">
        <v>193</v>
      </c>
      <c r="J922" s="6" t="s">
        <v>194</v>
      </c>
    </row>
    <row r="923" spans="1:10">
      <c r="A923" s="6" t="s">
        <v>236</v>
      </c>
      <c r="B923">
        <v>0</v>
      </c>
      <c r="C923">
        <v>-79.030063633510693</v>
      </c>
      <c r="D923" t="s">
        <v>10</v>
      </c>
      <c r="E923" t="s">
        <v>1069</v>
      </c>
      <c r="F923" t="s">
        <v>1066</v>
      </c>
      <c r="G923">
        <v>6</v>
      </c>
      <c r="H923" s="6" t="s">
        <v>236</v>
      </c>
      <c r="I923" s="6" t="s">
        <v>1070</v>
      </c>
      <c r="J923" s="6" t="s">
        <v>1071</v>
      </c>
    </row>
    <row r="924" spans="1:10">
      <c r="A924">
        <v>0.18</v>
      </c>
      <c r="B924">
        <v>0</v>
      </c>
      <c r="C924">
        <v>-533.88814255688601</v>
      </c>
      <c r="D924" t="s">
        <v>14</v>
      </c>
      <c r="E924" t="s">
        <v>1069</v>
      </c>
      <c r="F924" t="s">
        <v>1066</v>
      </c>
      <c r="G924">
        <v>16</v>
      </c>
      <c r="H924">
        <v>0.18</v>
      </c>
      <c r="I924">
        <v>6.1913216705024199E-2</v>
      </c>
      <c r="J924" s="6" t="s">
        <v>733</v>
      </c>
    </row>
    <row r="925" spans="1:10">
      <c r="A925">
        <v>0</v>
      </c>
      <c r="B925">
        <v>0</v>
      </c>
      <c r="C925">
        <v>-19.014251390458501</v>
      </c>
      <c r="D925" t="s">
        <v>10</v>
      </c>
      <c r="E925" t="s">
        <v>1072</v>
      </c>
      <c r="F925" t="s">
        <v>1066</v>
      </c>
      <c r="G925">
        <v>6</v>
      </c>
      <c r="H925">
        <v>0</v>
      </c>
      <c r="I925">
        <v>0</v>
      </c>
      <c r="J925" s="6" t="s">
        <v>109</v>
      </c>
    </row>
    <row r="926" spans="1:10">
      <c r="A926">
        <v>0.51</v>
      </c>
      <c r="B926">
        <v>0</v>
      </c>
      <c r="C926">
        <v>-595.85509658601404</v>
      </c>
      <c r="D926" t="s">
        <v>14</v>
      </c>
      <c r="E926" t="s">
        <v>1072</v>
      </c>
      <c r="F926" t="s">
        <v>1066</v>
      </c>
      <c r="G926">
        <v>16</v>
      </c>
      <c r="H926">
        <v>0.51</v>
      </c>
      <c r="I926" s="6" t="s">
        <v>271</v>
      </c>
      <c r="J926" s="6" t="s">
        <v>272</v>
      </c>
    </row>
    <row r="927" spans="1:10">
      <c r="A927">
        <v>0.63</v>
      </c>
      <c r="B927">
        <v>0</v>
      </c>
      <c r="C927">
        <v>-354.55333038574003</v>
      </c>
      <c r="D927" t="s">
        <v>14</v>
      </c>
      <c r="E927" t="s">
        <v>1073</v>
      </c>
      <c r="F927" t="s">
        <v>1066</v>
      </c>
      <c r="G927">
        <v>16</v>
      </c>
      <c r="H927">
        <v>0.63</v>
      </c>
      <c r="I927" s="6" t="s">
        <v>497</v>
      </c>
      <c r="J927" s="6" t="s">
        <v>498</v>
      </c>
    </row>
    <row r="928" spans="1:10">
      <c r="A928">
        <v>0.91</v>
      </c>
      <c r="B928">
        <v>0</v>
      </c>
      <c r="C928">
        <v>-573.44628959655904</v>
      </c>
      <c r="D928" t="s">
        <v>14</v>
      </c>
      <c r="E928" t="s">
        <v>1074</v>
      </c>
      <c r="F928" t="s">
        <v>1066</v>
      </c>
      <c r="G928">
        <v>16</v>
      </c>
      <c r="H928">
        <v>0.91</v>
      </c>
      <c r="I928">
        <v>0.68176683412285399</v>
      </c>
      <c r="J928" s="6" t="s">
        <v>276</v>
      </c>
    </row>
    <row r="929" spans="1:10">
      <c r="A929">
        <v>0.57999999999999996</v>
      </c>
      <c r="B929">
        <v>0</v>
      </c>
      <c r="C929">
        <v>-534.92734373762801</v>
      </c>
      <c r="D929" t="s">
        <v>14</v>
      </c>
      <c r="E929" t="s">
        <v>1075</v>
      </c>
      <c r="F929" t="s">
        <v>1066</v>
      </c>
      <c r="G929">
        <v>16</v>
      </c>
      <c r="H929">
        <v>0.57999999999999996</v>
      </c>
      <c r="I929" s="6" t="s">
        <v>420</v>
      </c>
      <c r="J929" s="6" t="s">
        <v>421</v>
      </c>
    </row>
    <row r="930" spans="1:10">
      <c r="A930">
        <v>0.72</v>
      </c>
      <c r="B930">
        <v>0</v>
      </c>
      <c r="C930">
        <v>-474.08146670707299</v>
      </c>
      <c r="D930" t="s">
        <v>14</v>
      </c>
      <c r="E930" t="s">
        <v>1076</v>
      </c>
      <c r="F930" t="s">
        <v>1066</v>
      </c>
      <c r="G930">
        <v>16</v>
      </c>
      <c r="H930">
        <v>0.72</v>
      </c>
      <c r="I930" s="6" t="s">
        <v>467</v>
      </c>
      <c r="J930" s="6" t="s">
        <v>468</v>
      </c>
    </row>
    <row r="931" spans="1:10">
      <c r="A931">
        <v>0.91</v>
      </c>
      <c r="B931">
        <v>0</v>
      </c>
      <c r="C931">
        <v>-298.077507691184</v>
      </c>
      <c r="D931" t="s">
        <v>14</v>
      </c>
      <c r="E931" t="s">
        <v>1077</v>
      </c>
      <c r="F931" t="s">
        <v>1066</v>
      </c>
      <c r="G931">
        <v>16</v>
      </c>
      <c r="H931">
        <v>0.91</v>
      </c>
      <c r="I931">
        <v>0.68176683412285399</v>
      </c>
      <c r="J931" s="6" t="s">
        <v>276</v>
      </c>
    </row>
    <row r="932" spans="1:10">
      <c r="A932">
        <v>0.49</v>
      </c>
      <c r="B932">
        <v>0</v>
      </c>
      <c r="C932">
        <v>-911.11189648386903</v>
      </c>
      <c r="D932" t="s">
        <v>14</v>
      </c>
      <c r="E932" t="s">
        <v>1078</v>
      </c>
      <c r="F932" t="s">
        <v>1066</v>
      </c>
      <c r="G932">
        <v>16</v>
      </c>
      <c r="H932">
        <v>0.49</v>
      </c>
      <c r="I932" s="6" t="s">
        <v>393</v>
      </c>
      <c r="J932" s="6" t="s">
        <v>394</v>
      </c>
    </row>
    <row r="933" spans="1:10">
      <c r="A933" s="6" t="s">
        <v>760</v>
      </c>
      <c r="B933">
        <v>0</v>
      </c>
      <c r="C933">
        <v>-514.41885034715904</v>
      </c>
      <c r="D933" t="s">
        <v>14</v>
      </c>
      <c r="E933" t="s">
        <v>1079</v>
      </c>
      <c r="F933" t="s">
        <v>1066</v>
      </c>
      <c r="G933">
        <v>16</v>
      </c>
      <c r="H933" s="6" t="s">
        <v>760</v>
      </c>
      <c r="I933" s="6" t="s">
        <v>762</v>
      </c>
      <c r="J933" s="6" t="s">
        <v>763</v>
      </c>
    </row>
    <row r="934" spans="1:10">
      <c r="A934" s="6" t="s">
        <v>538</v>
      </c>
      <c r="B934">
        <v>0</v>
      </c>
      <c r="C934">
        <v>-300.56076522302499</v>
      </c>
      <c r="D934" t="s">
        <v>14</v>
      </c>
      <c r="E934" t="s">
        <v>1080</v>
      </c>
      <c r="F934" t="s">
        <v>1066</v>
      </c>
      <c r="G934">
        <v>16</v>
      </c>
      <c r="H934" s="6" t="s">
        <v>538</v>
      </c>
      <c r="I934" s="6" t="s">
        <v>540</v>
      </c>
      <c r="J934">
        <v>0.98963236243216801</v>
      </c>
    </row>
    <row r="935" spans="1:10">
      <c r="A935">
        <v>0.85</v>
      </c>
      <c r="B935">
        <v>0</v>
      </c>
      <c r="C935">
        <v>-456.11575179985601</v>
      </c>
      <c r="D935" t="s">
        <v>14</v>
      </c>
      <c r="E935" t="s">
        <v>1081</v>
      </c>
      <c r="F935" t="s">
        <v>1066</v>
      </c>
      <c r="G935">
        <v>16</v>
      </c>
      <c r="H935">
        <v>0.85</v>
      </c>
      <c r="I935" s="6" t="s">
        <v>287</v>
      </c>
      <c r="J935" s="6" t="s">
        <v>288</v>
      </c>
    </row>
    <row r="936" spans="1:10">
      <c r="A936">
        <v>0.14000000000000001</v>
      </c>
      <c r="B936">
        <v>0</v>
      </c>
      <c r="C936">
        <v>-58.447680834848299</v>
      </c>
      <c r="D936" t="s">
        <v>13</v>
      </c>
      <c r="E936" t="s">
        <v>1082</v>
      </c>
      <c r="F936" t="s">
        <v>1066</v>
      </c>
      <c r="G936">
        <v>6</v>
      </c>
      <c r="H936">
        <v>0.14000000000000001</v>
      </c>
      <c r="I936" s="6" t="s">
        <v>1083</v>
      </c>
      <c r="J936" s="6" t="s">
        <v>1084</v>
      </c>
    </row>
    <row r="937" spans="1:10">
      <c r="A937">
        <v>0.4</v>
      </c>
      <c r="B937">
        <v>0</v>
      </c>
      <c r="C937">
        <v>-849.73127946616603</v>
      </c>
      <c r="D937" t="s">
        <v>14</v>
      </c>
      <c r="E937" t="s">
        <v>1082</v>
      </c>
      <c r="F937" t="s">
        <v>1066</v>
      </c>
      <c r="G937">
        <v>16</v>
      </c>
      <c r="H937">
        <v>0.4</v>
      </c>
      <c r="I937" s="6" t="s">
        <v>257</v>
      </c>
      <c r="J937" s="6" t="s">
        <v>258</v>
      </c>
    </row>
    <row r="938" spans="1:10">
      <c r="A938">
        <v>1</v>
      </c>
      <c r="B938">
        <v>0</v>
      </c>
      <c r="C938">
        <v>-178.06307138223099</v>
      </c>
      <c r="D938" t="s">
        <v>14</v>
      </c>
      <c r="E938" t="s">
        <v>1085</v>
      </c>
      <c r="F938" t="s">
        <v>1086</v>
      </c>
      <c r="G938">
        <v>16</v>
      </c>
      <c r="H938">
        <v>1</v>
      </c>
      <c r="I938" s="6" t="s">
        <v>149</v>
      </c>
      <c r="J938">
        <v>1</v>
      </c>
    </row>
    <row r="939" spans="1:10">
      <c r="A939">
        <v>0.65</v>
      </c>
      <c r="B939">
        <v>0</v>
      </c>
      <c r="C939">
        <v>-668.38283825651297</v>
      </c>
      <c r="D939" t="s">
        <v>14</v>
      </c>
      <c r="E939" t="s">
        <v>1087</v>
      </c>
      <c r="F939" t="s">
        <v>1086</v>
      </c>
      <c r="G939">
        <v>16</v>
      </c>
      <c r="H939">
        <v>0.65</v>
      </c>
      <c r="I939" s="6" t="s">
        <v>470</v>
      </c>
      <c r="J939" s="6" t="s">
        <v>471</v>
      </c>
    </row>
    <row r="940" spans="1:10">
      <c r="A940">
        <v>0.81</v>
      </c>
      <c r="B940">
        <v>0</v>
      </c>
      <c r="C940">
        <v>-436.96863429397001</v>
      </c>
      <c r="D940" t="s">
        <v>14</v>
      </c>
      <c r="E940" t="s">
        <v>1088</v>
      </c>
      <c r="F940" t="s">
        <v>1086</v>
      </c>
      <c r="G940">
        <v>16</v>
      </c>
      <c r="H940">
        <v>0.81</v>
      </c>
      <c r="I940" s="6" t="s">
        <v>525</v>
      </c>
      <c r="J940" s="6" t="s">
        <v>526</v>
      </c>
    </row>
    <row r="941" spans="1:10">
      <c r="A941">
        <v>0.53</v>
      </c>
      <c r="B941">
        <v>0</v>
      </c>
      <c r="C941">
        <v>-560.84487990345099</v>
      </c>
      <c r="D941" t="s">
        <v>14</v>
      </c>
      <c r="E941" t="s">
        <v>1089</v>
      </c>
      <c r="F941" t="s">
        <v>1086</v>
      </c>
      <c r="G941">
        <v>18</v>
      </c>
      <c r="H941">
        <v>0.53</v>
      </c>
      <c r="I941" s="6" t="s">
        <v>1090</v>
      </c>
      <c r="J941" s="6" t="s">
        <v>1091</v>
      </c>
    </row>
    <row r="942" spans="1:10">
      <c r="A942" s="6" t="s">
        <v>610</v>
      </c>
      <c r="B942">
        <v>0</v>
      </c>
      <c r="C942">
        <v>-219.65969559905599</v>
      </c>
      <c r="D942" t="s">
        <v>14</v>
      </c>
      <c r="E942" t="s">
        <v>1092</v>
      </c>
      <c r="F942" t="s">
        <v>1086</v>
      </c>
      <c r="G942">
        <v>16</v>
      </c>
      <c r="H942" s="6" t="s">
        <v>610</v>
      </c>
      <c r="I942" s="6" t="s">
        <v>612</v>
      </c>
      <c r="J942" s="6" t="s">
        <v>613</v>
      </c>
    </row>
    <row r="943" spans="1:10">
      <c r="A943">
        <v>0.06</v>
      </c>
      <c r="B943">
        <v>0</v>
      </c>
      <c r="C943">
        <v>-37.2235915016688</v>
      </c>
      <c r="D943" t="s">
        <v>13</v>
      </c>
      <c r="E943" t="s">
        <v>1093</v>
      </c>
      <c r="F943" t="s">
        <v>1094</v>
      </c>
      <c r="G943">
        <v>5</v>
      </c>
      <c r="H943">
        <v>0.06</v>
      </c>
      <c r="I943">
        <v>4.0859567232370397E-3</v>
      </c>
      <c r="J943" s="6" t="s">
        <v>994</v>
      </c>
    </row>
    <row r="944" spans="1:10">
      <c r="A944">
        <v>0.49</v>
      </c>
      <c r="B944">
        <v>0</v>
      </c>
      <c r="C944">
        <v>-588.54831457922796</v>
      </c>
      <c r="D944" t="s">
        <v>14</v>
      </c>
      <c r="E944" t="s">
        <v>1093</v>
      </c>
      <c r="F944" t="s">
        <v>1094</v>
      </c>
      <c r="G944">
        <v>16</v>
      </c>
      <c r="H944">
        <v>0.49</v>
      </c>
      <c r="I944" s="6" t="s">
        <v>393</v>
      </c>
      <c r="J944" s="6" t="s">
        <v>394</v>
      </c>
    </row>
    <row r="945" spans="1:10">
      <c r="A945" s="6" t="s">
        <v>610</v>
      </c>
      <c r="B945">
        <v>0</v>
      </c>
      <c r="C945">
        <v>-355.23721864795101</v>
      </c>
      <c r="D945" t="s">
        <v>14</v>
      </c>
      <c r="E945" t="s">
        <v>1095</v>
      </c>
      <c r="F945" t="s">
        <v>1096</v>
      </c>
      <c r="G945">
        <v>16</v>
      </c>
      <c r="H945" s="6" t="s">
        <v>610</v>
      </c>
      <c r="I945" s="6" t="s">
        <v>612</v>
      </c>
      <c r="J945" s="6" t="s">
        <v>613</v>
      </c>
    </row>
    <row r="946" spans="1:10">
      <c r="A946" s="6" t="s">
        <v>192</v>
      </c>
      <c r="B946">
        <v>0</v>
      </c>
      <c r="C946">
        <v>-709.14776657998198</v>
      </c>
      <c r="D946" t="s">
        <v>14</v>
      </c>
      <c r="E946" t="s">
        <v>1097</v>
      </c>
      <c r="F946" t="s">
        <v>1098</v>
      </c>
      <c r="G946">
        <v>16</v>
      </c>
      <c r="H946" s="6" t="s">
        <v>192</v>
      </c>
      <c r="I946" s="6" t="s">
        <v>193</v>
      </c>
      <c r="J946" s="6" t="s">
        <v>194</v>
      </c>
    </row>
    <row r="947" spans="1:10">
      <c r="A947">
        <v>0</v>
      </c>
      <c r="B947">
        <v>0</v>
      </c>
      <c r="C947">
        <v>-43.679662446085899</v>
      </c>
      <c r="D947" t="s">
        <v>14</v>
      </c>
      <c r="E947" t="s">
        <v>1099</v>
      </c>
      <c r="F947" t="s">
        <v>1098</v>
      </c>
      <c r="G947">
        <v>16</v>
      </c>
      <c r="H947">
        <v>0</v>
      </c>
      <c r="I947">
        <v>0</v>
      </c>
      <c r="J947" s="6" t="s">
        <v>140</v>
      </c>
    </row>
    <row r="948" spans="1:10">
      <c r="A948">
        <v>0.79</v>
      </c>
      <c r="B948">
        <v>0</v>
      </c>
      <c r="C948">
        <v>-592.70441703075198</v>
      </c>
      <c r="D948" t="s">
        <v>14</v>
      </c>
      <c r="E948" t="s">
        <v>1100</v>
      </c>
      <c r="F948" t="s">
        <v>1098</v>
      </c>
      <c r="G948">
        <v>16</v>
      </c>
      <c r="H948">
        <v>0.79</v>
      </c>
      <c r="I948" s="6" t="s">
        <v>239</v>
      </c>
      <c r="J948" s="6" t="s">
        <v>240</v>
      </c>
    </row>
    <row r="949" spans="1:10">
      <c r="A949">
        <v>0.6</v>
      </c>
      <c r="B949">
        <v>0</v>
      </c>
      <c r="C949">
        <v>-696.99108272723697</v>
      </c>
      <c r="D949" t="s">
        <v>14</v>
      </c>
      <c r="E949" t="s">
        <v>1101</v>
      </c>
      <c r="F949" t="s">
        <v>1102</v>
      </c>
      <c r="G949">
        <v>16</v>
      </c>
      <c r="H949">
        <v>0.6</v>
      </c>
      <c r="I949" s="6" t="s">
        <v>143</v>
      </c>
      <c r="J949" s="6" t="s">
        <v>144</v>
      </c>
    </row>
    <row r="950" spans="1:10">
      <c r="A950">
        <v>0.28000000000000003</v>
      </c>
      <c r="B950">
        <v>0</v>
      </c>
      <c r="C950">
        <v>-683.32970289214302</v>
      </c>
      <c r="D950" t="s">
        <v>14</v>
      </c>
      <c r="E950" t="s">
        <v>1103</v>
      </c>
      <c r="F950" t="s">
        <v>1104</v>
      </c>
      <c r="G950">
        <v>16</v>
      </c>
      <c r="H950">
        <v>0.28000000000000003</v>
      </c>
      <c r="I950" s="6" t="s">
        <v>280</v>
      </c>
      <c r="J950" s="6" t="s">
        <v>281</v>
      </c>
    </row>
    <row r="951" spans="1:10">
      <c r="A951">
        <v>0.65</v>
      </c>
      <c r="B951">
        <v>0</v>
      </c>
      <c r="C951">
        <v>-80.855530083585705</v>
      </c>
      <c r="D951" t="s">
        <v>13</v>
      </c>
      <c r="E951" t="s">
        <v>1105</v>
      </c>
      <c r="F951" t="s">
        <v>1106</v>
      </c>
      <c r="G951">
        <v>5</v>
      </c>
      <c r="H951">
        <v>0.65</v>
      </c>
      <c r="I951" s="6" t="s">
        <v>1107</v>
      </c>
      <c r="J951" s="6" t="s">
        <v>1108</v>
      </c>
    </row>
    <row r="952" spans="1:10">
      <c r="A952">
        <v>0.06</v>
      </c>
      <c r="B952">
        <v>0</v>
      </c>
      <c r="C952">
        <v>-521.87682484807704</v>
      </c>
      <c r="D952" t="s">
        <v>14</v>
      </c>
      <c r="E952" t="s">
        <v>1105</v>
      </c>
      <c r="F952" t="s">
        <v>1106</v>
      </c>
      <c r="G952">
        <v>16</v>
      </c>
      <c r="H952">
        <v>0.06</v>
      </c>
      <c r="I952" s="6" t="s">
        <v>932</v>
      </c>
      <c r="J952" s="6" t="s">
        <v>933</v>
      </c>
    </row>
    <row r="953" spans="1:10">
      <c r="A953">
        <v>0.26</v>
      </c>
      <c r="B953">
        <v>0</v>
      </c>
      <c r="C953">
        <v>-695.98467188189397</v>
      </c>
      <c r="D953" t="s">
        <v>14</v>
      </c>
      <c r="E953" t="s">
        <v>1109</v>
      </c>
      <c r="F953" t="s">
        <v>1106</v>
      </c>
      <c r="G953">
        <v>16</v>
      </c>
      <c r="H953">
        <v>0.26</v>
      </c>
      <c r="I953" s="6" t="s">
        <v>440</v>
      </c>
      <c r="J953">
        <v>0.50498332953799996</v>
      </c>
    </row>
    <row r="954" spans="1:10">
      <c r="A954">
        <v>0.76</v>
      </c>
      <c r="B954">
        <v>0</v>
      </c>
      <c r="C954">
        <v>-98.784872048894002</v>
      </c>
      <c r="D954" t="s">
        <v>10</v>
      </c>
      <c r="E954" t="s">
        <v>1110</v>
      </c>
      <c r="F954" t="s">
        <v>1106</v>
      </c>
      <c r="G954">
        <v>7</v>
      </c>
      <c r="H954">
        <v>0.76</v>
      </c>
      <c r="I954" s="6" t="s">
        <v>248</v>
      </c>
      <c r="J954" s="6" t="s">
        <v>249</v>
      </c>
    </row>
    <row r="955" spans="1:10">
      <c r="A955">
        <v>0.78</v>
      </c>
      <c r="B955">
        <v>0</v>
      </c>
      <c r="C955">
        <v>-63.160580591141198</v>
      </c>
      <c r="D955" t="s">
        <v>13</v>
      </c>
      <c r="E955" t="s">
        <v>1110</v>
      </c>
      <c r="F955" t="s">
        <v>1106</v>
      </c>
      <c r="G955">
        <v>7</v>
      </c>
      <c r="H955">
        <v>0.78</v>
      </c>
      <c r="I955" s="6" t="s">
        <v>1111</v>
      </c>
      <c r="J955" s="6" t="s">
        <v>1112</v>
      </c>
    </row>
    <row r="956" spans="1:10">
      <c r="A956">
        <v>0.85</v>
      </c>
      <c r="B956">
        <v>0</v>
      </c>
      <c r="C956">
        <v>-441.835836039068</v>
      </c>
      <c r="D956" t="s">
        <v>14</v>
      </c>
      <c r="E956" t="s">
        <v>1110</v>
      </c>
      <c r="F956" t="s">
        <v>1106</v>
      </c>
      <c r="G956">
        <v>16</v>
      </c>
      <c r="H956">
        <v>0.85</v>
      </c>
      <c r="I956" s="6" t="s">
        <v>287</v>
      </c>
      <c r="J956" s="6" t="s">
        <v>288</v>
      </c>
    </row>
    <row r="957" spans="1:10">
      <c r="A957">
        <v>0.14000000000000001</v>
      </c>
      <c r="B957">
        <v>0</v>
      </c>
      <c r="C957">
        <v>-411.61112933869703</v>
      </c>
      <c r="D957" t="s">
        <v>14</v>
      </c>
      <c r="E957" t="s">
        <v>1113</v>
      </c>
      <c r="F957" t="s">
        <v>1106</v>
      </c>
      <c r="G957">
        <v>16</v>
      </c>
      <c r="H957">
        <v>0.14000000000000001</v>
      </c>
      <c r="I957">
        <v>4.1864672574284501E-2</v>
      </c>
      <c r="J957" s="6" t="s">
        <v>170</v>
      </c>
    </row>
    <row r="958" spans="1:10">
      <c r="A958">
        <v>0.9</v>
      </c>
      <c r="B958">
        <v>0</v>
      </c>
      <c r="C958">
        <v>-69.404827398592204</v>
      </c>
      <c r="D958" t="s">
        <v>10</v>
      </c>
      <c r="E958" t="s">
        <v>1114</v>
      </c>
      <c r="F958" t="s">
        <v>1106</v>
      </c>
      <c r="G958">
        <v>6</v>
      </c>
      <c r="H958">
        <v>0.9</v>
      </c>
      <c r="I958" s="6" t="s">
        <v>1115</v>
      </c>
      <c r="J958" s="6" t="s">
        <v>1116</v>
      </c>
    </row>
    <row r="959" spans="1:10">
      <c r="A959">
        <v>0.84</v>
      </c>
      <c r="B959">
        <v>0</v>
      </c>
      <c r="C959">
        <v>-45.702000065703103</v>
      </c>
      <c r="D959" t="s">
        <v>13</v>
      </c>
      <c r="E959" t="s">
        <v>1114</v>
      </c>
      <c r="F959" t="s">
        <v>1106</v>
      </c>
      <c r="G959">
        <v>7</v>
      </c>
      <c r="H959">
        <v>0.84</v>
      </c>
      <c r="I959" s="6" t="s">
        <v>1117</v>
      </c>
      <c r="J959" s="6" t="s">
        <v>1118</v>
      </c>
    </row>
    <row r="960" spans="1:10">
      <c r="A960">
        <v>0.77</v>
      </c>
      <c r="B960">
        <v>0</v>
      </c>
      <c r="C960">
        <v>-469.66513010468401</v>
      </c>
      <c r="D960" t="s">
        <v>14</v>
      </c>
      <c r="E960" t="s">
        <v>1114</v>
      </c>
      <c r="F960" t="s">
        <v>1106</v>
      </c>
      <c r="G960">
        <v>16</v>
      </c>
      <c r="H960">
        <v>0.77</v>
      </c>
      <c r="I960" s="6" t="s">
        <v>506</v>
      </c>
      <c r="J960" s="6" t="s">
        <v>507</v>
      </c>
    </row>
    <row r="961" spans="1:10">
      <c r="A961">
        <v>0.96</v>
      </c>
      <c r="B961">
        <v>0</v>
      </c>
      <c r="C961">
        <v>-377.146056965669</v>
      </c>
      <c r="D961" t="s">
        <v>14</v>
      </c>
      <c r="E961" t="s">
        <v>1119</v>
      </c>
      <c r="F961" t="s">
        <v>1106</v>
      </c>
      <c r="G961">
        <v>16</v>
      </c>
      <c r="H961">
        <v>0.96</v>
      </c>
      <c r="I961" s="6" t="s">
        <v>565</v>
      </c>
      <c r="J961">
        <v>0.99490068379353702</v>
      </c>
    </row>
    <row r="962" spans="1:10">
      <c r="A962">
        <v>0</v>
      </c>
      <c r="B962">
        <v>0</v>
      </c>
      <c r="C962">
        <v>-5.3668793457697603</v>
      </c>
      <c r="D962" t="s">
        <v>14</v>
      </c>
      <c r="E962" t="s">
        <v>1120</v>
      </c>
      <c r="F962" t="s">
        <v>1106</v>
      </c>
      <c r="G962">
        <v>16</v>
      </c>
      <c r="H962">
        <v>0</v>
      </c>
      <c r="I962">
        <v>0</v>
      </c>
      <c r="J962" s="6" t="s">
        <v>140</v>
      </c>
    </row>
    <row r="963" spans="1:10">
      <c r="A963">
        <v>0.66</v>
      </c>
      <c r="B963">
        <v>0</v>
      </c>
      <c r="C963">
        <v>-107.776871369426</v>
      </c>
      <c r="D963" t="s">
        <v>10</v>
      </c>
      <c r="E963" t="s">
        <v>1121</v>
      </c>
      <c r="F963" t="s">
        <v>1106</v>
      </c>
      <c r="G963">
        <v>5</v>
      </c>
      <c r="H963">
        <v>0.66</v>
      </c>
      <c r="I963" s="6" t="s">
        <v>778</v>
      </c>
      <c r="J963" s="6" t="s">
        <v>779</v>
      </c>
    </row>
    <row r="964" spans="1:10">
      <c r="A964">
        <v>0.68</v>
      </c>
      <c r="B964">
        <v>0</v>
      </c>
      <c r="C964">
        <v>-65.144193989315795</v>
      </c>
      <c r="D964" t="s">
        <v>13</v>
      </c>
      <c r="E964" t="s">
        <v>1121</v>
      </c>
      <c r="F964" t="s">
        <v>1106</v>
      </c>
      <c r="G964">
        <v>6</v>
      </c>
      <c r="H964">
        <v>0.68</v>
      </c>
      <c r="I964" s="6" t="s">
        <v>1122</v>
      </c>
      <c r="J964" s="6" t="s">
        <v>1123</v>
      </c>
    </row>
    <row r="965" spans="1:10">
      <c r="A965">
        <v>0.89</v>
      </c>
      <c r="B965">
        <v>0</v>
      </c>
      <c r="C965">
        <v>-285.69541612230103</v>
      </c>
      <c r="D965" t="s">
        <v>14</v>
      </c>
      <c r="E965" t="s">
        <v>1121</v>
      </c>
      <c r="F965" t="s">
        <v>1106</v>
      </c>
      <c r="G965">
        <v>16</v>
      </c>
      <c r="H965">
        <v>0.89</v>
      </c>
      <c r="I965" s="6" t="s">
        <v>159</v>
      </c>
      <c r="J965" s="6" t="s">
        <v>160</v>
      </c>
    </row>
    <row r="966" spans="1:10">
      <c r="A966">
        <v>0.57999999999999996</v>
      </c>
      <c r="B966">
        <v>0</v>
      </c>
      <c r="C966">
        <v>-791.67425192026997</v>
      </c>
      <c r="D966" t="s">
        <v>14</v>
      </c>
      <c r="E966" t="s">
        <v>1124</v>
      </c>
      <c r="F966" t="s">
        <v>1106</v>
      </c>
      <c r="G966">
        <v>16</v>
      </c>
      <c r="H966">
        <v>0.57999999999999996</v>
      </c>
      <c r="I966" s="6" t="s">
        <v>420</v>
      </c>
      <c r="J966" s="6" t="s">
        <v>421</v>
      </c>
    </row>
    <row r="967" spans="1:10">
      <c r="A967">
        <v>0</v>
      </c>
      <c r="B967">
        <v>0</v>
      </c>
      <c r="C967">
        <v>-63.634924264052401</v>
      </c>
      <c r="D967" t="s">
        <v>14</v>
      </c>
      <c r="E967" t="s">
        <v>1125</v>
      </c>
      <c r="F967" t="s">
        <v>1106</v>
      </c>
      <c r="G967">
        <v>16</v>
      </c>
      <c r="H967">
        <v>0</v>
      </c>
      <c r="I967">
        <v>0</v>
      </c>
      <c r="J967" s="6" t="s">
        <v>140</v>
      </c>
    </row>
    <row r="968" spans="1:10">
      <c r="A968">
        <v>0.1</v>
      </c>
      <c r="B968">
        <v>0</v>
      </c>
      <c r="C968">
        <v>-522.24432291914002</v>
      </c>
      <c r="D968" t="s">
        <v>14</v>
      </c>
      <c r="E968" t="s">
        <v>1126</v>
      </c>
      <c r="F968" t="s">
        <v>1106</v>
      </c>
      <c r="G968">
        <v>16</v>
      </c>
      <c r="H968">
        <v>0.1</v>
      </c>
      <c r="I968" s="6" t="s">
        <v>172</v>
      </c>
      <c r="J968" s="6" t="s">
        <v>173</v>
      </c>
    </row>
    <row r="969" spans="1:10">
      <c r="A969">
        <v>0.96</v>
      </c>
      <c r="B969">
        <v>0</v>
      </c>
      <c r="C969">
        <v>-192.04447939295801</v>
      </c>
      <c r="D969" t="s">
        <v>14</v>
      </c>
      <c r="E969" t="s">
        <v>1127</v>
      </c>
      <c r="F969" t="s">
        <v>1106</v>
      </c>
      <c r="G969">
        <v>16</v>
      </c>
      <c r="H969">
        <v>0.96</v>
      </c>
      <c r="I969" s="6" t="s">
        <v>565</v>
      </c>
      <c r="J969">
        <v>0.99490068379353702</v>
      </c>
    </row>
    <row r="970" spans="1:10">
      <c r="A970">
        <v>0.26</v>
      </c>
      <c r="B970">
        <v>0</v>
      </c>
      <c r="C970">
        <v>-641.20993840734104</v>
      </c>
      <c r="D970" t="s">
        <v>14</v>
      </c>
      <c r="E970" t="s">
        <v>1128</v>
      </c>
      <c r="F970" t="s">
        <v>1106</v>
      </c>
      <c r="G970">
        <v>16</v>
      </c>
      <c r="H970">
        <v>0.26</v>
      </c>
      <c r="I970" s="6" t="s">
        <v>440</v>
      </c>
      <c r="J970">
        <v>0.50498332953799996</v>
      </c>
    </row>
    <row r="971" spans="1:10">
      <c r="A971">
        <v>0.61</v>
      </c>
      <c r="B971">
        <v>0</v>
      </c>
      <c r="C971">
        <v>-625.53605491112796</v>
      </c>
      <c r="D971" t="s">
        <v>14</v>
      </c>
      <c r="E971" t="s">
        <v>1129</v>
      </c>
      <c r="F971" t="s">
        <v>1106</v>
      </c>
      <c r="G971">
        <v>16</v>
      </c>
      <c r="H971">
        <v>0.61</v>
      </c>
      <c r="I971" s="6" t="s">
        <v>593</v>
      </c>
      <c r="J971" s="6" t="s">
        <v>594</v>
      </c>
    </row>
    <row r="972" spans="1:10">
      <c r="A972">
        <v>0.43</v>
      </c>
      <c r="B972">
        <v>0</v>
      </c>
      <c r="C972">
        <v>-66.2224955295938</v>
      </c>
      <c r="D972" t="s">
        <v>13</v>
      </c>
      <c r="E972" t="s">
        <v>1130</v>
      </c>
      <c r="F972" t="s">
        <v>1106</v>
      </c>
      <c r="G972">
        <v>6</v>
      </c>
      <c r="H972">
        <v>0.43</v>
      </c>
      <c r="I972" s="6" t="s">
        <v>964</v>
      </c>
      <c r="J972" s="6" t="s">
        <v>965</v>
      </c>
    </row>
    <row r="973" spans="1:10">
      <c r="A973">
        <v>0.63</v>
      </c>
      <c r="B973">
        <v>0</v>
      </c>
      <c r="C973">
        <v>-904.11335955423397</v>
      </c>
      <c r="D973" t="s">
        <v>14</v>
      </c>
      <c r="E973" t="s">
        <v>1130</v>
      </c>
      <c r="F973" t="s">
        <v>1106</v>
      </c>
      <c r="G973">
        <v>16</v>
      </c>
      <c r="H973">
        <v>0.63</v>
      </c>
      <c r="I973" s="6" t="s">
        <v>497</v>
      </c>
      <c r="J973" s="6" t="s">
        <v>498</v>
      </c>
    </row>
    <row r="974" spans="1:10">
      <c r="A974">
        <v>0.32</v>
      </c>
      <c r="B974">
        <v>0</v>
      </c>
      <c r="C974">
        <v>-89.1395907003037</v>
      </c>
      <c r="D974" t="s">
        <v>10</v>
      </c>
      <c r="E974" t="s">
        <v>1131</v>
      </c>
      <c r="F974" t="s">
        <v>1106</v>
      </c>
      <c r="G974">
        <v>5</v>
      </c>
      <c r="H974">
        <v>0.32</v>
      </c>
      <c r="I974">
        <v>8.0937723303772996E-2</v>
      </c>
      <c r="J974" s="6" t="s">
        <v>409</v>
      </c>
    </row>
    <row r="975" spans="1:10">
      <c r="A975">
        <v>0.21</v>
      </c>
      <c r="B975">
        <v>0</v>
      </c>
      <c r="C975">
        <v>-568.37862417246095</v>
      </c>
      <c r="D975" t="s">
        <v>14</v>
      </c>
      <c r="E975" t="s">
        <v>1131</v>
      </c>
      <c r="F975" t="s">
        <v>1106</v>
      </c>
      <c r="G975">
        <v>16</v>
      </c>
      <c r="H975">
        <v>0.21</v>
      </c>
      <c r="I975" s="6" t="s">
        <v>162</v>
      </c>
      <c r="J975" s="6" t="s">
        <v>163</v>
      </c>
    </row>
    <row r="976" spans="1:10">
      <c r="A976">
        <v>0.25</v>
      </c>
      <c r="B976">
        <v>0</v>
      </c>
      <c r="C976">
        <v>-60.221882494904797</v>
      </c>
      <c r="D976" t="s">
        <v>13</v>
      </c>
      <c r="E976" t="s">
        <v>1132</v>
      </c>
      <c r="F976" t="s">
        <v>1106</v>
      </c>
      <c r="G976">
        <v>5</v>
      </c>
      <c r="H976">
        <v>0.25</v>
      </c>
      <c r="I976" s="6" t="s">
        <v>345</v>
      </c>
      <c r="J976" s="6" t="s">
        <v>346</v>
      </c>
    </row>
    <row r="977" spans="1:10">
      <c r="A977">
        <v>0.45</v>
      </c>
      <c r="B977">
        <v>0</v>
      </c>
      <c r="C977">
        <v>-347.17906331837997</v>
      </c>
      <c r="D977" t="s">
        <v>14</v>
      </c>
      <c r="E977" t="s">
        <v>1132</v>
      </c>
      <c r="F977" t="s">
        <v>1106</v>
      </c>
      <c r="G977">
        <v>16</v>
      </c>
      <c r="H977">
        <v>0.45</v>
      </c>
      <c r="I977" s="6" t="s">
        <v>233</v>
      </c>
      <c r="J977" s="6" t="s">
        <v>234</v>
      </c>
    </row>
    <row r="978" spans="1:10">
      <c r="A978">
        <v>0</v>
      </c>
      <c r="B978">
        <v>0</v>
      </c>
      <c r="C978">
        <v>-4.9849665833367096</v>
      </c>
      <c r="D978" t="s">
        <v>14</v>
      </c>
      <c r="E978" t="s">
        <v>1133</v>
      </c>
      <c r="F978" t="s">
        <v>1106</v>
      </c>
      <c r="G978">
        <v>16</v>
      </c>
      <c r="H978">
        <v>0</v>
      </c>
      <c r="I978">
        <v>0</v>
      </c>
      <c r="J978" s="6" t="s">
        <v>140</v>
      </c>
    </row>
    <row r="979" spans="1:10">
      <c r="A979">
        <v>0.38</v>
      </c>
      <c r="B979">
        <v>0</v>
      </c>
      <c r="C979">
        <v>-607.61248130418096</v>
      </c>
      <c r="D979" t="s">
        <v>14</v>
      </c>
      <c r="E979" t="s">
        <v>1134</v>
      </c>
      <c r="F979" t="s">
        <v>1106</v>
      </c>
      <c r="G979">
        <v>16</v>
      </c>
      <c r="H979">
        <v>0.38</v>
      </c>
      <c r="I979" s="6" t="s">
        <v>803</v>
      </c>
      <c r="J979" s="6" t="s">
        <v>804</v>
      </c>
    </row>
    <row r="980" spans="1:10">
      <c r="A980">
        <v>0</v>
      </c>
      <c r="B980">
        <v>0</v>
      </c>
      <c r="C980">
        <v>-136.99947350658499</v>
      </c>
      <c r="D980" t="s">
        <v>14</v>
      </c>
      <c r="E980" t="s">
        <v>1135</v>
      </c>
      <c r="F980" t="s">
        <v>1106</v>
      </c>
      <c r="G980">
        <v>16</v>
      </c>
      <c r="H980">
        <v>0</v>
      </c>
      <c r="I980">
        <v>0</v>
      </c>
      <c r="J980" s="6" t="s">
        <v>140</v>
      </c>
    </row>
    <row r="981" spans="1:10">
      <c r="A981">
        <v>0.02</v>
      </c>
      <c r="B981">
        <v>0</v>
      </c>
      <c r="C981">
        <v>-336.71423647510699</v>
      </c>
      <c r="D981" t="s">
        <v>14</v>
      </c>
      <c r="E981" t="s">
        <v>1136</v>
      </c>
      <c r="F981" t="s">
        <v>1106</v>
      </c>
      <c r="G981">
        <v>16</v>
      </c>
      <c r="H981">
        <v>0.02</v>
      </c>
      <c r="I981">
        <v>1.4372521617873901E-3</v>
      </c>
      <c r="J981" s="6" t="s">
        <v>899</v>
      </c>
    </row>
    <row r="982" spans="1:10">
      <c r="A982">
        <v>0.22</v>
      </c>
      <c r="B982">
        <v>0</v>
      </c>
      <c r="C982">
        <v>-47.503808826695497</v>
      </c>
      <c r="D982" t="s">
        <v>13</v>
      </c>
      <c r="E982" t="s">
        <v>1137</v>
      </c>
      <c r="F982" t="s">
        <v>1106</v>
      </c>
      <c r="G982">
        <v>7</v>
      </c>
      <c r="H982">
        <v>0.22</v>
      </c>
      <c r="I982">
        <v>5.3418941867869003E-2</v>
      </c>
      <c r="J982" s="6" t="s">
        <v>1138</v>
      </c>
    </row>
    <row r="983" spans="1:10">
      <c r="A983">
        <v>0.14000000000000001</v>
      </c>
      <c r="B983">
        <v>0</v>
      </c>
      <c r="C983">
        <v>-354.19579501677998</v>
      </c>
      <c r="D983" t="s">
        <v>14</v>
      </c>
      <c r="E983" t="s">
        <v>1137</v>
      </c>
      <c r="F983" t="s">
        <v>1106</v>
      </c>
      <c r="G983">
        <v>16</v>
      </c>
      <c r="H983">
        <v>0.14000000000000001</v>
      </c>
      <c r="I983">
        <v>4.1864672574284501E-2</v>
      </c>
      <c r="J983" s="6" t="s">
        <v>170</v>
      </c>
    </row>
    <row r="984" spans="1:10">
      <c r="A984">
        <v>0.11</v>
      </c>
      <c r="B984">
        <v>0</v>
      </c>
      <c r="C984">
        <v>-40.762450231647698</v>
      </c>
      <c r="D984" t="s">
        <v>10</v>
      </c>
      <c r="E984" t="s">
        <v>1139</v>
      </c>
      <c r="F984" t="s">
        <v>1106</v>
      </c>
      <c r="G984">
        <v>5</v>
      </c>
      <c r="H984">
        <v>0.11</v>
      </c>
      <c r="I984" s="6" t="s">
        <v>551</v>
      </c>
      <c r="J984" s="6" t="s">
        <v>552</v>
      </c>
    </row>
    <row r="985" spans="1:10">
      <c r="A985">
        <v>0</v>
      </c>
      <c r="B985">
        <v>0</v>
      </c>
      <c r="C985">
        <v>-23.952934002097599</v>
      </c>
      <c r="D985" t="s">
        <v>13</v>
      </c>
      <c r="E985" t="s">
        <v>1139</v>
      </c>
      <c r="F985" t="s">
        <v>1106</v>
      </c>
      <c r="G985">
        <v>7</v>
      </c>
      <c r="H985">
        <v>0</v>
      </c>
      <c r="I985">
        <v>0</v>
      </c>
      <c r="J985" s="6" t="s">
        <v>214</v>
      </c>
    </row>
    <row r="986" spans="1:10">
      <c r="A986">
        <v>0</v>
      </c>
      <c r="B986">
        <v>0</v>
      </c>
      <c r="C986">
        <v>-177.20118347758</v>
      </c>
      <c r="D986" t="s">
        <v>14</v>
      </c>
      <c r="E986" t="s">
        <v>1139</v>
      </c>
      <c r="F986" t="s">
        <v>1106</v>
      </c>
      <c r="G986">
        <v>16</v>
      </c>
      <c r="H986">
        <v>0</v>
      </c>
      <c r="I986">
        <v>0</v>
      </c>
      <c r="J986" s="6" t="s">
        <v>140</v>
      </c>
    </row>
    <row r="987" spans="1:10">
      <c r="A987">
        <v>0.88</v>
      </c>
      <c r="B987">
        <v>0</v>
      </c>
      <c r="C987">
        <v>-535.96662530982803</v>
      </c>
      <c r="D987" t="s">
        <v>14</v>
      </c>
      <c r="E987" t="s">
        <v>1140</v>
      </c>
      <c r="F987" t="s">
        <v>1106</v>
      </c>
      <c r="G987">
        <v>16</v>
      </c>
      <c r="H987">
        <v>0.88</v>
      </c>
      <c r="I987" s="6" t="s">
        <v>434</v>
      </c>
      <c r="J987" s="6" t="s">
        <v>435</v>
      </c>
    </row>
    <row r="988" spans="1:10">
      <c r="A988">
        <v>0</v>
      </c>
      <c r="B988">
        <v>0</v>
      </c>
      <c r="C988">
        <v>-26.990171592392201</v>
      </c>
      <c r="D988" t="s">
        <v>14</v>
      </c>
      <c r="E988" t="s">
        <v>1141</v>
      </c>
      <c r="F988" t="s">
        <v>1106</v>
      </c>
      <c r="G988">
        <v>16</v>
      </c>
      <c r="H988">
        <v>0</v>
      </c>
      <c r="I988">
        <v>0</v>
      </c>
      <c r="J988" s="6" t="s">
        <v>140</v>
      </c>
    </row>
    <row r="989" spans="1:10">
      <c r="A989">
        <v>1</v>
      </c>
      <c r="B989">
        <v>0</v>
      </c>
      <c r="C989">
        <v>-171.800195657682</v>
      </c>
      <c r="D989" t="s">
        <v>14</v>
      </c>
      <c r="E989" t="s">
        <v>1142</v>
      </c>
      <c r="F989" t="s">
        <v>1106</v>
      </c>
      <c r="G989">
        <v>16</v>
      </c>
      <c r="H989">
        <v>1</v>
      </c>
      <c r="I989" s="6" t="s">
        <v>149</v>
      </c>
      <c r="J989">
        <v>1</v>
      </c>
    </row>
    <row r="990" spans="1:10">
      <c r="A990">
        <v>0.4</v>
      </c>
      <c r="B990">
        <v>0</v>
      </c>
      <c r="C990">
        <v>-46.197796241661102</v>
      </c>
      <c r="D990" t="s">
        <v>10</v>
      </c>
      <c r="E990" t="s">
        <v>1143</v>
      </c>
      <c r="F990" t="s">
        <v>1106</v>
      </c>
      <c r="G990">
        <v>5</v>
      </c>
      <c r="H990">
        <v>0.4</v>
      </c>
      <c r="I990" s="6" t="s">
        <v>802</v>
      </c>
      <c r="J990">
        <v>0.76927571872398703</v>
      </c>
    </row>
    <row r="991" spans="1:10">
      <c r="A991">
        <v>0.19</v>
      </c>
      <c r="B991">
        <v>0</v>
      </c>
      <c r="C991">
        <v>-624.88607646793298</v>
      </c>
      <c r="D991" t="s">
        <v>14</v>
      </c>
      <c r="E991" t="s">
        <v>1143</v>
      </c>
      <c r="F991" t="s">
        <v>1106</v>
      </c>
      <c r="G991">
        <v>16</v>
      </c>
      <c r="H991">
        <v>0.19</v>
      </c>
      <c r="I991">
        <v>6.7266012751223098E-2</v>
      </c>
      <c r="J991" s="6" t="s">
        <v>504</v>
      </c>
    </row>
    <row r="992" spans="1:10">
      <c r="A992" s="6" t="s">
        <v>472</v>
      </c>
      <c r="B992">
        <v>0</v>
      </c>
      <c r="C992">
        <v>-102.30034185604499</v>
      </c>
      <c r="D992" t="s">
        <v>10</v>
      </c>
      <c r="E992" t="s">
        <v>1144</v>
      </c>
      <c r="F992" t="s">
        <v>1106</v>
      </c>
      <c r="G992">
        <v>5</v>
      </c>
      <c r="H992" s="6" t="s">
        <v>472</v>
      </c>
      <c r="I992" s="6" t="s">
        <v>1145</v>
      </c>
      <c r="J992" s="6" t="s">
        <v>1146</v>
      </c>
    </row>
    <row r="993" spans="1:10">
      <c r="A993">
        <v>0.24</v>
      </c>
      <c r="B993">
        <v>0</v>
      </c>
      <c r="C993">
        <v>-645.03134523977803</v>
      </c>
      <c r="D993" t="s">
        <v>14</v>
      </c>
      <c r="E993" t="s">
        <v>1144</v>
      </c>
      <c r="F993" t="s">
        <v>1106</v>
      </c>
      <c r="G993">
        <v>16</v>
      </c>
      <c r="H993">
        <v>0.24</v>
      </c>
      <c r="I993">
        <v>9.5792488470350406E-2</v>
      </c>
      <c r="J993" s="6" t="s">
        <v>152</v>
      </c>
    </row>
    <row r="994" spans="1:10">
      <c r="A994">
        <v>0.18</v>
      </c>
      <c r="B994">
        <v>0</v>
      </c>
      <c r="C994">
        <v>-37.0730544227536</v>
      </c>
      <c r="D994" t="s">
        <v>13</v>
      </c>
      <c r="E994" t="s">
        <v>1147</v>
      </c>
      <c r="F994" t="s">
        <v>1106</v>
      </c>
      <c r="G994">
        <v>5</v>
      </c>
      <c r="H994">
        <v>0.18</v>
      </c>
      <c r="I994" s="6" t="s">
        <v>400</v>
      </c>
      <c r="J994" s="6" t="s">
        <v>401</v>
      </c>
    </row>
    <row r="995" spans="1:10">
      <c r="A995">
        <v>0.73</v>
      </c>
      <c r="B995">
        <v>0</v>
      </c>
      <c r="C995">
        <v>-521.83106463315801</v>
      </c>
      <c r="D995" t="s">
        <v>14</v>
      </c>
      <c r="E995" t="s">
        <v>1147</v>
      </c>
      <c r="F995" t="s">
        <v>1106</v>
      </c>
      <c r="G995">
        <v>16</v>
      </c>
      <c r="H995">
        <v>0.73</v>
      </c>
      <c r="I995" s="6" t="s">
        <v>584</v>
      </c>
      <c r="J995" s="6" t="s">
        <v>585</v>
      </c>
    </row>
    <row r="996" spans="1:10">
      <c r="A996">
        <v>0</v>
      </c>
      <c r="B996">
        <v>0</v>
      </c>
      <c r="C996">
        <v>-10.4032293542927</v>
      </c>
      <c r="D996" t="s">
        <v>10</v>
      </c>
      <c r="E996" t="s">
        <v>1148</v>
      </c>
      <c r="F996" t="s">
        <v>1106</v>
      </c>
      <c r="G996">
        <v>5</v>
      </c>
      <c r="H996">
        <v>0</v>
      </c>
      <c r="I996" s="6" t="s">
        <v>126</v>
      </c>
      <c r="J996" s="6" t="s">
        <v>127</v>
      </c>
    </row>
    <row r="997" spans="1:10">
      <c r="A997">
        <v>0.23</v>
      </c>
      <c r="B997">
        <v>0</v>
      </c>
      <c r="C997">
        <v>-38.945858586173102</v>
      </c>
      <c r="D997" t="s">
        <v>13</v>
      </c>
      <c r="E997" t="s">
        <v>1148</v>
      </c>
      <c r="F997" t="s">
        <v>1106</v>
      </c>
      <c r="G997">
        <v>5</v>
      </c>
      <c r="H997">
        <v>0.23</v>
      </c>
      <c r="I997">
        <v>4.6131675776357399E-2</v>
      </c>
      <c r="J997">
        <v>0.64848885520655697</v>
      </c>
    </row>
    <row r="998" spans="1:10">
      <c r="A998">
        <v>0.55000000000000004</v>
      </c>
      <c r="B998">
        <v>0</v>
      </c>
      <c r="C998">
        <v>-643.34150649244702</v>
      </c>
      <c r="D998" t="s">
        <v>14</v>
      </c>
      <c r="E998" t="s">
        <v>1148</v>
      </c>
      <c r="F998" t="s">
        <v>1106</v>
      </c>
      <c r="G998">
        <v>16</v>
      </c>
      <c r="H998">
        <v>0.55000000000000004</v>
      </c>
      <c r="I998" s="6" t="s">
        <v>131</v>
      </c>
      <c r="J998" s="6" t="s">
        <v>132</v>
      </c>
    </row>
    <row r="999" spans="1:10">
      <c r="A999">
        <v>0.54</v>
      </c>
      <c r="B999">
        <v>0</v>
      </c>
      <c r="C999">
        <v>-648.49861126051997</v>
      </c>
      <c r="D999" t="s">
        <v>14</v>
      </c>
      <c r="E999" t="s">
        <v>1149</v>
      </c>
      <c r="F999" t="s">
        <v>1106</v>
      </c>
      <c r="G999">
        <v>16</v>
      </c>
      <c r="H999">
        <v>0.54</v>
      </c>
      <c r="I999" s="6" t="s">
        <v>517</v>
      </c>
      <c r="J999" s="6" t="s">
        <v>518</v>
      </c>
    </row>
    <row r="1000" spans="1:10">
      <c r="A1000">
        <v>1</v>
      </c>
      <c r="B1000">
        <v>0</v>
      </c>
      <c r="C1000">
        <v>-146.260665448704</v>
      </c>
      <c r="D1000" t="s">
        <v>14</v>
      </c>
      <c r="E1000" t="s">
        <v>1150</v>
      </c>
      <c r="F1000" t="s">
        <v>1106</v>
      </c>
      <c r="G1000">
        <v>16</v>
      </c>
      <c r="H1000">
        <v>1</v>
      </c>
      <c r="I1000" s="6" t="s">
        <v>149</v>
      </c>
      <c r="J1000">
        <v>1</v>
      </c>
    </row>
    <row r="1001" spans="1:10">
      <c r="A1001" s="6" t="s">
        <v>773</v>
      </c>
      <c r="B1001">
        <v>0</v>
      </c>
      <c r="C1001">
        <v>-88.711721972784105</v>
      </c>
      <c r="D1001" t="s">
        <v>10</v>
      </c>
      <c r="E1001" t="s">
        <v>1151</v>
      </c>
      <c r="F1001" t="s">
        <v>1106</v>
      </c>
      <c r="G1001">
        <v>6</v>
      </c>
      <c r="H1001" s="6" t="s">
        <v>773</v>
      </c>
      <c r="I1001" s="6" t="s">
        <v>776</v>
      </c>
      <c r="J1001" s="6" t="s">
        <v>777</v>
      </c>
    </row>
    <row r="1002" spans="1:10">
      <c r="A1002">
        <v>0.74</v>
      </c>
      <c r="B1002">
        <v>0</v>
      </c>
      <c r="C1002">
        <v>-50.298230033984701</v>
      </c>
      <c r="D1002" t="s">
        <v>13</v>
      </c>
      <c r="E1002" t="s">
        <v>1151</v>
      </c>
      <c r="F1002" t="s">
        <v>1106</v>
      </c>
      <c r="G1002">
        <v>5</v>
      </c>
      <c r="H1002">
        <v>0.74</v>
      </c>
      <c r="I1002" s="6" t="s">
        <v>1152</v>
      </c>
      <c r="J1002" s="6" t="s">
        <v>1153</v>
      </c>
    </row>
    <row r="1003" spans="1:10">
      <c r="A1003">
        <v>0.28999999999999998</v>
      </c>
      <c r="B1003">
        <v>0</v>
      </c>
      <c r="C1003">
        <v>-505.90351837051298</v>
      </c>
      <c r="D1003" t="s">
        <v>14</v>
      </c>
      <c r="E1003" t="s">
        <v>1151</v>
      </c>
      <c r="F1003" t="s">
        <v>1106</v>
      </c>
      <c r="G1003">
        <v>16</v>
      </c>
      <c r="H1003">
        <v>0.28999999999999998</v>
      </c>
      <c r="I1003" s="6" t="s">
        <v>386</v>
      </c>
      <c r="J1003" s="6" t="s">
        <v>387</v>
      </c>
    </row>
    <row r="1004" spans="1:10">
      <c r="A1004">
        <v>0.17</v>
      </c>
      <c r="B1004">
        <v>0</v>
      </c>
      <c r="C1004">
        <v>-525.03450069534597</v>
      </c>
      <c r="D1004" t="s">
        <v>14</v>
      </c>
      <c r="E1004" t="s">
        <v>1154</v>
      </c>
      <c r="F1004" t="s">
        <v>1106</v>
      </c>
      <c r="G1004">
        <v>16</v>
      </c>
      <c r="H1004">
        <v>0.17</v>
      </c>
      <c r="I1004">
        <v>5.6689958584459903E-2</v>
      </c>
      <c r="J1004" s="6" t="s">
        <v>179</v>
      </c>
    </row>
    <row r="1005" spans="1:10">
      <c r="A1005">
        <v>0.08</v>
      </c>
      <c r="B1005">
        <v>0</v>
      </c>
      <c r="C1005">
        <v>-47.3018237778873</v>
      </c>
      <c r="D1005" t="s">
        <v>10</v>
      </c>
      <c r="E1005" t="s">
        <v>1155</v>
      </c>
      <c r="F1005" t="s">
        <v>1106</v>
      </c>
      <c r="G1005">
        <v>5</v>
      </c>
      <c r="H1005">
        <v>0.08</v>
      </c>
      <c r="I1005">
        <v>6.9873875802577102E-3</v>
      </c>
      <c r="J1005">
        <v>0.51797788283760904</v>
      </c>
    </row>
    <row r="1006" spans="1:10">
      <c r="A1006">
        <v>0.65</v>
      </c>
      <c r="B1006">
        <v>0</v>
      </c>
      <c r="C1006">
        <v>-587.73398897470497</v>
      </c>
      <c r="D1006" t="s">
        <v>14</v>
      </c>
      <c r="E1006" t="s">
        <v>1155</v>
      </c>
      <c r="F1006" t="s">
        <v>1106</v>
      </c>
      <c r="G1006">
        <v>16</v>
      </c>
      <c r="H1006">
        <v>0.65</v>
      </c>
      <c r="I1006" s="6" t="s">
        <v>470</v>
      </c>
      <c r="J1006" s="6" t="s">
        <v>471</v>
      </c>
    </row>
    <row r="1007" spans="1:10">
      <c r="A1007">
        <v>0.28999999999999998</v>
      </c>
      <c r="B1007">
        <v>0</v>
      </c>
      <c r="C1007">
        <v>-78.679332580051494</v>
      </c>
      <c r="D1007" t="s">
        <v>10</v>
      </c>
      <c r="E1007" t="s">
        <v>1156</v>
      </c>
      <c r="F1007" t="s">
        <v>1106</v>
      </c>
      <c r="G1007">
        <v>6</v>
      </c>
      <c r="H1007">
        <v>0.28999999999999998</v>
      </c>
      <c r="I1007">
        <v>7.6861841305704101E-2</v>
      </c>
      <c r="J1007" s="6" t="s">
        <v>608</v>
      </c>
    </row>
    <row r="1008" spans="1:10">
      <c r="A1008">
        <v>0.3</v>
      </c>
      <c r="B1008">
        <v>0</v>
      </c>
      <c r="C1008">
        <v>-624.19744173426102</v>
      </c>
      <c r="D1008" t="s">
        <v>14</v>
      </c>
      <c r="E1008" t="s">
        <v>1156</v>
      </c>
      <c r="F1008" t="s">
        <v>1106</v>
      </c>
      <c r="G1008">
        <v>16</v>
      </c>
      <c r="H1008">
        <v>0.3</v>
      </c>
      <c r="I1008" s="6" t="s">
        <v>111</v>
      </c>
      <c r="J1008" s="6" t="s">
        <v>112</v>
      </c>
    </row>
    <row r="1009" spans="1:10">
      <c r="A1009">
        <v>0.43</v>
      </c>
      <c r="B1009">
        <v>0</v>
      </c>
      <c r="C1009">
        <v>-711.75304872020001</v>
      </c>
      <c r="D1009" t="s">
        <v>14</v>
      </c>
      <c r="E1009" t="s">
        <v>1157</v>
      </c>
      <c r="F1009" t="s">
        <v>1106</v>
      </c>
      <c r="G1009">
        <v>16</v>
      </c>
      <c r="H1009">
        <v>0.43</v>
      </c>
      <c r="I1009" s="6" t="s">
        <v>459</v>
      </c>
      <c r="J1009" s="6" t="s">
        <v>460</v>
      </c>
    </row>
    <row r="1010" spans="1:10">
      <c r="A1010">
        <v>0.98</v>
      </c>
      <c r="B1010">
        <v>0</v>
      </c>
      <c r="C1010">
        <v>-161.65681505429299</v>
      </c>
      <c r="D1010" t="s">
        <v>14</v>
      </c>
      <c r="E1010" t="s">
        <v>1158</v>
      </c>
      <c r="F1010" t="s">
        <v>1106</v>
      </c>
      <c r="G1010">
        <v>16</v>
      </c>
      <c r="H1010">
        <v>0.98</v>
      </c>
      <c r="I1010" s="6" t="s">
        <v>559</v>
      </c>
      <c r="J1010" s="6" t="s">
        <v>560</v>
      </c>
    </row>
    <row r="1011" spans="1:10">
      <c r="A1011">
        <v>0.8</v>
      </c>
      <c r="B1011">
        <v>0</v>
      </c>
      <c r="C1011">
        <v>-751.33054859864296</v>
      </c>
      <c r="D1011" t="s">
        <v>14</v>
      </c>
      <c r="E1011" t="s">
        <v>1159</v>
      </c>
      <c r="F1011" t="s">
        <v>1106</v>
      </c>
      <c r="G1011">
        <v>16</v>
      </c>
      <c r="H1011">
        <v>0.8</v>
      </c>
      <c r="I1011" s="6" t="s">
        <v>417</v>
      </c>
      <c r="J1011">
        <v>0.92725733796213305</v>
      </c>
    </row>
    <row r="1012" spans="1:10">
      <c r="A1012">
        <v>0.21</v>
      </c>
      <c r="B1012">
        <v>0</v>
      </c>
      <c r="C1012">
        <v>-501.50536914772698</v>
      </c>
      <c r="D1012" t="s">
        <v>14</v>
      </c>
      <c r="E1012" t="s">
        <v>1160</v>
      </c>
      <c r="F1012" t="s">
        <v>1106</v>
      </c>
      <c r="G1012">
        <v>16</v>
      </c>
      <c r="H1012">
        <v>0.21</v>
      </c>
      <c r="I1012" s="6" t="s">
        <v>162</v>
      </c>
      <c r="J1012" s="6" t="s">
        <v>163</v>
      </c>
    </row>
    <row r="1013" spans="1:10">
      <c r="A1013">
        <v>0.34</v>
      </c>
      <c r="B1013">
        <v>0</v>
      </c>
      <c r="C1013">
        <v>-619.33732464126297</v>
      </c>
      <c r="D1013" t="s">
        <v>14</v>
      </c>
      <c r="E1013" t="s">
        <v>1161</v>
      </c>
      <c r="F1013" t="s">
        <v>1106</v>
      </c>
      <c r="G1013">
        <v>16</v>
      </c>
      <c r="H1013">
        <v>0.34</v>
      </c>
      <c r="I1013" s="6" t="s">
        <v>294</v>
      </c>
      <c r="J1013" s="6" t="s">
        <v>295</v>
      </c>
    </row>
    <row r="1014" spans="1:10">
      <c r="A1014">
        <v>0</v>
      </c>
      <c r="B1014">
        <v>0</v>
      </c>
      <c r="C1014">
        <v>-280.735090120922</v>
      </c>
      <c r="D1014" t="s">
        <v>14</v>
      </c>
      <c r="E1014" t="s">
        <v>1162</v>
      </c>
      <c r="F1014" t="s">
        <v>1106</v>
      </c>
      <c r="G1014">
        <v>16</v>
      </c>
      <c r="H1014">
        <v>0</v>
      </c>
      <c r="I1014">
        <v>0</v>
      </c>
      <c r="J1014" s="6" t="s">
        <v>140</v>
      </c>
    </row>
    <row r="1015" spans="1:10">
      <c r="A1015">
        <v>0</v>
      </c>
      <c r="B1015">
        <v>0</v>
      </c>
      <c r="C1015">
        <v>-5.3668793457697603</v>
      </c>
      <c r="D1015" t="s">
        <v>14</v>
      </c>
      <c r="E1015" t="s">
        <v>1163</v>
      </c>
      <c r="F1015" t="s">
        <v>1106</v>
      </c>
      <c r="G1015">
        <v>16</v>
      </c>
      <c r="H1015">
        <v>0</v>
      </c>
      <c r="I1015">
        <v>0</v>
      </c>
      <c r="J1015" s="6" t="s">
        <v>140</v>
      </c>
    </row>
    <row r="1016" spans="1:10">
      <c r="A1016">
        <v>0.04</v>
      </c>
      <c r="B1016">
        <v>0</v>
      </c>
      <c r="C1016">
        <v>-321.68991527029601</v>
      </c>
      <c r="D1016" t="s">
        <v>14</v>
      </c>
      <c r="E1016" t="s">
        <v>1164</v>
      </c>
      <c r="F1016" t="s">
        <v>1106</v>
      </c>
      <c r="G1016">
        <v>16</v>
      </c>
      <c r="H1016">
        <v>0.04</v>
      </c>
      <c r="I1016">
        <v>5.09931620646296E-3</v>
      </c>
      <c r="J1016" s="6" t="s">
        <v>165</v>
      </c>
    </row>
    <row r="1017" spans="1:10">
      <c r="A1017" s="6" t="s">
        <v>760</v>
      </c>
      <c r="B1017">
        <v>0</v>
      </c>
      <c r="C1017">
        <v>-117.84261048067501</v>
      </c>
      <c r="D1017" t="s">
        <v>10</v>
      </c>
      <c r="E1017" t="s">
        <v>1165</v>
      </c>
      <c r="F1017" t="s">
        <v>1106</v>
      </c>
      <c r="G1017">
        <v>6</v>
      </c>
      <c r="H1017" s="6" t="s">
        <v>760</v>
      </c>
      <c r="I1017" s="6" t="s">
        <v>1166</v>
      </c>
      <c r="J1017" s="6" t="s">
        <v>1167</v>
      </c>
    </row>
    <row r="1018" spans="1:10">
      <c r="A1018">
        <v>0</v>
      </c>
      <c r="B1018">
        <v>0</v>
      </c>
      <c r="C1018">
        <v>-252.043998212491</v>
      </c>
      <c r="D1018" t="s">
        <v>14</v>
      </c>
      <c r="E1018" t="s">
        <v>1165</v>
      </c>
      <c r="F1018" t="s">
        <v>1106</v>
      </c>
      <c r="G1018">
        <v>16</v>
      </c>
      <c r="H1018">
        <v>0</v>
      </c>
      <c r="I1018">
        <v>0</v>
      </c>
      <c r="J1018" s="6" t="s">
        <v>140</v>
      </c>
    </row>
    <row r="1019" spans="1:10">
      <c r="A1019">
        <v>0</v>
      </c>
      <c r="B1019">
        <v>0</v>
      </c>
      <c r="C1019">
        <v>-84.001204568209005</v>
      </c>
      <c r="D1019" t="s">
        <v>14</v>
      </c>
      <c r="E1019" t="s">
        <v>1168</v>
      </c>
      <c r="F1019" t="s">
        <v>1106</v>
      </c>
      <c r="G1019">
        <v>16</v>
      </c>
      <c r="H1019">
        <v>0</v>
      </c>
      <c r="I1019">
        <v>0</v>
      </c>
      <c r="J1019" s="6" t="s">
        <v>140</v>
      </c>
    </row>
    <row r="1020" spans="1:10">
      <c r="A1020">
        <v>1</v>
      </c>
      <c r="B1020">
        <v>0</v>
      </c>
      <c r="C1020">
        <v>-132.431529133879</v>
      </c>
      <c r="D1020" t="s">
        <v>14</v>
      </c>
      <c r="E1020" t="s">
        <v>1169</v>
      </c>
      <c r="F1020" t="s">
        <v>1106</v>
      </c>
      <c r="G1020">
        <v>16</v>
      </c>
      <c r="H1020">
        <v>1</v>
      </c>
      <c r="I1020" s="6" t="s">
        <v>149</v>
      </c>
      <c r="J1020">
        <v>1</v>
      </c>
    </row>
    <row r="1021" spans="1:10">
      <c r="A1021">
        <v>0</v>
      </c>
      <c r="B1021">
        <v>0</v>
      </c>
      <c r="C1021">
        <v>-26.803439203283101</v>
      </c>
      <c r="D1021" t="s">
        <v>14</v>
      </c>
      <c r="E1021" t="s">
        <v>1170</v>
      </c>
      <c r="F1021" t="s">
        <v>1106</v>
      </c>
      <c r="G1021">
        <v>16</v>
      </c>
      <c r="H1021">
        <v>0</v>
      </c>
      <c r="I1021">
        <v>0</v>
      </c>
      <c r="J1021" s="6" t="s">
        <v>140</v>
      </c>
    </row>
    <row r="1022" spans="1:10">
      <c r="A1022">
        <v>0.57999999999999996</v>
      </c>
      <c r="B1022">
        <v>0</v>
      </c>
      <c r="C1022">
        <v>-104.411928417339</v>
      </c>
      <c r="D1022" t="s">
        <v>10</v>
      </c>
      <c r="E1022" t="s">
        <v>1171</v>
      </c>
      <c r="F1022" t="s">
        <v>1106</v>
      </c>
      <c r="G1022">
        <v>7</v>
      </c>
      <c r="H1022">
        <v>0.57999999999999996</v>
      </c>
      <c r="I1022" s="6" t="s">
        <v>1172</v>
      </c>
      <c r="J1022" s="6" t="s">
        <v>1173</v>
      </c>
    </row>
    <row r="1023" spans="1:10">
      <c r="A1023" s="6" t="s">
        <v>472</v>
      </c>
      <c r="B1023">
        <v>0</v>
      </c>
      <c r="C1023">
        <v>-545.02031874336797</v>
      </c>
      <c r="D1023" t="s">
        <v>14</v>
      </c>
      <c r="E1023" t="s">
        <v>1171</v>
      </c>
      <c r="F1023" t="s">
        <v>1106</v>
      </c>
      <c r="G1023">
        <v>16</v>
      </c>
      <c r="H1023" s="6" t="s">
        <v>472</v>
      </c>
      <c r="I1023" s="6" t="s">
        <v>474</v>
      </c>
      <c r="J1023" s="6" t="s">
        <v>475</v>
      </c>
    </row>
    <row r="1024" spans="1:10">
      <c r="A1024">
        <v>0.16</v>
      </c>
      <c r="B1024">
        <v>0</v>
      </c>
      <c r="C1024">
        <v>-357.472696429537</v>
      </c>
      <c r="D1024" t="s">
        <v>14</v>
      </c>
      <c r="E1024" t="s">
        <v>1174</v>
      </c>
      <c r="F1024" t="s">
        <v>1106</v>
      </c>
      <c r="G1024">
        <v>16</v>
      </c>
      <c r="H1024">
        <v>0.16</v>
      </c>
      <c r="I1024">
        <v>5.1602574492917601E-2</v>
      </c>
      <c r="J1024" s="6" t="s">
        <v>283</v>
      </c>
    </row>
    <row r="1025" spans="1:10">
      <c r="A1025">
        <v>1</v>
      </c>
      <c r="B1025">
        <v>0</v>
      </c>
      <c r="C1025">
        <v>-235.65739003039499</v>
      </c>
      <c r="D1025" t="s">
        <v>14</v>
      </c>
      <c r="E1025" t="s">
        <v>1175</v>
      </c>
      <c r="F1025" t="s">
        <v>1106</v>
      </c>
      <c r="G1025">
        <v>16</v>
      </c>
      <c r="H1025">
        <v>1</v>
      </c>
      <c r="I1025" s="6" t="s">
        <v>149</v>
      </c>
      <c r="J1025">
        <v>1</v>
      </c>
    </row>
    <row r="1026" spans="1:10">
      <c r="A1026">
        <v>0.28999999999999998</v>
      </c>
      <c r="B1026">
        <v>0</v>
      </c>
      <c r="C1026">
        <v>-47.775733467557799</v>
      </c>
      <c r="D1026" t="s">
        <v>13</v>
      </c>
      <c r="E1026" t="s">
        <v>1176</v>
      </c>
      <c r="F1026" t="s">
        <v>1106</v>
      </c>
      <c r="G1026">
        <v>5</v>
      </c>
      <c r="H1026">
        <v>0.28999999999999998</v>
      </c>
      <c r="I1026">
        <v>6.8535517311196101E-2</v>
      </c>
      <c r="J1026" s="6" t="s">
        <v>910</v>
      </c>
    </row>
    <row r="1027" spans="1:10">
      <c r="A1027">
        <v>0.56000000000000005</v>
      </c>
      <c r="B1027">
        <v>0</v>
      </c>
      <c r="C1027">
        <v>-710.24692036830697</v>
      </c>
      <c r="D1027" t="s">
        <v>14</v>
      </c>
      <c r="E1027" t="s">
        <v>1176</v>
      </c>
      <c r="F1027" t="s">
        <v>1106</v>
      </c>
      <c r="G1027">
        <v>16</v>
      </c>
      <c r="H1027">
        <v>0.56000000000000005</v>
      </c>
      <c r="I1027" s="6" t="s">
        <v>225</v>
      </c>
      <c r="J1027">
        <v>0.76710682244145301</v>
      </c>
    </row>
    <row r="1028" spans="1:10">
      <c r="A1028">
        <v>0</v>
      </c>
      <c r="B1028">
        <v>0</v>
      </c>
      <c r="C1028">
        <v>-3.8801618286621098</v>
      </c>
      <c r="D1028" t="s">
        <v>10</v>
      </c>
      <c r="E1028" t="s">
        <v>1177</v>
      </c>
      <c r="F1028" t="s">
        <v>1106</v>
      </c>
      <c r="G1028">
        <v>7</v>
      </c>
      <c r="H1028">
        <v>0</v>
      </c>
      <c r="I1028">
        <v>0</v>
      </c>
      <c r="J1028" s="6" t="s">
        <v>214</v>
      </c>
    </row>
    <row r="1029" spans="1:10">
      <c r="A1029">
        <v>0.01</v>
      </c>
      <c r="B1029">
        <v>0</v>
      </c>
      <c r="C1029">
        <v>-31.074048007571701</v>
      </c>
      <c r="D1029" t="s">
        <v>13</v>
      </c>
      <c r="E1029" t="s">
        <v>1177</v>
      </c>
      <c r="F1029" t="s">
        <v>1106</v>
      </c>
      <c r="G1029">
        <v>7</v>
      </c>
      <c r="H1029">
        <v>0.01</v>
      </c>
      <c r="I1029" s="6" t="s">
        <v>122</v>
      </c>
      <c r="J1029" s="6" t="s">
        <v>123</v>
      </c>
    </row>
    <row r="1030" spans="1:10">
      <c r="A1030">
        <v>0.14000000000000001</v>
      </c>
      <c r="B1030">
        <v>0</v>
      </c>
      <c r="C1030">
        <v>-415.77154496876301</v>
      </c>
      <c r="D1030" t="s">
        <v>14</v>
      </c>
      <c r="E1030" t="s">
        <v>1177</v>
      </c>
      <c r="F1030" t="s">
        <v>1106</v>
      </c>
      <c r="G1030">
        <v>16</v>
      </c>
      <c r="H1030">
        <v>0.14000000000000001</v>
      </c>
      <c r="I1030">
        <v>4.1864672574284501E-2</v>
      </c>
      <c r="J1030" s="6" t="s">
        <v>170</v>
      </c>
    </row>
    <row r="1031" spans="1:10">
      <c r="A1031">
        <v>0</v>
      </c>
      <c r="B1031">
        <v>0</v>
      </c>
      <c r="C1031">
        <v>-267.90274729875699</v>
      </c>
      <c r="D1031" t="s">
        <v>14</v>
      </c>
      <c r="E1031" t="s">
        <v>1178</v>
      </c>
      <c r="F1031" t="s">
        <v>1106</v>
      </c>
      <c r="G1031">
        <v>16</v>
      </c>
      <c r="H1031">
        <v>0</v>
      </c>
      <c r="I1031">
        <v>0</v>
      </c>
      <c r="J1031" s="6" t="s">
        <v>140</v>
      </c>
    </row>
    <row r="1032" spans="1:10">
      <c r="A1032">
        <v>0.65</v>
      </c>
      <c r="B1032">
        <v>0</v>
      </c>
      <c r="C1032">
        <v>-585.69654868287603</v>
      </c>
      <c r="D1032" t="s">
        <v>14</v>
      </c>
      <c r="E1032" t="s">
        <v>1179</v>
      </c>
      <c r="F1032" t="s">
        <v>1106</v>
      </c>
      <c r="G1032">
        <v>16</v>
      </c>
      <c r="H1032">
        <v>0.65</v>
      </c>
      <c r="I1032" s="6" t="s">
        <v>470</v>
      </c>
      <c r="J1032" s="6" t="s">
        <v>471</v>
      </c>
    </row>
    <row r="1033" spans="1:10">
      <c r="A1033" s="6" t="s">
        <v>488</v>
      </c>
      <c r="B1033">
        <v>0</v>
      </c>
      <c r="C1033">
        <v>-193.552783838121</v>
      </c>
      <c r="D1033" t="s">
        <v>14</v>
      </c>
      <c r="E1033" t="s">
        <v>1180</v>
      </c>
      <c r="F1033" t="s">
        <v>1106</v>
      </c>
      <c r="G1033">
        <v>16</v>
      </c>
      <c r="H1033" s="6" t="s">
        <v>488</v>
      </c>
      <c r="I1033">
        <v>0.58890888943173203</v>
      </c>
      <c r="J1033" s="6" t="s">
        <v>490</v>
      </c>
    </row>
    <row r="1034" spans="1:10">
      <c r="A1034">
        <v>0.89</v>
      </c>
      <c r="B1034">
        <v>0</v>
      </c>
      <c r="C1034">
        <v>-323.004712471544</v>
      </c>
      <c r="D1034" t="s">
        <v>14</v>
      </c>
      <c r="E1034" t="s">
        <v>1181</v>
      </c>
      <c r="F1034" t="s">
        <v>1106</v>
      </c>
      <c r="G1034">
        <v>16</v>
      </c>
      <c r="H1034">
        <v>0.89</v>
      </c>
      <c r="I1034" s="6" t="s">
        <v>159</v>
      </c>
      <c r="J1034" s="6" t="s">
        <v>160</v>
      </c>
    </row>
    <row r="1035" spans="1:10">
      <c r="A1035">
        <v>0.08</v>
      </c>
      <c r="B1035">
        <v>0</v>
      </c>
      <c r="C1035">
        <v>-314.524816658433</v>
      </c>
      <c r="D1035" t="s">
        <v>14</v>
      </c>
      <c r="E1035" t="s">
        <v>1182</v>
      </c>
      <c r="F1035" t="s">
        <v>1106</v>
      </c>
      <c r="G1035">
        <v>16</v>
      </c>
      <c r="H1035">
        <v>0.08</v>
      </c>
      <c r="I1035">
        <v>1.6879457268963199E-2</v>
      </c>
      <c r="J1035" s="6" t="s">
        <v>713</v>
      </c>
    </row>
    <row r="1036" spans="1:10">
      <c r="A1036">
        <v>0.39</v>
      </c>
      <c r="B1036">
        <v>0</v>
      </c>
      <c r="C1036">
        <v>-118.787215817266</v>
      </c>
      <c r="D1036" t="s">
        <v>10</v>
      </c>
      <c r="E1036" t="s">
        <v>1183</v>
      </c>
      <c r="F1036" t="s">
        <v>1106</v>
      </c>
      <c r="G1036">
        <v>5</v>
      </c>
      <c r="H1036">
        <v>0.39</v>
      </c>
      <c r="I1036" s="6" t="s">
        <v>627</v>
      </c>
      <c r="J1036" s="6" t="s">
        <v>628</v>
      </c>
    </row>
    <row r="1037" spans="1:10">
      <c r="A1037">
        <v>0.56000000000000005</v>
      </c>
      <c r="B1037">
        <v>0</v>
      </c>
      <c r="C1037">
        <v>-97.953794821920297</v>
      </c>
      <c r="D1037" t="s">
        <v>13</v>
      </c>
      <c r="E1037" t="s">
        <v>1183</v>
      </c>
      <c r="F1037" t="s">
        <v>1106</v>
      </c>
      <c r="G1037">
        <v>5</v>
      </c>
      <c r="H1037">
        <v>0.56000000000000005</v>
      </c>
      <c r="I1037" s="6" t="s">
        <v>783</v>
      </c>
      <c r="J1037" s="6" t="s">
        <v>784</v>
      </c>
    </row>
    <row r="1038" spans="1:10">
      <c r="A1038">
        <v>0.22</v>
      </c>
      <c r="B1038">
        <v>0</v>
      </c>
      <c r="C1038">
        <v>-581.23057120513397</v>
      </c>
      <c r="D1038" t="s">
        <v>14</v>
      </c>
      <c r="E1038" t="s">
        <v>1183</v>
      </c>
      <c r="F1038" t="s">
        <v>1106</v>
      </c>
      <c r="G1038">
        <v>16</v>
      </c>
      <c r="H1038">
        <v>0.22</v>
      </c>
      <c r="I1038">
        <v>8.4047540128129095E-2</v>
      </c>
      <c r="J1038" s="6" t="s">
        <v>114</v>
      </c>
    </row>
    <row r="1039" spans="1:10">
      <c r="A1039">
        <v>0.99</v>
      </c>
      <c r="B1039">
        <v>0</v>
      </c>
      <c r="C1039">
        <v>-210.405861780854</v>
      </c>
      <c r="D1039" t="s">
        <v>14</v>
      </c>
      <c r="E1039" t="s">
        <v>1184</v>
      </c>
      <c r="F1039" t="s">
        <v>1106</v>
      </c>
      <c r="G1039">
        <v>16</v>
      </c>
      <c r="H1039">
        <v>0.99</v>
      </c>
      <c r="I1039" s="6" t="s">
        <v>263</v>
      </c>
      <c r="J1039" s="6" t="s">
        <v>264</v>
      </c>
    </row>
    <row r="1040" spans="1:10">
      <c r="A1040">
        <v>1</v>
      </c>
      <c r="B1040">
        <v>0</v>
      </c>
      <c r="C1040">
        <v>-186.005116031124</v>
      </c>
      <c r="D1040" t="s">
        <v>14</v>
      </c>
      <c r="E1040" t="s">
        <v>1185</v>
      </c>
      <c r="F1040" t="s">
        <v>1106</v>
      </c>
      <c r="G1040">
        <v>16</v>
      </c>
      <c r="H1040">
        <v>1</v>
      </c>
      <c r="I1040" s="6" t="s">
        <v>149</v>
      </c>
      <c r="J1040">
        <v>1</v>
      </c>
    </row>
    <row r="1041" spans="1:10">
      <c r="A1041">
        <v>0.19</v>
      </c>
      <c r="B1041">
        <v>0</v>
      </c>
      <c r="C1041">
        <v>-535.42402081140301</v>
      </c>
      <c r="D1041" t="s">
        <v>14</v>
      </c>
      <c r="E1041" t="s">
        <v>1186</v>
      </c>
      <c r="F1041" t="s">
        <v>1106</v>
      </c>
      <c r="G1041">
        <v>16</v>
      </c>
      <c r="H1041">
        <v>0.19</v>
      </c>
      <c r="I1041">
        <v>6.7266012751223098E-2</v>
      </c>
      <c r="J1041" s="6" t="s">
        <v>504</v>
      </c>
    </row>
    <row r="1042" spans="1:10">
      <c r="A1042">
        <v>0</v>
      </c>
      <c r="B1042">
        <v>0</v>
      </c>
      <c r="C1042">
        <v>-127.284427158352</v>
      </c>
      <c r="D1042" t="s">
        <v>14</v>
      </c>
      <c r="E1042" t="s">
        <v>1187</v>
      </c>
      <c r="F1042" t="s">
        <v>1106</v>
      </c>
      <c r="G1042">
        <v>16</v>
      </c>
      <c r="H1042">
        <v>0</v>
      </c>
      <c r="I1042">
        <v>0</v>
      </c>
      <c r="J1042" s="6" t="s">
        <v>140</v>
      </c>
    </row>
    <row r="1043" spans="1:10">
      <c r="A1043">
        <v>0.39</v>
      </c>
      <c r="B1043">
        <v>0</v>
      </c>
      <c r="C1043">
        <v>-649.64744002015402</v>
      </c>
      <c r="D1043" t="s">
        <v>14</v>
      </c>
      <c r="E1043" t="s">
        <v>1188</v>
      </c>
      <c r="F1043" t="s">
        <v>1106</v>
      </c>
      <c r="G1043">
        <v>16</v>
      </c>
      <c r="H1043">
        <v>0.39</v>
      </c>
      <c r="I1043" s="6" t="s">
        <v>493</v>
      </c>
      <c r="J1043" s="6" t="s">
        <v>494</v>
      </c>
    </row>
    <row r="1044" spans="1:10">
      <c r="A1044">
        <v>0</v>
      </c>
      <c r="B1044">
        <v>0</v>
      </c>
      <c r="C1044">
        <v>-44.379592405999503</v>
      </c>
      <c r="D1044" t="s">
        <v>14</v>
      </c>
      <c r="E1044" t="s">
        <v>1189</v>
      </c>
      <c r="F1044" t="s">
        <v>1106</v>
      </c>
      <c r="G1044">
        <v>16</v>
      </c>
      <c r="H1044">
        <v>0</v>
      </c>
      <c r="I1044">
        <v>0</v>
      </c>
      <c r="J1044" s="6" t="s">
        <v>140</v>
      </c>
    </row>
    <row r="1045" spans="1:10">
      <c r="A1045">
        <v>0.67</v>
      </c>
      <c r="B1045">
        <v>0</v>
      </c>
      <c r="C1045">
        <v>-113.069821265047</v>
      </c>
      <c r="D1045" t="s">
        <v>14</v>
      </c>
      <c r="E1045" t="s">
        <v>1190</v>
      </c>
      <c r="F1045" t="s">
        <v>1106</v>
      </c>
      <c r="G1045">
        <v>16</v>
      </c>
      <c r="H1045">
        <v>0.67</v>
      </c>
      <c r="I1045" s="6" t="s">
        <v>530</v>
      </c>
      <c r="J1045" s="6" t="s">
        <v>531</v>
      </c>
    </row>
    <row r="1046" spans="1:10">
      <c r="A1046">
        <v>0.68</v>
      </c>
      <c r="B1046">
        <v>0</v>
      </c>
      <c r="C1046">
        <v>-57.523854052233602</v>
      </c>
      <c r="D1046" t="s">
        <v>10</v>
      </c>
      <c r="E1046" t="s">
        <v>1191</v>
      </c>
      <c r="F1046" t="s">
        <v>1106</v>
      </c>
      <c r="G1046">
        <v>5</v>
      </c>
      <c r="H1046">
        <v>0.68</v>
      </c>
      <c r="I1046" s="6" t="s">
        <v>881</v>
      </c>
      <c r="J1046" s="6" t="s">
        <v>882</v>
      </c>
    </row>
    <row r="1047" spans="1:10">
      <c r="A1047">
        <v>0.78</v>
      </c>
      <c r="B1047">
        <v>0</v>
      </c>
      <c r="C1047">
        <v>-37.826919713996602</v>
      </c>
      <c r="D1047" t="s">
        <v>13</v>
      </c>
      <c r="E1047" t="s">
        <v>1191</v>
      </c>
      <c r="F1047" t="s">
        <v>1106</v>
      </c>
      <c r="G1047">
        <v>5</v>
      </c>
      <c r="H1047">
        <v>0.78</v>
      </c>
      <c r="I1047" s="6" t="s">
        <v>1192</v>
      </c>
      <c r="J1047">
        <v>0.95727157630850601</v>
      </c>
    </row>
    <row r="1048" spans="1:10">
      <c r="A1048">
        <v>0.61</v>
      </c>
      <c r="B1048">
        <v>0</v>
      </c>
      <c r="C1048">
        <v>-556.15868728870305</v>
      </c>
      <c r="D1048" t="s">
        <v>14</v>
      </c>
      <c r="E1048" t="s">
        <v>1191</v>
      </c>
      <c r="F1048" t="s">
        <v>1106</v>
      </c>
      <c r="G1048">
        <v>16</v>
      </c>
      <c r="H1048">
        <v>0.61</v>
      </c>
      <c r="I1048" s="6" t="s">
        <v>593</v>
      </c>
      <c r="J1048" s="6" t="s">
        <v>594</v>
      </c>
    </row>
    <row r="1049" spans="1:10">
      <c r="A1049">
        <v>0.5</v>
      </c>
      <c r="B1049">
        <v>0</v>
      </c>
      <c r="C1049">
        <v>-47.324593343530601</v>
      </c>
      <c r="D1049" t="s">
        <v>13</v>
      </c>
      <c r="E1049" t="s">
        <v>1193</v>
      </c>
      <c r="F1049" t="s">
        <v>1106</v>
      </c>
      <c r="G1049">
        <v>5</v>
      </c>
      <c r="H1049">
        <v>0.5</v>
      </c>
      <c r="I1049" s="6" t="s">
        <v>883</v>
      </c>
      <c r="J1049" s="6" t="s">
        <v>884</v>
      </c>
    </row>
    <row r="1050" spans="1:10">
      <c r="A1050">
        <v>0.33</v>
      </c>
      <c r="B1050">
        <v>0</v>
      </c>
      <c r="C1050">
        <v>-634.83874717796095</v>
      </c>
      <c r="D1050" t="s">
        <v>14</v>
      </c>
      <c r="E1050" t="s">
        <v>1193</v>
      </c>
      <c r="F1050" t="s">
        <v>1106</v>
      </c>
      <c r="G1050">
        <v>16</v>
      </c>
      <c r="H1050">
        <v>0.33</v>
      </c>
      <c r="I1050" s="6" t="s">
        <v>1025</v>
      </c>
      <c r="J1050" s="6" t="s">
        <v>1026</v>
      </c>
    </row>
    <row r="1051" spans="1:10">
      <c r="A1051">
        <v>0.14000000000000001</v>
      </c>
      <c r="B1051">
        <v>0</v>
      </c>
      <c r="C1051">
        <v>-583.42061595857501</v>
      </c>
      <c r="D1051" t="s">
        <v>14</v>
      </c>
      <c r="E1051" t="s">
        <v>1194</v>
      </c>
      <c r="F1051" t="s">
        <v>1106</v>
      </c>
      <c r="G1051">
        <v>16</v>
      </c>
      <c r="H1051">
        <v>0.14000000000000001</v>
      </c>
      <c r="I1051">
        <v>4.1864672574284501E-2</v>
      </c>
      <c r="J1051" s="6" t="s">
        <v>170</v>
      </c>
    </row>
    <row r="1052" spans="1:10">
      <c r="A1052">
        <v>0</v>
      </c>
      <c r="B1052">
        <v>0</v>
      </c>
      <c r="C1052">
        <v>-382.91789666676499</v>
      </c>
      <c r="D1052" t="s">
        <v>14</v>
      </c>
      <c r="E1052" t="s">
        <v>1195</v>
      </c>
      <c r="F1052" t="s">
        <v>1106</v>
      </c>
      <c r="G1052">
        <v>16</v>
      </c>
      <c r="H1052">
        <v>0</v>
      </c>
      <c r="I1052">
        <v>0</v>
      </c>
      <c r="J1052" s="6" t="s">
        <v>140</v>
      </c>
    </row>
    <row r="1053" spans="1:10">
      <c r="A1053">
        <v>0.27</v>
      </c>
      <c r="B1053">
        <v>0</v>
      </c>
      <c r="C1053">
        <v>-765.20837003943097</v>
      </c>
      <c r="D1053" t="s">
        <v>14</v>
      </c>
      <c r="E1053" t="s">
        <v>1196</v>
      </c>
      <c r="F1053" t="s">
        <v>1106</v>
      </c>
      <c r="G1053">
        <v>16</v>
      </c>
      <c r="H1053">
        <v>0.27</v>
      </c>
      <c r="I1053">
        <v>0.114172650502742</v>
      </c>
      <c r="J1053" s="6" t="s">
        <v>429</v>
      </c>
    </row>
    <row r="1054" spans="1:10">
      <c r="A1054">
        <v>0.49</v>
      </c>
      <c r="B1054">
        <v>0</v>
      </c>
      <c r="C1054">
        <v>-642.66337384284498</v>
      </c>
      <c r="D1054" t="s">
        <v>14</v>
      </c>
      <c r="E1054" t="s">
        <v>1197</v>
      </c>
      <c r="F1054" t="s">
        <v>1106</v>
      </c>
      <c r="G1054">
        <v>16</v>
      </c>
      <c r="H1054">
        <v>0.49</v>
      </c>
      <c r="I1054" s="6" t="s">
        <v>393</v>
      </c>
      <c r="J1054" s="6" t="s">
        <v>394</v>
      </c>
    </row>
    <row r="1055" spans="1:10">
      <c r="A1055">
        <v>0</v>
      </c>
      <c r="B1055">
        <v>0</v>
      </c>
      <c r="C1055">
        <v>-272.72394933430797</v>
      </c>
      <c r="D1055" t="s">
        <v>14</v>
      </c>
      <c r="E1055" t="s">
        <v>1198</v>
      </c>
      <c r="F1055" t="s">
        <v>1106</v>
      </c>
      <c r="G1055">
        <v>16</v>
      </c>
      <c r="H1055">
        <v>0</v>
      </c>
      <c r="I1055">
        <v>0</v>
      </c>
      <c r="J1055" s="6" t="s">
        <v>140</v>
      </c>
    </row>
    <row r="1056" spans="1:10">
      <c r="A1056" s="6" t="s">
        <v>773</v>
      </c>
      <c r="B1056">
        <v>0</v>
      </c>
      <c r="C1056">
        <v>-114.267795545846</v>
      </c>
      <c r="D1056" t="s">
        <v>10</v>
      </c>
      <c r="E1056" t="s">
        <v>1199</v>
      </c>
      <c r="F1056" t="s">
        <v>1106</v>
      </c>
      <c r="G1056">
        <v>5</v>
      </c>
      <c r="H1056" s="6" t="s">
        <v>773</v>
      </c>
      <c r="I1056">
        <v>9.4092631159024595E-2</v>
      </c>
      <c r="J1056" s="6" t="s">
        <v>998</v>
      </c>
    </row>
    <row r="1057" spans="1:10">
      <c r="A1057">
        <v>0.37</v>
      </c>
      <c r="B1057">
        <v>0</v>
      </c>
      <c r="C1057">
        <v>-69.172870439973394</v>
      </c>
      <c r="D1057" t="s">
        <v>13</v>
      </c>
      <c r="E1057" t="s">
        <v>1199</v>
      </c>
      <c r="F1057" t="s">
        <v>1106</v>
      </c>
      <c r="G1057">
        <v>5</v>
      </c>
      <c r="H1057">
        <v>0.37</v>
      </c>
      <c r="I1057" s="6" t="s">
        <v>268</v>
      </c>
      <c r="J1057" s="6" t="s">
        <v>269</v>
      </c>
    </row>
    <row r="1058" spans="1:10">
      <c r="A1058">
        <v>0.75</v>
      </c>
      <c r="B1058">
        <v>0</v>
      </c>
      <c r="C1058">
        <v>-367.30464496509802</v>
      </c>
      <c r="D1058" t="s">
        <v>14</v>
      </c>
      <c r="E1058" t="s">
        <v>1199</v>
      </c>
      <c r="F1058" t="s">
        <v>1106</v>
      </c>
      <c r="G1058">
        <v>16</v>
      </c>
      <c r="H1058">
        <v>0.75</v>
      </c>
      <c r="I1058" s="6" t="s">
        <v>1200</v>
      </c>
      <c r="J1058" s="6" t="s">
        <v>1201</v>
      </c>
    </row>
    <row r="1059" spans="1:10">
      <c r="A1059">
        <v>0.09</v>
      </c>
      <c r="B1059">
        <v>0</v>
      </c>
      <c r="C1059">
        <v>-549.37398057075302</v>
      </c>
      <c r="D1059" t="s">
        <v>14</v>
      </c>
      <c r="E1059" t="s">
        <v>1202</v>
      </c>
      <c r="F1059" t="s">
        <v>1106</v>
      </c>
      <c r="G1059">
        <v>16</v>
      </c>
      <c r="H1059">
        <v>0.09</v>
      </c>
      <c r="I1059" s="6" t="s">
        <v>116</v>
      </c>
      <c r="J1059" s="6" t="s">
        <v>117</v>
      </c>
    </row>
    <row r="1060" spans="1:10">
      <c r="A1060">
        <v>0.11</v>
      </c>
      <c r="B1060">
        <v>0</v>
      </c>
      <c r="C1060">
        <v>-731.61631675213096</v>
      </c>
      <c r="D1060" t="s">
        <v>14</v>
      </c>
      <c r="E1060" t="s">
        <v>1203</v>
      </c>
      <c r="F1060" t="s">
        <v>1106</v>
      </c>
      <c r="G1060">
        <v>16</v>
      </c>
      <c r="H1060">
        <v>0.11</v>
      </c>
      <c r="I1060" s="6" t="s">
        <v>695</v>
      </c>
      <c r="J1060" s="6" t="s">
        <v>696</v>
      </c>
    </row>
    <row r="1061" spans="1:10">
      <c r="A1061">
        <v>0.09</v>
      </c>
      <c r="B1061">
        <v>0</v>
      </c>
      <c r="C1061">
        <v>-286.51667604183802</v>
      </c>
      <c r="D1061" t="s">
        <v>14</v>
      </c>
      <c r="E1061" t="s">
        <v>1204</v>
      </c>
      <c r="F1061" t="s">
        <v>1106</v>
      </c>
      <c r="G1061">
        <v>16</v>
      </c>
      <c r="H1061">
        <v>0.09</v>
      </c>
      <c r="I1061" s="6" t="s">
        <v>116</v>
      </c>
      <c r="J1061" s="6" t="s">
        <v>117</v>
      </c>
    </row>
    <row r="1062" spans="1:10">
      <c r="A1062">
        <v>0.03</v>
      </c>
      <c r="B1062">
        <v>0</v>
      </c>
      <c r="C1062">
        <v>-352.57840805611698</v>
      </c>
      <c r="D1062" t="s">
        <v>14</v>
      </c>
      <c r="E1062" t="s">
        <v>1205</v>
      </c>
      <c r="F1062" t="s">
        <v>1106</v>
      </c>
      <c r="G1062">
        <v>16</v>
      </c>
      <c r="H1062">
        <v>0.03</v>
      </c>
      <c r="I1062">
        <v>3.0372082184858002E-3</v>
      </c>
      <c r="J1062" s="6" t="s">
        <v>334</v>
      </c>
    </row>
    <row r="1063" spans="1:10">
      <c r="A1063">
        <v>0.65</v>
      </c>
      <c r="B1063">
        <v>0</v>
      </c>
      <c r="C1063">
        <v>-130.713266768381</v>
      </c>
      <c r="D1063" t="s">
        <v>10</v>
      </c>
      <c r="E1063" t="s">
        <v>1206</v>
      </c>
      <c r="F1063" t="s">
        <v>1106</v>
      </c>
      <c r="G1063">
        <v>6</v>
      </c>
      <c r="H1063">
        <v>0.65</v>
      </c>
      <c r="I1063" s="6" t="s">
        <v>1207</v>
      </c>
      <c r="J1063" s="6" t="s">
        <v>1208</v>
      </c>
    </row>
    <row r="1064" spans="1:10">
      <c r="A1064">
        <v>0.28000000000000003</v>
      </c>
      <c r="B1064">
        <v>0</v>
      </c>
      <c r="C1064">
        <v>-463.89838746097502</v>
      </c>
      <c r="D1064" t="s">
        <v>14</v>
      </c>
      <c r="E1064" t="s">
        <v>1206</v>
      </c>
      <c r="F1064" t="s">
        <v>1106</v>
      </c>
      <c r="G1064">
        <v>16</v>
      </c>
      <c r="H1064">
        <v>0.28000000000000003</v>
      </c>
      <c r="I1064" s="6" t="s">
        <v>280</v>
      </c>
      <c r="J1064" s="6" t="s">
        <v>281</v>
      </c>
    </row>
    <row r="1065" spans="1:10">
      <c r="A1065">
        <v>0.02</v>
      </c>
      <c r="B1065">
        <v>0</v>
      </c>
      <c r="C1065">
        <v>-438.99937207933601</v>
      </c>
      <c r="D1065" t="s">
        <v>14</v>
      </c>
      <c r="E1065" t="s">
        <v>1209</v>
      </c>
      <c r="F1065" t="s">
        <v>1106</v>
      </c>
      <c r="G1065">
        <v>16</v>
      </c>
      <c r="H1065">
        <v>0.02</v>
      </c>
      <c r="I1065">
        <v>1.4372521617873901E-3</v>
      </c>
      <c r="J1065" s="6" t="s">
        <v>899</v>
      </c>
    </row>
    <row r="1066" spans="1:10">
      <c r="A1066">
        <v>0.97</v>
      </c>
      <c r="B1066">
        <v>0</v>
      </c>
      <c r="C1066">
        <v>-392.111027255951</v>
      </c>
      <c r="D1066" t="s">
        <v>14</v>
      </c>
      <c r="E1066" t="s">
        <v>1210</v>
      </c>
      <c r="F1066" t="s">
        <v>1106</v>
      </c>
      <c r="G1066">
        <v>16</v>
      </c>
      <c r="H1066">
        <v>0.97</v>
      </c>
      <c r="I1066" s="6" t="s">
        <v>640</v>
      </c>
      <c r="J1066" s="6" t="s">
        <v>641</v>
      </c>
    </row>
    <row r="1067" spans="1:10">
      <c r="A1067">
        <v>0.45</v>
      </c>
      <c r="B1067">
        <v>0</v>
      </c>
      <c r="C1067">
        <v>-884.84026917153994</v>
      </c>
      <c r="D1067" t="s">
        <v>14</v>
      </c>
      <c r="E1067" t="s">
        <v>1211</v>
      </c>
      <c r="F1067" t="s">
        <v>1106</v>
      </c>
      <c r="G1067">
        <v>16</v>
      </c>
      <c r="H1067">
        <v>0.45</v>
      </c>
      <c r="I1067" s="6" t="s">
        <v>233</v>
      </c>
      <c r="J1067" s="6" t="s">
        <v>234</v>
      </c>
    </row>
    <row r="1068" spans="1:10">
      <c r="A1068">
        <v>0.04</v>
      </c>
      <c r="B1068">
        <v>0</v>
      </c>
      <c r="C1068">
        <v>-496.67259365529202</v>
      </c>
      <c r="D1068" t="s">
        <v>14</v>
      </c>
      <c r="E1068" t="s">
        <v>1212</v>
      </c>
      <c r="F1068" t="s">
        <v>1106</v>
      </c>
      <c r="G1068">
        <v>16</v>
      </c>
      <c r="H1068">
        <v>0.04</v>
      </c>
      <c r="I1068">
        <v>5.09931620646296E-3</v>
      </c>
      <c r="J1068" s="6" t="s">
        <v>165</v>
      </c>
    </row>
    <row r="1069" spans="1:10">
      <c r="A1069">
        <v>0.46</v>
      </c>
      <c r="B1069">
        <v>0</v>
      </c>
      <c r="C1069">
        <v>-592.77020167243302</v>
      </c>
      <c r="D1069" t="s">
        <v>14</v>
      </c>
      <c r="E1069" t="s">
        <v>1213</v>
      </c>
      <c r="F1069" t="s">
        <v>1106</v>
      </c>
      <c r="G1069">
        <v>16</v>
      </c>
      <c r="H1069">
        <v>0.46</v>
      </c>
      <c r="I1069" s="6" t="s">
        <v>396</v>
      </c>
      <c r="J1069" s="6" t="s">
        <v>397</v>
      </c>
    </row>
    <row r="1070" spans="1:10">
      <c r="A1070">
        <v>0.21</v>
      </c>
      <c r="B1070">
        <v>0</v>
      </c>
      <c r="C1070">
        <v>-752.95075624216997</v>
      </c>
      <c r="D1070" t="s">
        <v>14</v>
      </c>
      <c r="E1070" t="s">
        <v>1214</v>
      </c>
      <c r="F1070" t="s">
        <v>1106</v>
      </c>
      <c r="G1070">
        <v>16</v>
      </c>
      <c r="H1070">
        <v>0.21</v>
      </c>
      <c r="I1070" s="6" t="s">
        <v>162</v>
      </c>
      <c r="J1070" s="6" t="s">
        <v>163</v>
      </c>
    </row>
    <row r="1071" spans="1:10">
      <c r="A1071">
        <v>0.81</v>
      </c>
      <c r="B1071">
        <v>0</v>
      </c>
      <c r="C1071">
        <v>-365.28798794370499</v>
      </c>
      <c r="D1071" t="s">
        <v>14</v>
      </c>
      <c r="E1071" t="s">
        <v>1215</v>
      </c>
      <c r="F1071" t="s">
        <v>1106</v>
      </c>
      <c r="G1071">
        <v>16</v>
      </c>
      <c r="H1071">
        <v>0.81</v>
      </c>
      <c r="I1071" s="6" t="s">
        <v>525</v>
      </c>
      <c r="J1071" s="6" t="s">
        <v>526</v>
      </c>
    </row>
    <row r="1072" spans="1:10">
      <c r="A1072">
        <v>0</v>
      </c>
      <c r="B1072">
        <v>0</v>
      </c>
      <c r="C1072">
        <v>-5.48748337601178</v>
      </c>
      <c r="D1072" t="s">
        <v>14</v>
      </c>
      <c r="E1072" t="s">
        <v>1216</v>
      </c>
      <c r="F1072" t="s">
        <v>1106</v>
      </c>
      <c r="G1072">
        <v>16</v>
      </c>
      <c r="H1072">
        <v>0</v>
      </c>
      <c r="I1072">
        <v>0</v>
      </c>
      <c r="J1072" s="6" t="s">
        <v>140</v>
      </c>
    </row>
    <row r="1073" spans="1:10">
      <c r="A1073">
        <v>0.57999999999999996</v>
      </c>
      <c r="B1073">
        <v>0</v>
      </c>
      <c r="C1073">
        <v>-541.90468430997896</v>
      </c>
      <c r="D1073" t="s">
        <v>14</v>
      </c>
      <c r="E1073" t="s">
        <v>1217</v>
      </c>
      <c r="F1073" t="s">
        <v>1106</v>
      </c>
      <c r="G1073">
        <v>16</v>
      </c>
      <c r="H1073">
        <v>0.57999999999999996</v>
      </c>
      <c r="I1073" s="6" t="s">
        <v>420</v>
      </c>
      <c r="J1073" s="6" t="s">
        <v>421</v>
      </c>
    </row>
    <row r="1074" spans="1:10">
      <c r="A1074">
        <v>0.05</v>
      </c>
      <c r="B1074">
        <v>0</v>
      </c>
      <c r="C1074">
        <v>-378.73859810712298</v>
      </c>
      <c r="D1074" t="s">
        <v>14</v>
      </c>
      <c r="E1074" t="s">
        <v>1218</v>
      </c>
      <c r="F1074" t="s">
        <v>1106</v>
      </c>
      <c r="G1074">
        <v>16</v>
      </c>
      <c r="H1074">
        <v>0.05</v>
      </c>
      <c r="I1074">
        <v>7.5593352321114303E-3</v>
      </c>
      <c r="J1074" s="6" t="s">
        <v>199</v>
      </c>
    </row>
    <row r="1075" spans="1:10">
      <c r="A1075">
        <v>0.73</v>
      </c>
      <c r="B1075">
        <v>0</v>
      </c>
      <c r="C1075">
        <v>-565.32255769153005</v>
      </c>
      <c r="D1075" t="s">
        <v>14</v>
      </c>
      <c r="E1075" t="s">
        <v>1219</v>
      </c>
      <c r="F1075" t="s">
        <v>1106</v>
      </c>
      <c r="G1075">
        <v>16</v>
      </c>
      <c r="H1075">
        <v>0.73</v>
      </c>
      <c r="I1075" s="6" t="s">
        <v>584</v>
      </c>
      <c r="J1075" s="6" t="s">
        <v>585</v>
      </c>
    </row>
    <row r="1076" spans="1:10">
      <c r="A1076">
        <v>0.22</v>
      </c>
      <c r="B1076">
        <v>0</v>
      </c>
      <c r="C1076">
        <v>-515.42813576917001</v>
      </c>
      <c r="D1076" t="s">
        <v>14</v>
      </c>
      <c r="E1076" t="s">
        <v>1220</v>
      </c>
      <c r="F1076" t="s">
        <v>1106</v>
      </c>
      <c r="G1076">
        <v>16</v>
      </c>
      <c r="H1076">
        <v>0.22</v>
      </c>
      <c r="I1076">
        <v>8.4047540128129095E-2</v>
      </c>
      <c r="J1076" s="6" t="s">
        <v>114</v>
      </c>
    </row>
    <row r="1077" spans="1:10">
      <c r="A1077">
        <v>0.92</v>
      </c>
      <c r="B1077">
        <v>0</v>
      </c>
      <c r="C1077">
        <v>-338.96639780047599</v>
      </c>
      <c r="D1077" t="s">
        <v>14</v>
      </c>
      <c r="E1077" t="s">
        <v>1221</v>
      </c>
      <c r="F1077" t="s">
        <v>1106</v>
      </c>
      <c r="G1077">
        <v>16</v>
      </c>
      <c r="H1077">
        <v>0.92</v>
      </c>
      <c r="I1077" s="6" t="s">
        <v>596</v>
      </c>
      <c r="J1077">
        <v>0.98312054273103699</v>
      </c>
    </row>
    <row r="1078" spans="1:10">
      <c r="A1078">
        <v>0.49</v>
      </c>
      <c r="B1078">
        <v>0</v>
      </c>
      <c r="C1078">
        <v>-173.15116128010399</v>
      </c>
      <c r="D1078" t="s">
        <v>14</v>
      </c>
      <c r="E1078" t="s">
        <v>1222</v>
      </c>
      <c r="F1078" t="s">
        <v>1106</v>
      </c>
      <c r="G1078">
        <v>16</v>
      </c>
      <c r="H1078">
        <v>0.49</v>
      </c>
      <c r="I1078" s="6" t="s">
        <v>393</v>
      </c>
      <c r="J1078" s="6" t="s">
        <v>394</v>
      </c>
    </row>
    <row r="1079" spans="1:10">
      <c r="A1079">
        <v>0.16</v>
      </c>
      <c r="B1079">
        <v>0</v>
      </c>
      <c r="C1079">
        <v>-505.65546656420503</v>
      </c>
      <c r="D1079" t="s">
        <v>14</v>
      </c>
      <c r="E1079" t="s">
        <v>1223</v>
      </c>
      <c r="F1079" t="s">
        <v>1106</v>
      </c>
      <c r="G1079">
        <v>16</v>
      </c>
      <c r="H1079">
        <v>0.16</v>
      </c>
      <c r="I1079">
        <v>5.1602574492917601E-2</v>
      </c>
      <c r="J1079" s="6" t="s">
        <v>283</v>
      </c>
    </row>
    <row r="1080" spans="1:10">
      <c r="A1080">
        <v>0.65</v>
      </c>
      <c r="B1080">
        <v>0</v>
      </c>
      <c r="C1080">
        <v>-631.45146224003702</v>
      </c>
      <c r="D1080" t="s">
        <v>14</v>
      </c>
      <c r="E1080" t="s">
        <v>1224</v>
      </c>
      <c r="F1080" t="s">
        <v>1106</v>
      </c>
      <c r="G1080">
        <v>16</v>
      </c>
      <c r="H1080">
        <v>0.65</v>
      </c>
      <c r="I1080" s="6" t="s">
        <v>470</v>
      </c>
      <c r="J1080" s="6" t="s">
        <v>471</v>
      </c>
    </row>
    <row r="1081" spans="1:10">
      <c r="A1081">
        <v>0</v>
      </c>
      <c r="B1081">
        <v>0</v>
      </c>
      <c r="C1081">
        <v>-0.61307048706358702</v>
      </c>
      <c r="D1081" t="s">
        <v>10</v>
      </c>
      <c r="E1081" t="s">
        <v>1225</v>
      </c>
      <c r="F1081" t="s">
        <v>1106</v>
      </c>
      <c r="G1081">
        <v>5</v>
      </c>
      <c r="H1081">
        <v>0</v>
      </c>
      <c r="I1081" s="6" t="s">
        <v>126</v>
      </c>
      <c r="J1081" s="6" t="s">
        <v>127</v>
      </c>
    </row>
    <row r="1082" spans="1:10">
      <c r="A1082">
        <v>0.02</v>
      </c>
      <c r="B1082">
        <v>0</v>
      </c>
      <c r="C1082">
        <v>-20.354192092645299</v>
      </c>
      <c r="D1082" t="s">
        <v>13</v>
      </c>
      <c r="E1082" t="s">
        <v>1225</v>
      </c>
      <c r="F1082" t="s">
        <v>1106</v>
      </c>
      <c r="G1082">
        <v>5</v>
      </c>
      <c r="H1082">
        <v>0.02</v>
      </c>
      <c r="I1082" s="6" t="s">
        <v>391</v>
      </c>
      <c r="J1082" s="6" t="s">
        <v>392</v>
      </c>
    </row>
    <row r="1083" spans="1:10">
      <c r="A1083">
        <v>0.09</v>
      </c>
      <c r="B1083">
        <v>0</v>
      </c>
      <c r="C1083">
        <v>-417.96020621769497</v>
      </c>
      <c r="D1083" t="s">
        <v>14</v>
      </c>
      <c r="E1083" t="s">
        <v>1225</v>
      </c>
      <c r="F1083" t="s">
        <v>1106</v>
      </c>
      <c r="G1083">
        <v>16</v>
      </c>
      <c r="H1083">
        <v>0.09</v>
      </c>
      <c r="I1083" s="6" t="s">
        <v>116</v>
      </c>
      <c r="J1083" s="6" t="s">
        <v>117</v>
      </c>
    </row>
    <row r="1084" spans="1:10">
      <c r="A1084" s="6" t="s">
        <v>760</v>
      </c>
      <c r="B1084">
        <v>0</v>
      </c>
      <c r="C1084">
        <v>-62.710456903557102</v>
      </c>
      <c r="D1084" t="s">
        <v>10</v>
      </c>
      <c r="E1084" t="s">
        <v>1226</v>
      </c>
      <c r="F1084" t="s">
        <v>1106</v>
      </c>
      <c r="G1084">
        <v>6</v>
      </c>
      <c r="H1084" s="6" t="s">
        <v>760</v>
      </c>
      <c r="I1084" s="6" t="s">
        <v>1166</v>
      </c>
      <c r="J1084" s="6" t="s">
        <v>1167</v>
      </c>
    </row>
    <row r="1085" spans="1:10">
      <c r="A1085">
        <v>0.45</v>
      </c>
      <c r="B1085">
        <v>0</v>
      </c>
      <c r="C1085">
        <v>-69.102690270782603</v>
      </c>
      <c r="D1085" t="s">
        <v>13</v>
      </c>
      <c r="E1085" t="s">
        <v>1226</v>
      </c>
      <c r="F1085" t="s">
        <v>1106</v>
      </c>
      <c r="G1085">
        <v>7</v>
      </c>
      <c r="H1085">
        <v>0.45</v>
      </c>
      <c r="I1085" s="6" t="s">
        <v>1227</v>
      </c>
      <c r="J1085" s="6" t="s">
        <v>1228</v>
      </c>
    </row>
    <row r="1086" spans="1:10">
      <c r="A1086">
        <v>0.66</v>
      </c>
      <c r="B1086">
        <v>0</v>
      </c>
      <c r="C1086">
        <v>-625.310205197654</v>
      </c>
      <c r="D1086" t="s">
        <v>14</v>
      </c>
      <c r="E1086" t="s">
        <v>1226</v>
      </c>
      <c r="F1086" t="s">
        <v>1106</v>
      </c>
      <c r="G1086">
        <v>16</v>
      </c>
      <c r="H1086">
        <v>0.66</v>
      </c>
      <c r="I1086" s="6" t="s">
        <v>486</v>
      </c>
      <c r="J1086" s="6" t="s">
        <v>487</v>
      </c>
    </row>
    <row r="1087" spans="1:10">
      <c r="A1087">
        <v>0.36</v>
      </c>
      <c r="B1087">
        <v>0</v>
      </c>
      <c r="C1087">
        <v>-150.39312638218701</v>
      </c>
      <c r="D1087" t="s">
        <v>10</v>
      </c>
      <c r="E1087" t="s">
        <v>1229</v>
      </c>
      <c r="F1087" t="s">
        <v>1106</v>
      </c>
      <c r="G1087">
        <v>5</v>
      </c>
      <c r="H1087">
        <v>0.36</v>
      </c>
      <c r="I1087">
        <v>9.8640099433966205E-2</v>
      </c>
      <c r="J1087" s="6" t="s">
        <v>844</v>
      </c>
    </row>
    <row r="1088" spans="1:10">
      <c r="A1088">
        <v>0.15</v>
      </c>
      <c r="B1088">
        <v>0</v>
      </c>
      <c r="C1088">
        <v>-515.53759929796195</v>
      </c>
      <c r="D1088" t="s">
        <v>14</v>
      </c>
      <c r="E1088" t="s">
        <v>1229</v>
      </c>
      <c r="F1088" t="s">
        <v>1106</v>
      </c>
      <c r="G1088">
        <v>16</v>
      </c>
      <c r="H1088">
        <v>0.15</v>
      </c>
      <c r="I1088">
        <v>4.6658155288370001E-2</v>
      </c>
      <c r="J1088" s="6" t="s">
        <v>365</v>
      </c>
    </row>
    <row r="1089" spans="1:10">
      <c r="A1089">
        <v>0.71</v>
      </c>
      <c r="B1089">
        <v>0</v>
      </c>
      <c r="C1089">
        <v>-587.61590660855904</v>
      </c>
      <c r="D1089" t="s">
        <v>14</v>
      </c>
      <c r="E1089" t="s">
        <v>1230</v>
      </c>
      <c r="F1089" t="s">
        <v>1106</v>
      </c>
      <c r="G1089">
        <v>16</v>
      </c>
      <c r="H1089">
        <v>0.71</v>
      </c>
      <c r="I1089" s="6" t="s">
        <v>796</v>
      </c>
      <c r="J1089" s="6" t="s">
        <v>797</v>
      </c>
    </row>
    <row r="1090" spans="1:10">
      <c r="A1090" s="6" t="s">
        <v>573</v>
      </c>
      <c r="B1090">
        <v>0</v>
      </c>
      <c r="C1090">
        <v>-100.133592059446</v>
      </c>
      <c r="D1090" t="s">
        <v>13</v>
      </c>
      <c r="E1090" t="s">
        <v>1231</v>
      </c>
      <c r="F1090" t="s">
        <v>1106</v>
      </c>
      <c r="G1090">
        <v>7</v>
      </c>
      <c r="H1090" s="6" t="s">
        <v>573</v>
      </c>
      <c r="I1090" s="6" t="s">
        <v>1232</v>
      </c>
      <c r="J1090" s="6" t="s">
        <v>1233</v>
      </c>
    </row>
    <row r="1091" spans="1:10">
      <c r="A1091">
        <v>0.3</v>
      </c>
      <c r="B1091">
        <v>0</v>
      </c>
      <c r="C1091">
        <v>-611.43462787200099</v>
      </c>
      <c r="D1091" t="s">
        <v>14</v>
      </c>
      <c r="E1091" t="s">
        <v>1231</v>
      </c>
      <c r="F1091" t="s">
        <v>1106</v>
      </c>
      <c r="G1091">
        <v>16</v>
      </c>
      <c r="H1091">
        <v>0.3</v>
      </c>
      <c r="I1091" s="6" t="s">
        <v>111</v>
      </c>
      <c r="J1091" s="6" t="s">
        <v>112</v>
      </c>
    </row>
    <row r="1092" spans="1:10">
      <c r="A1092">
        <v>0.79</v>
      </c>
      <c r="B1092">
        <v>0</v>
      </c>
      <c r="C1092">
        <v>-375.524428155088</v>
      </c>
      <c r="D1092" t="s">
        <v>14</v>
      </c>
      <c r="E1092" t="s">
        <v>1234</v>
      </c>
      <c r="F1092" t="s">
        <v>1106</v>
      </c>
      <c r="G1092">
        <v>16</v>
      </c>
      <c r="H1092">
        <v>0.79</v>
      </c>
      <c r="I1092" s="6" t="s">
        <v>239</v>
      </c>
      <c r="J1092" s="6" t="s">
        <v>240</v>
      </c>
    </row>
    <row r="1093" spans="1:10">
      <c r="A1093">
        <v>0.27</v>
      </c>
      <c r="B1093">
        <v>0</v>
      </c>
      <c r="C1093">
        <v>-535.18375205454402</v>
      </c>
      <c r="D1093" t="s">
        <v>14</v>
      </c>
      <c r="E1093" t="s">
        <v>1235</v>
      </c>
      <c r="F1093" t="s">
        <v>1106</v>
      </c>
      <c r="G1093">
        <v>16</v>
      </c>
      <c r="H1093">
        <v>0.27</v>
      </c>
      <c r="I1093">
        <v>0.114172650502742</v>
      </c>
      <c r="J1093" s="6" t="s">
        <v>429</v>
      </c>
    </row>
    <row r="1094" spans="1:10">
      <c r="A1094">
        <v>0.16</v>
      </c>
      <c r="B1094">
        <v>0</v>
      </c>
      <c r="C1094">
        <v>-38.985287080496398</v>
      </c>
      <c r="D1094" t="s">
        <v>13</v>
      </c>
      <c r="E1094" t="s">
        <v>1236</v>
      </c>
      <c r="F1094" t="s">
        <v>1106</v>
      </c>
      <c r="G1094">
        <v>5</v>
      </c>
      <c r="H1094">
        <v>0.16</v>
      </c>
      <c r="I1094">
        <v>2.4498271759069299E-2</v>
      </c>
      <c r="J1094" s="6" t="s">
        <v>572</v>
      </c>
    </row>
    <row r="1095" spans="1:10">
      <c r="A1095">
        <v>0.62</v>
      </c>
      <c r="B1095">
        <v>0</v>
      </c>
      <c r="C1095">
        <v>-692.30922261435205</v>
      </c>
      <c r="D1095" t="s">
        <v>14</v>
      </c>
      <c r="E1095" t="s">
        <v>1236</v>
      </c>
      <c r="F1095" t="s">
        <v>1106</v>
      </c>
      <c r="G1095">
        <v>16</v>
      </c>
      <c r="H1095">
        <v>0.62</v>
      </c>
      <c r="I1095" s="6" t="s">
        <v>119</v>
      </c>
      <c r="J1095" s="6" t="s">
        <v>120</v>
      </c>
    </row>
    <row r="1096" spans="1:10">
      <c r="A1096">
        <v>0.8</v>
      </c>
      <c r="B1096">
        <v>0</v>
      </c>
      <c r="C1096">
        <v>-43.275165364096203</v>
      </c>
      <c r="D1096" t="s">
        <v>13</v>
      </c>
      <c r="E1096" t="s">
        <v>1237</v>
      </c>
      <c r="F1096" t="s">
        <v>1106</v>
      </c>
      <c r="G1096">
        <v>5</v>
      </c>
      <c r="H1096">
        <v>0.8</v>
      </c>
      <c r="I1096" s="6" t="s">
        <v>1238</v>
      </c>
      <c r="J1096" s="6" t="s">
        <v>1239</v>
      </c>
    </row>
    <row r="1097" spans="1:10">
      <c r="A1097">
        <v>0.12</v>
      </c>
      <c r="B1097">
        <v>0</v>
      </c>
      <c r="C1097">
        <v>-341.729347290433</v>
      </c>
      <c r="D1097" t="s">
        <v>14</v>
      </c>
      <c r="E1097" t="s">
        <v>1237</v>
      </c>
      <c r="F1097" t="s">
        <v>1106</v>
      </c>
      <c r="G1097">
        <v>16</v>
      </c>
      <c r="H1097">
        <v>0.12</v>
      </c>
      <c r="I1097">
        <v>3.2767774577421999E-2</v>
      </c>
      <c r="J1097" s="6" t="s">
        <v>260</v>
      </c>
    </row>
    <row r="1098" spans="1:10">
      <c r="A1098">
        <v>0</v>
      </c>
      <c r="B1098">
        <v>0</v>
      </c>
      <c r="C1098">
        <v>-18.867424045442</v>
      </c>
      <c r="D1098" t="s">
        <v>10</v>
      </c>
      <c r="E1098" t="s">
        <v>1240</v>
      </c>
      <c r="F1098" t="s">
        <v>1106</v>
      </c>
      <c r="G1098">
        <v>5</v>
      </c>
      <c r="H1098">
        <v>0</v>
      </c>
      <c r="I1098" s="6" t="s">
        <v>126</v>
      </c>
      <c r="J1098" s="6" t="s">
        <v>127</v>
      </c>
    </row>
    <row r="1099" spans="1:10">
      <c r="A1099">
        <v>0.63</v>
      </c>
      <c r="B1099">
        <v>0</v>
      </c>
      <c r="C1099">
        <v>-729.93848502097001</v>
      </c>
      <c r="D1099" t="s">
        <v>14</v>
      </c>
      <c r="E1099" t="s">
        <v>1240</v>
      </c>
      <c r="F1099" t="s">
        <v>1106</v>
      </c>
      <c r="G1099">
        <v>16</v>
      </c>
      <c r="H1099">
        <v>0.63</v>
      </c>
      <c r="I1099" s="6" t="s">
        <v>497</v>
      </c>
      <c r="J1099" s="6" t="s">
        <v>498</v>
      </c>
    </row>
    <row r="1100" spans="1:10">
      <c r="A1100">
        <v>0.22</v>
      </c>
      <c r="B1100">
        <v>0</v>
      </c>
      <c r="C1100">
        <v>-115.016199960305</v>
      </c>
      <c r="D1100" t="s">
        <v>10</v>
      </c>
      <c r="E1100" t="s">
        <v>1241</v>
      </c>
      <c r="F1100" t="s">
        <v>1106</v>
      </c>
      <c r="G1100">
        <v>6</v>
      </c>
      <c r="H1100">
        <v>0.22</v>
      </c>
      <c r="I1100">
        <v>4.8355075417360997E-2</v>
      </c>
      <c r="J1100" s="6" t="s">
        <v>830</v>
      </c>
    </row>
    <row r="1101" spans="1:10">
      <c r="A1101" s="6" t="s">
        <v>573</v>
      </c>
      <c r="B1101">
        <v>0</v>
      </c>
      <c r="C1101">
        <v>-895.35889379777598</v>
      </c>
      <c r="D1101" t="s">
        <v>14</v>
      </c>
      <c r="E1101" t="s">
        <v>1241</v>
      </c>
      <c r="F1101" t="s">
        <v>1106</v>
      </c>
      <c r="G1101">
        <v>16</v>
      </c>
      <c r="H1101" s="6" t="s">
        <v>573</v>
      </c>
      <c r="I1101" s="6" t="s">
        <v>575</v>
      </c>
      <c r="J1101" s="6" t="s">
        <v>576</v>
      </c>
    </row>
    <row r="1102" spans="1:10">
      <c r="A1102">
        <v>0</v>
      </c>
      <c r="B1102">
        <v>0</v>
      </c>
      <c r="C1102">
        <v>-121.210281246855</v>
      </c>
      <c r="D1102" t="s">
        <v>14</v>
      </c>
      <c r="E1102" t="s">
        <v>1242</v>
      </c>
      <c r="F1102" t="s">
        <v>1106</v>
      </c>
      <c r="G1102">
        <v>16</v>
      </c>
      <c r="H1102">
        <v>0</v>
      </c>
      <c r="I1102">
        <v>0</v>
      </c>
      <c r="J1102" s="6" t="s">
        <v>140</v>
      </c>
    </row>
    <row r="1103" spans="1:10">
      <c r="A1103">
        <v>0.28000000000000003</v>
      </c>
      <c r="B1103">
        <v>0</v>
      </c>
      <c r="C1103">
        <v>-527.35656438304295</v>
      </c>
      <c r="D1103" t="s">
        <v>14</v>
      </c>
      <c r="E1103" t="s">
        <v>1243</v>
      </c>
      <c r="F1103" t="s">
        <v>1106</v>
      </c>
      <c r="G1103">
        <v>16</v>
      </c>
      <c r="H1103">
        <v>0.28000000000000003</v>
      </c>
      <c r="I1103" s="6" t="s">
        <v>280</v>
      </c>
      <c r="J1103" s="6" t="s">
        <v>281</v>
      </c>
    </row>
    <row r="1104" spans="1:10">
      <c r="A1104">
        <v>0.85</v>
      </c>
      <c r="B1104">
        <v>0</v>
      </c>
      <c r="C1104">
        <v>-416.49148263004099</v>
      </c>
      <c r="D1104" t="s">
        <v>14</v>
      </c>
      <c r="E1104" t="s">
        <v>1244</v>
      </c>
      <c r="F1104" t="s">
        <v>1106</v>
      </c>
      <c r="G1104">
        <v>16</v>
      </c>
      <c r="H1104">
        <v>0.85</v>
      </c>
      <c r="I1104" s="6" t="s">
        <v>287</v>
      </c>
      <c r="J1104" s="6" t="s">
        <v>288</v>
      </c>
    </row>
    <row r="1105" spans="1:10">
      <c r="A1105" s="6" t="s">
        <v>760</v>
      </c>
      <c r="B1105">
        <v>0</v>
      </c>
      <c r="C1105">
        <v>-445.99722200608898</v>
      </c>
      <c r="D1105" t="s">
        <v>14</v>
      </c>
      <c r="E1105" t="s">
        <v>1245</v>
      </c>
      <c r="F1105" t="s">
        <v>1106</v>
      </c>
      <c r="G1105">
        <v>16</v>
      </c>
      <c r="H1105" s="6" t="s">
        <v>760</v>
      </c>
      <c r="I1105" s="6" t="s">
        <v>762</v>
      </c>
      <c r="J1105" s="6" t="s">
        <v>763</v>
      </c>
    </row>
    <row r="1106" spans="1:10">
      <c r="A1106">
        <v>0.96</v>
      </c>
      <c r="B1106">
        <v>0</v>
      </c>
      <c r="C1106">
        <v>-295.88319583369997</v>
      </c>
      <c r="D1106" t="s">
        <v>14</v>
      </c>
      <c r="E1106" t="s">
        <v>1246</v>
      </c>
      <c r="F1106" t="s">
        <v>1106</v>
      </c>
      <c r="G1106">
        <v>16</v>
      </c>
      <c r="H1106">
        <v>0.96</v>
      </c>
      <c r="I1106" s="6" t="s">
        <v>565</v>
      </c>
      <c r="J1106">
        <v>0.99490068379353702</v>
      </c>
    </row>
    <row r="1107" spans="1:10">
      <c r="A1107">
        <v>0.72</v>
      </c>
      <c r="B1107">
        <v>0</v>
      </c>
      <c r="C1107">
        <v>-495.92124008143099</v>
      </c>
      <c r="D1107" t="s">
        <v>14</v>
      </c>
      <c r="E1107" t="s">
        <v>1247</v>
      </c>
      <c r="F1107" t="s">
        <v>1106</v>
      </c>
      <c r="G1107">
        <v>16</v>
      </c>
      <c r="H1107">
        <v>0.72</v>
      </c>
      <c r="I1107" s="6" t="s">
        <v>467</v>
      </c>
      <c r="J1107" s="6" t="s">
        <v>468</v>
      </c>
    </row>
    <row r="1108" spans="1:10">
      <c r="A1108">
        <v>0.13</v>
      </c>
      <c r="B1108">
        <v>0</v>
      </c>
      <c r="C1108">
        <v>-317.67367346329303</v>
      </c>
      <c r="D1108" t="s">
        <v>14</v>
      </c>
      <c r="E1108" t="s">
        <v>1248</v>
      </c>
      <c r="F1108" t="s">
        <v>1106</v>
      </c>
      <c r="G1108">
        <v>16</v>
      </c>
      <c r="H1108">
        <v>0.13</v>
      </c>
      <c r="I1108">
        <v>3.7231133725714599E-2</v>
      </c>
      <c r="J1108" s="6" t="s">
        <v>336</v>
      </c>
    </row>
    <row r="1109" spans="1:10">
      <c r="A1109">
        <v>0</v>
      </c>
      <c r="B1109">
        <v>0</v>
      </c>
      <c r="C1109">
        <v>-286.83022587315702</v>
      </c>
      <c r="D1109" t="s">
        <v>14</v>
      </c>
      <c r="E1109" t="s">
        <v>1249</v>
      </c>
      <c r="F1109" t="s">
        <v>1106</v>
      </c>
      <c r="G1109">
        <v>16</v>
      </c>
      <c r="H1109">
        <v>0</v>
      </c>
      <c r="I1109">
        <v>0</v>
      </c>
      <c r="J1109" s="6" t="s">
        <v>140</v>
      </c>
    </row>
    <row r="1110" spans="1:10">
      <c r="A1110">
        <v>0</v>
      </c>
      <c r="B1110">
        <v>0</v>
      </c>
      <c r="C1110">
        <v>-24.694917350494102</v>
      </c>
      <c r="D1110" t="s">
        <v>10</v>
      </c>
      <c r="E1110" t="s">
        <v>1250</v>
      </c>
      <c r="F1110" t="s">
        <v>1106</v>
      </c>
      <c r="G1110">
        <v>5</v>
      </c>
      <c r="H1110">
        <v>0</v>
      </c>
      <c r="I1110" s="6" t="s">
        <v>126</v>
      </c>
      <c r="J1110" s="6" t="s">
        <v>127</v>
      </c>
    </row>
    <row r="1111" spans="1:10">
      <c r="A1111">
        <v>0.03</v>
      </c>
      <c r="B1111">
        <v>0</v>
      </c>
      <c r="C1111">
        <v>-38.006495121969401</v>
      </c>
      <c r="D1111" t="s">
        <v>13</v>
      </c>
      <c r="E1111" t="s">
        <v>1250</v>
      </c>
      <c r="F1111" t="s">
        <v>1106</v>
      </c>
      <c r="G1111">
        <v>5</v>
      </c>
      <c r="H1111">
        <v>0.03</v>
      </c>
      <c r="I1111">
        <v>1.0891059181564499E-3</v>
      </c>
      <c r="J1111" s="6" t="s">
        <v>484</v>
      </c>
    </row>
    <row r="1112" spans="1:10">
      <c r="A1112">
        <v>0.39</v>
      </c>
      <c r="B1112">
        <v>0</v>
      </c>
      <c r="C1112">
        <v>-310.496203692243</v>
      </c>
      <c r="D1112" t="s">
        <v>14</v>
      </c>
      <c r="E1112" t="s">
        <v>1250</v>
      </c>
      <c r="F1112" t="s">
        <v>1106</v>
      </c>
      <c r="G1112">
        <v>16</v>
      </c>
      <c r="H1112">
        <v>0.39</v>
      </c>
      <c r="I1112" s="6" t="s">
        <v>493</v>
      </c>
      <c r="J1112" s="6" t="s">
        <v>494</v>
      </c>
    </row>
    <row r="1113" spans="1:10">
      <c r="A1113">
        <v>0.32</v>
      </c>
      <c r="B1113">
        <v>0</v>
      </c>
      <c r="C1113">
        <v>-515.791813603013</v>
      </c>
      <c r="D1113" t="s">
        <v>14</v>
      </c>
      <c r="E1113" t="s">
        <v>1251</v>
      </c>
      <c r="F1113" t="s">
        <v>1106</v>
      </c>
      <c r="G1113">
        <v>16</v>
      </c>
      <c r="H1113">
        <v>0.32</v>
      </c>
      <c r="I1113" s="6" t="s">
        <v>182</v>
      </c>
      <c r="J1113" s="6" t="s">
        <v>183</v>
      </c>
    </row>
    <row r="1114" spans="1:10">
      <c r="A1114">
        <v>0.65</v>
      </c>
      <c r="B1114">
        <v>0</v>
      </c>
      <c r="C1114">
        <v>-78.639510349903702</v>
      </c>
      <c r="D1114" t="s">
        <v>10</v>
      </c>
      <c r="E1114" t="s">
        <v>1252</v>
      </c>
      <c r="F1114" t="s">
        <v>1106</v>
      </c>
      <c r="G1114">
        <v>5</v>
      </c>
      <c r="H1114">
        <v>0.65</v>
      </c>
      <c r="I1114" s="6" t="s">
        <v>1107</v>
      </c>
      <c r="J1114" s="6" t="s">
        <v>1108</v>
      </c>
    </row>
    <row r="1115" spans="1:10">
      <c r="A1115">
        <v>0.61</v>
      </c>
      <c r="B1115">
        <v>0</v>
      </c>
      <c r="C1115">
        <v>-43.941472791467</v>
      </c>
      <c r="D1115" t="s">
        <v>13</v>
      </c>
      <c r="E1115" t="s">
        <v>1252</v>
      </c>
      <c r="F1115" t="s">
        <v>1106</v>
      </c>
      <c r="G1115">
        <v>5</v>
      </c>
      <c r="H1115">
        <v>0.61</v>
      </c>
      <c r="I1115" s="6" t="s">
        <v>134</v>
      </c>
      <c r="J1115" s="6" t="s">
        <v>135</v>
      </c>
    </row>
    <row r="1116" spans="1:10">
      <c r="A1116" s="6" t="s">
        <v>573</v>
      </c>
      <c r="B1116">
        <v>0</v>
      </c>
      <c r="C1116">
        <v>-726.40746742872602</v>
      </c>
      <c r="D1116" t="s">
        <v>14</v>
      </c>
      <c r="E1116" t="s">
        <v>1252</v>
      </c>
      <c r="F1116" t="s">
        <v>1106</v>
      </c>
      <c r="G1116">
        <v>16</v>
      </c>
      <c r="H1116" s="6" t="s">
        <v>573</v>
      </c>
      <c r="I1116" s="6" t="s">
        <v>575</v>
      </c>
      <c r="J1116" s="6" t="s">
        <v>576</v>
      </c>
    </row>
    <row r="1117" spans="1:10">
      <c r="A1117">
        <v>0.97</v>
      </c>
      <c r="B1117">
        <v>0</v>
      </c>
      <c r="C1117">
        <v>-343.125143585106</v>
      </c>
      <c r="D1117" t="s">
        <v>14</v>
      </c>
      <c r="E1117" t="s">
        <v>1253</v>
      </c>
      <c r="F1117" t="s">
        <v>1106</v>
      </c>
      <c r="G1117">
        <v>16</v>
      </c>
      <c r="H1117">
        <v>0.97</v>
      </c>
      <c r="I1117" s="6" t="s">
        <v>640</v>
      </c>
      <c r="J1117" s="6" t="s">
        <v>641</v>
      </c>
    </row>
    <row r="1118" spans="1:10">
      <c r="A1118">
        <v>0</v>
      </c>
      <c r="B1118">
        <v>0</v>
      </c>
      <c r="C1118">
        <v>-30.873677275235799</v>
      </c>
      <c r="D1118" t="s">
        <v>14</v>
      </c>
      <c r="E1118" t="s">
        <v>1254</v>
      </c>
      <c r="F1118" t="s">
        <v>1106</v>
      </c>
      <c r="G1118">
        <v>16</v>
      </c>
      <c r="H1118">
        <v>0</v>
      </c>
      <c r="I1118">
        <v>0</v>
      </c>
      <c r="J1118" s="6" t="s">
        <v>140</v>
      </c>
    </row>
    <row r="1119" spans="1:10">
      <c r="A1119">
        <v>0.99</v>
      </c>
      <c r="B1119">
        <v>0</v>
      </c>
      <c r="C1119">
        <v>-205.49282147883099</v>
      </c>
      <c r="D1119" t="s">
        <v>14</v>
      </c>
      <c r="E1119" t="s">
        <v>1255</v>
      </c>
      <c r="F1119" t="s">
        <v>1106</v>
      </c>
      <c r="G1119">
        <v>16</v>
      </c>
      <c r="H1119">
        <v>0.99</v>
      </c>
      <c r="I1119" s="6" t="s">
        <v>263</v>
      </c>
      <c r="J1119" s="6" t="s">
        <v>264</v>
      </c>
    </row>
    <row r="1120" spans="1:10">
      <c r="A1120">
        <v>0</v>
      </c>
      <c r="B1120">
        <v>0</v>
      </c>
      <c r="C1120">
        <v>-4.5427518057826504</v>
      </c>
      <c r="D1120" t="s">
        <v>14</v>
      </c>
      <c r="E1120" t="s">
        <v>1256</v>
      </c>
      <c r="F1120" t="s">
        <v>1106</v>
      </c>
      <c r="G1120">
        <v>16</v>
      </c>
      <c r="H1120">
        <v>0</v>
      </c>
      <c r="I1120">
        <v>0</v>
      </c>
      <c r="J1120" s="6" t="s">
        <v>140</v>
      </c>
    </row>
    <row r="1121" spans="1:10">
      <c r="A1121">
        <v>0.56000000000000005</v>
      </c>
      <c r="B1121">
        <v>0</v>
      </c>
      <c r="C1121">
        <v>-32.739385054249603</v>
      </c>
      <c r="D1121" t="s">
        <v>10</v>
      </c>
      <c r="E1121" t="s">
        <v>1257</v>
      </c>
      <c r="F1121" t="s">
        <v>1106</v>
      </c>
      <c r="G1121">
        <v>5</v>
      </c>
      <c r="H1121">
        <v>0.56000000000000005</v>
      </c>
      <c r="I1121" s="6" t="s">
        <v>783</v>
      </c>
      <c r="J1121" s="6" t="s">
        <v>784</v>
      </c>
    </row>
    <row r="1122" spans="1:10">
      <c r="A1122">
        <v>0.86</v>
      </c>
      <c r="B1122">
        <v>0</v>
      </c>
      <c r="C1122">
        <v>-14.936814619784901</v>
      </c>
      <c r="D1122" t="s">
        <v>13</v>
      </c>
      <c r="E1122" t="s">
        <v>1257</v>
      </c>
      <c r="F1122" t="s">
        <v>1106</v>
      </c>
      <c r="G1122">
        <v>5</v>
      </c>
      <c r="H1122">
        <v>0.86</v>
      </c>
      <c r="I1122" s="6" t="s">
        <v>1258</v>
      </c>
      <c r="J1122" s="6" t="s">
        <v>1259</v>
      </c>
    </row>
    <row r="1123" spans="1:10">
      <c r="A1123">
        <v>0.43</v>
      </c>
      <c r="B1123">
        <v>0</v>
      </c>
      <c r="C1123">
        <v>-484.96193072856698</v>
      </c>
      <c r="D1123" t="s">
        <v>14</v>
      </c>
      <c r="E1123" t="s">
        <v>1257</v>
      </c>
      <c r="F1123" t="s">
        <v>1106</v>
      </c>
      <c r="G1123">
        <v>16</v>
      </c>
      <c r="H1123">
        <v>0.43</v>
      </c>
      <c r="I1123" s="6" t="s">
        <v>459</v>
      </c>
      <c r="J1123" s="6" t="s">
        <v>460</v>
      </c>
    </row>
    <row r="1124" spans="1:10">
      <c r="A1124">
        <v>0.55000000000000004</v>
      </c>
      <c r="B1124">
        <v>0</v>
      </c>
      <c r="C1124">
        <v>-663.88086225832001</v>
      </c>
      <c r="D1124" t="s">
        <v>14</v>
      </c>
      <c r="E1124" t="s">
        <v>1260</v>
      </c>
      <c r="F1124" t="s">
        <v>1106</v>
      </c>
      <c r="G1124">
        <v>16</v>
      </c>
      <c r="H1124">
        <v>0.55000000000000004</v>
      </c>
      <c r="I1124" s="6" t="s">
        <v>131</v>
      </c>
      <c r="J1124" s="6" t="s">
        <v>132</v>
      </c>
    </row>
    <row r="1125" spans="1:10">
      <c r="A1125">
        <v>0.63</v>
      </c>
      <c r="B1125">
        <v>0</v>
      </c>
      <c r="C1125">
        <v>-646.550978139731</v>
      </c>
      <c r="D1125" t="s">
        <v>14</v>
      </c>
      <c r="E1125" t="s">
        <v>1261</v>
      </c>
      <c r="F1125" t="s">
        <v>1106</v>
      </c>
      <c r="G1125">
        <v>16</v>
      </c>
      <c r="H1125">
        <v>0.63</v>
      </c>
      <c r="I1125" s="6" t="s">
        <v>497</v>
      </c>
      <c r="J1125" s="6" t="s">
        <v>498</v>
      </c>
    </row>
    <row r="1126" spans="1:10">
      <c r="A1126">
        <v>1</v>
      </c>
      <c r="B1126">
        <v>0</v>
      </c>
      <c r="C1126">
        <v>-221.345179209158</v>
      </c>
      <c r="D1126" t="s">
        <v>14</v>
      </c>
      <c r="E1126" t="s">
        <v>1262</v>
      </c>
      <c r="F1126" t="s">
        <v>1106</v>
      </c>
      <c r="G1126">
        <v>16</v>
      </c>
      <c r="H1126">
        <v>1</v>
      </c>
      <c r="I1126" s="6" t="s">
        <v>149</v>
      </c>
      <c r="J1126">
        <v>1</v>
      </c>
    </row>
    <row r="1127" spans="1:10">
      <c r="A1127" s="6" t="s">
        <v>488</v>
      </c>
      <c r="B1127">
        <v>0</v>
      </c>
      <c r="C1127">
        <v>-553.85097321720002</v>
      </c>
      <c r="D1127" t="s">
        <v>14</v>
      </c>
      <c r="E1127" t="s">
        <v>1263</v>
      </c>
      <c r="F1127" t="s">
        <v>1106</v>
      </c>
      <c r="G1127">
        <v>16</v>
      </c>
      <c r="H1127" s="6" t="s">
        <v>488</v>
      </c>
      <c r="I1127">
        <v>0.58890888943173203</v>
      </c>
      <c r="J1127" s="6" t="s">
        <v>490</v>
      </c>
    </row>
    <row r="1128" spans="1:10">
      <c r="A1128">
        <v>0.61</v>
      </c>
      <c r="B1128">
        <v>0</v>
      </c>
      <c r="C1128">
        <v>-52.920411514228597</v>
      </c>
      <c r="D1128" t="s">
        <v>10</v>
      </c>
      <c r="E1128" t="s">
        <v>1264</v>
      </c>
      <c r="F1128" t="s">
        <v>1106</v>
      </c>
      <c r="G1128">
        <v>6</v>
      </c>
      <c r="H1128">
        <v>0.61</v>
      </c>
      <c r="I1128" s="6" t="s">
        <v>785</v>
      </c>
      <c r="J1128">
        <v>0.87480353029542401</v>
      </c>
    </row>
    <row r="1129" spans="1:10">
      <c r="A1129">
        <v>0.76</v>
      </c>
      <c r="B1129">
        <v>0</v>
      </c>
      <c r="C1129">
        <v>-36.417206617928798</v>
      </c>
      <c r="D1129" t="s">
        <v>13</v>
      </c>
      <c r="E1129" t="s">
        <v>1264</v>
      </c>
      <c r="F1129" t="s">
        <v>1106</v>
      </c>
      <c r="G1129">
        <v>5</v>
      </c>
      <c r="H1129">
        <v>0.76</v>
      </c>
      <c r="I1129" s="6" t="s">
        <v>1265</v>
      </c>
      <c r="J1129" s="6" t="s">
        <v>1266</v>
      </c>
    </row>
    <row r="1130" spans="1:10">
      <c r="A1130">
        <v>0.8</v>
      </c>
      <c r="B1130">
        <v>0</v>
      </c>
      <c r="C1130">
        <v>-580.25369535201105</v>
      </c>
      <c r="D1130" t="s">
        <v>14</v>
      </c>
      <c r="E1130" t="s">
        <v>1264</v>
      </c>
      <c r="F1130" t="s">
        <v>1106</v>
      </c>
      <c r="G1130">
        <v>16</v>
      </c>
      <c r="H1130">
        <v>0.8</v>
      </c>
      <c r="I1130" s="6" t="s">
        <v>417</v>
      </c>
      <c r="J1130">
        <v>0.92725733796213305</v>
      </c>
    </row>
    <row r="1131" spans="1:10">
      <c r="A1131">
        <v>0.32</v>
      </c>
      <c r="B1131">
        <v>0</v>
      </c>
      <c r="C1131">
        <v>-589.12824564300502</v>
      </c>
      <c r="D1131" t="s">
        <v>14</v>
      </c>
      <c r="E1131" t="s">
        <v>1267</v>
      </c>
      <c r="F1131" t="s">
        <v>1106</v>
      </c>
      <c r="G1131">
        <v>16</v>
      </c>
      <c r="H1131">
        <v>0.32</v>
      </c>
      <c r="I1131" s="6" t="s">
        <v>182</v>
      </c>
      <c r="J1131" s="6" t="s">
        <v>183</v>
      </c>
    </row>
    <row r="1132" spans="1:10">
      <c r="A1132">
        <v>0.18</v>
      </c>
      <c r="B1132">
        <v>0</v>
      </c>
      <c r="C1132">
        <v>-457.136025520148</v>
      </c>
      <c r="D1132" t="s">
        <v>14</v>
      </c>
      <c r="E1132" t="s">
        <v>1268</v>
      </c>
      <c r="F1132" t="s">
        <v>1106</v>
      </c>
      <c r="G1132">
        <v>16</v>
      </c>
      <c r="H1132">
        <v>0.18</v>
      </c>
      <c r="I1132">
        <v>6.1913216705024199E-2</v>
      </c>
      <c r="J1132" s="6" t="s">
        <v>733</v>
      </c>
    </row>
    <row r="1133" spans="1:10">
      <c r="A1133">
        <v>0.39</v>
      </c>
      <c r="B1133">
        <v>0</v>
      </c>
      <c r="C1133">
        <v>-102.98521708924901</v>
      </c>
      <c r="D1133" t="s">
        <v>10</v>
      </c>
      <c r="E1133" t="s">
        <v>1269</v>
      </c>
      <c r="F1133" t="s">
        <v>1106</v>
      </c>
      <c r="G1133">
        <v>5</v>
      </c>
      <c r="H1133">
        <v>0.39</v>
      </c>
      <c r="I1133" s="6" t="s">
        <v>627</v>
      </c>
      <c r="J1133" s="6" t="s">
        <v>628</v>
      </c>
    </row>
    <row r="1134" spans="1:10">
      <c r="A1134">
        <v>0.61</v>
      </c>
      <c r="B1134">
        <v>0</v>
      </c>
      <c r="C1134">
        <v>-59.805538090992997</v>
      </c>
      <c r="D1134" t="s">
        <v>13</v>
      </c>
      <c r="E1134" t="s">
        <v>1269</v>
      </c>
      <c r="F1134" t="s">
        <v>1106</v>
      </c>
      <c r="G1134">
        <v>6</v>
      </c>
      <c r="H1134">
        <v>0.61</v>
      </c>
      <c r="I1134" s="6" t="s">
        <v>785</v>
      </c>
      <c r="J1134">
        <v>0.87480353029542401</v>
      </c>
    </row>
    <row r="1135" spans="1:10">
      <c r="A1135">
        <v>0.68</v>
      </c>
      <c r="B1135">
        <v>0</v>
      </c>
      <c r="C1135">
        <v>-712.66337266817197</v>
      </c>
      <c r="D1135" t="s">
        <v>14</v>
      </c>
      <c r="E1135" t="s">
        <v>1269</v>
      </c>
      <c r="F1135" t="s">
        <v>1106</v>
      </c>
      <c r="G1135">
        <v>16</v>
      </c>
      <c r="H1135">
        <v>0.68</v>
      </c>
      <c r="I1135" s="6" t="s">
        <v>106</v>
      </c>
      <c r="J1135" s="6" t="s">
        <v>107</v>
      </c>
    </row>
    <row r="1136" spans="1:10">
      <c r="A1136">
        <v>0</v>
      </c>
      <c r="B1136">
        <v>0</v>
      </c>
      <c r="C1136">
        <v>-190.89824950806801</v>
      </c>
      <c r="D1136" t="s">
        <v>14</v>
      </c>
      <c r="E1136" t="s">
        <v>1270</v>
      </c>
      <c r="F1136" t="s">
        <v>1106</v>
      </c>
      <c r="G1136">
        <v>16</v>
      </c>
      <c r="H1136">
        <v>0</v>
      </c>
      <c r="I1136">
        <v>0</v>
      </c>
      <c r="J1136" s="6" t="s">
        <v>140</v>
      </c>
    </row>
    <row r="1137" spans="1:10">
      <c r="A1137">
        <v>0.45</v>
      </c>
      <c r="B1137">
        <v>0</v>
      </c>
      <c r="C1137">
        <v>-106.25267276771601</v>
      </c>
      <c r="D1137" t="s">
        <v>10</v>
      </c>
      <c r="E1137" t="s">
        <v>1271</v>
      </c>
      <c r="F1137" t="s">
        <v>1106</v>
      </c>
      <c r="G1137">
        <v>5</v>
      </c>
      <c r="H1137">
        <v>0.45</v>
      </c>
      <c r="I1137" s="6" t="s">
        <v>911</v>
      </c>
      <c r="J1137" s="6" t="s">
        <v>912</v>
      </c>
    </row>
    <row r="1138" spans="1:10">
      <c r="A1138">
        <v>0.17</v>
      </c>
      <c r="B1138">
        <v>0</v>
      </c>
      <c r="C1138">
        <v>-522.00445367497696</v>
      </c>
      <c r="D1138" t="s">
        <v>14</v>
      </c>
      <c r="E1138" t="s">
        <v>1271</v>
      </c>
      <c r="F1138" t="s">
        <v>1106</v>
      </c>
      <c r="G1138">
        <v>16</v>
      </c>
      <c r="H1138">
        <v>0.17</v>
      </c>
      <c r="I1138">
        <v>5.6689958584459903E-2</v>
      </c>
      <c r="J1138" s="6" t="s">
        <v>179</v>
      </c>
    </row>
    <row r="1139" spans="1:10">
      <c r="A1139">
        <v>0.89</v>
      </c>
      <c r="B1139">
        <v>0</v>
      </c>
      <c r="C1139">
        <v>-378.887196952149</v>
      </c>
      <c r="D1139" t="s">
        <v>14</v>
      </c>
      <c r="E1139" t="s">
        <v>1272</v>
      </c>
      <c r="F1139" t="s">
        <v>1106</v>
      </c>
      <c r="G1139">
        <v>16</v>
      </c>
      <c r="H1139">
        <v>0.89</v>
      </c>
      <c r="I1139" s="6" t="s">
        <v>159</v>
      </c>
      <c r="J1139" s="6" t="s">
        <v>160</v>
      </c>
    </row>
    <row r="1140" spans="1:10">
      <c r="A1140">
        <v>0</v>
      </c>
      <c r="B1140">
        <v>0</v>
      </c>
      <c r="C1140">
        <v>-231.601989165345</v>
      </c>
      <c r="D1140" t="s">
        <v>14</v>
      </c>
      <c r="E1140" t="s">
        <v>1273</v>
      </c>
      <c r="F1140" t="s">
        <v>1106</v>
      </c>
      <c r="G1140">
        <v>16</v>
      </c>
      <c r="H1140">
        <v>0</v>
      </c>
      <c r="I1140">
        <v>0</v>
      </c>
      <c r="J1140" s="6" t="s">
        <v>140</v>
      </c>
    </row>
    <row r="1141" spans="1:10">
      <c r="A1141">
        <v>0.03</v>
      </c>
      <c r="B1141">
        <v>0</v>
      </c>
      <c r="C1141">
        <v>-451.54732996123897</v>
      </c>
      <c r="D1141" t="s">
        <v>14</v>
      </c>
      <c r="E1141" t="s">
        <v>1274</v>
      </c>
      <c r="F1141" t="s">
        <v>1106</v>
      </c>
      <c r="G1141">
        <v>16</v>
      </c>
      <c r="H1141">
        <v>0.03</v>
      </c>
      <c r="I1141">
        <v>3.0372082184858002E-3</v>
      </c>
      <c r="J1141" s="6" t="s">
        <v>334</v>
      </c>
    </row>
    <row r="1142" spans="1:10">
      <c r="A1142">
        <v>0.11</v>
      </c>
      <c r="B1142">
        <v>0</v>
      </c>
      <c r="C1142">
        <v>-498.79810005344598</v>
      </c>
      <c r="D1142" t="s">
        <v>14</v>
      </c>
      <c r="E1142" t="s">
        <v>1275</v>
      </c>
      <c r="F1142" t="s">
        <v>1106</v>
      </c>
      <c r="G1142">
        <v>16</v>
      </c>
      <c r="H1142">
        <v>0.11</v>
      </c>
      <c r="I1142" s="6" t="s">
        <v>695</v>
      </c>
      <c r="J1142" s="6" t="s">
        <v>696</v>
      </c>
    </row>
    <row r="1143" spans="1:10">
      <c r="A1143">
        <v>0.21</v>
      </c>
      <c r="B1143">
        <v>0</v>
      </c>
      <c r="C1143">
        <v>-751.07628661986996</v>
      </c>
      <c r="D1143" t="s">
        <v>14</v>
      </c>
      <c r="E1143" t="s">
        <v>1276</v>
      </c>
      <c r="F1143" t="s">
        <v>1106</v>
      </c>
      <c r="G1143">
        <v>16</v>
      </c>
      <c r="H1143">
        <v>0.21</v>
      </c>
      <c r="I1143" s="6" t="s">
        <v>162</v>
      </c>
      <c r="J1143" s="6" t="s">
        <v>163</v>
      </c>
    </row>
    <row r="1144" spans="1:10">
      <c r="A1144">
        <v>0.81</v>
      </c>
      <c r="B1144">
        <v>0</v>
      </c>
      <c r="C1144">
        <v>-565.85854097639401</v>
      </c>
      <c r="D1144" t="s">
        <v>14</v>
      </c>
      <c r="E1144" t="s">
        <v>1277</v>
      </c>
      <c r="F1144" t="s">
        <v>1106</v>
      </c>
      <c r="G1144">
        <v>16</v>
      </c>
      <c r="H1144">
        <v>0.81</v>
      </c>
      <c r="I1144" s="6" t="s">
        <v>525</v>
      </c>
      <c r="J1144" s="6" t="s">
        <v>526</v>
      </c>
    </row>
    <row r="1145" spans="1:10">
      <c r="A1145">
        <v>0.18</v>
      </c>
      <c r="B1145">
        <v>0</v>
      </c>
      <c r="C1145">
        <v>-616.95047354318797</v>
      </c>
      <c r="D1145" t="s">
        <v>14</v>
      </c>
      <c r="E1145" t="s">
        <v>1278</v>
      </c>
      <c r="F1145" t="s">
        <v>1106</v>
      </c>
      <c r="G1145">
        <v>16</v>
      </c>
      <c r="H1145">
        <v>0.18</v>
      </c>
      <c r="I1145">
        <v>6.1913216705024199E-2</v>
      </c>
      <c r="J1145" s="6" t="s">
        <v>733</v>
      </c>
    </row>
    <row r="1146" spans="1:10">
      <c r="A1146">
        <v>1</v>
      </c>
      <c r="B1146">
        <v>0</v>
      </c>
      <c r="C1146">
        <v>-177.462048359877</v>
      </c>
      <c r="D1146" t="s">
        <v>14</v>
      </c>
      <c r="E1146" t="s">
        <v>1279</v>
      </c>
      <c r="F1146" t="s">
        <v>1106</v>
      </c>
      <c r="G1146">
        <v>16</v>
      </c>
      <c r="H1146">
        <v>1</v>
      </c>
      <c r="I1146" s="6" t="s">
        <v>149</v>
      </c>
      <c r="J1146">
        <v>1</v>
      </c>
    </row>
    <row r="1147" spans="1:10">
      <c r="A1147">
        <v>0.06</v>
      </c>
      <c r="B1147">
        <v>0</v>
      </c>
      <c r="C1147">
        <v>-423.496517675223</v>
      </c>
      <c r="D1147" t="s">
        <v>14</v>
      </c>
      <c r="E1147" t="s">
        <v>1280</v>
      </c>
      <c r="F1147" t="s">
        <v>1106</v>
      </c>
      <c r="G1147">
        <v>16</v>
      </c>
      <c r="H1147">
        <v>0.06</v>
      </c>
      <c r="I1147" s="6" t="s">
        <v>932</v>
      </c>
      <c r="J1147" s="6" t="s">
        <v>933</v>
      </c>
    </row>
    <row r="1148" spans="1:10">
      <c r="A1148" s="6" t="s">
        <v>488</v>
      </c>
      <c r="B1148">
        <v>0</v>
      </c>
      <c r="C1148">
        <v>-513.64575580633698</v>
      </c>
      <c r="D1148" t="s">
        <v>14</v>
      </c>
      <c r="E1148" t="s">
        <v>1281</v>
      </c>
      <c r="F1148" t="s">
        <v>1106</v>
      </c>
      <c r="G1148">
        <v>16</v>
      </c>
      <c r="H1148" s="6" t="s">
        <v>488</v>
      </c>
      <c r="I1148">
        <v>0.58890888943173203</v>
      </c>
      <c r="J1148" s="6" t="s">
        <v>490</v>
      </c>
    </row>
    <row r="1149" spans="1:10">
      <c r="A1149" s="6" t="s">
        <v>538</v>
      </c>
      <c r="B1149">
        <v>0</v>
      </c>
      <c r="C1149">
        <v>-372.215279479603</v>
      </c>
      <c r="D1149" t="s">
        <v>14</v>
      </c>
      <c r="E1149" t="s">
        <v>1282</v>
      </c>
      <c r="F1149" t="s">
        <v>1106</v>
      </c>
      <c r="G1149">
        <v>16</v>
      </c>
      <c r="H1149" s="6" t="s">
        <v>538</v>
      </c>
      <c r="I1149" s="6" t="s">
        <v>540</v>
      </c>
      <c r="J1149">
        <v>0.98963236243216801</v>
      </c>
    </row>
    <row r="1150" spans="1:10">
      <c r="A1150">
        <v>0.44</v>
      </c>
      <c r="B1150">
        <v>0</v>
      </c>
      <c r="C1150">
        <v>-115.22398821970501</v>
      </c>
      <c r="D1150" t="s">
        <v>10</v>
      </c>
      <c r="E1150" t="s">
        <v>1283</v>
      </c>
      <c r="F1150" t="s">
        <v>1106</v>
      </c>
      <c r="G1150">
        <v>5</v>
      </c>
      <c r="H1150">
        <v>0.44</v>
      </c>
      <c r="I1150" s="6" t="s">
        <v>715</v>
      </c>
      <c r="J1150" s="6" t="s">
        <v>716</v>
      </c>
    </row>
    <row r="1151" spans="1:10">
      <c r="A1151">
        <v>0.54</v>
      </c>
      <c r="B1151">
        <v>0</v>
      </c>
      <c r="C1151">
        <v>-71.949957173441007</v>
      </c>
      <c r="D1151" t="s">
        <v>13</v>
      </c>
      <c r="E1151" t="s">
        <v>1283</v>
      </c>
      <c r="F1151" t="s">
        <v>1106</v>
      </c>
      <c r="G1151">
        <v>5</v>
      </c>
      <c r="H1151">
        <v>0.54</v>
      </c>
      <c r="I1151" s="6" t="s">
        <v>191</v>
      </c>
      <c r="J1151">
        <v>0.85160016014685502</v>
      </c>
    </row>
    <row r="1152" spans="1:10">
      <c r="A1152">
        <v>0.3</v>
      </c>
      <c r="B1152">
        <v>0</v>
      </c>
      <c r="C1152">
        <v>-784.20056707025003</v>
      </c>
      <c r="D1152" t="s">
        <v>14</v>
      </c>
      <c r="E1152" t="s">
        <v>1283</v>
      </c>
      <c r="F1152" t="s">
        <v>1106</v>
      </c>
      <c r="G1152">
        <v>16</v>
      </c>
      <c r="H1152">
        <v>0.3</v>
      </c>
      <c r="I1152" s="6" t="s">
        <v>111</v>
      </c>
      <c r="J1152" s="6" t="s">
        <v>112</v>
      </c>
    </row>
    <row r="1153" spans="1:10">
      <c r="A1153">
        <v>0</v>
      </c>
      <c r="B1153">
        <v>0</v>
      </c>
      <c r="C1153">
        <v>-234.39957060883799</v>
      </c>
      <c r="D1153" t="s">
        <v>14</v>
      </c>
      <c r="E1153" t="s">
        <v>1284</v>
      </c>
      <c r="F1153" t="s">
        <v>1106</v>
      </c>
      <c r="G1153">
        <v>16</v>
      </c>
      <c r="H1153">
        <v>0</v>
      </c>
      <c r="I1153">
        <v>0</v>
      </c>
      <c r="J1153" s="6" t="s">
        <v>140</v>
      </c>
    </row>
    <row r="1154" spans="1:10">
      <c r="A1154">
        <v>0</v>
      </c>
      <c r="B1154">
        <v>0</v>
      </c>
      <c r="C1154">
        <v>-7.99001700353364</v>
      </c>
      <c r="D1154" t="s">
        <v>14</v>
      </c>
      <c r="E1154" t="s">
        <v>1285</v>
      </c>
      <c r="F1154" t="s">
        <v>1106</v>
      </c>
      <c r="G1154">
        <v>16</v>
      </c>
      <c r="H1154">
        <v>0</v>
      </c>
      <c r="I1154">
        <v>0</v>
      </c>
      <c r="J1154" s="6" t="s">
        <v>140</v>
      </c>
    </row>
    <row r="1155" spans="1:10">
      <c r="A1155">
        <v>0.84</v>
      </c>
      <c r="B1155">
        <v>0</v>
      </c>
      <c r="C1155">
        <v>-454.55115273688398</v>
      </c>
      <c r="D1155" t="s">
        <v>14</v>
      </c>
      <c r="E1155" t="s">
        <v>1286</v>
      </c>
      <c r="F1155" t="s">
        <v>1106</v>
      </c>
      <c r="G1155">
        <v>16</v>
      </c>
      <c r="H1155">
        <v>0.84</v>
      </c>
      <c r="I1155" s="6" t="s">
        <v>217</v>
      </c>
      <c r="J1155" s="6" t="s">
        <v>218</v>
      </c>
    </row>
    <row r="1156" spans="1:10">
      <c r="A1156">
        <v>0.74</v>
      </c>
      <c r="B1156">
        <v>0</v>
      </c>
      <c r="C1156">
        <v>-542.37616058284698</v>
      </c>
      <c r="D1156" t="s">
        <v>14</v>
      </c>
      <c r="E1156" t="s">
        <v>1287</v>
      </c>
      <c r="F1156" t="s">
        <v>1106</v>
      </c>
      <c r="G1156">
        <v>16</v>
      </c>
      <c r="H1156">
        <v>0.74</v>
      </c>
      <c r="I1156">
        <v>0.49501667046199999</v>
      </c>
      <c r="J1156" s="6" t="s">
        <v>340</v>
      </c>
    </row>
    <row r="1157" spans="1:10">
      <c r="A1157">
        <v>0.76</v>
      </c>
      <c r="B1157">
        <v>0</v>
      </c>
      <c r="C1157">
        <v>-616.29773466752602</v>
      </c>
      <c r="D1157" t="s">
        <v>14</v>
      </c>
      <c r="E1157" t="s">
        <v>1288</v>
      </c>
      <c r="F1157" t="s">
        <v>1106</v>
      </c>
      <c r="G1157">
        <v>16</v>
      </c>
      <c r="H1157">
        <v>0.76</v>
      </c>
      <c r="I1157" s="6" t="s">
        <v>544</v>
      </c>
      <c r="J1157" s="6" t="s">
        <v>545</v>
      </c>
    </row>
    <row r="1158" spans="1:10">
      <c r="A1158">
        <v>0</v>
      </c>
      <c r="B1158">
        <v>0</v>
      </c>
      <c r="C1158">
        <v>-38.310370483622798</v>
      </c>
      <c r="D1158" t="s">
        <v>14</v>
      </c>
      <c r="E1158" t="s">
        <v>1289</v>
      </c>
      <c r="F1158" t="s">
        <v>1106</v>
      </c>
      <c r="G1158">
        <v>16</v>
      </c>
      <c r="H1158">
        <v>0</v>
      </c>
      <c r="I1158">
        <v>0</v>
      </c>
      <c r="J1158" s="6" t="s">
        <v>140</v>
      </c>
    </row>
    <row r="1159" spans="1:10">
      <c r="A1159">
        <v>0.43</v>
      </c>
      <c r="B1159">
        <v>0</v>
      </c>
      <c r="C1159">
        <v>-46.585929104313102</v>
      </c>
      <c r="D1159" t="s">
        <v>10</v>
      </c>
      <c r="E1159" t="s">
        <v>1290</v>
      </c>
      <c r="F1159" t="s">
        <v>1106</v>
      </c>
      <c r="G1159">
        <v>5</v>
      </c>
      <c r="H1159">
        <v>0.43</v>
      </c>
      <c r="I1159" s="6" t="s">
        <v>810</v>
      </c>
      <c r="J1159" s="6" t="s">
        <v>811</v>
      </c>
    </row>
    <row r="1160" spans="1:10">
      <c r="A1160">
        <v>0.25</v>
      </c>
      <c r="B1160">
        <v>0</v>
      </c>
      <c r="C1160">
        <v>-450.02326891050802</v>
      </c>
      <c r="D1160" t="s">
        <v>14</v>
      </c>
      <c r="E1160" t="s">
        <v>1290</v>
      </c>
      <c r="F1160" t="s">
        <v>1106</v>
      </c>
      <c r="G1160">
        <v>16</v>
      </c>
      <c r="H1160">
        <v>0.25</v>
      </c>
      <c r="I1160" s="6" t="s">
        <v>196</v>
      </c>
      <c r="J1160" s="6" t="s">
        <v>197</v>
      </c>
    </row>
    <row r="1161" spans="1:10">
      <c r="A1161">
        <v>0</v>
      </c>
      <c r="B1161">
        <v>0</v>
      </c>
      <c r="C1161">
        <v>-4.8744128889481901</v>
      </c>
      <c r="D1161" t="s">
        <v>14</v>
      </c>
      <c r="E1161" t="s">
        <v>1291</v>
      </c>
      <c r="F1161" t="s">
        <v>1106</v>
      </c>
      <c r="G1161">
        <v>16</v>
      </c>
      <c r="H1161">
        <v>0</v>
      </c>
      <c r="I1161">
        <v>0</v>
      </c>
      <c r="J1161" s="6" t="s">
        <v>140</v>
      </c>
    </row>
    <row r="1162" spans="1:10">
      <c r="A1162">
        <v>1</v>
      </c>
      <c r="B1162">
        <v>0</v>
      </c>
      <c r="C1162">
        <v>-171.05521851799199</v>
      </c>
      <c r="D1162" t="s">
        <v>14</v>
      </c>
      <c r="E1162" t="s">
        <v>1292</v>
      </c>
      <c r="F1162" t="s">
        <v>1106</v>
      </c>
      <c r="G1162">
        <v>16</v>
      </c>
      <c r="H1162">
        <v>1</v>
      </c>
      <c r="I1162" s="6" t="s">
        <v>149</v>
      </c>
      <c r="J1162">
        <v>1</v>
      </c>
    </row>
    <row r="1163" spans="1:10">
      <c r="A1163">
        <v>0.44</v>
      </c>
      <c r="B1163">
        <v>0</v>
      </c>
      <c r="C1163">
        <v>-169.63191224743599</v>
      </c>
      <c r="D1163" t="s">
        <v>10</v>
      </c>
      <c r="E1163" t="s">
        <v>1293</v>
      </c>
      <c r="F1163" t="s">
        <v>1106</v>
      </c>
      <c r="G1163">
        <v>7</v>
      </c>
      <c r="H1163">
        <v>0.44</v>
      </c>
      <c r="I1163" s="6" t="s">
        <v>1294</v>
      </c>
      <c r="J1163" s="6" t="s">
        <v>1295</v>
      </c>
    </row>
    <row r="1164" spans="1:10">
      <c r="A1164">
        <v>0.49</v>
      </c>
      <c r="B1164">
        <v>0</v>
      </c>
      <c r="C1164">
        <v>-74.598346064712103</v>
      </c>
      <c r="D1164" t="s">
        <v>13</v>
      </c>
      <c r="E1164" t="s">
        <v>1293</v>
      </c>
      <c r="F1164" t="s">
        <v>1106</v>
      </c>
      <c r="G1164">
        <v>5</v>
      </c>
      <c r="H1164">
        <v>0.49</v>
      </c>
      <c r="I1164" s="6" t="s">
        <v>1296</v>
      </c>
      <c r="J1164" s="6" t="s">
        <v>1297</v>
      </c>
    </row>
    <row r="1165" spans="1:10">
      <c r="A1165" s="6" t="s">
        <v>192</v>
      </c>
      <c r="B1165">
        <v>0</v>
      </c>
      <c r="C1165">
        <v>-610.80982572505502</v>
      </c>
      <c r="D1165" t="s">
        <v>14</v>
      </c>
      <c r="E1165" t="s">
        <v>1293</v>
      </c>
      <c r="F1165" t="s">
        <v>1106</v>
      </c>
      <c r="G1165">
        <v>16</v>
      </c>
      <c r="H1165" s="6" t="s">
        <v>192</v>
      </c>
      <c r="I1165" s="6" t="s">
        <v>193</v>
      </c>
      <c r="J1165" s="6" t="s">
        <v>194</v>
      </c>
    </row>
    <row r="1166" spans="1:10">
      <c r="A1166">
        <v>0.32</v>
      </c>
      <c r="B1166">
        <v>0</v>
      </c>
      <c r="C1166">
        <v>-65.330779049186006</v>
      </c>
      <c r="D1166" t="s">
        <v>13</v>
      </c>
      <c r="E1166" t="s">
        <v>1298</v>
      </c>
      <c r="F1166" t="s">
        <v>1106</v>
      </c>
      <c r="G1166">
        <v>6</v>
      </c>
      <c r="H1166">
        <v>0.32</v>
      </c>
      <c r="I1166">
        <v>9.0471524952594307E-2</v>
      </c>
      <c r="J1166" s="6" t="s">
        <v>743</v>
      </c>
    </row>
    <row r="1167" spans="1:10">
      <c r="A1167">
        <v>0.46</v>
      </c>
      <c r="B1167">
        <v>0</v>
      </c>
      <c r="C1167">
        <v>-433.206481871118</v>
      </c>
      <c r="D1167" t="s">
        <v>14</v>
      </c>
      <c r="E1167" t="s">
        <v>1298</v>
      </c>
      <c r="F1167" t="s">
        <v>1106</v>
      </c>
      <c r="G1167">
        <v>16</v>
      </c>
      <c r="H1167">
        <v>0.46</v>
      </c>
      <c r="I1167" s="6" t="s">
        <v>396</v>
      </c>
      <c r="J1167" s="6" t="s">
        <v>397</v>
      </c>
    </row>
    <row r="1168" spans="1:10">
      <c r="A1168">
        <v>0</v>
      </c>
      <c r="B1168">
        <v>0</v>
      </c>
      <c r="C1168">
        <v>-60.604541955682301</v>
      </c>
      <c r="D1168" t="s">
        <v>14</v>
      </c>
      <c r="E1168" t="s">
        <v>1299</v>
      </c>
      <c r="F1168" t="s">
        <v>1106</v>
      </c>
      <c r="G1168">
        <v>16</v>
      </c>
      <c r="H1168">
        <v>0</v>
      </c>
      <c r="I1168">
        <v>0</v>
      </c>
      <c r="J1168" s="6" t="s">
        <v>140</v>
      </c>
    </row>
    <row r="1169" spans="1:10">
      <c r="A1169">
        <v>0.28999999999999998</v>
      </c>
      <c r="B1169">
        <v>0</v>
      </c>
      <c r="C1169">
        <v>-483.84840249098801</v>
      </c>
      <c r="D1169" t="s">
        <v>14</v>
      </c>
      <c r="E1169" t="s">
        <v>1300</v>
      </c>
      <c r="F1169" t="s">
        <v>1106</v>
      </c>
      <c r="G1169">
        <v>16</v>
      </c>
      <c r="H1169">
        <v>0.28999999999999998</v>
      </c>
      <c r="I1169" s="6" t="s">
        <v>386</v>
      </c>
      <c r="J1169" s="6" t="s">
        <v>387</v>
      </c>
    </row>
    <row r="1170" spans="1:10">
      <c r="A1170">
        <v>0.73</v>
      </c>
      <c r="B1170">
        <v>0</v>
      </c>
      <c r="C1170">
        <v>-310.20701353995901</v>
      </c>
      <c r="D1170" t="s">
        <v>14</v>
      </c>
      <c r="E1170" t="s">
        <v>1301</v>
      </c>
      <c r="F1170" t="s">
        <v>1106</v>
      </c>
      <c r="G1170">
        <v>16</v>
      </c>
      <c r="H1170">
        <v>0.73</v>
      </c>
      <c r="I1170" s="6" t="s">
        <v>584</v>
      </c>
      <c r="J1170" s="6" t="s">
        <v>585</v>
      </c>
    </row>
    <row r="1171" spans="1:10">
      <c r="A1171">
        <v>0.78</v>
      </c>
      <c r="B1171">
        <v>0</v>
      </c>
      <c r="C1171">
        <v>-403.421902466799</v>
      </c>
      <c r="D1171" t="s">
        <v>14</v>
      </c>
      <c r="E1171" t="s">
        <v>1302</v>
      </c>
      <c r="F1171" t="s">
        <v>1106</v>
      </c>
      <c r="G1171">
        <v>16</v>
      </c>
      <c r="H1171">
        <v>0.78</v>
      </c>
      <c r="I1171" s="6" t="s">
        <v>450</v>
      </c>
      <c r="J1171">
        <v>0.91595245987187102</v>
      </c>
    </row>
    <row r="1172" spans="1:10">
      <c r="A1172">
        <v>0</v>
      </c>
      <c r="B1172">
        <v>0</v>
      </c>
      <c r="C1172">
        <v>-4.8543122172411897</v>
      </c>
      <c r="D1172" t="s">
        <v>14</v>
      </c>
      <c r="E1172" t="s">
        <v>1303</v>
      </c>
      <c r="F1172" t="s">
        <v>1106</v>
      </c>
      <c r="G1172">
        <v>16</v>
      </c>
      <c r="H1172">
        <v>0</v>
      </c>
      <c r="I1172">
        <v>0</v>
      </c>
      <c r="J1172" s="6" t="s">
        <v>140</v>
      </c>
    </row>
    <row r="1173" spans="1:10">
      <c r="A1173">
        <v>0.34</v>
      </c>
      <c r="B1173">
        <v>0</v>
      </c>
      <c r="C1173">
        <v>-123.434573551656</v>
      </c>
      <c r="D1173" t="s">
        <v>10</v>
      </c>
      <c r="E1173" t="s">
        <v>1304</v>
      </c>
      <c r="F1173" t="s">
        <v>1106</v>
      </c>
      <c r="G1173">
        <v>6</v>
      </c>
      <c r="H1173">
        <v>0.34</v>
      </c>
      <c r="I1173">
        <v>9.9977946347768007E-2</v>
      </c>
      <c r="J1173">
        <v>0.70492902578092498</v>
      </c>
    </row>
    <row r="1174" spans="1:10">
      <c r="A1174">
        <v>0.19</v>
      </c>
      <c r="B1174">
        <v>0</v>
      </c>
      <c r="C1174">
        <v>-666.76933828301105</v>
      </c>
      <c r="D1174" t="s">
        <v>14</v>
      </c>
      <c r="E1174" t="s">
        <v>1304</v>
      </c>
      <c r="F1174" t="s">
        <v>1106</v>
      </c>
      <c r="G1174">
        <v>16</v>
      </c>
      <c r="H1174">
        <v>0.19</v>
      </c>
      <c r="I1174">
        <v>6.7266012751223098E-2</v>
      </c>
      <c r="J1174" s="6" t="s">
        <v>504</v>
      </c>
    </row>
    <row r="1175" spans="1:10">
      <c r="A1175">
        <v>0</v>
      </c>
      <c r="B1175">
        <v>0</v>
      </c>
      <c r="C1175">
        <v>-134.43946993959801</v>
      </c>
      <c r="D1175" t="s">
        <v>14</v>
      </c>
      <c r="E1175" t="s">
        <v>1305</v>
      </c>
      <c r="F1175" t="s">
        <v>1106</v>
      </c>
      <c r="G1175">
        <v>16</v>
      </c>
      <c r="H1175">
        <v>0</v>
      </c>
      <c r="I1175">
        <v>0</v>
      </c>
      <c r="J1175" s="6" t="s">
        <v>140</v>
      </c>
    </row>
    <row r="1176" spans="1:10">
      <c r="A1176">
        <v>0.6</v>
      </c>
      <c r="B1176">
        <v>0</v>
      </c>
      <c r="C1176">
        <v>-539.82343513506305</v>
      </c>
      <c r="D1176" t="s">
        <v>14</v>
      </c>
      <c r="E1176" t="s">
        <v>1306</v>
      </c>
      <c r="F1176" t="s">
        <v>1106</v>
      </c>
      <c r="G1176">
        <v>16</v>
      </c>
      <c r="H1176">
        <v>0.6</v>
      </c>
      <c r="I1176" s="6" t="s">
        <v>143</v>
      </c>
      <c r="J1176" s="6" t="s">
        <v>144</v>
      </c>
    </row>
    <row r="1177" spans="1:10">
      <c r="A1177">
        <v>0.76</v>
      </c>
      <c r="B1177">
        <v>0</v>
      </c>
      <c r="C1177">
        <v>-453.754425579317</v>
      </c>
      <c r="D1177" t="s">
        <v>14</v>
      </c>
      <c r="E1177" t="s">
        <v>1307</v>
      </c>
      <c r="F1177" t="s">
        <v>1106</v>
      </c>
      <c r="G1177">
        <v>16</v>
      </c>
      <c r="H1177">
        <v>0.76</v>
      </c>
      <c r="I1177" s="6" t="s">
        <v>544</v>
      </c>
      <c r="J1177" s="6" t="s">
        <v>545</v>
      </c>
    </row>
    <row r="1178" spans="1:10">
      <c r="A1178">
        <v>0</v>
      </c>
      <c r="B1178">
        <v>0</v>
      </c>
      <c r="C1178">
        <v>-209.17084147994899</v>
      </c>
      <c r="D1178" t="s">
        <v>14</v>
      </c>
      <c r="E1178" t="s">
        <v>1308</v>
      </c>
      <c r="F1178" t="s">
        <v>1106</v>
      </c>
      <c r="G1178">
        <v>16</v>
      </c>
      <c r="H1178">
        <v>0</v>
      </c>
      <c r="I1178">
        <v>0</v>
      </c>
      <c r="J1178" s="6" t="s">
        <v>140</v>
      </c>
    </row>
    <row r="1179" spans="1:10">
      <c r="A1179">
        <v>0.54</v>
      </c>
      <c r="B1179">
        <v>0</v>
      </c>
      <c r="C1179">
        <v>-564.79965074152699</v>
      </c>
      <c r="D1179" t="s">
        <v>14</v>
      </c>
      <c r="E1179" t="s">
        <v>1309</v>
      </c>
      <c r="F1179" t="s">
        <v>1106</v>
      </c>
      <c r="G1179">
        <v>16</v>
      </c>
      <c r="H1179">
        <v>0.54</v>
      </c>
      <c r="I1179" s="6" t="s">
        <v>517</v>
      </c>
      <c r="J1179" s="6" t="s">
        <v>518</v>
      </c>
    </row>
    <row r="1180" spans="1:10">
      <c r="A1180">
        <v>0</v>
      </c>
      <c r="B1180">
        <v>0</v>
      </c>
      <c r="C1180">
        <v>-183.318825559288</v>
      </c>
      <c r="D1180" t="s">
        <v>14</v>
      </c>
      <c r="E1180" t="s">
        <v>1310</v>
      </c>
      <c r="F1180" t="s">
        <v>1106</v>
      </c>
      <c r="G1180">
        <v>16</v>
      </c>
      <c r="H1180">
        <v>0</v>
      </c>
      <c r="I1180">
        <v>0</v>
      </c>
      <c r="J1180" s="6" t="s">
        <v>140</v>
      </c>
    </row>
    <row r="1181" spans="1:10">
      <c r="A1181">
        <v>0.9</v>
      </c>
      <c r="B1181">
        <v>0</v>
      </c>
      <c r="C1181">
        <v>-392.59300423041702</v>
      </c>
      <c r="D1181" t="s">
        <v>14</v>
      </c>
      <c r="E1181" t="s">
        <v>1311</v>
      </c>
      <c r="F1181" t="s">
        <v>1106</v>
      </c>
      <c r="G1181">
        <v>16</v>
      </c>
      <c r="H1181">
        <v>0.9</v>
      </c>
      <c r="I1181" s="6" t="s">
        <v>556</v>
      </c>
      <c r="J1181" s="6" t="s">
        <v>557</v>
      </c>
    </row>
    <row r="1182" spans="1:10">
      <c r="A1182">
        <v>0.65</v>
      </c>
      <c r="B1182">
        <v>0</v>
      </c>
      <c r="C1182">
        <v>-80.602741630958207</v>
      </c>
      <c r="D1182" t="s">
        <v>13</v>
      </c>
      <c r="E1182" t="s">
        <v>1312</v>
      </c>
      <c r="F1182" t="s">
        <v>1106</v>
      </c>
      <c r="G1182">
        <v>6</v>
      </c>
      <c r="H1182">
        <v>0.65</v>
      </c>
      <c r="I1182" s="6" t="s">
        <v>1207</v>
      </c>
      <c r="J1182" s="6" t="s">
        <v>1208</v>
      </c>
    </row>
    <row r="1183" spans="1:10">
      <c r="A1183">
        <v>0.42</v>
      </c>
      <c r="B1183">
        <v>0</v>
      </c>
      <c r="C1183">
        <v>-643.60652214444303</v>
      </c>
      <c r="D1183" t="s">
        <v>14</v>
      </c>
      <c r="E1183" t="s">
        <v>1312</v>
      </c>
      <c r="F1183" t="s">
        <v>1106</v>
      </c>
      <c r="G1183">
        <v>16</v>
      </c>
      <c r="H1183">
        <v>0.42</v>
      </c>
      <c r="I1183" s="6" t="s">
        <v>228</v>
      </c>
      <c r="J1183" s="6" t="s">
        <v>229</v>
      </c>
    </row>
    <row r="1184" spans="1:10">
      <c r="A1184">
        <v>0</v>
      </c>
      <c r="B1184">
        <v>0</v>
      </c>
      <c r="C1184">
        <v>-1.3065436609551799</v>
      </c>
      <c r="D1184" t="s">
        <v>10</v>
      </c>
      <c r="E1184" t="s">
        <v>1313</v>
      </c>
      <c r="F1184" t="s">
        <v>1106</v>
      </c>
      <c r="G1184">
        <v>7</v>
      </c>
      <c r="H1184">
        <v>0</v>
      </c>
      <c r="I1184">
        <v>0</v>
      </c>
      <c r="J1184" s="6" t="s">
        <v>214</v>
      </c>
    </row>
    <row r="1185" spans="1:10">
      <c r="A1185">
        <v>0</v>
      </c>
      <c r="B1185">
        <v>0</v>
      </c>
      <c r="C1185">
        <v>-28.715075862498502</v>
      </c>
      <c r="D1185" t="s">
        <v>13</v>
      </c>
      <c r="E1185" t="s">
        <v>1313</v>
      </c>
      <c r="F1185" t="s">
        <v>1106</v>
      </c>
      <c r="G1185">
        <v>6</v>
      </c>
      <c r="H1185">
        <v>0</v>
      </c>
      <c r="I1185">
        <v>0</v>
      </c>
      <c r="J1185" s="6" t="s">
        <v>109</v>
      </c>
    </row>
    <row r="1186" spans="1:10">
      <c r="A1186">
        <v>0.15</v>
      </c>
      <c r="B1186">
        <v>0</v>
      </c>
      <c r="C1186">
        <v>-449.49607053869801</v>
      </c>
      <c r="D1186" t="s">
        <v>14</v>
      </c>
      <c r="E1186" t="s">
        <v>1313</v>
      </c>
      <c r="F1186" t="s">
        <v>1106</v>
      </c>
      <c r="G1186">
        <v>16</v>
      </c>
      <c r="H1186">
        <v>0.15</v>
      </c>
      <c r="I1186">
        <v>4.6658155288370001E-2</v>
      </c>
      <c r="J1186" s="6" t="s">
        <v>365</v>
      </c>
    </row>
    <row r="1187" spans="1:10">
      <c r="A1187">
        <v>0.91</v>
      </c>
      <c r="B1187">
        <v>0</v>
      </c>
      <c r="C1187">
        <v>-547.26912164863495</v>
      </c>
      <c r="D1187" t="s">
        <v>14</v>
      </c>
      <c r="E1187" t="s">
        <v>1314</v>
      </c>
      <c r="F1187" t="s">
        <v>1106</v>
      </c>
      <c r="G1187">
        <v>16</v>
      </c>
      <c r="H1187">
        <v>0.91</v>
      </c>
      <c r="I1187">
        <v>0.68176683412285399</v>
      </c>
      <c r="J1187" s="6" t="s">
        <v>276</v>
      </c>
    </row>
    <row r="1188" spans="1:10">
      <c r="A1188" s="6" t="s">
        <v>192</v>
      </c>
      <c r="B1188">
        <v>0</v>
      </c>
      <c r="C1188">
        <v>-706.22188296463503</v>
      </c>
      <c r="D1188" t="s">
        <v>14</v>
      </c>
      <c r="E1188" t="s">
        <v>1315</v>
      </c>
      <c r="F1188" t="s">
        <v>1106</v>
      </c>
      <c r="G1188">
        <v>16</v>
      </c>
      <c r="H1188" s="6" t="s">
        <v>192</v>
      </c>
      <c r="I1188" s="6" t="s">
        <v>193</v>
      </c>
      <c r="J1188" s="6" t="s">
        <v>194</v>
      </c>
    </row>
    <row r="1189" spans="1:10">
      <c r="A1189">
        <v>7.0000000000000007E-2</v>
      </c>
      <c r="B1189">
        <v>0</v>
      </c>
      <c r="C1189">
        <v>-63.709611994230798</v>
      </c>
      <c r="D1189" t="s">
        <v>10</v>
      </c>
      <c r="E1189" t="s">
        <v>1316</v>
      </c>
      <c r="F1189" t="s">
        <v>1106</v>
      </c>
      <c r="G1189">
        <v>5</v>
      </c>
      <c r="H1189">
        <v>7.0000000000000007E-2</v>
      </c>
      <c r="I1189">
        <v>5.4526237774235398E-3</v>
      </c>
      <c r="J1189" s="6" t="s">
        <v>389</v>
      </c>
    </row>
    <row r="1190" spans="1:10">
      <c r="A1190">
        <v>0</v>
      </c>
      <c r="B1190">
        <v>0</v>
      </c>
      <c r="C1190">
        <v>-9.1739626995290795</v>
      </c>
      <c r="D1190" t="s">
        <v>13</v>
      </c>
      <c r="E1190" t="s">
        <v>1316</v>
      </c>
      <c r="F1190" t="s">
        <v>1106</v>
      </c>
      <c r="G1190">
        <v>6</v>
      </c>
      <c r="H1190">
        <v>0</v>
      </c>
      <c r="I1190">
        <v>0</v>
      </c>
      <c r="J1190" s="6" t="s">
        <v>109</v>
      </c>
    </row>
    <row r="1191" spans="1:10">
      <c r="A1191">
        <v>0.09</v>
      </c>
      <c r="B1191">
        <v>0</v>
      </c>
      <c r="C1191">
        <v>-525.38771109979996</v>
      </c>
      <c r="D1191" t="s">
        <v>14</v>
      </c>
      <c r="E1191" t="s">
        <v>1316</v>
      </c>
      <c r="F1191" t="s">
        <v>1106</v>
      </c>
      <c r="G1191">
        <v>16</v>
      </c>
      <c r="H1191">
        <v>0.09</v>
      </c>
      <c r="I1191" s="6" t="s">
        <v>116</v>
      </c>
      <c r="J1191" s="6" t="s">
        <v>117</v>
      </c>
    </row>
    <row r="1192" spans="1:10">
      <c r="A1192">
        <v>0.3</v>
      </c>
      <c r="B1192">
        <v>0</v>
      </c>
      <c r="C1192">
        <v>-763.84696737567003</v>
      </c>
      <c r="D1192" t="s">
        <v>14</v>
      </c>
      <c r="E1192" t="s">
        <v>1317</v>
      </c>
      <c r="F1192" t="s">
        <v>1106</v>
      </c>
      <c r="G1192">
        <v>16</v>
      </c>
      <c r="H1192">
        <v>0.3</v>
      </c>
      <c r="I1192" s="6" t="s">
        <v>111</v>
      </c>
      <c r="J1192" s="6" t="s">
        <v>112</v>
      </c>
    </row>
    <row r="1193" spans="1:10">
      <c r="A1193">
        <v>1</v>
      </c>
      <c r="B1193">
        <v>0</v>
      </c>
      <c r="C1193">
        <v>-152.54320019161599</v>
      </c>
      <c r="D1193" t="s">
        <v>14</v>
      </c>
      <c r="E1193" t="s">
        <v>1318</v>
      </c>
      <c r="F1193" t="s">
        <v>1106</v>
      </c>
      <c r="G1193">
        <v>16</v>
      </c>
      <c r="H1193">
        <v>1</v>
      </c>
      <c r="I1193" s="6" t="s">
        <v>149</v>
      </c>
      <c r="J1193">
        <v>1</v>
      </c>
    </row>
    <row r="1194" spans="1:10">
      <c r="A1194">
        <v>0</v>
      </c>
      <c r="B1194">
        <v>0</v>
      </c>
      <c r="C1194">
        <v>-40.0165389637217</v>
      </c>
      <c r="D1194" t="s">
        <v>10</v>
      </c>
      <c r="E1194" t="s">
        <v>1319</v>
      </c>
      <c r="F1194" t="s">
        <v>1106</v>
      </c>
      <c r="G1194">
        <v>5</v>
      </c>
      <c r="H1194">
        <v>0</v>
      </c>
      <c r="I1194" s="6" t="s">
        <v>126</v>
      </c>
      <c r="J1194" s="6" t="s">
        <v>127</v>
      </c>
    </row>
    <row r="1195" spans="1:10">
      <c r="A1195">
        <v>0.45</v>
      </c>
      <c r="B1195">
        <v>0</v>
      </c>
      <c r="C1195">
        <v>-710.14305466710505</v>
      </c>
      <c r="D1195" t="s">
        <v>14</v>
      </c>
      <c r="E1195" t="s">
        <v>1319</v>
      </c>
      <c r="F1195" t="s">
        <v>1106</v>
      </c>
      <c r="G1195">
        <v>16</v>
      </c>
      <c r="H1195">
        <v>0.45</v>
      </c>
      <c r="I1195" s="6" t="s">
        <v>233</v>
      </c>
      <c r="J1195" s="6" t="s">
        <v>234</v>
      </c>
    </row>
    <row r="1196" spans="1:10">
      <c r="A1196">
        <v>0</v>
      </c>
      <c r="B1196">
        <v>0</v>
      </c>
      <c r="C1196">
        <v>-301.34584256486698</v>
      </c>
      <c r="D1196" t="s">
        <v>14</v>
      </c>
      <c r="E1196" t="s">
        <v>1320</v>
      </c>
      <c r="F1196" t="s">
        <v>1106</v>
      </c>
      <c r="G1196">
        <v>16</v>
      </c>
      <c r="H1196">
        <v>0</v>
      </c>
      <c r="I1196">
        <v>0</v>
      </c>
      <c r="J1196" s="6" t="s">
        <v>140</v>
      </c>
    </row>
    <row r="1197" spans="1:10">
      <c r="A1197">
        <v>0.37</v>
      </c>
      <c r="B1197">
        <v>0</v>
      </c>
      <c r="C1197">
        <v>-57.040090870059203</v>
      </c>
      <c r="D1197" t="s">
        <v>13</v>
      </c>
      <c r="E1197" t="s">
        <v>1321</v>
      </c>
      <c r="F1197" t="s">
        <v>1106</v>
      </c>
      <c r="G1197">
        <v>6</v>
      </c>
      <c r="H1197">
        <v>0.37</v>
      </c>
      <c r="I1197" s="6" t="s">
        <v>1322</v>
      </c>
      <c r="J1197" s="6" t="s">
        <v>1323</v>
      </c>
    </row>
    <row r="1198" spans="1:10">
      <c r="A1198">
        <v>0.36</v>
      </c>
      <c r="B1198">
        <v>0</v>
      </c>
      <c r="C1198">
        <v>-459.56165753601999</v>
      </c>
      <c r="D1198" t="s">
        <v>14</v>
      </c>
      <c r="E1198" t="s">
        <v>1321</v>
      </c>
      <c r="F1198" t="s">
        <v>1106</v>
      </c>
      <c r="G1198">
        <v>16</v>
      </c>
      <c r="H1198">
        <v>0.36</v>
      </c>
      <c r="I1198" s="6" t="s">
        <v>252</v>
      </c>
      <c r="J1198" s="6" t="s">
        <v>253</v>
      </c>
    </row>
    <row r="1199" spans="1:10">
      <c r="A1199">
        <v>0</v>
      </c>
      <c r="B1199">
        <v>0</v>
      </c>
      <c r="C1199">
        <v>-299.92080749772498</v>
      </c>
      <c r="D1199" t="s">
        <v>14</v>
      </c>
      <c r="E1199" t="s">
        <v>1324</v>
      </c>
      <c r="F1199" t="s">
        <v>1106</v>
      </c>
      <c r="G1199">
        <v>16</v>
      </c>
      <c r="H1199">
        <v>0</v>
      </c>
      <c r="I1199">
        <v>0</v>
      </c>
      <c r="J1199" s="6" t="s">
        <v>140</v>
      </c>
    </row>
    <row r="1200" spans="1:10">
      <c r="A1200">
        <v>0.3</v>
      </c>
      <c r="B1200">
        <v>0</v>
      </c>
      <c r="C1200">
        <v>-63.333569550109502</v>
      </c>
      <c r="D1200" t="s">
        <v>10</v>
      </c>
      <c r="E1200" t="s">
        <v>1325</v>
      </c>
      <c r="F1200" t="s">
        <v>1106</v>
      </c>
      <c r="G1200">
        <v>5</v>
      </c>
      <c r="H1200">
        <v>0.3</v>
      </c>
      <c r="I1200">
        <v>7.2584039985663401E-2</v>
      </c>
      <c r="J1200" s="6" t="s">
        <v>972</v>
      </c>
    </row>
    <row r="1201" spans="1:10">
      <c r="A1201">
        <v>0.44</v>
      </c>
      <c r="B1201">
        <v>0</v>
      </c>
      <c r="C1201">
        <v>-851.09269718846599</v>
      </c>
      <c r="D1201" t="s">
        <v>14</v>
      </c>
      <c r="E1201" t="s">
        <v>1325</v>
      </c>
      <c r="F1201" t="s">
        <v>1106</v>
      </c>
      <c r="G1201">
        <v>16</v>
      </c>
      <c r="H1201">
        <v>0.44</v>
      </c>
      <c r="I1201" s="6" t="s">
        <v>414</v>
      </c>
      <c r="J1201" s="6" t="s">
        <v>415</v>
      </c>
    </row>
    <row r="1202" spans="1:10">
      <c r="A1202">
        <v>0.24</v>
      </c>
      <c r="B1202">
        <v>0</v>
      </c>
      <c r="C1202">
        <v>-643.98326680858395</v>
      </c>
      <c r="D1202" t="s">
        <v>14</v>
      </c>
      <c r="E1202" t="s">
        <v>1326</v>
      </c>
      <c r="F1202" t="s">
        <v>1106</v>
      </c>
      <c r="G1202">
        <v>16</v>
      </c>
      <c r="H1202">
        <v>0.24</v>
      </c>
      <c r="I1202">
        <v>9.5792488470350406E-2</v>
      </c>
      <c r="J1202" s="6" t="s">
        <v>152</v>
      </c>
    </row>
    <row r="1203" spans="1:10">
      <c r="A1203">
        <v>0.25</v>
      </c>
      <c r="B1203">
        <v>0</v>
      </c>
      <c r="C1203">
        <v>-690.23772428668303</v>
      </c>
      <c r="D1203" t="s">
        <v>14</v>
      </c>
      <c r="E1203" t="s">
        <v>1327</v>
      </c>
      <c r="F1203" t="s">
        <v>1106</v>
      </c>
      <c r="G1203">
        <v>16</v>
      </c>
      <c r="H1203">
        <v>0.25</v>
      </c>
      <c r="I1203" s="6" t="s">
        <v>196</v>
      </c>
      <c r="J1203" s="6" t="s">
        <v>197</v>
      </c>
    </row>
    <row r="1204" spans="1:10">
      <c r="A1204">
        <v>0.77</v>
      </c>
      <c r="B1204">
        <v>0</v>
      </c>
      <c r="C1204">
        <v>-42.318179940032401</v>
      </c>
      <c r="D1204" t="s">
        <v>10</v>
      </c>
      <c r="E1204" t="s">
        <v>1328</v>
      </c>
      <c r="F1204" t="s">
        <v>1106</v>
      </c>
      <c r="G1204">
        <v>6</v>
      </c>
      <c r="H1204">
        <v>0.77</v>
      </c>
      <c r="I1204" s="6" t="s">
        <v>1329</v>
      </c>
      <c r="J1204" s="6" t="s">
        <v>1330</v>
      </c>
    </row>
    <row r="1205" spans="1:10">
      <c r="A1205">
        <v>0.71</v>
      </c>
      <c r="B1205">
        <v>0</v>
      </c>
      <c r="C1205">
        <v>-645.59419033443396</v>
      </c>
      <c r="D1205" t="s">
        <v>14</v>
      </c>
      <c r="E1205" t="s">
        <v>1328</v>
      </c>
      <c r="F1205" t="s">
        <v>1106</v>
      </c>
      <c r="G1205">
        <v>16</v>
      </c>
      <c r="H1205">
        <v>0.71</v>
      </c>
      <c r="I1205" s="6" t="s">
        <v>796</v>
      </c>
      <c r="J1205" s="6" t="s">
        <v>797</v>
      </c>
    </row>
    <row r="1206" spans="1:10">
      <c r="A1206">
        <v>0.57999999999999996</v>
      </c>
      <c r="B1206">
        <v>0</v>
      </c>
      <c r="C1206">
        <v>-662.47871665399202</v>
      </c>
      <c r="D1206" t="s">
        <v>14</v>
      </c>
      <c r="E1206" t="s">
        <v>1331</v>
      </c>
      <c r="F1206" t="s">
        <v>1106</v>
      </c>
      <c r="G1206">
        <v>16</v>
      </c>
      <c r="H1206">
        <v>0.57999999999999996</v>
      </c>
      <c r="I1206" s="6" t="s">
        <v>420</v>
      </c>
      <c r="J1206" s="6" t="s">
        <v>421</v>
      </c>
    </row>
    <row r="1207" spans="1:10">
      <c r="A1207">
        <v>0.51</v>
      </c>
      <c r="B1207">
        <v>0</v>
      </c>
      <c r="C1207">
        <v>-445.64897711991603</v>
      </c>
      <c r="D1207" t="s">
        <v>14</v>
      </c>
      <c r="E1207" t="s">
        <v>1332</v>
      </c>
      <c r="F1207" t="s">
        <v>1106</v>
      </c>
      <c r="G1207">
        <v>16</v>
      </c>
      <c r="H1207">
        <v>0.51</v>
      </c>
      <c r="I1207" s="6" t="s">
        <v>271</v>
      </c>
      <c r="J1207" s="6" t="s">
        <v>272</v>
      </c>
    </row>
    <row r="1208" spans="1:10">
      <c r="A1208">
        <v>0</v>
      </c>
      <c r="B1208">
        <v>0</v>
      </c>
      <c r="C1208">
        <v>-32.409379319061998</v>
      </c>
      <c r="D1208" t="s">
        <v>10</v>
      </c>
      <c r="E1208" t="s">
        <v>1333</v>
      </c>
      <c r="F1208" t="s">
        <v>1106</v>
      </c>
      <c r="G1208">
        <v>7</v>
      </c>
      <c r="H1208">
        <v>0</v>
      </c>
      <c r="I1208">
        <v>0</v>
      </c>
      <c r="J1208" s="6" t="s">
        <v>214</v>
      </c>
    </row>
    <row r="1209" spans="1:10">
      <c r="A1209">
        <v>0.16</v>
      </c>
      <c r="B1209">
        <v>0</v>
      </c>
      <c r="C1209">
        <v>-45.216087242332797</v>
      </c>
      <c r="D1209" t="s">
        <v>13</v>
      </c>
      <c r="E1209" t="s">
        <v>1333</v>
      </c>
      <c r="F1209" t="s">
        <v>1106</v>
      </c>
      <c r="G1209">
        <v>6</v>
      </c>
      <c r="H1209">
        <v>0.16</v>
      </c>
      <c r="I1209" s="6" t="s">
        <v>1334</v>
      </c>
      <c r="J1209" s="6" t="s">
        <v>1335</v>
      </c>
    </row>
    <row r="1210" spans="1:10">
      <c r="A1210">
        <v>0.1</v>
      </c>
      <c r="B1210">
        <v>0</v>
      </c>
      <c r="C1210">
        <v>-266.91177087984499</v>
      </c>
      <c r="D1210" t="s">
        <v>14</v>
      </c>
      <c r="E1210" t="s">
        <v>1333</v>
      </c>
      <c r="F1210" t="s">
        <v>1106</v>
      </c>
      <c r="G1210">
        <v>16</v>
      </c>
      <c r="H1210">
        <v>0.1</v>
      </c>
      <c r="I1210" s="6" t="s">
        <v>172</v>
      </c>
      <c r="J1210" s="6" t="s">
        <v>173</v>
      </c>
    </row>
    <row r="1211" spans="1:10">
      <c r="A1211">
        <v>0.25</v>
      </c>
      <c r="B1211">
        <v>0</v>
      </c>
      <c r="C1211">
        <v>-625.64655783106105</v>
      </c>
      <c r="D1211" t="s">
        <v>14</v>
      </c>
      <c r="E1211" t="s">
        <v>1336</v>
      </c>
      <c r="F1211" t="s">
        <v>1106</v>
      </c>
      <c r="G1211">
        <v>16</v>
      </c>
      <c r="H1211">
        <v>0.25</v>
      </c>
      <c r="I1211" s="6" t="s">
        <v>196</v>
      </c>
      <c r="J1211" s="6" t="s">
        <v>197</v>
      </c>
    </row>
    <row r="1212" spans="1:10">
      <c r="A1212">
        <v>0</v>
      </c>
      <c r="B1212">
        <v>0</v>
      </c>
      <c r="C1212">
        <v>-166.13789759666301</v>
      </c>
      <c r="D1212" t="s">
        <v>14</v>
      </c>
      <c r="E1212" t="s">
        <v>1337</v>
      </c>
      <c r="F1212" t="s">
        <v>1106</v>
      </c>
      <c r="G1212">
        <v>16</v>
      </c>
      <c r="H1212">
        <v>0</v>
      </c>
      <c r="I1212">
        <v>0</v>
      </c>
      <c r="J1212" s="6" t="s">
        <v>140</v>
      </c>
    </row>
    <row r="1213" spans="1:10">
      <c r="A1213">
        <v>0.39</v>
      </c>
      <c r="B1213">
        <v>0</v>
      </c>
      <c r="C1213">
        <v>-162.073090789573</v>
      </c>
      <c r="D1213" t="s">
        <v>10</v>
      </c>
      <c r="E1213" t="s">
        <v>1338</v>
      </c>
      <c r="F1213" t="s">
        <v>1106</v>
      </c>
      <c r="G1213">
        <v>6</v>
      </c>
      <c r="H1213">
        <v>0.39</v>
      </c>
      <c r="I1213" s="6" t="s">
        <v>901</v>
      </c>
      <c r="J1213" s="6" t="s">
        <v>902</v>
      </c>
    </row>
    <row r="1214" spans="1:10">
      <c r="A1214">
        <v>0</v>
      </c>
      <c r="B1214">
        <v>0</v>
      </c>
      <c r="C1214">
        <v>-269.78731943517198</v>
      </c>
      <c r="D1214" t="s">
        <v>14</v>
      </c>
      <c r="E1214" t="s">
        <v>1338</v>
      </c>
      <c r="F1214" t="s">
        <v>1106</v>
      </c>
      <c r="G1214">
        <v>16</v>
      </c>
      <c r="H1214">
        <v>0</v>
      </c>
      <c r="I1214">
        <v>0</v>
      </c>
      <c r="J1214" s="6" t="s">
        <v>140</v>
      </c>
    </row>
    <row r="1215" spans="1:10">
      <c r="A1215">
        <v>0</v>
      </c>
      <c r="B1215">
        <v>0</v>
      </c>
      <c r="C1215">
        <v>-2.8971217056669598</v>
      </c>
      <c r="D1215" t="s">
        <v>10</v>
      </c>
      <c r="E1215" t="s">
        <v>1339</v>
      </c>
      <c r="F1215" t="s">
        <v>1106</v>
      </c>
      <c r="G1215">
        <v>7</v>
      </c>
      <c r="H1215">
        <v>0</v>
      </c>
      <c r="I1215">
        <v>0</v>
      </c>
      <c r="J1215" s="6" t="s">
        <v>214</v>
      </c>
    </row>
    <row r="1216" spans="1:10">
      <c r="A1216">
        <v>0</v>
      </c>
      <c r="B1216">
        <v>0</v>
      </c>
      <c r="C1216">
        <v>-2.2033504873645402</v>
      </c>
      <c r="D1216" t="s">
        <v>13</v>
      </c>
      <c r="E1216" t="s">
        <v>1339</v>
      </c>
      <c r="F1216" t="s">
        <v>1106</v>
      </c>
      <c r="G1216">
        <v>6</v>
      </c>
      <c r="H1216">
        <v>0</v>
      </c>
      <c r="I1216">
        <v>0</v>
      </c>
      <c r="J1216" s="6" t="s">
        <v>109</v>
      </c>
    </row>
    <row r="1217" spans="1:10">
      <c r="A1217">
        <v>0</v>
      </c>
      <c r="B1217">
        <v>0</v>
      </c>
      <c r="C1217">
        <v>-168.95731566854201</v>
      </c>
      <c r="D1217" t="s">
        <v>14</v>
      </c>
      <c r="E1217" t="s">
        <v>1339</v>
      </c>
      <c r="F1217" t="s">
        <v>1106</v>
      </c>
      <c r="G1217">
        <v>16</v>
      </c>
      <c r="H1217">
        <v>0</v>
      </c>
      <c r="I1217">
        <v>0</v>
      </c>
      <c r="J1217" s="6" t="s">
        <v>140</v>
      </c>
    </row>
    <row r="1218" spans="1:10">
      <c r="A1218">
        <v>0.92</v>
      </c>
      <c r="B1218">
        <v>0</v>
      </c>
      <c r="C1218">
        <v>-403.67962628163002</v>
      </c>
      <c r="D1218" t="s">
        <v>14</v>
      </c>
      <c r="E1218" t="s">
        <v>1340</v>
      </c>
      <c r="F1218" t="s">
        <v>1106</v>
      </c>
      <c r="G1218">
        <v>16</v>
      </c>
      <c r="H1218">
        <v>0.92</v>
      </c>
      <c r="I1218" s="6" t="s">
        <v>596</v>
      </c>
      <c r="J1218">
        <v>0.98312054273103699</v>
      </c>
    </row>
    <row r="1219" spans="1:10">
      <c r="A1219">
        <v>0</v>
      </c>
      <c r="B1219">
        <v>0</v>
      </c>
      <c r="C1219">
        <v>-36.985525948377699</v>
      </c>
      <c r="D1219" t="s">
        <v>14</v>
      </c>
      <c r="E1219" t="s">
        <v>1341</v>
      </c>
      <c r="F1219" t="s">
        <v>1106</v>
      </c>
      <c r="G1219">
        <v>16</v>
      </c>
      <c r="H1219">
        <v>0</v>
      </c>
      <c r="I1219">
        <v>0</v>
      </c>
      <c r="J1219" s="6" t="s">
        <v>140</v>
      </c>
    </row>
    <row r="1220" spans="1:10">
      <c r="A1220">
        <v>0.44</v>
      </c>
      <c r="B1220">
        <v>0</v>
      </c>
      <c r="C1220">
        <v>-54.2447326964543</v>
      </c>
      <c r="D1220" t="s">
        <v>13</v>
      </c>
      <c r="E1220" t="s">
        <v>1342</v>
      </c>
      <c r="F1220" t="s">
        <v>1106</v>
      </c>
      <c r="G1220">
        <v>5</v>
      </c>
      <c r="H1220">
        <v>0.44</v>
      </c>
      <c r="I1220" s="6" t="s">
        <v>715</v>
      </c>
      <c r="J1220" s="6" t="s">
        <v>716</v>
      </c>
    </row>
    <row r="1221" spans="1:10">
      <c r="A1221">
        <v>0.09</v>
      </c>
      <c r="B1221">
        <v>0</v>
      </c>
      <c r="C1221">
        <v>-424.29995300189302</v>
      </c>
      <c r="D1221" t="s">
        <v>14</v>
      </c>
      <c r="E1221" t="s">
        <v>1342</v>
      </c>
      <c r="F1221" t="s">
        <v>1106</v>
      </c>
      <c r="G1221">
        <v>16</v>
      </c>
      <c r="H1221">
        <v>0.09</v>
      </c>
      <c r="I1221" s="6" t="s">
        <v>116</v>
      </c>
      <c r="J1221" s="6" t="s">
        <v>117</v>
      </c>
    </row>
    <row r="1222" spans="1:10">
      <c r="A1222">
        <v>0</v>
      </c>
      <c r="B1222">
        <v>0</v>
      </c>
      <c r="C1222">
        <v>-116.57483131826901</v>
      </c>
      <c r="D1222" t="s">
        <v>14</v>
      </c>
      <c r="E1222" t="s">
        <v>1343</v>
      </c>
      <c r="F1222" t="s">
        <v>1106</v>
      </c>
      <c r="G1222">
        <v>16</v>
      </c>
      <c r="H1222">
        <v>0</v>
      </c>
      <c r="I1222">
        <v>0</v>
      </c>
      <c r="J1222" s="6" t="s">
        <v>140</v>
      </c>
    </row>
    <row r="1223" spans="1:10">
      <c r="A1223">
        <v>0</v>
      </c>
      <c r="B1223">
        <v>0</v>
      </c>
      <c r="C1223">
        <v>-186.452505707695</v>
      </c>
      <c r="D1223" t="s">
        <v>14</v>
      </c>
      <c r="E1223" t="s">
        <v>1344</v>
      </c>
      <c r="F1223" t="s">
        <v>1106</v>
      </c>
      <c r="G1223">
        <v>16</v>
      </c>
      <c r="H1223">
        <v>0</v>
      </c>
      <c r="I1223">
        <v>0</v>
      </c>
      <c r="J1223" s="6" t="s">
        <v>140</v>
      </c>
    </row>
    <row r="1224" spans="1:10">
      <c r="A1224">
        <v>0.32</v>
      </c>
      <c r="B1224">
        <v>0</v>
      </c>
      <c r="C1224">
        <v>-804.98525022938202</v>
      </c>
      <c r="D1224" t="s">
        <v>14</v>
      </c>
      <c r="E1224" t="s">
        <v>1345</v>
      </c>
      <c r="F1224" t="s">
        <v>1106</v>
      </c>
      <c r="G1224">
        <v>16</v>
      </c>
      <c r="H1224">
        <v>0.32</v>
      </c>
      <c r="I1224" s="6" t="s">
        <v>182</v>
      </c>
      <c r="J1224" s="6" t="s">
        <v>183</v>
      </c>
    </row>
    <row r="1225" spans="1:10">
      <c r="A1225">
        <v>0</v>
      </c>
      <c r="B1225">
        <v>0</v>
      </c>
      <c r="C1225">
        <v>-3.6784229223815199</v>
      </c>
      <c r="D1225" t="s">
        <v>14</v>
      </c>
      <c r="E1225" t="s">
        <v>1346</v>
      </c>
      <c r="F1225" t="s">
        <v>1106</v>
      </c>
      <c r="G1225">
        <v>16</v>
      </c>
      <c r="H1225">
        <v>0</v>
      </c>
      <c r="I1225">
        <v>0</v>
      </c>
      <c r="J1225" s="6" t="s">
        <v>140</v>
      </c>
    </row>
    <row r="1226" spans="1:10">
      <c r="A1226">
        <v>0.06</v>
      </c>
      <c r="B1226">
        <v>0</v>
      </c>
      <c r="C1226">
        <v>-390.40718852952301</v>
      </c>
      <c r="D1226" t="s">
        <v>14</v>
      </c>
      <c r="E1226" t="s">
        <v>1347</v>
      </c>
      <c r="F1226" t="s">
        <v>1106</v>
      </c>
      <c r="G1226">
        <v>16</v>
      </c>
      <c r="H1226">
        <v>0.06</v>
      </c>
      <c r="I1226" s="6" t="s">
        <v>932</v>
      </c>
      <c r="J1226" s="6" t="s">
        <v>933</v>
      </c>
    </row>
    <row r="1227" spans="1:10">
      <c r="A1227">
        <v>0.15</v>
      </c>
      <c r="B1227">
        <v>0</v>
      </c>
      <c r="C1227">
        <v>-653.88152487597904</v>
      </c>
      <c r="D1227" t="s">
        <v>14</v>
      </c>
      <c r="E1227" t="s">
        <v>1348</v>
      </c>
      <c r="F1227" t="s">
        <v>1106</v>
      </c>
      <c r="G1227">
        <v>16</v>
      </c>
      <c r="H1227">
        <v>0.15</v>
      </c>
      <c r="I1227">
        <v>4.6658155288370001E-2</v>
      </c>
      <c r="J1227" s="6" t="s">
        <v>365</v>
      </c>
    </row>
    <row r="1228" spans="1:10">
      <c r="A1228">
        <v>0.22</v>
      </c>
      <c r="B1228">
        <v>0</v>
      </c>
      <c r="C1228">
        <v>-669.909050182231</v>
      </c>
      <c r="D1228" t="s">
        <v>14</v>
      </c>
      <c r="E1228" t="s">
        <v>1349</v>
      </c>
      <c r="F1228" t="s">
        <v>1106</v>
      </c>
      <c r="G1228">
        <v>16</v>
      </c>
      <c r="H1228">
        <v>0.22</v>
      </c>
      <c r="I1228">
        <v>8.4047540128129095E-2</v>
      </c>
      <c r="J1228" s="6" t="s">
        <v>114</v>
      </c>
    </row>
    <row r="1229" spans="1:10">
      <c r="A1229">
        <v>0.46</v>
      </c>
      <c r="B1229">
        <v>0</v>
      </c>
      <c r="C1229">
        <v>-1007.8854363136001</v>
      </c>
      <c r="D1229" t="s">
        <v>14</v>
      </c>
      <c r="E1229" t="s">
        <v>1350</v>
      </c>
      <c r="F1229" t="s">
        <v>1106</v>
      </c>
      <c r="G1229">
        <v>16</v>
      </c>
      <c r="H1229">
        <v>0.46</v>
      </c>
      <c r="I1229" s="6" t="s">
        <v>396</v>
      </c>
      <c r="J1229" s="6" t="s">
        <v>397</v>
      </c>
    </row>
    <row r="1230" spans="1:10">
      <c r="A1230">
        <v>0.5</v>
      </c>
      <c r="B1230">
        <v>0</v>
      </c>
      <c r="C1230">
        <v>-103.389752733113</v>
      </c>
      <c r="D1230" t="s">
        <v>10</v>
      </c>
      <c r="E1230" t="s">
        <v>1351</v>
      </c>
      <c r="F1230" t="s">
        <v>1106</v>
      </c>
      <c r="G1230">
        <v>6</v>
      </c>
      <c r="H1230">
        <v>0.5</v>
      </c>
      <c r="I1230" s="6" t="s">
        <v>1352</v>
      </c>
      <c r="J1230" s="6" t="s">
        <v>1353</v>
      </c>
    </row>
    <row r="1231" spans="1:10">
      <c r="A1231">
        <v>0.72</v>
      </c>
      <c r="B1231">
        <v>0</v>
      </c>
      <c r="C1231">
        <v>-50.528258331345199</v>
      </c>
      <c r="D1231" t="s">
        <v>13</v>
      </c>
      <c r="E1231" t="s">
        <v>1351</v>
      </c>
      <c r="F1231" t="s">
        <v>1106</v>
      </c>
      <c r="G1231">
        <v>7</v>
      </c>
      <c r="H1231">
        <v>0.72</v>
      </c>
      <c r="I1231" s="6" t="s">
        <v>1354</v>
      </c>
      <c r="J1231" s="6" t="s">
        <v>1355</v>
      </c>
    </row>
    <row r="1232" spans="1:10">
      <c r="A1232">
        <v>1</v>
      </c>
      <c r="B1232">
        <v>0</v>
      </c>
      <c r="C1232">
        <v>-170.97379839408299</v>
      </c>
      <c r="D1232" t="s">
        <v>14</v>
      </c>
      <c r="E1232" t="s">
        <v>1351</v>
      </c>
      <c r="F1232" t="s">
        <v>1106</v>
      </c>
      <c r="G1232">
        <v>16</v>
      </c>
      <c r="H1232">
        <v>1</v>
      </c>
      <c r="I1232" s="6" t="s">
        <v>149</v>
      </c>
      <c r="J1232">
        <v>1</v>
      </c>
    </row>
    <row r="1233" spans="1:10">
      <c r="A1233">
        <v>0</v>
      </c>
      <c r="B1233">
        <v>0</v>
      </c>
      <c r="C1233">
        <v>-261.48632877045299</v>
      </c>
      <c r="D1233" t="s">
        <v>14</v>
      </c>
      <c r="E1233" t="s">
        <v>1356</v>
      </c>
      <c r="F1233" t="s">
        <v>1106</v>
      </c>
      <c r="G1233">
        <v>16</v>
      </c>
      <c r="H1233">
        <v>0</v>
      </c>
      <c r="I1233">
        <v>0</v>
      </c>
      <c r="J1233" s="6" t="s">
        <v>140</v>
      </c>
    </row>
    <row r="1234" spans="1:10">
      <c r="A1234">
        <v>0.57999999999999996</v>
      </c>
      <c r="B1234">
        <v>0</v>
      </c>
      <c r="C1234">
        <v>-93.489192469136498</v>
      </c>
      <c r="D1234" t="s">
        <v>10</v>
      </c>
      <c r="E1234" t="s">
        <v>1357</v>
      </c>
      <c r="F1234" t="s">
        <v>1106</v>
      </c>
      <c r="G1234">
        <v>5</v>
      </c>
      <c r="H1234">
        <v>0.57999999999999996</v>
      </c>
      <c r="I1234" s="6" t="s">
        <v>1358</v>
      </c>
      <c r="J1234" s="6" t="s">
        <v>1359</v>
      </c>
    </row>
    <row r="1235" spans="1:10">
      <c r="A1235">
        <v>0.45</v>
      </c>
      <c r="B1235">
        <v>0</v>
      </c>
      <c r="C1235">
        <v>-1110.58954248594</v>
      </c>
      <c r="D1235" t="s">
        <v>14</v>
      </c>
      <c r="E1235" t="s">
        <v>1357</v>
      </c>
      <c r="F1235" t="s">
        <v>1106</v>
      </c>
      <c r="G1235">
        <v>16</v>
      </c>
      <c r="H1235">
        <v>0.45</v>
      </c>
      <c r="I1235" s="6" t="s">
        <v>233</v>
      </c>
      <c r="J1235" s="6" t="s">
        <v>234</v>
      </c>
    </row>
    <row r="1236" spans="1:10">
      <c r="A1236">
        <v>0</v>
      </c>
      <c r="B1236">
        <v>0</v>
      </c>
      <c r="C1236">
        <v>-72.905986551127597</v>
      </c>
      <c r="D1236" t="s">
        <v>14</v>
      </c>
      <c r="E1236" t="s">
        <v>1360</v>
      </c>
      <c r="F1236" t="s">
        <v>1106</v>
      </c>
      <c r="G1236">
        <v>16</v>
      </c>
      <c r="H1236">
        <v>0</v>
      </c>
      <c r="I1236">
        <v>0</v>
      </c>
      <c r="J1236" s="6" t="s">
        <v>140</v>
      </c>
    </row>
    <row r="1237" spans="1:10">
      <c r="A1237">
        <v>0.42</v>
      </c>
      <c r="B1237">
        <v>0</v>
      </c>
      <c r="C1237">
        <v>-67.367109694855202</v>
      </c>
      <c r="D1237" t="s">
        <v>10</v>
      </c>
      <c r="E1237" t="s">
        <v>1361</v>
      </c>
      <c r="F1237" t="s">
        <v>1106</v>
      </c>
      <c r="G1237">
        <v>5</v>
      </c>
      <c r="H1237">
        <v>0.42</v>
      </c>
      <c r="I1237" s="6" t="s">
        <v>157</v>
      </c>
      <c r="J1237" s="6" t="s">
        <v>158</v>
      </c>
    </row>
    <row r="1238" spans="1:10">
      <c r="A1238">
        <v>0.78</v>
      </c>
      <c r="B1238">
        <v>0</v>
      </c>
      <c r="C1238">
        <v>-29.031458993439902</v>
      </c>
      <c r="D1238" t="s">
        <v>13</v>
      </c>
      <c r="E1238" t="s">
        <v>1361</v>
      </c>
      <c r="F1238" t="s">
        <v>1106</v>
      </c>
      <c r="G1238">
        <v>5</v>
      </c>
      <c r="H1238">
        <v>0.78</v>
      </c>
      <c r="I1238" s="6" t="s">
        <v>1192</v>
      </c>
      <c r="J1238">
        <v>0.95727157630850601</v>
      </c>
    </row>
    <row r="1239" spans="1:10">
      <c r="A1239">
        <v>0.45</v>
      </c>
      <c r="B1239">
        <v>0</v>
      </c>
      <c r="C1239">
        <v>-610.33158699985995</v>
      </c>
      <c r="D1239" t="s">
        <v>14</v>
      </c>
      <c r="E1239" t="s">
        <v>1361</v>
      </c>
      <c r="F1239" t="s">
        <v>1106</v>
      </c>
      <c r="G1239">
        <v>16</v>
      </c>
      <c r="H1239">
        <v>0.45</v>
      </c>
      <c r="I1239" s="6" t="s">
        <v>233</v>
      </c>
      <c r="J1239" s="6" t="s">
        <v>234</v>
      </c>
    </row>
    <row r="1240" spans="1:10">
      <c r="A1240">
        <v>0</v>
      </c>
      <c r="B1240">
        <v>0</v>
      </c>
      <c r="C1240">
        <v>-119.24099420089399</v>
      </c>
      <c r="D1240" t="s">
        <v>14</v>
      </c>
      <c r="E1240" t="s">
        <v>1362</v>
      </c>
      <c r="F1240" t="s">
        <v>1106</v>
      </c>
      <c r="G1240">
        <v>16</v>
      </c>
      <c r="H1240">
        <v>0</v>
      </c>
      <c r="I1240">
        <v>0</v>
      </c>
      <c r="J1240" s="6" t="s">
        <v>140</v>
      </c>
    </row>
    <row r="1241" spans="1:10">
      <c r="A1241">
        <v>0.38</v>
      </c>
      <c r="B1241">
        <v>0</v>
      </c>
      <c r="C1241">
        <v>-617.21414087189999</v>
      </c>
      <c r="D1241" t="s">
        <v>14</v>
      </c>
      <c r="E1241" t="s">
        <v>1363</v>
      </c>
      <c r="F1241" t="s">
        <v>1106</v>
      </c>
      <c r="G1241">
        <v>16</v>
      </c>
      <c r="H1241">
        <v>0.38</v>
      </c>
      <c r="I1241" s="6" t="s">
        <v>803</v>
      </c>
      <c r="J1241" s="6" t="s">
        <v>804</v>
      </c>
    </row>
    <row r="1242" spans="1:10">
      <c r="A1242">
        <v>0.04</v>
      </c>
      <c r="B1242">
        <v>0</v>
      </c>
      <c r="C1242">
        <v>-22.972410816132601</v>
      </c>
      <c r="D1242" t="s">
        <v>10</v>
      </c>
      <c r="E1242" t="s">
        <v>1364</v>
      </c>
      <c r="F1242" t="s">
        <v>1106</v>
      </c>
      <c r="G1242">
        <v>5</v>
      </c>
      <c r="H1242">
        <v>0.04</v>
      </c>
      <c r="I1242">
        <v>1.89361819909976E-3</v>
      </c>
      <c r="J1242" s="6" t="s">
        <v>270</v>
      </c>
    </row>
    <row r="1243" spans="1:10">
      <c r="A1243">
        <v>0.27</v>
      </c>
      <c r="B1243">
        <v>0</v>
      </c>
      <c r="C1243">
        <v>-508.031740316401</v>
      </c>
      <c r="D1243" t="s">
        <v>14</v>
      </c>
      <c r="E1243" t="s">
        <v>1364</v>
      </c>
      <c r="F1243" t="s">
        <v>1106</v>
      </c>
      <c r="G1243">
        <v>16</v>
      </c>
      <c r="H1243">
        <v>0.27</v>
      </c>
      <c r="I1243">
        <v>0.114172650502742</v>
      </c>
      <c r="J1243" s="6" t="s">
        <v>429</v>
      </c>
    </row>
    <row r="1244" spans="1:10">
      <c r="A1244">
        <v>0.63</v>
      </c>
      <c r="B1244">
        <v>0</v>
      </c>
      <c r="C1244">
        <v>-503.68060655791299</v>
      </c>
      <c r="D1244" t="s">
        <v>14</v>
      </c>
      <c r="E1244" t="s">
        <v>1365</v>
      </c>
      <c r="F1244" t="s">
        <v>1106</v>
      </c>
      <c r="G1244">
        <v>16</v>
      </c>
      <c r="H1244">
        <v>0.63</v>
      </c>
      <c r="I1244" s="6" t="s">
        <v>497</v>
      </c>
      <c r="J1244" s="6" t="s">
        <v>498</v>
      </c>
    </row>
    <row r="1245" spans="1:10">
      <c r="A1245">
        <v>0.75</v>
      </c>
      <c r="B1245">
        <v>0</v>
      </c>
      <c r="C1245">
        <v>-152.65691986748701</v>
      </c>
      <c r="D1245" t="s">
        <v>10</v>
      </c>
      <c r="E1245" t="s">
        <v>1366</v>
      </c>
      <c r="F1245" t="s">
        <v>1106</v>
      </c>
      <c r="G1245">
        <v>7</v>
      </c>
      <c r="H1245">
        <v>0.75</v>
      </c>
      <c r="I1245" s="6" t="s">
        <v>923</v>
      </c>
      <c r="J1245" s="6" t="s">
        <v>924</v>
      </c>
    </row>
    <row r="1246" spans="1:10">
      <c r="A1246">
        <v>0.71</v>
      </c>
      <c r="B1246">
        <v>0</v>
      </c>
      <c r="C1246">
        <v>-88.583427076325606</v>
      </c>
      <c r="D1246" t="s">
        <v>13</v>
      </c>
      <c r="E1246" t="s">
        <v>1366</v>
      </c>
      <c r="F1246" t="s">
        <v>1106</v>
      </c>
      <c r="G1246">
        <v>6</v>
      </c>
      <c r="H1246">
        <v>0.71</v>
      </c>
      <c r="I1246" s="6" t="s">
        <v>908</v>
      </c>
      <c r="J1246" s="6" t="s">
        <v>909</v>
      </c>
    </row>
    <row r="1247" spans="1:10">
      <c r="A1247">
        <v>0.5</v>
      </c>
      <c r="B1247">
        <v>0</v>
      </c>
      <c r="C1247">
        <v>-802.94826735774802</v>
      </c>
      <c r="D1247" t="s">
        <v>14</v>
      </c>
      <c r="E1247" t="s">
        <v>1366</v>
      </c>
      <c r="F1247" t="s">
        <v>1106</v>
      </c>
      <c r="G1247">
        <v>16</v>
      </c>
      <c r="H1247">
        <v>0.5</v>
      </c>
      <c r="I1247" s="6" t="s">
        <v>188</v>
      </c>
      <c r="J1247" s="6" t="s">
        <v>189</v>
      </c>
    </row>
    <row r="1248" spans="1:10">
      <c r="A1248" s="6" t="s">
        <v>488</v>
      </c>
      <c r="B1248">
        <v>0</v>
      </c>
      <c r="C1248">
        <v>-406.75791932953001</v>
      </c>
      <c r="D1248" t="s">
        <v>14</v>
      </c>
      <c r="E1248" t="s">
        <v>1367</v>
      </c>
      <c r="F1248" t="s">
        <v>1106</v>
      </c>
      <c r="G1248">
        <v>16</v>
      </c>
      <c r="H1248" s="6" t="s">
        <v>488</v>
      </c>
      <c r="I1248">
        <v>0.58890888943173203</v>
      </c>
      <c r="J1248" s="6" t="s">
        <v>490</v>
      </c>
    </row>
    <row r="1249" spans="1:10">
      <c r="A1249">
        <v>0.71</v>
      </c>
      <c r="B1249">
        <v>0</v>
      </c>
      <c r="C1249">
        <v>-72.261575188262</v>
      </c>
      <c r="D1249" t="s">
        <v>10</v>
      </c>
      <c r="E1249" t="s">
        <v>1368</v>
      </c>
      <c r="F1249" t="s">
        <v>1106</v>
      </c>
      <c r="G1249">
        <v>5</v>
      </c>
      <c r="H1249">
        <v>0.71</v>
      </c>
      <c r="I1249" s="6" t="s">
        <v>1369</v>
      </c>
      <c r="J1249" s="6" t="s">
        <v>1370</v>
      </c>
    </row>
    <row r="1250" spans="1:10">
      <c r="A1250">
        <v>0.36</v>
      </c>
      <c r="B1250">
        <v>0</v>
      </c>
      <c r="C1250">
        <v>-51.178676635258803</v>
      </c>
      <c r="D1250" t="s">
        <v>13</v>
      </c>
      <c r="E1250" t="s">
        <v>1368</v>
      </c>
      <c r="F1250" t="s">
        <v>1106</v>
      </c>
      <c r="G1250">
        <v>6</v>
      </c>
      <c r="H1250">
        <v>0.36</v>
      </c>
      <c r="I1250" s="6" t="s">
        <v>1371</v>
      </c>
      <c r="J1250" s="6" t="s">
        <v>1372</v>
      </c>
    </row>
    <row r="1251" spans="1:10">
      <c r="A1251">
        <v>0.32</v>
      </c>
      <c r="B1251">
        <v>0</v>
      </c>
      <c r="C1251">
        <v>-705.25670526102294</v>
      </c>
      <c r="D1251" t="s">
        <v>14</v>
      </c>
      <c r="E1251" t="s">
        <v>1368</v>
      </c>
      <c r="F1251" t="s">
        <v>1106</v>
      </c>
      <c r="G1251">
        <v>16</v>
      </c>
      <c r="H1251">
        <v>0.32</v>
      </c>
      <c r="I1251" s="6" t="s">
        <v>182</v>
      </c>
      <c r="J1251" s="6" t="s">
        <v>183</v>
      </c>
    </row>
    <row r="1252" spans="1:10">
      <c r="A1252">
        <v>0.27</v>
      </c>
      <c r="B1252">
        <v>0</v>
      </c>
      <c r="C1252">
        <v>-462.06430684678003</v>
      </c>
      <c r="D1252" t="s">
        <v>14</v>
      </c>
      <c r="E1252" t="s">
        <v>1373</v>
      </c>
      <c r="F1252" t="s">
        <v>1106</v>
      </c>
      <c r="G1252">
        <v>16</v>
      </c>
      <c r="H1252">
        <v>0.27</v>
      </c>
      <c r="I1252">
        <v>0.114172650502742</v>
      </c>
      <c r="J1252" s="6" t="s">
        <v>429</v>
      </c>
    </row>
    <row r="1253" spans="1:10">
      <c r="A1253">
        <v>0.1</v>
      </c>
      <c r="B1253">
        <v>0</v>
      </c>
      <c r="C1253">
        <v>-449.00171675240802</v>
      </c>
      <c r="D1253" t="s">
        <v>14</v>
      </c>
      <c r="E1253" t="s">
        <v>1374</v>
      </c>
      <c r="F1253" t="s">
        <v>1106</v>
      </c>
      <c r="G1253">
        <v>16</v>
      </c>
      <c r="H1253">
        <v>0.1</v>
      </c>
      <c r="I1253" s="6" t="s">
        <v>172</v>
      </c>
      <c r="J1253" s="6" t="s">
        <v>173</v>
      </c>
    </row>
    <row r="1254" spans="1:10">
      <c r="A1254">
        <v>0.79</v>
      </c>
      <c r="B1254">
        <v>0</v>
      </c>
      <c r="C1254">
        <v>-16.112609461672601</v>
      </c>
      <c r="D1254" t="s">
        <v>13</v>
      </c>
      <c r="E1254" t="s">
        <v>1375</v>
      </c>
      <c r="F1254" t="s">
        <v>1106</v>
      </c>
      <c r="G1254">
        <v>5</v>
      </c>
      <c r="H1254">
        <v>0.79</v>
      </c>
      <c r="I1254" s="6" t="s">
        <v>1376</v>
      </c>
      <c r="J1254">
        <v>0.96057489775415095</v>
      </c>
    </row>
    <row r="1255" spans="1:10">
      <c r="A1255">
        <v>0.42</v>
      </c>
      <c r="B1255">
        <v>0</v>
      </c>
      <c r="C1255">
        <v>-861.18484233886204</v>
      </c>
      <c r="D1255" t="s">
        <v>14</v>
      </c>
      <c r="E1255" t="s">
        <v>1375</v>
      </c>
      <c r="F1255" t="s">
        <v>1106</v>
      </c>
      <c r="G1255">
        <v>16</v>
      </c>
      <c r="H1255">
        <v>0.42</v>
      </c>
      <c r="I1255" s="6" t="s">
        <v>228</v>
      </c>
      <c r="J1255" s="6" t="s">
        <v>229</v>
      </c>
    </row>
    <row r="1256" spans="1:10">
      <c r="A1256">
        <v>0.43</v>
      </c>
      <c r="B1256">
        <v>0</v>
      </c>
      <c r="C1256">
        <v>-467.30598747775599</v>
      </c>
      <c r="D1256" t="s">
        <v>14</v>
      </c>
      <c r="E1256" t="s">
        <v>1377</v>
      </c>
      <c r="F1256" t="s">
        <v>1106</v>
      </c>
      <c r="G1256">
        <v>16</v>
      </c>
      <c r="H1256">
        <v>0.43</v>
      </c>
      <c r="I1256" s="6" t="s">
        <v>459</v>
      </c>
      <c r="J1256" s="6" t="s">
        <v>460</v>
      </c>
    </row>
    <row r="1257" spans="1:10">
      <c r="A1257">
        <v>0.61</v>
      </c>
      <c r="B1257">
        <v>0</v>
      </c>
      <c r="C1257">
        <v>-37.8929791910601</v>
      </c>
      <c r="D1257" t="s">
        <v>13</v>
      </c>
      <c r="E1257" t="s">
        <v>1378</v>
      </c>
      <c r="F1257" t="s">
        <v>1106</v>
      </c>
      <c r="G1257">
        <v>5</v>
      </c>
      <c r="H1257">
        <v>0.61</v>
      </c>
      <c r="I1257" s="6" t="s">
        <v>134</v>
      </c>
      <c r="J1257" s="6" t="s">
        <v>135</v>
      </c>
    </row>
    <row r="1258" spans="1:10">
      <c r="A1258" s="6" t="s">
        <v>472</v>
      </c>
      <c r="B1258">
        <v>0</v>
      </c>
      <c r="C1258">
        <v>-763.28332322860297</v>
      </c>
      <c r="D1258" t="s">
        <v>14</v>
      </c>
      <c r="E1258" t="s">
        <v>1378</v>
      </c>
      <c r="F1258" t="s">
        <v>1106</v>
      </c>
      <c r="G1258">
        <v>16</v>
      </c>
      <c r="H1258" s="6" t="s">
        <v>472</v>
      </c>
      <c r="I1258" s="6" t="s">
        <v>474</v>
      </c>
      <c r="J1258" s="6" t="s">
        <v>475</v>
      </c>
    </row>
    <row r="1259" spans="1:10">
      <c r="A1259">
        <v>0</v>
      </c>
      <c r="B1259">
        <v>0</v>
      </c>
      <c r="C1259">
        <v>-174.39195959590501</v>
      </c>
      <c r="D1259" t="s">
        <v>14</v>
      </c>
      <c r="E1259" t="s">
        <v>1379</v>
      </c>
      <c r="F1259" t="s">
        <v>1106</v>
      </c>
      <c r="G1259">
        <v>16</v>
      </c>
      <c r="H1259">
        <v>0</v>
      </c>
      <c r="I1259">
        <v>0</v>
      </c>
      <c r="J1259" s="6" t="s">
        <v>140</v>
      </c>
    </row>
    <row r="1260" spans="1:10">
      <c r="A1260">
        <v>0.15</v>
      </c>
      <c r="B1260">
        <v>0</v>
      </c>
      <c r="C1260">
        <v>-50.0915966209229</v>
      </c>
      <c r="D1260" t="s">
        <v>13</v>
      </c>
      <c r="E1260" t="s">
        <v>1380</v>
      </c>
      <c r="F1260" t="s">
        <v>1106</v>
      </c>
      <c r="G1260">
        <v>6</v>
      </c>
      <c r="H1260">
        <v>0.15</v>
      </c>
      <c r="I1260" s="6" t="s">
        <v>221</v>
      </c>
      <c r="J1260" s="6" t="s">
        <v>222</v>
      </c>
    </row>
    <row r="1261" spans="1:10">
      <c r="A1261" s="6" t="s">
        <v>192</v>
      </c>
      <c r="B1261">
        <v>0</v>
      </c>
      <c r="C1261">
        <v>-452.71022598526599</v>
      </c>
      <c r="D1261" t="s">
        <v>14</v>
      </c>
      <c r="E1261" t="s">
        <v>1380</v>
      </c>
      <c r="F1261" t="s">
        <v>1106</v>
      </c>
      <c r="G1261">
        <v>16</v>
      </c>
      <c r="H1261" s="6" t="s">
        <v>192</v>
      </c>
      <c r="I1261" s="6" t="s">
        <v>193</v>
      </c>
      <c r="J1261" s="6" t="s">
        <v>194</v>
      </c>
    </row>
    <row r="1262" spans="1:10">
      <c r="A1262">
        <v>0.42</v>
      </c>
      <c r="B1262">
        <v>0</v>
      </c>
      <c r="C1262">
        <v>-72.778149997141</v>
      </c>
      <c r="D1262" t="s">
        <v>10</v>
      </c>
      <c r="E1262" t="s">
        <v>1381</v>
      </c>
      <c r="F1262" t="s">
        <v>1106</v>
      </c>
      <c r="G1262">
        <v>5</v>
      </c>
      <c r="H1262">
        <v>0.42</v>
      </c>
      <c r="I1262" s="6" t="s">
        <v>157</v>
      </c>
      <c r="J1262" s="6" t="s">
        <v>158</v>
      </c>
    </row>
    <row r="1263" spans="1:10">
      <c r="A1263">
        <v>0.11</v>
      </c>
      <c r="B1263">
        <v>0</v>
      </c>
      <c r="C1263">
        <v>-497.07719369031099</v>
      </c>
      <c r="D1263" t="s">
        <v>14</v>
      </c>
      <c r="E1263" t="s">
        <v>1381</v>
      </c>
      <c r="F1263" t="s">
        <v>1106</v>
      </c>
      <c r="G1263">
        <v>16</v>
      </c>
      <c r="H1263">
        <v>0.11</v>
      </c>
      <c r="I1263" s="6" t="s">
        <v>695</v>
      </c>
      <c r="J1263" s="6" t="s">
        <v>696</v>
      </c>
    </row>
    <row r="1264" spans="1:10">
      <c r="A1264">
        <v>0.14000000000000001</v>
      </c>
      <c r="B1264">
        <v>0</v>
      </c>
      <c r="C1264">
        <v>-431.99269701826398</v>
      </c>
      <c r="D1264" t="s">
        <v>14</v>
      </c>
      <c r="E1264" t="s">
        <v>1382</v>
      </c>
      <c r="F1264" t="s">
        <v>1106</v>
      </c>
      <c r="G1264">
        <v>16</v>
      </c>
      <c r="H1264">
        <v>0.14000000000000001</v>
      </c>
      <c r="I1264">
        <v>4.1864672574284501E-2</v>
      </c>
      <c r="J1264" s="6" t="s">
        <v>170</v>
      </c>
    </row>
    <row r="1265" spans="1:10">
      <c r="A1265">
        <v>0.81</v>
      </c>
      <c r="B1265">
        <v>0</v>
      </c>
      <c r="C1265">
        <v>-312.53503407778499</v>
      </c>
      <c r="D1265" t="s">
        <v>14</v>
      </c>
      <c r="E1265" t="s">
        <v>1383</v>
      </c>
      <c r="F1265" t="s">
        <v>1106</v>
      </c>
      <c r="G1265">
        <v>16</v>
      </c>
      <c r="H1265">
        <v>0.81</v>
      </c>
      <c r="I1265" s="6" t="s">
        <v>525</v>
      </c>
      <c r="J1265" s="6" t="s">
        <v>526</v>
      </c>
    </row>
    <row r="1266" spans="1:10">
      <c r="A1266">
        <v>0.8</v>
      </c>
      <c r="B1266">
        <v>0</v>
      </c>
      <c r="C1266">
        <v>-139.254026687117</v>
      </c>
      <c r="D1266" t="s">
        <v>10</v>
      </c>
      <c r="E1266" t="s">
        <v>1384</v>
      </c>
      <c r="F1266" t="s">
        <v>1106</v>
      </c>
      <c r="G1266">
        <v>7</v>
      </c>
      <c r="H1266">
        <v>0.8</v>
      </c>
      <c r="I1266" s="6" t="s">
        <v>1385</v>
      </c>
      <c r="J1266" s="6" t="s">
        <v>1386</v>
      </c>
    </row>
    <row r="1267" spans="1:10">
      <c r="A1267">
        <v>0.77</v>
      </c>
      <c r="B1267">
        <v>0</v>
      </c>
      <c r="C1267">
        <v>-72.714798033649004</v>
      </c>
      <c r="D1267" t="s">
        <v>13</v>
      </c>
      <c r="E1267" t="s">
        <v>1384</v>
      </c>
      <c r="F1267" t="s">
        <v>1106</v>
      </c>
      <c r="G1267">
        <v>6</v>
      </c>
      <c r="H1267">
        <v>0.77</v>
      </c>
      <c r="I1267" s="6" t="s">
        <v>1329</v>
      </c>
      <c r="J1267" s="6" t="s">
        <v>1330</v>
      </c>
    </row>
    <row r="1268" spans="1:10">
      <c r="A1268">
        <v>0.39</v>
      </c>
      <c r="B1268">
        <v>0</v>
      </c>
      <c r="C1268">
        <v>-651.80019592444796</v>
      </c>
      <c r="D1268" t="s">
        <v>14</v>
      </c>
      <c r="E1268" t="s">
        <v>1384</v>
      </c>
      <c r="F1268" t="s">
        <v>1106</v>
      </c>
      <c r="G1268">
        <v>16</v>
      </c>
      <c r="H1268">
        <v>0.39</v>
      </c>
      <c r="I1268" s="6" t="s">
        <v>493</v>
      </c>
      <c r="J1268" s="6" t="s">
        <v>494</v>
      </c>
    </row>
    <row r="1269" spans="1:10">
      <c r="A1269">
        <v>0.44</v>
      </c>
      <c r="B1269">
        <v>0</v>
      </c>
      <c r="C1269">
        <v>-736.24873663189999</v>
      </c>
      <c r="D1269" t="s">
        <v>14</v>
      </c>
      <c r="E1269" t="s">
        <v>1387</v>
      </c>
      <c r="F1269" t="s">
        <v>1106</v>
      </c>
      <c r="G1269">
        <v>16</v>
      </c>
      <c r="H1269">
        <v>0.44</v>
      </c>
      <c r="I1269" s="6" t="s">
        <v>414</v>
      </c>
      <c r="J1269" s="6" t="s">
        <v>415</v>
      </c>
    </row>
    <row r="1270" spans="1:10">
      <c r="A1270" s="6" t="s">
        <v>472</v>
      </c>
      <c r="B1270">
        <v>0</v>
      </c>
      <c r="C1270">
        <v>-732.82547831909801</v>
      </c>
      <c r="D1270" t="s">
        <v>14</v>
      </c>
      <c r="E1270" t="s">
        <v>1388</v>
      </c>
      <c r="F1270" t="s">
        <v>1106</v>
      </c>
      <c r="G1270">
        <v>16</v>
      </c>
      <c r="H1270" s="6" t="s">
        <v>472</v>
      </c>
      <c r="I1270" s="6" t="s">
        <v>474</v>
      </c>
      <c r="J1270" s="6" t="s">
        <v>475</v>
      </c>
    </row>
    <row r="1271" spans="1:10">
      <c r="A1271">
        <v>0.8</v>
      </c>
      <c r="B1271">
        <v>0</v>
      </c>
      <c r="C1271">
        <v>-515.26777640288299</v>
      </c>
      <c r="D1271" t="s">
        <v>14</v>
      </c>
      <c r="E1271" t="s">
        <v>1389</v>
      </c>
      <c r="F1271" t="s">
        <v>1106</v>
      </c>
      <c r="G1271">
        <v>16</v>
      </c>
      <c r="H1271">
        <v>0.8</v>
      </c>
      <c r="I1271" s="6" t="s">
        <v>417</v>
      </c>
      <c r="J1271">
        <v>0.92725733796213305</v>
      </c>
    </row>
    <row r="1272" spans="1:10">
      <c r="A1272">
        <v>0.31</v>
      </c>
      <c r="B1272">
        <v>0</v>
      </c>
      <c r="C1272">
        <v>-66.731709289290393</v>
      </c>
      <c r="D1272" t="s">
        <v>13</v>
      </c>
      <c r="E1272" t="s">
        <v>1390</v>
      </c>
      <c r="F1272" t="s">
        <v>1106</v>
      </c>
      <c r="G1272">
        <v>6</v>
      </c>
      <c r="H1272">
        <v>0.31</v>
      </c>
      <c r="I1272">
        <v>8.5847019858870693E-2</v>
      </c>
      <c r="J1272">
        <v>0.68248000954395205</v>
      </c>
    </row>
    <row r="1273" spans="1:10">
      <c r="A1273" s="6" t="s">
        <v>610</v>
      </c>
      <c r="B1273">
        <v>0</v>
      </c>
      <c r="C1273">
        <v>-340.79579434219499</v>
      </c>
      <c r="D1273" t="s">
        <v>14</v>
      </c>
      <c r="E1273" t="s">
        <v>1390</v>
      </c>
      <c r="F1273" t="s">
        <v>1106</v>
      </c>
      <c r="G1273">
        <v>16</v>
      </c>
      <c r="H1273" s="6" t="s">
        <v>610</v>
      </c>
      <c r="I1273" s="6" t="s">
        <v>612</v>
      </c>
      <c r="J1273" s="6" t="s">
        <v>613</v>
      </c>
    </row>
    <row r="1274" spans="1:10">
      <c r="A1274">
        <v>0.33</v>
      </c>
      <c r="B1274">
        <v>0</v>
      </c>
      <c r="C1274">
        <v>-83.633965835538405</v>
      </c>
      <c r="D1274" t="s">
        <v>10</v>
      </c>
      <c r="E1274" t="s">
        <v>1391</v>
      </c>
      <c r="F1274" t="s">
        <v>1106</v>
      </c>
      <c r="G1274">
        <v>5</v>
      </c>
      <c r="H1274">
        <v>0.33</v>
      </c>
      <c r="I1274">
        <v>8.5240502451157801E-2</v>
      </c>
      <c r="J1274" s="6" t="s">
        <v>1392</v>
      </c>
    </row>
    <row r="1275" spans="1:10">
      <c r="A1275">
        <v>0.11</v>
      </c>
      <c r="B1275">
        <v>0</v>
      </c>
      <c r="C1275">
        <v>-33.842935644896599</v>
      </c>
      <c r="D1275" t="s">
        <v>13</v>
      </c>
      <c r="E1275" t="s">
        <v>1391</v>
      </c>
      <c r="F1275" t="s">
        <v>1106</v>
      </c>
      <c r="G1275">
        <v>6</v>
      </c>
      <c r="H1275">
        <v>0.11</v>
      </c>
      <c r="I1275" s="6" t="s">
        <v>534</v>
      </c>
      <c r="J1275" s="6" t="s">
        <v>535</v>
      </c>
    </row>
    <row r="1276" spans="1:10">
      <c r="A1276">
        <v>0.85</v>
      </c>
      <c r="B1276">
        <v>0</v>
      </c>
      <c r="C1276">
        <v>-620.14199693177204</v>
      </c>
      <c r="D1276" t="s">
        <v>14</v>
      </c>
      <c r="E1276" t="s">
        <v>1391</v>
      </c>
      <c r="F1276" t="s">
        <v>1106</v>
      </c>
      <c r="G1276">
        <v>16</v>
      </c>
      <c r="H1276">
        <v>0.85</v>
      </c>
      <c r="I1276" s="6" t="s">
        <v>287</v>
      </c>
      <c r="J1276" s="6" t="s">
        <v>288</v>
      </c>
    </row>
    <row r="1277" spans="1:10">
      <c r="A1277">
        <v>0.78</v>
      </c>
      <c r="B1277">
        <v>0</v>
      </c>
      <c r="C1277">
        <v>-471.734821239425</v>
      </c>
      <c r="D1277" t="s">
        <v>14</v>
      </c>
      <c r="E1277" t="s">
        <v>1393</v>
      </c>
      <c r="F1277" t="s">
        <v>1106</v>
      </c>
      <c r="G1277">
        <v>16</v>
      </c>
      <c r="H1277">
        <v>0.78</v>
      </c>
      <c r="I1277" s="6" t="s">
        <v>450</v>
      </c>
      <c r="J1277">
        <v>0.91595245987187102</v>
      </c>
    </row>
    <row r="1278" spans="1:10">
      <c r="A1278">
        <v>1</v>
      </c>
      <c r="B1278">
        <v>0</v>
      </c>
      <c r="C1278">
        <v>-34.102725729167801</v>
      </c>
      <c r="D1278" t="s">
        <v>10</v>
      </c>
      <c r="E1278" t="s">
        <v>1394</v>
      </c>
      <c r="F1278" t="s">
        <v>1106</v>
      </c>
      <c r="G1278">
        <v>6</v>
      </c>
      <c r="H1278">
        <v>1</v>
      </c>
      <c r="I1278" s="6" t="s">
        <v>342</v>
      </c>
      <c r="J1278">
        <v>1</v>
      </c>
    </row>
    <row r="1279" spans="1:10">
      <c r="A1279">
        <v>1</v>
      </c>
      <c r="B1279">
        <v>0</v>
      </c>
      <c r="C1279">
        <v>-20.8165479831776</v>
      </c>
      <c r="D1279" t="s">
        <v>13</v>
      </c>
      <c r="E1279" t="s">
        <v>1394</v>
      </c>
      <c r="F1279" t="s">
        <v>1106</v>
      </c>
      <c r="G1279">
        <v>7</v>
      </c>
      <c r="H1279">
        <v>1</v>
      </c>
      <c r="I1279" s="6" t="s">
        <v>1395</v>
      </c>
      <c r="J1279" s="6" t="s">
        <v>1396</v>
      </c>
    </row>
    <row r="1280" spans="1:10">
      <c r="A1280">
        <v>0.61</v>
      </c>
      <c r="B1280">
        <v>0</v>
      </c>
      <c r="C1280">
        <v>-347.87088349780601</v>
      </c>
      <c r="D1280" t="s">
        <v>14</v>
      </c>
      <c r="E1280" t="s">
        <v>1394</v>
      </c>
      <c r="F1280" t="s">
        <v>1106</v>
      </c>
      <c r="G1280">
        <v>16</v>
      </c>
      <c r="H1280">
        <v>0.61</v>
      </c>
      <c r="I1280" s="6" t="s">
        <v>593</v>
      </c>
      <c r="J1280" s="6" t="s">
        <v>594</v>
      </c>
    </row>
    <row r="1281" spans="1:10">
      <c r="A1281">
        <v>0</v>
      </c>
      <c r="B1281">
        <v>0</v>
      </c>
      <c r="C1281">
        <v>-149.80458980597101</v>
      </c>
      <c r="D1281" t="s">
        <v>14</v>
      </c>
      <c r="E1281" t="s">
        <v>1397</v>
      </c>
      <c r="F1281" t="s">
        <v>1106</v>
      </c>
      <c r="G1281">
        <v>16</v>
      </c>
      <c r="H1281">
        <v>0</v>
      </c>
      <c r="I1281">
        <v>0</v>
      </c>
      <c r="J1281" s="6" t="s">
        <v>140</v>
      </c>
    </row>
    <row r="1282" spans="1:10">
      <c r="A1282">
        <v>0.56000000000000005</v>
      </c>
      <c r="B1282">
        <v>0</v>
      </c>
      <c r="C1282">
        <v>-23.502308054224901</v>
      </c>
      <c r="D1282" t="s">
        <v>10</v>
      </c>
      <c r="E1282" t="s">
        <v>1398</v>
      </c>
      <c r="F1282" t="s">
        <v>1106</v>
      </c>
      <c r="G1282">
        <v>5</v>
      </c>
      <c r="H1282">
        <v>0.56000000000000005</v>
      </c>
      <c r="I1282" s="6" t="s">
        <v>783</v>
      </c>
      <c r="J1282" s="6" t="s">
        <v>784</v>
      </c>
    </row>
    <row r="1283" spans="1:10">
      <c r="A1283">
        <v>0.76</v>
      </c>
      <c r="B1283">
        <v>0</v>
      </c>
      <c r="C1283">
        <v>-29.986980484895799</v>
      </c>
      <c r="D1283" t="s">
        <v>13</v>
      </c>
      <c r="E1283" t="s">
        <v>1398</v>
      </c>
      <c r="F1283" t="s">
        <v>1106</v>
      </c>
      <c r="G1283">
        <v>6</v>
      </c>
      <c r="H1283">
        <v>0.76</v>
      </c>
      <c r="I1283" s="6" t="s">
        <v>1399</v>
      </c>
      <c r="J1283" s="6" t="s">
        <v>1400</v>
      </c>
    </row>
    <row r="1284" spans="1:10">
      <c r="A1284">
        <v>0.97</v>
      </c>
      <c r="B1284">
        <v>0</v>
      </c>
      <c r="C1284">
        <v>-367.778052050035</v>
      </c>
      <c r="D1284" t="s">
        <v>14</v>
      </c>
      <c r="E1284" t="s">
        <v>1398</v>
      </c>
      <c r="F1284" t="s">
        <v>1106</v>
      </c>
      <c r="G1284">
        <v>16</v>
      </c>
      <c r="H1284">
        <v>0.97</v>
      </c>
      <c r="I1284" s="6" t="s">
        <v>640</v>
      </c>
      <c r="J1284" s="6" t="s">
        <v>641</v>
      </c>
    </row>
    <row r="1285" spans="1:10">
      <c r="A1285" s="6" t="s">
        <v>488</v>
      </c>
      <c r="B1285">
        <v>0</v>
      </c>
      <c r="C1285">
        <v>-504.23641719987501</v>
      </c>
      <c r="D1285" t="s">
        <v>14</v>
      </c>
      <c r="E1285" t="s">
        <v>1401</v>
      </c>
      <c r="F1285" t="s">
        <v>1106</v>
      </c>
      <c r="G1285">
        <v>16</v>
      </c>
      <c r="H1285" s="6" t="s">
        <v>488</v>
      </c>
      <c r="I1285">
        <v>0.58890888943173203</v>
      </c>
      <c r="J1285" s="6" t="s">
        <v>490</v>
      </c>
    </row>
    <row r="1286" spans="1:10">
      <c r="A1286">
        <v>0.13</v>
      </c>
      <c r="B1286">
        <v>0</v>
      </c>
      <c r="C1286">
        <v>-406.86312867805498</v>
      </c>
      <c r="D1286" t="s">
        <v>14</v>
      </c>
      <c r="E1286" t="s">
        <v>1402</v>
      </c>
      <c r="F1286" t="s">
        <v>1106</v>
      </c>
      <c r="G1286">
        <v>16</v>
      </c>
      <c r="H1286">
        <v>0.13</v>
      </c>
      <c r="I1286">
        <v>3.7231133725714599E-2</v>
      </c>
      <c r="J1286" s="6" t="s">
        <v>336</v>
      </c>
    </row>
    <row r="1287" spans="1:10">
      <c r="A1287">
        <v>0.64</v>
      </c>
      <c r="B1287">
        <v>0</v>
      </c>
      <c r="C1287">
        <v>-39.636003517576398</v>
      </c>
      <c r="D1287" t="s">
        <v>13</v>
      </c>
      <c r="E1287" t="s">
        <v>1403</v>
      </c>
      <c r="F1287" t="s">
        <v>1106</v>
      </c>
      <c r="G1287">
        <v>5</v>
      </c>
      <c r="H1287">
        <v>0.64</v>
      </c>
      <c r="I1287" s="6" t="s">
        <v>1404</v>
      </c>
      <c r="J1287" s="6" t="s">
        <v>1405</v>
      </c>
    </row>
    <row r="1288" spans="1:10">
      <c r="A1288" s="6" t="s">
        <v>472</v>
      </c>
      <c r="B1288">
        <v>0</v>
      </c>
      <c r="C1288">
        <v>-657.36859183470403</v>
      </c>
      <c r="D1288" t="s">
        <v>14</v>
      </c>
      <c r="E1288" t="s">
        <v>1403</v>
      </c>
      <c r="F1288" t="s">
        <v>1106</v>
      </c>
      <c r="G1288">
        <v>16</v>
      </c>
      <c r="H1288" s="6" t="s">
        <v>472</v>
      </c>
      <c r="I1288" s="6" t="s">
        <v>474</v>
      </c>
      <c r="J1288" s="6" t="s">
        <v>475</v>
      </c>
    </row>
    <row r="1289" spans="1:10">
      <c r="A1289">
        <v>0.11</v>
      </c>
      <c r="B1289">
        <v>0</v>
      </c>
      <c r="C1289">
        <v>-494.46824691137499</v>
      </c>
      <c r="D1289" t="s">
        <v>14</v>
      </c>
      <c r="E1289" t="s">
        <v>1406</v>
      </c>
      <c r="F1289" t="s">
        <v>1106</v>
      </c>
      <c r="G1289">
        <v>16</v>
      </c>
      <c r="H1289">
        <v>0.11</v>
      </c>
      <c r="I1289" s="6" t="s">
        <v>695</v>
      </c>
      <c r="J1289" s="6" t="s">
        <v>696</v>
      </c>
    </row>
    <row r="1290" spans="1:10">
      <c r="A1290">
        <v>0.08</v>
      </c>
      <c r="B1290">
        <v>0</v>
      </c>
      <c r="C1290">
        <v>-474.44329338052398</v>
      </c>
      <c r="D1290" t="s">
        <v>14</v>
      </c>
      <c r="E1290" t="s">
        <v>1407</v>
      </c>
      <c r="F1290" t="s">
        <v>1106</v>
      </c>
      <c r="G1290">
        <v>16</v>
      </c>
      <c r="H1290">
        <v>0.08</v>
      </c>
      <c r="I1290">
        <v>1.6879457268963199E-2</v>
      </c>
      <c r="J1290" s="6" t="s">
        <v>713</v>
      </c>
    </row>
    <row r="1291" spans="1:10">
      <c r="A1291">
        <v>0.49</v>
      </c>
      <c r="B1291">
        <v>0</v>
      </c>
      <c r="C1291">
        <v>-104.154480887292</v>
      </c>
      <c r="D1291" t="s">
        <v>10</v>
      </c>
      <c r="E1291" t="s">
        <v>1408</v>
      </c>
      <c r="F1291" t="s">
        <v>1106</v>
      </c>
      <c r="G1291">
        <v>5</v>
      </c>
      <c r="H1291">
        <v>0.49</v>
      </c>
      <c r="I1291" s="6" t="s">
        <v>1296</v>
      </c>
      <c r="J1291" s="6" t="s">
        <v>1297</v>
      </c>
    </row>
    <row r="1292" spans="1:10">
      <c r="A1292">
        <v>0.14000000000000001</v>
      </c>
      <c r="B1292">
        <v>0</v>
      </c>
      <c r="C1292">
        <v>-598.19183840754499</v>
      </c>
      <c r="D1292" t="s">
        <v>14</v>
      </c>
      <c r="E1292" t="s">
        <v>1408</v>
      </c>
      <c r="F1292" t="s">
        <v>1106</v>
      </c>
      <c r="G1292">
        <v>16</v>
      </c>
      <c r="H1292">
        <v>0.14000000000000001</v>
      </c>
      <c r="I1292">
        <v>4.1864672574284501E-2</v>
      </c>
      <c r="J1292" s="6" t="s">
        <v>170</v>
      </c>
    </row>
    <row r="1293" spans="1:10">
      <c r="A1293">
        <v>0.79</v>
      </c>
      <c r="B1293">
        <v>0</v>
      </c>
      <c r="C1293">
        <v>-612.68527959984101</v>
      </c>
      <c r="D1293" t="s">
        <v>14</v>
      </c>
      <c r="E1293" t="s">
        <v>1409</v>
      </c>
      <c r="F1293" t="s">
        <v>1106</v>
      </c>
      <c r="G1293">
        <v>16</v>
      </c>
      <c r="H1293">
        <v>0.79</v>
      </c>
      <c r="I1293" s="6" t="s">
        <v>239</v>
      </c>
      <c r="J1293" s="6" t="s">
        <v>240</v>
      </c>
    </row>
    <row r="1294" spans="1:10">
      <c r="A1294">
        <v>0.26</v>
      </c>
      <c r="B1294">
        <v>0</v>
      </c>
      <c r="C1294">
        <v>-679.51384211232698</v>
      </c>
      <c r="D1294" t="s">
        <v>14</v>
      </c>
      <c r="E1294" t="s">
        <v>1410</v>
      </c>
      <c r="F1294" t="s">
        <v>1106</v>
      </c>
      <c r="G1294">
        <v>16</v>
      </c>
      <c r="H1294">
        <v>0.26</v>
      </c>
      <c r="I1294" s="6" t="s">
        <v>440</v>
      </c>
      <c r="J1294">
        <v>0.50498332953799996</v>
      </c>
    </row>
    <row r="1295" spans="1:10">
      <c r="A1295">
        <v>0.3</v>
      </c>
      <c r="B1295">
        <v>0</v>
      </c>
      <c r="C1295">
        <v>-517.48294142500902</v>
      </c>
      <c r="D1295" t="s">
        <v>14</v>
      </c>
      <c r="E1295" t="s">
        <v>1411</v>
      </c>
      <c r="F1295" t="s">
        <v>1106</v>
      </c>
      <c r="G1295">
        <v>16</v>
      </c>
      <c r="H1295">
        <v>0.3</v>
      </c>
      <c r="I1295" s="6" t="s">
        <v>111</v>
      </c>
      <c r="J1295" s="6" t="s">
        <v>112</v>
      </c>
    </row>
    <row r="1296" spans="1:10">
      <c r="A1296">
        <v>0.23</v>
      </c>
      <c r="B1296">
        <v>0</v>
      </c>
      <c r="C1296">
        <v>-86.674767747666706</v>
      </c>
      <c r="D1296" t="s">
        <v>10</v>
      </c>
      <c r="E1296" t="s">
        <v>1412</v>
      </c>
      <c r="F1296" t="s">
        <v>1106</v>
      </c>
      <c r="G1296">
        <v>5</v>
      </c>
      <c r="H1296">
        <v>0.23</v>
      </c>
      <c r="I1296">
        <v>4.6131675776357399E-2</v>
      </c>
      <c r="J1296">
        <v>0.64848885520655697</v>
      </c>
    </row>
    <row r="1297" spans="1:10">
      <c r="A1297">
        <v>0.71</v>
      </c>
      <c r="B1297">
        <v>0</v>
      </c>
      <c r="C1297">
        <v>-634.39171579874301</v>
      </c>
      <c r="D1297" t="s">
        <v>14</v>
      </c>
      <c r="E1297" t="s">
        <v>1412</v>
      </c>
      <c r="F1297" t="s">
        <v>1106</v>
      </c>
      <c r="G1297">
        <v>16</v>
      </c>
      <c r="H1297">
        <v>0.71</v>
      </c>
      <c r="I1297" s="6" t="s">
        <v>796</v>
      </c>
      <c r="J1297" s="6" t="s">
        <v>797</v>
      </c>
    </row>
    <row r="1298" spans="1:10">
      <c r="A1298">
        <v>0.56000000000000005</v>
      </c>
      <c r="B1298">
        <v>0</v>
      </c>
      <c r="C1298">
        <v>-55.958754425478098</v>
      </c>
      <c r="D1298" t="s">
        <v>10</v>
      </c>
      <c r="E1298" t="s">
        <v>1413</v>
      </c>
      <c r="F1298" t="s">
        <v>1106</v>
      </c>
      <c r="G1298">
        <v>5</v>
      </c>
      <c r="H1298">
        <v>0.56000000000000005</v>
      </c>
      <c r="I1298" s="6" t="s">
        <v>783</v>
      </c>
      <c r="J1298" s="6" t="s">
        <v>784</v>
      </c>
    </row>
    <row r="1299" spans="1:10">
      <c r="A1299">
        <v>0.18</v>
      </c>
      <c r="B1299">
        <v>0</v>
      </c>
      <c r="C1299">
        <v>-499.61412485566802</v>
      </c>
      <c r="D1299" t="s">
        <v>14</v>
      </c>
      <c r="E1299" t="s">
        <v>1413</v>
      </c>
      <c r="F1299" t="s">
        <v>1106</v>
      </c>
      <c r="G1299">
        <v>16</v>
      </c>
      <c r="H1299">
        <v>0.18</v>
      </c>
      <c r="I1299">
        <v>6.1913216705024199E-2</v>
      </c>
      <c r="J1299" s="6" t="s">
        <v>733</v>
      </c>
    </row>
    <row r="1300" spans="1:10">
      <c r="A1300">
        <v>0.49</v>
      </c>
      <c r="B1300">
        <v>0</v>
      </c>
      <c r="C1300">
        <v>-649.35923295916803</v>
      </c>
      <c r="D1300" t="s">
        <v>14</v>
      </c>
      <c r="E1300" t="s">
        <v>1414</v>
      </c>
      <c r="F1300" t="s">
        <v>1106</v>
      </c>
      <c r="G1300">
        <v>16</v>
      </c>
      <c r="H1300">
        <v>0.49</v>
      </c>
      <c r="I1300" s="6" t="s">
        <v>393</v>
      </c>
      <c r="J1300" s="6" t="s">
        <v>394</v>
      </c>
    </row>
    <row r="1301" spans="1:10">
      <c r="A1301" s="6" t="s">
        <v>472</v>
      </c>
      <c r="B1301">
        <v>0</v>
      </c>
      <c r="C1301">
        <v>-723.472522636083</v>
      </c>
      <c r="D1301" t="s">
        <v>14</v>
      </c>
      <c r="E1301" t="s">
        <v>1415</v>
      </c>
      <c r="F1301" t="s">
        <v>1106</v>
      </c>
      <c r="G1301">
        <v>16</v>
      </c>
      <c r="H1301" s="6" t="s">
        <v>472</v>
      </c>
      <c r="I1301" s="6" t="s">
        <v>474</v>
      </c>
      <c r="J1301" s="6" t="s">
        <v>475</v>
      </c>
    </row>
    <row r="1302" spans="1:10">
      <c r="A1302">
        <v>0.37</v>
      </c>
      <c r="B1302">
        <v>0</v>
      </c>
      <c r="C1302">
        <v>-90.836957060792599</v>
      </c>
      <c r="D1302" t="s">
        <v>10</v>
      </c>
      <c r="E1302" t="s">
        <v>1416</v>
      </c>
      <c r="F1302" t="s">
        <v>1106</v>
      </c>
      <c r="G1302">
        <v>5</v>
      </c>
      <c r="H1302">
        <v>0.37</v>
      </c>
      <c r="I1302" s="6" t="s">
        <v>268</v>
      </c>
      <c r="J1302" s="6" t="s">
        <v>269</v>
      </c>
    </row>
    <row r="1303" spans="1:10">
      <c r="A1303" s="6" t="s">
        <v>573</v>
      </c>
      <c r="B1303">
        <v>0</v>
      </c>
      <c r="C1303">
        <v>-431.53831340960699</v>
      </c>
      <c r="D1303" t="s">
        <v>14</v>
      </c>
      <c r="E1303" t="s">
        <v>1416</v>
      </c>
      <c r="F1303" t="s">
        <v>1106</v>
      </c>
      <c r="G1303">
        <v>16</v>
      </c>
      <c r="H1303" s="6" t="s">
        <v>573</v>
      </c>
      <c r="I1303" s="6" t="s">
        <v>575</v>
      </c>
      <c r="J1303" s="6" t="s">
        <v>576</v>
      </c>
    </row>
    <row r="1304" spans="1:10">
      <c r="A1304">
        <v>0</v>
      </c>
      <c r="B1304">
        <v>0</v>
      </c>
      <c r="C1304">
        <v>-41.112594026468997</v>
      </c>
      <c r="D1304" t="s">
        <v>10</v>
      </c>
      <c r="E1304" t="s">
        <v>1417</v>
      </c>
      <c r="F1304" t="s">
        <v>1106</v>
      </c>
      <c r="G1304">
        <v>5</v>
      </c>
      <c r="H1304">
        <v>0</v>
      </c>
      <c r="I1304" s="6" t="s">
        <v>126</v>
      </c>
      <c r="J1304" s="6" t="s">
        <v>127</v>
      </c>
    </row>
    <row r="1305" spans="1:10">
      <c r="A1305" s="6" t="s">
        <v>290</v>
      </c>
      <c r="B1305">
        <v>0</v>
      </c>
      <c r="C1305">
        <v>-747.827272538236</v>
      </c>
      <c r="D1305" t="s">
        <v>14</v>
      </c>
      <c r="E1305" t="s">
        <v>1417</v>
      </c>
      <c r="F1305" t="s">
        <v>1106</v>
      </c>
      <c r="G1305">
        <v>16</v>
      </c>
      <c r="H1305" s="6" t="s">
        <v>290</v>
      </c>
      <c r="I1305" s="6" t="s">
        <v>381</v>
      </c>
      <c r="J1305">
        <v>0.86001360472521104</v>
      </c>
    </row>
    <row r="1306" spans="1:10">
      <c r="A1306">
        <v>0</v>
      </c>
      <c r="B1306">
        <v>0</v>
      </c>
      <c r="C1306">
        <v>-134.50961088935699</v>
      </c>
      <c r="D1306" t="s">
        <v>14</v>
      </c>
      <c r="E1306" t="s">
        <v>1418</v>
      </c>
      <c r="F1306" t="s">
        <v>1106</v>
      </c>
      <c r="G1306">
        <v>16</v>
      </c>
      <c r="H1306">
        <v>0</v>
      </c>
      <c r="I1306">
        <v>0</v>
      </c>
      <c r="J1306" s="6" t="s">
        <v>140</v>
      </c>
    </row>
    <row r="1307" spans="1:10">
      <c r="A1307">
        <v>0.88</v>
      </c>
      <c r="B1307">
        <v>0</v>
      </c>
      <c r="C1307">
        <v>-415.77349403863002</v>
      </c>
      <c r="D1307" t="s">
        <v>14</v>
      </c>
      <c r="E1307" t="s">
        <v>1419</v>
      </c>
      <c r="F1307" t="s">
        <v>1106</v>
      </c>
      <c r="G1307">
        <v>16</v>
      </c>
      <c r="H1307">
        <v>0.88</v>
      </c>
      <c r="I1307" s="6" t="s">
        <v>434</v>
      </c>
      <c r="J1307" s="6" t="s">
        <v>435</v>
      </c>
    </row>
    <row r="1308" spans="1:10">
      <c r="A1308">
        <v>0</v>
      </c>
      <c r="B1308">
        <v>0</v>
      </c>
      <c r="C1308">
        <v>-110.995811904051</v>
      </c>
      <c r="D1308" t="s">
        <v>14</v>
      </c>
      <c r="E1308" t="s">
        <v>1420</v>
      </c>
      <c r="F1308" t="s">
        <v>1106</v>
      </c>
      <c r="G1308">
        <v>16</v>
      </c>
      <c r="H1308">
        <v>0</v>
      </c>
      <c r="I1308">
        <v>0</v>
      </c>
      <c r="J1308" s="6" t="s">
        <v>140</v>
      </c>
    </row>
    <row r="1309" spans="1:10">
      <c r="A1309">
        <v>0.3</v>
      </c>
      <c r="B1309">
        <v>0</v>
      </c>
      <c r="C1309">
        <v>-686.24531778304402</v>
      </c>
      <c r="D1309" t="s">
        <v>14</v>
      </c>
      <c r="E1309" t="s">
        <v>1421</v>
      </c>
      <c r="F1309" t="s">
        <v>1106</v>
      </c>
      <c r="G1309">
        <v>16</v>
      </c>
      <c r="H1309">
        <v>0.3</v>
      </c>
      <c r="I1309" s="6" t="s">
        <v>111</v>
      </c>
      <c r="J1309" s="6" t="s">
        <v>112</v>
      </c>
    </row>
    <row r="1310" spans="1:10">
      <c r="A1310">
        <v>0.57999999999999996</v>
      </c>
      <c r="B1310">
        <v>0</v>
      </c>
      <c r="C1310">
        <v>-197.93779101608601</v>
      </c>
      <c r="D1310" t="s">
        <v>10</v>
      </c>
      <c r="E1310" t="s">
        <v>1422</v>
      </c>
      <c r="F1310" t="s">
        <v>1106</v>
      </c>
      <c r="G1310">
        <v>7</v>
      </c>
      <c r="H1310">
        <v>0.57999999999999996</v>
      </c>
      <c r="I1310" s="6" t="s">
        <v>1172</v>
      </c>
      <c r="J1310" s="6" t="s">
        <v>1173</v>
      </c>
    </row>
    <row r="1311" spans="1:10">
      <c r="A1311" s="6" t="s">
        <v>236</v>
      </c>
      <c r="B1311">
        <v>0</v>
      </c>
      <c r="C1311">
        <v>-92.757305710290197</v>
      </c>
      <c r="D1311" t="s">
        <v>13</v>
      </c>
      <c r="E1311" t="s">
        <v>1422</v>
      </c>
      <c r="F1311" t="s">
        <v>1106</v>
      </c>
      <c r="G1311">
        <v>5</v>
      </c>
      <c r="H1311" s="6" t="s">
        <v>236</v>
      </c>
      <c r="I1311" s="6" t="s">
        <v>1423</v>
      </c>
      <c r="J1311" s="6" t="s">
        <v>1424</v>
      </c>
    </row>
    <row r="1312" spans="1:10">
      <c r="A1312">
        <v>0.24</v>
      </c>
      <c r="B1312">
        <v>0</v>
      </c>
      <c r="C1312">
        <v>-529.966236258771</v>
      </c>
      <c r="D1312" t="s">
        <v>14</v>
      </c>
      <c r="E1312" t="s">
        <v>1422</v>
      </c>
      <c r="F1312" t="s">
        <v>1106</v>
      </c>
      <c r="G1312">
        <v>16</v>
      </c>
      <c r="H1312">
        <v>0.24</v>
      </c>
      <c r="I1312">
        <v>9.5792488470350406E-2</v>
      </c>
      <c r="J1312" s="6" t="s">
        <v>152</v>
      </c>
    </row>
    <row r="1313" spans="1:10">
      <c r="A1313" s="6" t="s">
        <v>773</v>
      </c>
      <c r="B1313">
        <v>0</v>
      </c>
      <c r="C1313">
        <v>-474.06699553546002</v>
      </c>
      <c r="D1313" t="s">
        <v>14</v>
      </c>
      <c r="E1313" t="s">
        <v>1425</v>
      </c>
      <c r="F1313" t="s">
        <v>1106</v>
      </c>
      <c r="G1313">
        <v>16</v>
      </c>
      <c r="H1313" s="6" t="s">
        <v>773</v>
      </c>
      <c r="I1313">
        <v>0.16717058820748501</v>
      </c>
      <c r="J1313">
        <v>0.59091171595284597</v>
      </c>
    </row>
    <row r="1314" spans="1:10">
      <c r="A1314">
        <v>0.87</v>
      </c>
      <c r="B1314">
        <v>0</v>
      </c>
      <c r="C1314">
        <v>-389.47165587165898</v>
      </c>
      <c r="D1314" t="s">
        <v>14</v>
      </c>
      <c r="E1314" t="s">
        <v>1426</v>
      </c>
      <c r="F1314" t="s">
        <v>1106</v>
      </c>
      <c r="G1314">
        <v>16</v>
      </c>
      <c r="H1314">
        <v>0.87</v>
      </c>
      <c r="I1314" s="6" t="s">
        <v>167</v>
      </c>
      <c r="J1314" s="6" t="s">
        <v>168</v>
      </c>
    </row>
    <row r="1315" spans="1:10">
      <c r="A1315">
        <v>0</v>
      </c>
      <c r="B1315">
        <v>0</v>
      </c>
      <c r="C1315">
        <v>-87.846762751366398</v>
      </c>
      <c r="D1315" t="s">
        <v>14</v>
      </c>
      <c r="E1315" t="s">
        <v>1427</v>
      </c>
      <c r="F1315" t="s">
        <v>1106</v>
      </c>
      <c r="G1315">
        <v>16</v>
      </c>
      <c r="H1315">
        <v>0</v>
      </c>
      <c r="I1315">
        <v>0</v>
      </c>
      <c r="J1315" s="6" t="s">
        <v>140</v>
      </c>
    </row>
    <row r="1316" spans="1:10">
      <c r="A1316">
        <v>0.57999999999999996</v>
      </c>
      <c r="B1316">
        <v>0</v>
      </c>
      <c r="C1316">
        <v>-710.02621562967704</v>
      </c>
      <c r="D1316" t="s">
        <v>14</v>
      </c>
      <c r="E1316" t="s">
        <v>1428</v>
      </c>
      <c r="F1316" t="s">
        <v>1106</v>
      </c>
      <c r="G1316">
        <v>16</v>
      </c>
      <c r="H1316">
        <v>0.57999999999999996</v>
      </c>
      <c r="I1316" s="6" t="s">
        <v>420</v>
      </c>
      <c r="J1316" s="6" t="s">
        <v>421</v>
      </c>
    </row>
    <row r="1317" spans="1:10">
      <c r="A1317">
        <v>0</v>
      </c>
      <c r="B1317">
        <v>0</v>
      </c>
      <c r="C1317">
        <v>-141.24707417646999</v>
      </c>
      <c r="D1317" t="s">
        <v>14</v>
      </c>
      <c r="E1317" t="s">
        <v>1429</v>
      </c>
      <c r="F1317" t="s">
        <v>1106</v>
      </c>
      <c r="G1317">
        <v>16</v>
      </c>
      <c r="H1317">
        <v>0</v>
      </c>
      <c r="I1317">
        <v>0</v>
      </c>
      <c r="J1317" s="6" t="s">
        <v>140</v>
      </c>
    </row>
    <row r="1318" spans="1:10">
      <c r="A1318">
        <v>0</v>
      </c>
      <c r="B1318">
        <v>0</v>
      </c>
      <c r="C1318">
        <v>-6.8643793879414803</v>
      </c>
      <c r="D1318" t="s">
        <v>14</v>
      </c>
      <c r="E1318" t="s">
        <v>1430</v>
      </c>
      <c r="F1318" t="s">
        <v>1106</v>
      </c>
      <c r="G1318">
        <v>16</v>
      </c>
      <c r="H1318">
        <v>0</v>
      </c>
      <c r="I1318">
        <v>0</v>
      </c>
      <c r="J1318" s="6" t="s">
        <v>140</v>
      </c>
    </row>
    <row r="1319" spans="1:10">
      <c r="A1319">
        <v>0</v>
      </c>
      <c r="B1319">
        <v>0</v>
      </c>
      <c r="C1319">
        <v>-124.353393038324</v>
      </c>
      <c r="D1319" t="s">
        <v>14</v>
      </c>
      <c r="E1319" t="s">
        <v>1431</v>
      </c>
      <c r="F1319" t="s">
        <v>1106</v>
      </c>
      <c r="G1319">
        <v>16</v>
      </c>
      <c r="H1319">
        <v>0</v>
      </c>
      <c r="I1319">
        <v>0</v>
      </c>
      <c r="J1319" s="6" t="s">
        <v>140</v>
      </c>
    </row>
    <row r="1320" spans="1:10">
      <c r="A1320">
        <v>0</v>
      </c>
      <c r="B1320">
        <v>0</v>
      </c>
      <c r="C1320">
        <v>-0.56281880779607996</v>
      </c>
      <c r="D1320" t="s">
        <v>13</v>
      </c>
      <c r="E1320" t="s">
        <v>1432</v>
      </c>
      <c r="F1320" t="s">
        <v>1106</v>
      </c>
      <c r="G1320">
        <v>5</v>
      </c>
      <c r="H1320">
        <v>0</v>
      </c>
      <c r="I1320" s="6" t="s">
        <v>126</v>
      </c>
      <c r="J1320" s="6" t="s">
        <v>127</v>
      </c>
    </row>
    <row r="1321" spans="1:10">
      <c r="A1321">
        <v>0.28000000000000003</v>
      </c>
      <c r="B1321">
        <v>0</v>
      </c>
      <c r="C1321">
        <v>-641.13943099928099</v>
      </c>
      <c r="D1321" t="s">
        <v>14</v>
      </c>
      <c r="E1321" t="s">
        <v>1432</v>
      </c>
      <c r="F1321" t="s">
        <v>1106</v>
      </c>
      <c r="G1321">
        <v>16</v>
      </c>
      <c r="H1321">
        <v>0.28000000000000003</v>
      </c>
      <c r="I1321" s="6" t="s">
        <v>280</v>
      </c>
      <c r="J1321" s="6" t="s">
        <v>281</v>
      </c>
    </row>
    <row r="1322" spans="1:10">
      <c r="A1322">
        <v>0.24</v>
      </c>
      <c r="B1322">
        <v>0</v>
      </c>
      <c r="C1322">
        <v>-435.34164686358503</v>
      </c>
      <c r="D1322" t="s">
        <v>14</v>
      </c>
      <c r="E1322" t="s">
        <v>1433</v>
      </c>
      <c r="F1322" t="s">
        <v>1106</v>
      </c>
      <c r="G1322">
        <v>16</v>
      </c>
      <c r="H1322">
        <v>0.24</v>
      </c>
      <c r="I1322">
        <v>9.5792488470350406E-2</v>
      </c>
      <c r="J1322" s="6" t="s">
        <v>152</v>
      </c>
    </row>
    <row r="1323" spans="1:10">
      <c r="A1323">
        <v>0.62</v>
      </c>
      <c r="B1323">
        <v>0</v>
      </c>
      <c r="C1323">
        <v>-64.089677739973496</v>
      </c>
      <c r="D1323" t="s">
        <v>10</v>
      </c>
      <c r="E1323" t="s">
        <v>1434</v>
      </c>
      <c r="F1323" t="s">
        <v>1106</v>
      </c>
      <c r="G1323">
        <v>6</v>
      </c>
      <c r="H1323">
        <v>0.62</v>
      </c>
      <c r="I1323" s="6" t="s">
        <v>1435</v>
      </c>
      <c r="J1323" s="6" t="s">
        <v>1436</v>
      </c>
    </row>
    <row r="1324" spans="1:10">
      <c r="A1324">
        <v>0.89</v>
      </c>
      <c r="B1324">
        <v>0</v>
      </c>
      <c r="C1324">
        <v>-42.011149804692998</v>
      </c>
      <c r="D1324" t="s">
        <v>13</v>
      </c>
      <c r="E1324" t="s">
        <v>1434</v>
      </c>
      <c r="F1324" t="s">
        <v>1106</v>
      </c>
      <c r="G1324">
        <v>6</v>
      </c>
      <c r="H1324">
        <v>0.89</v>
      </c>
      <c r="I1324" s="6" t="s">
        <v>1437</v>
      </c>
      <c r="J1324" s="6" t="s">
        <v>1438</v>
      </c>
    </row>
    <row r="1325" spans="1:10">
      <c r="A1325">
        <v>0.79</v>
      </c>
      <c r="B1325">
        <v>0</v>
      </c>
      <c r="C1325">
        <v>-455.60488930208601</v>
      </c>
      <c r="D1325" t="s">
        <v>14</v>
      </c>
      <c r="E1325" t="s">
        <v>1434</v>
      </c>
      <c r="F1325" t="s">
        <v>1106</v>
      </c>
      <c r="G1325">
        <v>16</v>
      </c>
      <c r="H1325">
        <v>0.79</v>
      </c>
      <c r="I1325" s="6" t="s">
        <v>239</v>
      </c>
      <c r="J1325" s="6" t="s">
        <v>240</v>
      </c>
    </row>
    <row r="1326" spans="1:10">
      <c r="A1326">
        <v>0.85</v>
      </c>
      <c r="B1326">
        <v>0</v>
      </c>
      <c r="C1326">
        <v>-112.29223683313499</v>
      </c>
      <c r="D1326" t="s">
        <v>10</v>
      </c>
      <c r="E1326" t="s">
        <v>1439</v>
      </c>
      <c r="F1326" t="s">
        <v>1106</v>
      </c>
      <c r="G1326">
        <v>6</v>
      </c>
      <c r="H1326">
        <v>0.85</v>
      </c>
      <c r="I1326" s="6" t="s">
        <v>1440</v>
      </c>
      <c r="J1326" s="6" t="s">
        <v>1441</v>
      </c>
    </row>
    <row r="1327" spans="1:10">
      <c r="A1327" s="6" t="s">
        <v>192</v>
      </c>
      <c r="B1327">
        <v>0</v>
      </c>
      <c r="C1327">
        <v>-81.495116085310897</v>
      </c>
      <c r="D1327" t="s">
        <v>13</v>
      </c>
      <c r="E1327" t="s">
        <v>1439</v>
      </c>
      <c r="F1327" t="s">
        <v>1106</v>
      </c>
      <c r="G1327">
        <v>6</v>
      </c>
      <c r="H1327" s="6" t="s">
        <v>192</v>
      </c>
      <c r="I1327" s="6" t="s">
        <v>1442</v>
      </c>
      <c r="J1327" s="6" t="s">
        <v>1443</v>
      </c>
    </row>
    <row r="1328" spans="1:10">
      <c r="A1328">
        <v>0.79</v>
      </c>
      <c r="B1328">
        <v>0</v>
      </c>
      <c r="C1328">
        <v>-478.21074680592898</v>
      </c>
      <c r="D1328" t="s">
        <v>14</v>
      </c>
      <c r="E1328" t="s">
        <v>1439</v>
      </c>
      <c r="F1328" t="s">
        <v>1106</v>
      </c>
      <c r="G1328">
        <v>16</v>
      </c>
      <c r="H1328">
        <v>0.79</v>
      </c>
      <c r="I1328" s="6" t="s">
        <v>239</v>
      </c>
      <c r="J1328" s="6" t="s">
        <v>240</v>
      </c>
    </row>
    <row r="1329" spans="1:10">
      <c r="A1329">
        <v>0.87</v>
      </c>
      <c r="B1329">
        <v>0</v>
      </c>
      <c r="C1329">
        <v>-51.707624153398903</v>
      </c>
      <c r="D1329" t="s">
        <v>10</v>
      </c>
      <c r="E1329" t="s">
        <v>1444</v>
      </c>
      <c r="F1329" t="s">
        <v>1106</v>
      </c>
      <c r="G1329">
        <v>5</v>
      </c>
      <c r="H1329">
        <v>0.87</v>
      </c>
      <c r="I1329" s="6" t="s">
        <v>1445</v>
      </c>
      <c r="J1329" s="6" t="s">
        <v>1446</v>
      </c>
    </row>
    <row r="1330" spans="1:10">
      <c r="A1330">
        <v>0.55000000000000004</v>
      </c>
      <c r="B1330">
        <v>0</v>
      </c>
      <c r="C1330">
        <v>-43.468546343690903</v>
      </c>
      <c r="D1330" t="s">
        <v>13</v>
      </c>
      <c r="E1330" t="s">
        <v>1444</v>
      </c>
      <c r="F1330" t="s">
        <v>1106</v>
      </c>
      <c r="G1330">
        <v>6</v>
      </c>
      <c r="H1330">
        <v>0.55000000000000004</v>
      </c>
      <c r="I1330" s="6" t="s">
        <v>1447</v>
      </c>
      <c r="J1330" s="6" t="s">
        <v>1448</v>
      </c>
    </row>
    <row r="1331" spans="1:10">
      <c r="A1331">
        <v>0.56000000000000005</v>
      </c>
      <c r="B1331">
        <v>0</v>
      </c>
      <c r="C1331">
        <v>-723.20940533746898</v>
      </c>
      <c r="D1331" t="s">
        <v>14</v>
      </c>
      <c r="E1331" t="s">
        <v>1444</v>
      </c>
      <c r="F1331" t="s">
        <v>1106</v>
      </c>
      <c r="G1331">
        <v>16</v>
      </c>
      <c r="H1331">
        <v>0.56000000000000005</v>
      </c>
      <c r="I1331" s="6" t="s">
        <v>225</v>
      </c>
      <c r="J1331">
        <v>0.76710682244145301</v>
      </c>
    </row>
    <row r="1332" spans="1:10">
      <c r="A1332">
        <v>0.27</v>
      </c>
      <c r="B1332">
        <v>0</v>
      </c>
      <c r="C1332">
        <v>-65.444204395220595</v>
      </c>
      <c r="D1332" t="s">
        <v>10</v>
      </c>
      <c r="E1332" t="s">
        <v>1449</v>
      </c>
      <c r="F1332" t="s">
        <v>1106</v>
      </c>
      <c r="G1332">
        <v>5</v>
      </c>
      <c r="H1332">
        <v>0.27</v>
      </c>
      <c r="I1332">
        <v>6.0701776889939399E-2</v>
      </c>
      <c r="J1332">
        <v>0.67916015691032094</v>
      </c>
    </row>
    <row r="1333" spans="1:10">
      <c r="A1333">
        <v>0.43</v>
      </c>
      <c r="B1333">
        <v>0</v>
      </c>
      <c r="C1333">
        <v>-476.205597191018</v>
      </c>
      <c r="D1333" t="s">
        <v>14</v>
      </c>
      <c r="E1333" t="s">
        <v>1449</v>
      </c>
      <c r="F1333" t="s">
        <v>1106</v>
      </c>
      <c r="G1333">
        <v>16</v>
      </c>
      <c r="H1333">
        <v>0.43</v>
      </c>
      <c r="I1333" s="6" t="s">
        <v>459</v>
      </c>
      <c r="J1333" s="6" t="s">
        <v>460</v>
      </c>
    </row>
    <row r="1334" spans="1:10">
      <c r="A1334">
        <v>0.49</v>
      </c>
      <c r="B1334">
        <v>0</v>
      </c>
      <c r="C1334">
        <v>-535.74697275323604</v>
      </c>
      <c r="D1334" t="s">
        <v>14</v>
      </c>
      <c r="E1334" t="s">
        <v>1450</v>
      </c>
      <c r="F1334" t="s">
        <v>1106</v>
      </c>
      <c r="G1334">
        <v>16</v>
      </c>
      <c r="H1334">
        <v>0.49</v>
      </c>
      <c r="I1334" s="6" t="s">
        <v>393</v>
      </c>
      <c r="J1334" s="6" t="s">
        <v>394</v>
      </c>
    </row>
    <row r="1335" spans="1:10">
      <c r="A1335">
        <v>0.33</v>
      </c>
      <c r="B1335">
        <v>0</v>
      </c>
      <c r="C1335">
        <v>-490.57037783829702</v>
      </c>
      <c r="D1335" t="s">
        <v>14</v>
      </c>
      <c r="E1335" t="s">
        <v>1451</v>
      </c>
      <c r="F1335" t="s">
        <v>1106</v>
      </c>
      <c r="G1335">
        <v>16</v>
      </c>
      <c r="H1335">
        <v>0.33</v>
      </c>
      <c r="I1335" s="6" t="s">
        <v>1025</v>
      </c>
      <c r="J1335" s="6" t="s">
        <v>1026</v>
      </c>
    </row>
    <row r="1336" spans="1:10">
      <c r="A1336">
        <v>0</v>
      </c>
      <c r="B1336">
        <v>0</v>
      </c>
      <c r="C1336">
        <v>-404.41371820160998</v>
      </c>
      <c r="D1336" t="s">
        <v>14</v>
      </c>
      <c r="E1336" t="s">
        <v>1452</v>
      </c>
      <c r="F1336" t="s">
        <v>1106</v>
      </c>
      <c r="G1336">
        <v>16</v>
      </c>
      <c r="H1336">
        <v>0</v>
      </c>
      <c r="I1336">
        <v>0</v>
      </c>
      <c r="J1336" s="6" t="s">
        <v>140</v>
      </c>
    </row>
    <row r="1337" spans="1:10">
      <c r="A1337">
        <v>0.19</v>
      </c>
      <c r="B1337">
        <v>0</v>
      </c>
      <c r="C1337">
        <v>-57.966798785913497</v>
      </c>
      <c r="D1337" t="s">
        <v>10</v>
      </c>
      <c r="E1337" t="s">
        <v>1453</v>
      </c>
      <c r="F1337" t="s">
        <v>1106</v>
      </c>
      <c r="G1337">
        <v>7</v>
      </c>
      <c r="H1337">
        <v>0.19</v>
      </c>
      <c r="I1337" s="6" t="s">
        <v>1454</v>
      </c>
      <c r="J1337" s="6" t="s">
        <v>1455</v>
      </c>
    </row>
    <row r="1338" spans="1:10">
      <c r="A1338">
        <v>0</v>
      </c>
      <c r="B1338">
        <v>0</v>
      </c>
      <c r="C1338">
        <v>-6.1092375544881401</v>
      </c>
      <c r="D1338" t="s">
        <v>13</v>
      </c>
      <c r="E1338" t="s">
        <v>1453</v>
      </c>
      <c r="F1338" t="s">
        <v>1106</v>
      </c>
      <c r="G1338">
        <v>7</v>
      </c>
      <c r="H1338">
        <v>0</v>
      </c>
      <c r="I1338">
        <v>0</v>
      </c>
      <c r="J1338" s="6" t="s">
        <v>214</v>
      </c>
    </row>
    <row r="1339" spans="1:10">
      <c r="A1339">
        <v>0.18</v>
      </c>
      <c r="B1339">
        <v>0</v>
      </c>
      <c r="C1339">
        <v>-515.43702083175799</v>
      </c>
      <c r="D1339" t="s">
        <v>14</v>
      </c>
      <c r="E1339" t="s">
        <v>1453</v>
      </c>
      <c r="F1339" t="s">
        <v>1106</v>
      </c>
      <c r="G1339">
        <v>16</v>
      </c>
      <c r="H1339">
        <v>0.18</v>
      </c>
      <c r="I1339">
        <v>6.1913216705024199E-2</v>
      </c>
      <c r="J1339" s="6" t="s">
        <v>733</v>
      </c>
    </row>
    <row r="1340" spans="1:10">
      <c r="A1340">
        <v>0.45</v>
      </c>
      <c r="B1340">
        <v>0</v>
      </c>
      <c r="C1340">
        <v>-216.760675331133</v>
      </c>
      <c r="D1340" t="s">
        <v>10</v>
      </c>
      <c r="E1340" t="s">
        <v>1456</v>
      </c>
      <c r="F1340" t="s">
        <v>1106</v>
      </c>
      <c r="G1340">
        <v>6</v>
      </c>
      <c r="H1340">
        <v>0.45</v>
      </c>
      <c r="I1340" s="6" t="s">
        <v>1457</v>
      </c>
      <c r="J1340" s="6" t="s">
        <v>1458</v>
      </c>
    </row>
    <row r="1341" spans="1:10">
      <c r="A1341">
        <v>0.2</v>
      </c>
      <c r="B1341">
        <v>0</v>
      </c>
      <c r="C1341">
        <v>-78.274928950607105</v>
      </c>
      <c r="D1341" t="s">
        <v>13</v>
      </c>
      <c r="E1341" t="s">
        <v>1456</v>
      </c>
      <c r="F1341" t="s">
        <v>1106</v>
      </c>
      <c r="G1341">
        <v>5</v>
      </c>
      <c r="H1341">
        <v>0.2</v>
      </c>
      <c r="I1341">
        <v>3.6224108632430099E-2</v>
      </c>
      <c r="J1341" s="6" t="s">
        <v>142</v>
      </c>
    </row>
    <row r="1342" spans="1:10">
      <c r="A1342">
        <v>0.52</v>
      </c>
      <c r="B1342">
        <v>0</v>
      </c>
      <c r="C1342">
        <v>-918.24450679556298</v>
      </c>
      <c r="D1342" t="s">
        <v>14</v>
      </c>
      <c r="E1342" t="s">
        <v>1456</v>
      </c>
      <c r="F1342" t="s">
        <v>1106</v>
      </c>
      <c r="G1342">
        <v>16</v>
      </c>
      <c r="H1342">
        <v>0.52</v>
      </c>
      <c r="I1342" s="6" t="s">
        <v>405</v>
      </c>
      <c r="J1342" s="6" t="s">
        <v>406</v>
      </c>
    </row>
    <row r="1343" spans="1:10">
      <c r="A1343">
        <v>0.22</v>
      </c>
      <c r="B1343">
        <v>0</v>
      </c>
      <c r="C1343">
        <v>-58.435714603533498</v>
      </c>
      <c r="D1343" t="s">
        <v>13</v>
      </c>
      <c r="E1343" t="s">
        <v>1459</v>
      </c>
      <c r="F1343" t="s">
        <v>1106</v>
      </c>
      <c r="G1343">
        <v>5</v>
      </c>
      <c r="H1343">
        <v>0.22</v>
      </c>
      <c r="I1343">
        <v>4.2728423691493898E-2</v>
      </c>
      <c r="J1343" s="6" t="s">
        <v>361</v>
      </c>
    </row>
    <row r="1344" spans="1:10">
      <c r="A1344">
        <v>0.81</v>
      </c>
      <c r="B1344">
        <v>0</v>
      </c>
      <c r="C1344">
        <v>-569.92419166552099</v>
      </c>
      <c r="D1344" t="s">
        <v>14</v>
      </c>
      <c r="E1344" t="s">
        <v>1459</v>
      </c>
      <c r="F1344" t="s">
        <v>1106</v>
      </c>
      <c r="G1344">
        <v>16</v>
      </c>
      <c r="H1344">
        <v>0.81</v>
      </c>
      <c r="I1344" s="6" t="s">
        <v>525</v>
      </c>
      <c r="J1344" s="6" t="s">
        <v>526</v>
      </c>
    </row>
    <row r="1345" spans="1:10">
      <c r="A1345">
        <v>0.81</v>
      </c>
      <c r="B1345">
        <v>0</v>
      </c>
      <c r="C1345">
        <v>-552.79600392338</v>
      </c>
      <c r="D1345" t="s">
        <v>14</v>
      </c>
      <c r="E1345" t="s">
        <v>1460</v>
      </c>
      <c r="F1345" t="s">
        <v>1106</v>
      </c>
      <c r="G1345">
        <v>16</v>
      </c>
      <c r="H1345">
        <v>0.81</v>
      </c>
      <c r="I1345" s="6" t="s">
        <v>525</v>
      </c>
      <c r="J1345" s="6" t="s">
        <v>526</v>
      </c>
    </row>
    <row r="1346" spans="1:10">
      <c r="A1346">
        <v>0.8</v>
      </c>
      <c r="B1346">
        <v>0</v>
      </c>
      <c r="C1346">
        <v>-51.266275428148099</v>
      </c>
      <c r="D1346" t="s">
        <v>13</v>
      </c>
      <c r="E1346" t="s">
        <v>1461</v>
      </c>
      <c r="F1346" t="s">
        <v>1106</v>
      </c>
      <c r="G1346">
        <v>5</v>
      </c>
      <c r="H1346">
        <v>0.8</v>
      </c>
      <c r="I1346" s="6" t="s">
        <v>1238</v>
      </c>
      <c r="J1346" s="6" t="s">
        <v>1239</v>
      </c>
    </row>
    <row r="1347" spans="1:10">
      <c r="A1347">
        <v>0.46</v>
      </c>
      <c r="B1347">
        <v>0</v>
      </c>
      <c r="C1347">
        <v>-775.26999561477101</v>
      </c>
      <c r="D1347" t="s">
        <v>14</v>
      </c>
      <c r="E1347" t="s">
        <v>1461</v>
      </c>
      <c r="F1347" t="s">
        <v>1106</v>
      </c>
      <c r="G1347">
        <v>16</v>
      </c>
      <c r="H1347">
        <v>0.46</v>
      </c>
      <c r="I1347" s="6" t="s">
        <v>396</v>
      </c>
      <c r="J1347" s="6" t="s">
        <v>397</v>
      </c>
    </row>
    <row r="1348" spans="1:10">
      <c r="A1348" s="6" t="s">
        <v>472</v>
      </c>
      <c r="B1348">
        <v>0</v>
      </c>
      <c r="C1348">
        <v>-521.25540259799698</v>
      </c>
      <c r="D1348" t="s">
        <v>14</v>
      </c>
      <c r="E1348" t="s">
        <v>1462</v>
      </c>
      <c r="F1348" t="s">
        <v>1106</v>
      </c>
      <c r="G1348">
        <v>16</v>
      </c>
      <c r="H1348" s="6" t="s">
        <v>472</v>
      </c>
      <c r="I1348" s="6" t="s">
        <v>474</v>
      </c>
      <c r="J1348" s="6" t="s">
        <v>475</v>
      </c>
    </row>
    <row r="1349" spans="1:10">
      <c r="A1349" s="6" t="s">
        <v>236</v>
      </c>
      <c r="B1349">
        <v>0</v>
      </c>
      <c r="C1349">
        <v>-742.91119505828897</v>
      </c>
      <c r="D1349" t="s">
        <v>14</v>
      </c>
      <c r="E1349" t="s">
        <v>1463</v>
      </c>
      <c r="F1349" t="s">
        <v>1106</v>
      </c>
      <c r="G1349">
        <v>16</v>
      </c>
      <c r="H1349" s="6" t="s">
        <v>236</v>
      </c>
      <c r="I1349" s="6" t="s">
        <v>237</v>
      </c>
      <c r="J1349">
        <v>0.64453599400862305</v>
      </c>
    </row>
    <row r="1350" spans="1:10">
      <c r="A1350">
        <v>0.08</v>
      </c>
      <c r="B1350">
        <v>0</v>
      </c>
      <c r="C1350">
        <v>-597.94934823176698</v>
      </c>
      <c r="D1350" t="s">
        <v>14</v>
      </c>
      <c r="E1350" t="s">
        <v>1464</v>
      </c>
      <c r="F1350" t="s">
        <v>1106</v>
      </c>
      <c r="G1350">
        <v>16</v>
      </c>
      <c r="H1350">
        <v>0.08</v>
      </c>
      <c r="I1350">
        <v>1.6879457268963199E-2</v>
      </c>
      <c r="J1350" s="6" t="s">
        <v>713</v>
      </c>
    </row>
    <row r="1351" spans="1:10">
      <c r="A1351">
        <v>0.44</v>
      </c>
      <c r="B1351">
        <v>0</v>
      </c>
      <c r="C1351">
        <v>-117.586796782497</v>
      </c>
      <c r="D1351" t="s">
        <v>10</v>
      </c>
      <c r="E1351" t="s">
        <v>1465</v>
      </c>
      <c r="F1351" t="s">
        <v>1106</v>
      </c>
      <c r="G1351">
        <v>5</v>
      </c>
      <c r="H1351">
        <v>0.44</v>
      </c>
      <c r="I1351" s="6" t="s">
        <v>715</v>
      </c>
      <c r="J1351" s="6" t="s">
        <v>716</v>
      </c>
    </row>
    <row r="1352" spans="1:10">
      <c r="A1352">
        <v>0.74</v>
      </c>
      <c r="B1352">
        <v>0</v>
      </c>
      <c r="C1352">
        <v>-69.868052809385304</v>
      </c>
      <c r="D1352" t="s">
        <v>13</v>
      </c>
      <c r="E1352" t="s">
        <v>1465</v>
      </c>
      <c r="F1352" t="s">
        <v>1106</v>
      </c>
      <c r="G1352">
        <v>5</v>
      </c>
      <c r="H1352">
        <v>0.74</v>
      </c>
      <c r="I1352" s="6" t="s">
        <v>1152</v>
      </c>
      <c r="J1352" s="6" t="s">
        <v>1153</v>
      </c>
    </row>
    <row r="1353" spans="1:10">
      <c r="A1353">
        <v>0.37</v>
      </c>
      <c r="B1353">
        <v>0</v>
      </c>
      <c r="C1353">
        <v>-979.97035041260403</v>
      </c>
      <c r="D1353" t="s">
        <v>14</v>
      </c>
      <c r="E1353" t="s">
        <v>1465</v>
      </c>
      <c r="F1353" t="s">
        <v>1106</v>
      </c>
      <c r="G1353">
        <v>16</v>
      </c>
      <c r="H1353">
        <v>0.37</v>
      </c>
      <c r="I1353" s="6" t="s">
        <v>137</v>
      </c>
      <c r="J1353" s="6" t="s">
        <v>138</v>
      </c>
    </row>
    <row r="1354" spans="1:10">
      <c r="A1354">
        <v>0.72</v>
      </c>
      <c r="B1354">
        <v>0</v>
      </c>
      <c r="C1354">
        <v>-58.187402880121098</v>
      </c>
      <c r="D1354" t="s">
        <v>10</v>
      </c>
      <c r="E1354" t="s">
        <v>1466</v>
      </c>
      <c r="F1354" t="s">
        <v>1106</v>
      </c>
      <c r="G1354">
        <v>5</v>
      </c>
      <c r="H1354">
        <v>0.72</v>
      </c>
      <c r="I1354" s="6" t="s">
        <v>1467</v>
      </c>
      <c r="J1354" s="6" t="s">
        <v>1468</v>
      </c>
    </row>
    <row r="1355" spans="1:10">
      <c r="A1355">
        <v>0.51</v>
      </c>
      <c r="B1355">
        <v>0</v>
      </c>
      <c r="C1355">
        <v>-74.512969034241706</v>
      </c>
      <c r="D1355" t="s">
        <v>13</v>
      </c>
      <c r="E1355" t="s">
        <v>1466</v>
      </c>
      <c r="F1355" t="s">
        <v>1106</v>
      </c>
      <c r="G1355">
        <v>7</v>
      </c>
      <c r="H1355">
        <v>0.51</v>
      </c>
      <c r="I1355" s="6" t="s">
        <v>1469</v>
      </c>
      <c r="J1355" s="6" t="s">
        <v>1470</v>
      </c>
    </row>
    <row r="1356" spans="1:10">
      <c r="A1356">
        <v>0.63</v>
      </c>
      <c r="B1356">
        <v>0</v>
      </c>
      <c r="C1356">
        <v>-678.678676530953</v>
      </c>
      <c r="D1356" t="s">
        <v>14</v>
      </c>
      <c r="E1356" t="s">
        <v>1466</v>
      </c>
      <c r="F1356" t="s">
        <v>1106</v>
      </c>
      <c r="G1356">
        <v>16</v>
      </c>
      <c r="H1356">
        <v>0.63</v>
      </c>
      <c r="I1356" s="6" t="s">
        <v>497</v>
      </c>
      <c r="J1356" s="6" t="s">
        <v>498</v>
      </c>
    </row>
    <row r="1357" spans="1:10">
      <c r="A1357">
        <v>0.38</v>
      </c>
      <c r="B1357">
        <v>0</v>
      </c>
      <c r="C1357">
        <v>-80.050010261035993</v>
      </c>
      <c r="D1357" t="s">
        <v>10</v>
      </c>
      <c r="E1357" t="s">
        <v>1471</v>
      </c>
      <c r="F1357" t="s">
        <v>1106</v>
      </c>
      <c r="G1357">
        <v>7</v>
      </c>
      <c r="H1357">
        <v>0.38</v>
      </c>
      <c r="I1357" s="6" t="s">
        <v>1472</v>
      </c>
      <c r="J1357" s="6" t="s">
        <v>1473</v>
      </c>
    </row>
    <row r="1358" spans="1:10">
      <c r="A1358" s="6" t="s">
        <v>290</v>
      </c>
      <c r="B1358">
        <v>0</v>
      </c>
      <c r="C1358">
        <v>-46.773223146156099</v>
      </c>
      <c r="D1358" t="s">
        <v>13</v>
      </c>
      <c r="E1358" t="s">
        <v>1471</v>
      </c>
      <c r="F1358" t="s">
        <v>1106</v>
      </c>
      <c r="G1358">
        <v>5</v>
      </c>
      <c r="H1358" s="6" t="s">
        <v>290</v>
      </c>
      <c r="I1358" s="6" t="s">
        <v>292</v>
      </c>
      <c r="J1358" s="6" t="s">
        <v>293</v>
      </c>
    </row>
    <row r="1359" spans="1:10">
      <c r="A1359">
        <v>0.52</v>
      </c>
      <c r="B1359">
        <v>0</v>
      </c>
      <c r="C1359">
        <v>-871.06112122401896</v>
      </c>
      <c r="D1359" t="s">
        <v>14</v>
      </c>
      <c r="E1359" t="s">
        <v>1471</v>
      </c>
      <c r="F1359" t="s">
        <v>1106</v>
      </c>
      <c r="G1359">
        <v>16</v>
      </c>
      <c r="H1359">
        <v>0.52</v>
      </c>
      <c r="I1359" s="6" t="s">
        <v>405</v>
      </c>
      <c r="J1359" s="6" t="s">
        <v>406</v>
      </c>
    </row>
    <row r="1360" spans="1:10">
      <c r="A1360">
        <v>0.76</v>
      </c>
      <c r="B1360">
        <v>0</v>
      </c>
      <c r="C1360">
        <v>-856.412191836327</v>
      </c>
      <c r="D1360" t="s">
        <v>14</v>
      </c>
      <c r="E1360" t="s">
        <v>1474</v>
      </c>
      <c r="F1360" t="s">
        <v>1106</v>
      </c>
      <c r="G1360">
        <v>16</v>
      </c>
      <c r="H1360">
        <v>0.76</v>
      </c>
      <c r="I1360" s="6" t="s">
        <v>544</v>
      </c>
      <c r="J1360" s="6" t="s">
        <v>545</v>
      </c>
    </row>
    <row r="1361" spans="1:10">
      <c r="A1361">
        <v>0.05</v>
      </c>
      <c r="B1361">
        <v>0</v>
      </c>
      <c r="C1361">
        <v>-304.55994355770298</v>
      </c>
      <c r="D1361" t="s">
        <v>14</v>
      </c>
      <c r="E1361" t="s">
        <v>1475</v>
      </c>
      <c r="F1361" t="s">
        <v>1106</v>
      </c>
      <c r="G1361">
        <v>16</v>
      </c>
      <c r="H1361">
        <v>0.05</v>
      </c>
      <c r="I1361">
        <v>7.5593352321114303E-3</v>
      </c>
      <c r="J1361" s="6" t="s">
        <v>199</v>
      </c>
    </row>
    <row r="1362" spans="1:10">
      <c r="A1362">
        <v>0</v>
      </c>
      <c r="B1362">
        <v>0</v>
      </c>
      <c r="C1362">
        <v>-6.6131209916039397</v>
      </c>
      <c r="D1362" t="s">
        <v>14</v>
      </c>
      <c r="E1362" t="s">
        <v>1476</v>
      </c>
      <c r="F1362" t="s">
        <v>1106</v>
      </c>
      <c r="G1362">
        <v>16</v>
      </c>
      <c r="H1362">
        <v>0</v>
      </c>
      <c r="I1362">
        <v>0</v>
      </c>
      <c r="J1362" s="6" t="s">
        <v>140</v>
      </c>
    </row>
    <row r="1363" spans="1:10">
      <c r="A1363">
        <v>0.17</v>
      </c>
      <c r="B1363">
        <v>0</v>
      </c>
      <c r="C1363">
        <v>-532.02157730818601</v>
      </c>
      <c r="D1363" t="s">
        <v>14</v>
      </c>
      <c r="E1363" t="s">
        <v>1477</v>
      </c>
      <c r="F1363" t="s">
        <v>1106</v>
      </c>
      <c r="G1363">
        <v>16</v>
      </c>
      <c r="H1363">
        <v>0.17</v>
      </c>
      <c r="I1363">
        <v>5.6689958584459903E-2</v>
      </c>
      <c r="J1363" s="6" t="s">
        <v>179</v>
      </c>
    </row>
    <row r="1364" spans="1:10">
      <c r="A1364" s="6" t="s">
        <v>773</v>
      </c>
      <c r="B1364">
        <v>0</v>
      </c>
      <c r="C1364">
        <v>-53.358695114568199</v>
      </c>
      <c r="D1364" t="s">
        <v>13</v>
      </c>
      <c r="E1364" t="s">
        <v>1478</v>
      </c>
      <c r="F1364" t="s">
        <v>1106</v>
      </c>
      <c r="G1364">
        <v>5</v>
      </c>
      <c r="H1364" s="6" t="s">
        <v>773</v>
      </c>
      <c r="I1364">
        <v>9.4092631159024595E-2</v>
      </c>
      <c r="J1364" s="6" t="s">
        <v>998</v>
      </c>
    </row>
    <row r="1365" spans="1:10">
      <c r="A1365">
        <v>0.33</v>
      </c>
      <c r="B1365">
        <v>0</v>
      </c>
      <c r="C1365">
        <v>-745.51525087653897</v>
      </c>
      <c r="D1365" t="s">
        <v>14</v>
      </c>
      <c r="E1365" t="s">
        <v>1478</v>
      </c>
      <c r="F1365" t="s">
        <v>1106</v>
      </c>
      <c r="G1365">
        <v>16</v>
      </c>
      <c r="H1365">
        <v>0.33</v>
      </c>
      <c r="I1365" s="6" t="s">
        <v>1025</v>
      </c>
      <c r="J1365" s="6" t="s">
        <v>1026</v>
      </c>
    </row>
    <row r="1366" spans="1:10">
      <c r="A1366">
        <v>0</v>
      </c>
      <c r="B1366">
        <v>0</v>
      </c>
      <c r="C1366">
        <v>-141.13803809566599</v>
      </c>
      <c r="D1366" t="s">
        <v>14</v>
      </c>
      <c r="E1366" t="s">
        <v>1479</v>
      </c>
      <c r="F1366" t="s">
        <v>1106</v>
      </c>
      <c r="G1366">
        <v>16</v>
      </c>
      <c r="H1366">
        <v>0</v>
      </c>
      <c r="I1366">
        <v>0</v>
      </c>
      <c r="J1366" s="6" t="s">
        <v>140</v>
      </c>
    </row>
    <row r="1367" spans="1:10">
      <c r="A1367">
        <v>0.45</v>
      </c>
      <c r="B1367">
        <v>0</v>
      </c>
      <c r="C1367">
        <v>-54.701308807370303</v>
      </c>
      <c r="D1367" t="s">
        <v>13</v>
      </c>
      <c r="E1367" t="s">
        <v>1480</v>
      </c>
      <c r="F1367" t="s">
        <v>1106</v>
      </c>
      <c r="G1367">
        <v>6</v>
      </c>
      <c r="H1367">
        <v>0.45</v>
      </c>
      <c r="I1367" s="6" t="s">
        <v>1457</v>
      </c>
      <c r="J1367" s="6" t="s">
        <v>1458</v>
      </c>
    </row>
    <row r="1368" spans="1:10">
      <c r="A1368">
        <v>0.15</v>
      </c>
      <c r="B1368">
        <v>0</v>
      </c>
      <c r="C1368">
        <v>-459.64623476507802</v>
      </c>
      <c r="D1368" t="s">
        <v>14</v>
      </c>
      <c r="E1368" t="s">
        <v>1480</v>
      </c>
      <c r="F1368" t="s">
        <v>1106</v>
      </c>
      <c r="G1368">
        <v>16</v>
      </c>
      <c r="H1368">
        <v>0.15</v>
      </c>
      <c r="I1368">
        <v>4.6658155288370001E-2</v>
      </c>
      <c r="J1368" s="6" t="s">
        <v>365</v>
      </c>
    </row>
    <row r="1369" spans="1:10">
      <c r="A1369">
        <v>0.21</v>
      </c>
      <c r="B1369">
        <v>0</v>
      </c>
      <c r="C1369">
        <v>-399.34087046041498</v>
      </c>
      <c r="D1369" t="s">
        <v>14</v>
      </c>
      <c r="E1369" t="s">
        <v>1481</v>
      </c>
      <c r="F1369" t="s">
        <v>1106</v>
      </c>
      <c r="G1369">
        <v>16</v>
      </c>
      <c r="H1369">
        <v>0.21</v>
      </c>
      <c r="I1369" s="6" t="s">
        <v>162</v>
      </c>
      <c r="J1369" s="6" t="s">
        <v>163</v>
      </c>
    </row>
    <row r="1370" spans="1:10">
      <c r="A1370">
        <v>0.91</v>
      </c>
      <c r="B1370">
        <v>0</v>
      </c>
      <c r="C1370">
        <v>-339.286469597821</v>
      </c>
      <c r="D1370" t="s">
        <v>14</v>
      </c>
      <c r="E1370" t="s">
        <v>1482</v>
      </c>
      <c r="F1370" t="s">
        <v>1106</v>
      </c>
      <c r="G1370">
        <v>16</v>
      </c>
      <c r="H1370">
        <v>0.91</v>
      </c>
      <c r="I1370">
        <v>0.68176683412285399</v>
      </c>
      <c r="J1370" s="6" t="s">
        <v>276</v>
      </c>
    </row>
    <row r="1371" spans="1:10">
      <c r="A1371">
        <v>1</v>
      </c>
      <c r="B1371">
        <v>0</v>
      </c>
      <c r="C1371">
        <v>-176.64748661295999</v>
      </c>
      <c r="D1371" t="s">
        <v>14</v>
      </c>
      <c r="E1371" t="s">
        <v>1483</v>
      </c>
      <c r="F1371" t="s">
        <v>1106</v>
      </c>
      <c r="G1371">
        <v>16</v>
      </c>
      <c r="H1371">
        <v>1</v>
      </c>
      <c r="I1371" s="6" t="s">
        <v>149</v>
      </c>
      <c r="J1371">
        <v>1</v>
      </c>
    </row>
    <row r="1372" spans="1:10">
      <c r="A1372">
        <v>0</v>
      </c>
      <c r="B1372">
        <v>0</v>
      </c>
      <c r="C1372">
        <v>-35.879528722082298</v>
      </c>
      <c r="D1372" t="s">
        <v>14</v>
      </c>
      <c r="E1372" t="s">
        <v>1484</v>
      </c>
      <c r="F1372" t="s">
        <v>1106</v>
      </c>
      <c r="G1372">
        <v>16</v>
      </c>
      <c r="H1372">
        <v>0</v>
      </c>
      <c r="I1372">
        <v>0</v>
      </c>
      <c r="J1372" s="6" t="s">
        <v>140</v>
      </c>
    </row>
    <row r="1373" spans="1:10">
      <c r="A1373" s="6" t="s">
        <v>290</v>
      </c>
      <c r="B1373">
        <v>0</v>
      </c>
      <c r="C1373">
        <v>-37.040777416330698</v>
      </c>
      <c r="D1373" t="s">
        <v>13</v>
      </c>
      <c r="E1373" t="s">
        <v>1485</v>
      </c>
      <c r="F1373" t="s">
        <v>1106</v>
      </c>
      <c r="G1373">
        <v>5</v>
      </c>
      <c r="H1373" s="6" t="s">
        <v>290</v>
      </c>
      <c r="I1373" s="6" t="s">
        <v>292</v>
      </c>
      <c r="J1373" s="6" t="s">
        <v>293</v>
      </c>
    </row>
    <row r="1374" spans="1:10">
      <c r="A1374">
        <v>0.3</v>
      </c>
      <c r="B1374">
        <v>0</v>
      </c>
      <c r="C1374">
        <v>-618.72868271189805</v>
      </c>
      <c r="D1374" t="s">
        <v>14</v>
      </c>
      <c r="E1374" t="s">
        <v>1485</v>
      </c>
      <c r="F1374" t="s">
        <v>1106</v>
      </c>
      <c r="G1374">
        <v>16</v>
      </c>
      <c r="H1374">
        <v>0.3</v>
      </c>
      <c r="I1374" s="6" t="s">
        <v>111</v>
      </c>
      <c r="J1374" s="6" t="s">
        <v>112</v>
      </c>
    </row>
    <row r="1375" spans="1:10">
      <c r="A1375">
        <v>0.31</v>
      </c>
      <c r="B1375">
        <v>0</v>
      </c>
      <c r="C1375">
        <v>-53.887271914689002</v>
      </c>
      <c r="D1375" t="s">
        <v>10</v>
      </c>
      <c r="E1375" t="s">
        <v>1486</v>
      </c>
      <c r="F1375" t="s">
        <v>1106</v>
      </c>
      <c r="G1375">
        <v>5</v>
      </c>
      <c r="H1375">
        <v>0.31</v>
      </c>
      <c r="I1375">
        <v>7.6718520653767205E-2</v>
      </c>
      <c r="J1375" s="6" t="s">
        <v>278</v>
      </c>
    </row>
    <row r="1376" spans="1:10">
      <c r="A1376">
        <v>0.11</v>
      </c>
      <c r="B1376">
        <v>0</v>
      </c>
      <c r="C1376">
        <v>-34.973381293596503</v>
      </c>
      <c r="D1376" t="s">
        <v>13</v>
      </c>
      <c r="E1376" t="s">
        <v>1486</v>
      </c>
      <c r="F1376" t="s">
        <v>1106</v>
      </c>
      <c r="G1376">
        <v>6</v>
      </c>
      <c r="H1376">
        <v>0.11</v>
      </c>
      <c r="I1376" s="6" t="s">
        <v>534</v>
      </c>
      <c r="J1376" s="6" t="s">
        <v>535</v>
      </c>
    </row>
    <row r="1377" spans="1:10">
      <c r="A1377">
        <v>0.54</v>
      </c>
      <c r="B1377">
        <v>0</v>
      </c>
      <c r="C1377">
        <v>-472.39978787469101</v>
      </c>
      <c r="D1377" t="s">
        <v>14</v>
      </c>
      <c r="E1377" t="s">
        <v>1486</v>
      </c>
      <c r="F1377" t="s">
        <v>1106</v>
      </c>
      <c r="G1377">
        <v>16</v>
      </c>
      <c r="H1377">
        <v>0.54</v>
      </c>
      <c r="I1377" s="6" t="s">
        <v>517</v>
      </c>
      <c r="J1377" s="6" t="s">
        <v>518</v>
      </c>
    </row>
    <row r="1378" spans="1:10">
      <c r="A1378">
        <v>0.2</v>
      </c>
      <c r="B1378">
        <v>0</v>
      </c>
      <c r="C1378">
        <v>-178.50463620233299</v>
      </c>
      <c r="D1378" t="s">
        <v>10</v>
      </c>
      <c r="E1378" t="s">
        <v>1487</v>
      </c>
      <c r="F1378" t="s">
        <v>1106</v>
      </c>
      <c r="G1378">
        <v>5</v>
      </c>
      <c r="H1378">
        <v>0.2</v>
      </c>
      <c r="I1378">
        <v>3.6224108632430099E-2</v>
      </c>
      <c r="J1378" s="6" t="s">
        <v>142</v>
      </c>
    </row>
    <row r="1379" spans="1:10">
      <c r="A1379">
        <v>0.18</v>
      </c>
      <c r="B1379">
        <v>0</v>
      </c>
      <c r="C1379">
        <v>-110.879882694968</v>
      </c>
      <c r="D1379" t="s">
        <v>13</v>
      </c>
      <c r="E1379" t="s">
        <v>1487</v>
      </c>
      <c r="F1379" t="s">
        <v>1106</v>
      </c>
      <c r="G1379">
        <v>7</v>
      </c>
      <c r="H1379">
        <v>0.18</v>
      </c>
      <c r="I1379" s="6" t="s">
        <v>968</v>
      </c>
      <c r="J1379" s="6" t="s">
        <v>969</v>
      </c>
    </row>
    <row r="1380" spans="1:10">
      <c r="A1380">
        <v>0.06</v>
      </c>
      <c r="B1380">
        <v>0</v>
      </c>
      <c r="C1380">
        <v>-389.27149086171801</v>
      </c>
      <c r="D1380" t="s">
        <v>14</v>
      </c>
      <c r="E1380" t="s">
        <v>1487</v>
      </c>
      <c r="F1380" t="s">
        <v>1106</v>
      </c>
      <c r="G1380">
        <v>16</v>
      </c>
      <c r="H1380">
        <v>0.06</v>
      </c>
      <c r="I1380" s="6" t="s">
        <v>932</v>
      </c>
      <c r="J1380" s="6" t="s">
        <v>933</v>
      </c>
    </row>
    <row r="1381" spans="1:10">
      <c r="A1381">
        <v>0.73</v>
      </c>
      <c r="B1381">
        <v>0</v>
      </c>
      <c r="C1381">
        <v>-526.77993739716203</v>
      </c>
      <c r="D1381" t="s">
        <v>14</v>
      </c>
      <c r="E1381" t="s">
        <v>1488</v>
      </c>
      <c r="F1381" t="s">
        <v>1106</v>
      </c>
      <c r="G1381">
        <v>16</v>
      </c>
      <c r="H1381">
        <v>0.73</v>
      </c>
      <c r="I1381" s="6" t="s">
        <v>584</v>
      </c>
      <c r="J1381" s="6" t="s">
        <v>585</v>
      </c>
    </row>
    <row r="1382" spans="1:10">
      <c r="A1382">
        <v>0.76</v>
      </c>
      <c r="B1382">
        <v>0</v>
      </c>
      <c r="C1382">
        <v>-77.742678428969199</v>
      </c>
      <c r="D1382" t="s">
        <v>10</v>
      </c>
      <c r="E1382" t="s">
        <v>1489</v>
      </c>
      <c r="F1382" t="s">
        <v>1106</v>
      </c>
      <c r="G1382">
        <v>5</v>
      </c>
      <c r="H1382">
        <v>0.76</v>
      </c>
      <c r="I1382" s="6" t="s">
        <v>1265</v>
      </c>
      <c r="J1382" s="6" t="s">
        <v>1266</v>
      </c>
    </row>
    <row r="1383" spans="1:10">
      <c r="A1383">
        <v>0.64</v>
      </c>
      <c r="B1383">
        <v>0</v>
      </c>
      <c r="C1383">
        <v>-42.516222904008501</v>
      </c>
      <c r="D1383" t="s">
        <v>13</v>
      </c>
      <c r="E1383" t="s">
        <v>1489</v>
      </c>
      <c r="F1383" t="s">
        <v>1106</v>
      </c>
      <c r="G1383">
        <v>6</v>
      </c>
      <c r="H1383">
        <v>0.64</v>
      </c>
      <c r="I1383" s="6" t="s">
        <v>1490</v>
      </c>
      <c r="J1383" s="6" t="s">
        <v>1491</v>
      </c>
    </row>
    <row r="1384" spans="1:10">
      <c r="A1384">
        <v>0.59</v>
      </c>
      <c r="B1384">
        <v>0</v>
      </c>
      <c r="C1384">
        <v>-687.97652290322901</v>
      </c>
      <c r="D1384" t="s">
        <v>14</v>
      </c>
      <c r="E1384" t="s">
        <v>1489</v>
      </c>
      <c r="F1384" t="s">
        <v>1106</v>
      </c>
      <c r="G1384">
        <v>16</v>
      </c>
      <c r="H1384">
        <v>0.59</v>
      </c>
      <c r="I1384" s="6" t="s">
        <v>426</v>
      </c>
      <c r="J1384" s="6" t="s">
        <v>427</v>
      </c>
    </row>
    <row r="1385" spans="1:10">
      <c r="A1385">
        <v>0</v>
      </c>
      <c r="B1385">
        <v>0</v>
      </c>
      <c r="C1385">
        <v>-0.70352350974510003</v>
      </c>
      <c r="D1385" t="s">
        <v>10</v>
      </c>
      <c r="E1385" t="s">
        <v>1492</v>
      </c>
      <c r="F1385" t="s">
        <v>1106</v>
      </c>
      <c r="G1385">
        <v>5</v>
      </c>
      <c r="H1385">
        <v>0</v>
      </c>
      <c r="I1385" s="6" t="s">
        <v>126</v>
      </c>
      <c r="J1385" s="6" t="s">
        <v>127</v>
      </c>
    </row>
    <row r="1386" spans="1:10">
      <c r="A1386">
        <v>0</v>
      </c>
      <c r="B1386">
        <v>0</v>
      </c>
      <c r="C1386">
        <v>-0.46231544926106599</v>
      </c>
      <c r="D1386" t="s">
        <v>13</v>
      </c>
      <c r="E1386" t="s">
        <v>1492</v>
      </c>
      <c r="F1386" t="s">
        <v>1106</v>
      </c>
      <c r="G1386">
        <v>5</v>
      </c>
      <c r="H1386">
        <v>0</v>
      </c>
      <c r="I1386" s="6" t="s">
        <v>126</v>
      </c>
      <c r="J1386" s="6" t="s">
        <v>127</v>
      </c>
    </row>
    <row r="1387" spans="1:10">
      <c r="A1387">
        <v>0.19</v>
      </c>
      <c r="B1387">
        <v>0</v>
      </c>
      <c r="C1387">
        <v>-601.84677624240601</v>
      </c>
      <c r="D1387" t="s">
        <v>14</v>
      </c>
      <c r="E1387" t="s">
        <v>1492</v>
      </c>
      <c r="F1387" t="s">
        <v>1106</v>
      </c>
      <c r="G1387">
        <v>16</v>
      </c>
      <c r="H1387">
        <v>0.19</v>
      </c>
      <c r="I1387">
        <v>6.7266012751223098E-2</v>
      </c>
      <c r="J1387" s="6" t="s">
        <v>504</v>
      </c>
    </row>
    <row r="1388" spans="1:10">
      <c r="A1388">
        <v>0.2</v>
      </c>
      <c r="B1388">
        <v>0</v>
      </c>
      <c r="C1388">
        <v>-725.88113672953102</v>
      </c>
      <c r="D1388" t="s">
        <v>14</v>
      </c>
      <c r="E1388" t="s">
        <v>1493</v>
      </c>
      <c r="F1388" t="s">
        <v>1106</v>
      </c>
      <c r="G1388">
        <v>16</v>
      </c>
      <c r="H1388">
        <v>0.2</v>
      </c>
      <c r="I1388">
        <v>7.2742662037866904E-2</v>
      </c>
      <c r="J1388">
        <v>0.44342194628279502</v>
      </c>
    </row>
    <row r="1389" spans="1:10">
      <c r="A1389">
        <v>0.72</v>
      </c>
      <c r="B1389">
        <v>0</v>
      </c>
      <c r="C1389">
        <v>-462.51368029136302</v>
      </c>
      <c r="D1389" t="s">
        <v>14</v>
      </c>
      <c r="E1389" t="s">
        <v>1494</v>
      </c>
      <c r="F1389" t="s">
        <v>1106</v>
      </c>
      <c r="G1389">
        <v>16</v>
      </c>
      <c r="H1389">
        <v>0.72</v>
      </c>
      <c r="I1389" s="6" t="s">
        <v>467</v>
      </c>
      <c r="J1389" s="6" t="s">
        <v>468</v>
      </c>
    </row>
    <row r="1390" spans="1:10">
      <c r="A1390">
        <v>0.36</v>
      </c>
      <c r="B1390">
        <v>0</v>
      </c>
      <c r="C1390">
        <v>-537.22563500265903</v>
      </c>
      <c r="D1390" t="s">
        <v>14</v>
      </c>
      <c r="E1390" t="s">
        <v>1495</v>
      </c>
      <c r="F1390" t="s">
        <v>1106</v>
      </c>
      <c r="G1390">
        <v>16</v>
      </c>
      <c r="H1390">
        <v>0.36</v>
      </c>
      <c r="I1390" s="6" t="s">
        <v>252</v>
      </c>
      <c r="J1390" s="6" t="s">
        <v>253</v>
      </c>
    </row>
    <row r="1391" spans="1:10">
      <c r="A1391">
        <v>0.1</v>
      </c>
      <c r="B1391">
        <v>0</v>
      </c>
      <c r="C1391">
        <v>-505.49923772266499</v>
      </c>
      <c r="D1391" t="s">
        <v>14</v>
      </c>
      <c r="E1391" t="s">
        <v>1496</v>
      </c>
      <c r="F1391" t="s">
        <v>1106</v>
      </c>
      <c r="G1391">
        <v>16</v>
      </c>
      <c r="H1391">
        <v>0.1</v>
      </c>
      <c r="I1391" s="6" t="s">
        <v>172</v>
      </c>
      <c r="J1391" s="6" t="s">
        <v>173</v>
      </c>
    </row>
    <row r="1392" spans="1:10">
      <c r="A1392">
        <v>0.6</v>
      </c>
      <c r="B1392">
        <v>0</v>
      </c>
      <c r="C1392">
        <v>-46.283161066702903</v>
      </c>
      <c r="D1392" t="s">
        <v>10</v>
      </c>
      <c r="E1392" t="s">
        <v>1497</v>
      </c>
      <c r="F1392" t="s">
        <v>1106</v>
      </c>
      <c r="G1392">
        <v>5</v>
      </c>
      <c r="H1392">
        <v>0.6</v>
      </c>
      <c r="I1392">
        <v>0.23072428127601299</v>
      </c>
      <c r="J1392">
        <v>0.88237922576735195</v>
      </c>
    </row>
    <row r="1393" spans="1:10">
      <c r="A1393">
        <v>0.11</v>
      </c>
      <c r="B1393">
        <v>0</v>
      </c>
      <c r="C1393">
        <v>-465.50368683796597</v>
      </c>
      <c r="D1393" t="s">
        <v>14</v>
      </c>
      <c r="E1393" t="s">
        <v>1497</v>
      </c>
      <c r="F1393" t="s">
        <v>1106</v>
      </c>
      <c r="G1393">
        <v>16</v>
      </c>
      <c r="H1393">
        <v>0.11</v>
      </c>
      <c r="I1393" s="6" t="s">
        <v>695</v>
      </c>
      <c r="J1393" s="6" t="s">
        <v>696</v>
      </c>
    </row>
    <row r="1394" spans="1:10">
      <c r="A1394">
        <v>0.93</v>
      </c>
      <c r="B1394">
        <v>0</v>
      </c>
      <c r="C1394">
        <v>-398.87621493553598</v>
      </c>
      <c r="D1394" t="s">
        <v>14</v>
      </c>
      <c r="E1394" t="s">
        <v>1498</v>
      </c>
      <c r="F1394" t="s">
        <v>1106</v>
      </c>
      <c r="G1394">
        <v>16</v>
      </c>
      <c r="H1394">
        <v>0.93</v>
      </c>
      <c r="I1394" s="6" t="s">
        <v>206</v>
      </c>
      <c r="J1394" s="6" t="s">
        <v>207</v>
      </c>
    </row>
    <row r="1395" spans="1:10">
      <c r="A1395">
        <v>0</v>
      </c>
      <c r="B1395">
        <v>0</v>
      </c>
      <c r="C1395">
        <v>-95.602652763681903</v>
      </c>
      <c r="D1395" t="s">
        <v>14</v>
      </c>
      <c r="E1395" t="s">
        <v>1499</v>
      </c>
      <c r="F1395" t="s">
        <v>1106</v>
      </c>
      <c r="G1395">
        <v>16</v>
      </c>
      <c r="H1395">
        <v>0</v>
      </c>
      <c r="I1395">
        <v>0</v>
      </c>
      <c r="J1395" s="6" t="s">
        <v>140</v>
      </c>
    </row>
    <row r="1396" spans="1:10">
      <c r="A1396">
        <v>0.31</v>
      </c>
      <c r="B1396">
        <v>0</v>
      </c>
      <c r="C1396">
        <v>-505.36737629141402</v>
      </c>
      <c r="D1396" t="s">
        <v>14</v>
      </c>
      <c r="E1396" t="s">
        <v>1500</v>
      </c>
      <c r="F1396" t="s">
        <v>1106</v>
      </c>
      <c r="G1396">
        <v>16</v>
      </c>
      <c r="H1396">
        <v>0.31</v>
      </c>
      <c r="I1396" s="6" t="s">
        <v>860</v>
      </c>
      <c r="J1396" s="6" t="s">
        <v>861</v>
      </c>
    </row>
    <row r="1397" spans="1:10">
      <c r="A1397">
        <v>1</v>
      </c>
      <c r="B1397">
        <v>0</v>
      </c>
      <c r="C1397">
        <v>-151.02136243781899</v>
      </c>
      <c r="D1397" t="s">
        <v>14</v>
      </c>
      <c r="E1397" t="s">
        <v>1501</v>
      </c>
      <c r="F1397" t="s">
        <v>1106</v>
      </c>
      <c r="G1397">
        <v>16</v>
      </c>
      <c r="H1397">
        <v>1</v>
      </c>
      <c r="I1397" s="6" t="s">
        <v>149</v>
      </c>
      <c r="J1397">
        <v>1</v>
      </c>
    </row>
    <row r="1398" spans="1:10">
      <c r="A1398">
        <v>0.22</v>
      </c>
      <c r="B1398">
        <v>0</v>
      </c>
      <c r="C1398">
        <v>-136.25103315618401</v>
      </c>
      <c r="D1398" t="s">
        <v>10</v>
      </c>
      <c r="E1398" t="s">
        <v>1502</v>
      </c>
      <c r="F1398" t="s">
        <v>1106</v>
      </c>
      <c r="G1398">
        <v>7</v>
      </c>
      <c r="H1398">
        <v>0.22</v>
      </c>
      <c r="I1398">
        <v>5.3418941867869003E-2</v>
      </c>
      <c r="J1398" s="6" t="s">
        <v>1138</v>
      </c>
    </row>
    <row r="1399" spans="1:10">
      <c r="A1399">
        <v>0.33</v>
      </c>
      <c r="B1399">
        <v>0</v>
      </c>
      <c r="C1399">
        <v>-697.08610903723604</v>
      </c>
      <c r="D1399" t="s">
        <v>14</v>
      </c>
      <c r="E1399" t="s">
        <v>1502</v>
      </c>
      <c r="F1399" t="s">
        <v>1106</v>
      </c>
      <c r="G1399">
        <v>16</v>
      </c>
      <c r="H1399">
        <v>0.33</v>
      </c>
      <c r="I1399" s="6" t="s">
        <v>1025</v>
      </c>
      <c r="J1399" s="6" t="s">
        <v>1026</v>
      </c>
    </row>
    <row r="1400" spans="1:10">
      <c r="A1400">
        <v>1</v>
      </c>
      <c r="B1400">
        <v>0</v>
      </c>
      <c r="C1400">
        <v>-166.55651183204401</v>
      </c>
      <c r="D1400" t="s">
        <v>14</v>
      </c>
      <c r="E1400" t="s">
        <v>1503</v>
      </c>
      <c r="F1400" t="s">
        <v>1106</v>
      </c>
      <c r="G1400">
        <v>16</v>
      </c>
      <c r="H1400">
        <v>1</v>
      </c>
      <c r="I1400" s="6" t="s">
        <v>149</v>
      </c>
      <c r="J1400">
        <v>1</v>
      </c>
    </row>
    <row r="1401" spans="1:10">
      <c r="A1401">
        <v>0.71</v>
      </c>
      <c r="B1401">
        <v>0</v>
      </c>
      <c r="C1401">
        <v>-64.0798204522616</v>
      </c>
      <c r="D1401" t="s">
        <v>10</v>
      </c>
      <c r="E1401" t="s">
        <v>1504</v>
      </c>
      <c r="F1401" t="s">
        <v>1106</v>
      </c>
      <c r="G1401">
        <v>6</v>
      </c>
      <c r="H1401">
        <v>0.71</v>
      </c>
      <c r="I1401" s="6" t="s">
        <v>908</v>
      </c>
      <c r="J1401" s="6" t="s">
        <v>909</v>
      </c>
    </row>
    <row r="1402" spans="1:10">
      <c r="A1402">
        <v>0.85</v>
      </c>
      <c r="B1402">
        <v>0</v>
      </c>
      <c r="C1402">
        <v>-31.171474200264601</v>
      </c>
      <c r="D1402" t="s">
        <v>13</v>
      </c>
      <c r="E1402" t="s">
        <v>1504</v>
      </c>
      <c r="F1402" t="s">
        <v>1106</v>
      </c>
      <c r="G1402">
        <v>6</v>
      </c>
      <c r="H1402">
        <v>0.85</v>
      </c>
      <c r="I1402" s="6" t="s">
        <v>1440</v>
      </c>
      <c r="J1402" s="6" t="s">
        <v>1441</v>
      </c>
    </row>
    <row r="1403" spans="1:10">
      <c r="A1403">
        <v>0.73</v>
      </c>
      <c r="B1403">
        <v>0</v>
      </c>
      <c r="C1403">
        <v>-525.03191454993703</v>
      </c>
      <c r="D1403" t="s">
        <v>14</v>
      </c>
      <c r="E1403" t="s">
        <v>1504</v>
      </c>
      <c r="F1403" t="s">
        <v>1106</v>
      </c>
      <c r="G1403">
        <v>16</v>
      </c>
      <c r="H1403">
        <v>0.73</v>
      </c>
      <c r="I1403" s="6" t="s">
        <v>584</v>
      </c>
      <c r="J1403" s="6" t="s">
        <v>585</v>
      </c>
    </row>
    <row r="1404" spans="1:10">
      <c r="A1404">
        <v>0.2</v>
      </c>
      <c r="B1404">
        <v>0</v>
      </c>
      <c r="C1404">
        <v>-97.950521292337001</v>
      </c>
      <c r="D1404" t="s">
        <v>10</v>
      </c>
      <c r="E1404" t="s">
        <v>1505</v>
      </c>
      <c r="F1404" t="s">
        <v>1106</v>
      </c>
      <c r="G1404">
        <v>5</v>
      </c>
      <c r="H1404">
        <v>0.2</v>
      </c>
      <c r="I1404">
        <v>3.6224108632430099E-2</v>
      </c>
      <c r="J1404" s="6" t="s">
        <v>142</v>
      </c>
    </row>
    <row r="1405" spans="1:10">
      <c r="A1405">
        <v>0.52</v>
      </c>
      <c r="B1405">
        <v>0</v>
      </c>
      <c r="C1405">
        <v>-827.43116961538794</v>
      </c>
      <c r="D1405" t="s">
        <v>14</v>
      </c>
      <c r="E1405" t="s">
        <v>1505</v>
      </c>
      <c r="F1405" t="s">
        <v>1106</v>
      </c>
      <c r="G1405">
        <v>16</v>
      </c>
      <c r="H1405">
        <v>0.52</v>
      </c>
      <c r="I1405" s="6" t="s">
        <v>405</v>
      </c>
      <c r="J1405" s="6" t="s">
        <v>406</v>
      </c>
    </row>
    <row r="1406" spans="1:10">
      <c r="A1406">
        <v>1</v>
      </c>
      <c r="B1406">
        <v>0</v>
      </c>
      <c r="C1406">
        <v>-9.9121223769586901</v>
      </c>
      <c r="D1406" t="s">
        <v>13</v>
      </c>
      <c r="E1406" t="s">
        <v>1506</v>
      </c>
      <c r="F1406" t="s">
        <v>1106</v>
      </c>
      <c r="G1406">
        <v>5</v>
      </c>
      <c r="H1406">
        <v>1</v>
      </c>
      <c r="I1406" s="6" t="s">
        <v>343</v>
      </c>
      <c r="J1406">
        <v>1</v>
      </c>
    </row>
    <row r="1407" spans="1:10">
      <c r="A1407">
        <v>0.36</v>
      </c>
      <c r="B1407">
        <v>0</v>
      </c>
      <c r="C1407">
        <v>-567.24049137426505</v>
      </c>
      <c r="D1407" t="s">
        <v>14</v>
      </c>
      <c r="E1407" t="s">
        <v>1506</v>
      </c>
      <c r="F1407" t="s">
        <v>1106</v>
      </c>
      <c r="G1407">
        <v>16</v>
      </c>
      <c r="H1407">
        <v>0.36</v>
      </c>
      <c r="I1407" s="6" t="s">
        <v>252</v>
      </c>
      <c r="J1407" s="6" t="s">
        <v>253</v>
      </c>
    </row>
    <row r="1408" spans="1:10">
      <c r="A1408">
        <v>0.17</v>
      </c>
      <c r="B1408">
        <v>0</v>
      </c>
      <c r="C1408">
        <v>-501.34193025918501</v>
      </c>
      <c r="D1408" t="s">
        <v>14</v>
      </c>
      <c r="E1408" t="s">
        <v>1507</v>
      </c>
      <c r="F1408" t="s">
        <v>1106</v>
      </c>
      <c r="G1408">
        <v>16</v>
      </c>
      <c r="H1408">
        <v>0.17</v>
      </c>
      <c r="I1408">
        <v>5.6689958584459903E-2</v>
      </c>
      <c r="J1408" s="6" t="s">
        <v>179</v>
      </c>
    </row>
    <row r="1409" spans="1:10">
      <c r="A1409">
        <v>0.75</v>
      </c>
      <c r="B1409">
        <v>0</v>
      </c>
      <c r="C1409">
        <v>-545.59747730011998</v>
      </c>
      <c r="D1409" t="s">
        <v>14</v>
      </c>
      <c r="E1409" t="s">
        <v>1508</v>
      </c>
      <c r="F1409" t="s">
        <v>1106</v>
      </c>
      <c r="G1409">
        <v>16</v>
      </c>
      <c r="H1409">
        <v>0.75</v>
      </c>
      <c r="I1409" s="6" t="s">
        <v>1200</v>
      </c>
      <c r="J1409" s="6" t="s">
        <v>1201</v>
      </c>
    </row>
    <row r="1410" spans="1:10">
      <c r="A1410">
        <v>0</v>
      </c>
      <c r="B1410">
        <v>0</v>
      </c>
      <c r="C1410">
        <v>-129.65750239312601</v>
      </c>
      <c r="D1410" t="s">
        <v>14</v>
      </c>
      <c r="E1410" t="s">
        <v>1509</v>
      </c>
      <c r="F1410" t="s">
        <v>1106</v>
      </c>
      <c r="G1410">
        <v>16</v>
      </c>
      <c r="H1410">
        <v>0</v>
      </c>
      <c r="I1410">
        <v>0</v>
      </c>
      <c r="J1410" s="6" t="s">
        <v>140</v>
      </c>
    </row>
    <row r="1411" spans="1:10">
      <c r="A1411" s="6" t="s">
        <v>290</v>
      </c>
      <c r="B1411">
        <v>0</v>
      </c>
      <c r="C1411">
        <v>-574.67478135369799</v>
      </c>
      <c r="D1411" t="s">
        <v>14</v>
      </c>
      <c r="E1411" t="s">
        <v>1510</v>
      </c>
      <c r="F1411" t="s">
        <v>1106</v>
      </c>
      <c r="G1411">
        <v>16</v>
      </c>
      <c r="H1411" s="6" t="s">
        <v>290</v>
      </c>
      <c r="I1411" s="6" t="s">
        <v>381</v>
      </c>
      <c r="J1411">
        <v>0.86001360472521104</v>
      </c>
    </row>
    <row r="1412" spans="1:10">
      <c r="A1412">
        <v>0.06</v>
      </c>
      <c r="B1412">
        <v>0</v>
      </c>
      <c r="C1412">
        <v>-98.304771916407702</v>
      </c>
      <c r="D1412" t="s">
        <v>10</v>
      </c>
      <c r="E1412" t="s">
        <v>1511</v>
      </c>
      <c r="F1412" t="s">
        <v>1106</v>
      </c>
      <c r="G1412">
        <v>6</v>
      </c>
      <c r="H1412">
        <v>0.06</v>
      </c>
      <c r="I1412">
        <v>4.78472059018753E-3</v>
      </c>
      <c r="J1412" s="6" t="s">
        <v>213</v>
      </c>
    </row>
    <row r="1413" spans="1:10">
      <c r="A1413">
        <v>0</v>
      </c>
      <c r="B1413">
        <v>0</v>
      </c>
      <c r="C1413">
        <v>-11.0239880213409</v>
      </c>
      <c r="D1413" t="s">
        <v>13</v>
      </c>
      <c r="E1413" t="s">
        <v>1511</v>
      </c>
      <c r="F1413" t="s">
        <v>1106</v>
      </c>
      <c r="G1413">
        <v>5</v>
      </c>
      <c r="H1413">
        <v>0</v>
      </c>
      <c r="I1413" s="6" t="s">
        <v>126</v>
      </c>
      <c r="J1413" s="6" t="s">
        <v>127</v>
      </c>
    </row>
    <row r="1414" spans="1:10">
      <c r="A1414">
        <v>0.27</v>
      </c>
      <c r="B1414">
        <v>0</v>
      </c>
      <c r="C1414">
        <v>-570.71166789307802</v>
      </c>
      <c r="D1414" t="s">
        <v>14</v>
      </c>
      <c r="E1414" t="s">
        <v>1511</v>
      </c>
      <c r="F1414" t="s">
        <v>1106</v>
      </c>
      <c r="G1414">
        <v>16</v>
      </c>
      <c r="H1414">
        <v>0.27</v>
      </c>
      <c r="I1414">
        <v>0.114172650502742</v>
      </c>
      <c r="J1414" s="6" t="s">
        <v>429</v>
      </c>
    </row>
    <row r="1415" spans="1:10">
      <c r="A1415">
        <v>0.04</v>
      </c>
      <c r="B1415">
        <v>0</v>
      </c>
      <c r="C1415">
        <v>-309.28947519746202</v>
      </c>
      <c r="D1415" t="s">
        <v>14</v>
      </c>
      <c r="E1415" t="s">
        <v>1512</v>
      </c>
      <c r="F1415" t="s">
        <v>1106</v>
      </c>
      <c r="G1415">
        <v>16</v>
      </c>
      <c r="H1415">
        <v>0.04</v>
      </c>
      <c r="I1415">
        <v>5.09931620646296E-3</v>
      </c>
      <c r="J1415" s="6" t="s">
        <v>165</v>
      </c>
    </row>
    <row r="1416" spans="1:10">
      <c r="A1416">
        <v>0.33</v>
      </c>
      <c r="B1416">
        <v>0</v>
      </c>
      <c r="C1416">
        <v>-99.945122997289104</v>
      </c>
      <c r="D1416" t="s">
        <v>10</v>
      </c>
      <c r="E1416" t="s">
        <v>1513</v>
      </c>
      <c r="F1416" t="s">
        <v>1106</v>
      </c>
      <c r="G1416">
        <v>5</v>
      </c>
      <c r="H1416">
        <v>0.33</v>
      </c>
      <c r="I1416">
        <v>8.5240502451157801E-2</v>
      </c>
      <c r="J1416" s="6" t="s">
        <v>1392</v>
      </c>
    </row>
    <row r="1417" spans="1:10">
      <c r="A1417">
        <v>0.39</v>
      </c>
      <c r="B1417">
        <v>0</v>
      </c>
      <c r="C1417">
        <v>-89.010843568779407</v>
      </c>
      <c r="D1417" t="s">
        <v>13</v>
      </c>
      <c r="E1417" t="s">
        <v>1513</v>
      </c>
      <c r="F1417" t="s">
        <v>1106</v>
      </c>
      <c r="G1417">
        <v>5</v>
      </c>
      <c r="H1417">
        <v>0.39</v>
      </c>
      <c r="I1417" s="6" t="s">
        <v>627</v>
      </c>
      <c r="J1417" s="6" t="s">
        <v>628</v>
      </c>
    </row>
    <row r="1418" spans="1:10">
      <c r="A1418">
        <v>0.24</v>
      </c>
      <c r="B1418">
        <v>0</v>
      </c>
      <c r="C1418">
        <v>-585.87516633892199</v>
      </c>
      <c r="D1418" t="s">
        <v>14</v>
      </c>
      <c r="E1418" t="s">
        <v>1513</v>
      </c>
      <c r="F1418" t="s">
        <v>1106</v>
      </c>
      <c r="G1418">
        <v>16</v>
      </c>
      <c r="H1418">
        <v>0.24</v>
      </c>
      <c r="I1418">
        <v>9.5792488470350406E-2</v>
      </c>
      <c r="J1418" s="6" t="s">
        <v>152</v>
      </c>
    </row>
    <row r="1419" spans="1:10">
      <c r="A1419">
        <v>0.71</v>
      </c>
      <c r="B1419">
        <v>0</v>
      </c>
      <c r="C1419">
        <v>-871.72337947983306</v>
      </c>
      <c r="D1419" t="s">
        <v>14</v>
      </c>
      <c r="E1419" t="s">
        <v>1514</v>
      </c>
      <c r="F1419" t="s">
        <v>1106</v>
      </c>
      <c r="G1419">
        <v>16</v>
      </c>
      <c r="H1419">
        <v>0.71</v>
      </c>
      <c r="I1419" s="6" t="s">
        <v>796</v>
      </c>
      <c r="J1419" s="6" t="s">
        <v>797</v>
      </c>
    </row>
    <row r="1420" spans="1:10">
      <c r="A1420">
        <v>0.2</v>
      </c>
      <c r="B1420">
        <v>0</v>
      </c>
      <c r="C1420">
        <v>-35.648015538372299</v>
      </c>
      <c r="D1420" t="s">
        <v>13</v>
      </c>
      <c r="E1420" t="s">
        <v>1515</v>
      </c>
      <c r="F1420" t="s">
        <v>1106</v>
      </c>
      <c r="G1420">
        <v>5</v>
      </c>
      <c r="H1420">
        <v>0.2</v>
      </c>
      <c r="I1420">
        <v>3.6224108632430099E-2</v>
      </c>
      <c r="J1420" s="6" t="s">
        <v>142</v>
      </c>
    </row>
    <row r="1421" spans="1:10">
      <c r="A1421">
        <v>0.28999999999999998</v>
      </c>
      <c r="B1421">
        <v>0</v>
      </c>
      <c r="C1421">
        <v>-612.29083640189003</v>
      </c>
      <c r="D1421" t="s">
        <v>14</v>
      </c>
      <c r="E1421" t="s">
        <v>1515</v>
      </c>
      <c r="F1421" t="s">
        <v>1106</v>
      </c>
      <c r="G1421">
        <v>16</v>
      </c>
      <c r="H1421">
        <v>0.28999999999999998</v>
      </c>
      <c r="I1421" s="6" t="s">
        <v>386</v>
      </c>
      <c r="J1421" s="6" t="s">
        <v>387</v>
      </c>
    </row>
    <row r="1422" spans="1:10">
      <c r="A1422">
        <v>0.93</v>
      </c>
      <c r="B1422">
        <v>0</v>
      </c>
      <c r="C1422">
        <v>-319.59629687594798</v>
      </c>
      <c r="D1422" t="s">
        <v>14</v>
      </c>
      <c r="E1422" t="s">
        <v>1516</v>
      </c>
      <c r="F1422" t="s">
        <v>1106</v>
      </c>
      <c r="G1422">
        <v>16</v>
      </c>
      <c r="H1422">
        <v>0.93</v>
      </c>
      <c r="I1422" s="6" t="s">
        <v>206</v>
      </c>
      <c r="J1422" s="6" t="s">
        <v>207</v>
      </c>
    </row>
    <row r="1423" spans="1:10">
      <c r="A1423">
        <v>0.44</v>
      </c>
      <c r="B1423">
        <v>0</v>
      </c>
      <c r="C1423">
        <v>-842.98116263730606</v>
      </c>
      <c r="D1423" t="s">
        <v>14</v>
      </c>
      <c r="E1423" t="s">
        <v>1517</v>
      </c>
      <c r="F1423" t="s">
        <v>1106</v>
      </c>
      <c r="G1423">
        <v>16</v>
      </c>
      <c r="H1423">
        <v>0.44</v>
      </c>
      <c r="I1423" s="6" t="s">
        <v>414</v>
      </c>
      <c r="J1423" s="6" t="s">
        <v>415</v>
      </c>
    </row>
    <row r="1424" spans="1:10">
      <c r="A1424">
        <v>0.06</v>
      </c>
      <c r="B1424">
        <v>0</v>
      </c>
      <c r="C1424">
        <v>-467.047650095893</v>
      </c>
      <c r="D1424" t="s">
        <v>14</v>
      </c>
      <c r="E1424" t="s">
        <v>1518</v>
      </c>
      <c r="F1424" t="s">
        <v>1106</v>
      </c>
      <c r="G1424">
        <v>16</v>
      </c>
      <c r="H1424">
        <v>0.06</v>
      </c>
      <c r="I1424" s="6" t="s">
        <v>932</v>
      </c>
      <c r="J1424" s="6" t="s">
        <v>933</v>
      </c>
    </row>
    <row r="1425" spans="1:10">
      <c r="A1425">
        <v>0</v>
      </c>
      <c r="B1425">
        <v>0</v>
      </c>
      <c r="C1425">
        <v>-8.0905203620686592</v>
      </c>
      <c r="D1425" t="s">
        <v>14</v>
      </c>
      <c r="E1425" t="s">
        <v>1519</v>
      </c>
      <c r="F1425" t="s">
        <v>1106</v>
      </c>
      <c r="G1425">
        <v>16</v>
      </c>
      <c r="H1425">
        <v>0</v>
      </c>
      <c r="I1425">
        <v>0</v>
      </c>
      <c r="J1425" s="6" t="s">
        <v>140</v>
      </c>
    </row>
    <row r="1426" spans="1:10">
      <c r="A1426">
        <v>0</v>
      </c>
      <c r="B1426">
        <v>0</v>
      </c>
      <c r="C1426">
        <v>-140.997632852755</v>
      </c>
      <c r="D1426" t="s">
        <v>14</v>
      </c>
      <c r="E1426" t="s">
        <v>1520</v>
      </c>
      <c r="F1426" t="s">
        <v>1106</v>
      </c>
      <c r="G1426">
        <v>16</v>
      </c>
      <c r="H1426">
        <v>0</v>
      </c>
      <c r="I1426">
        <v>0</v>
      </c>
      <c r="J1426" s="6" t="s">
        <v>140</v>
      </c>
    </row>
    <row r="1427" spans="1:10">
      <c r="A1427">
        <v>0.74</v>
      </c>
      <c r="B1427">
        <v>0</v>
      </c>
      <c r="C1427">
        <v>-514.70138956526705</v>
      </c>
      <c r="D1427" t="s">
        <v>14</v>
      </c>
      <c r="E1427" t="s">
        <v>1521</v>
      </c>
      <c r="F1427" t="s">
        <v>1106</v>
      </c>
      <c r="G1427">
        <v>16</v>
      </c>
      <c r="H1427">
        <v>0.74</v>
      </c>
      <c r="I1427">
        <v>0.49501667046199999</v>
      </c>
      <c r="J1427" s="6" t="s">
        <v>340</v>
      </c>
    </row>
    <row r="1428" spans="1:10">
      <c r="A1428">
        <v>0</v>
      </c>
      <c r="B1428">
        <v>0</v>
      </c>
      <c r="C1428">
        <v>-123.038328639178</v>
      </c>
      <c r="D1428" t="s">
        <v>14</v>
      </c>
      <c r="E1428" t="s">
        <v>1522</v>
      </c>
      <c r="F1428" t="s">
        <v>1106</v>
      </c>
      <c r="G1428">
        <v>16</v>
      </c>
      <c r="H1428">
        <v>0</v>
      </c>
      <c r="I1428">
        <v>0</v>
      </c>
      <c r="J1428" s="6" t="s">
        <v>140</v>
      </c>
    </row>
    <row r="1429" spans="1:10">
      <c r="A1429">
        <v>0.42</v>
      </c>
      <c r="B1429">
        <v>0</v>
      </c>
      <c r="C1429">
        <v>-28.7879024078483</v>
      </c>
      <c r="D1429" t="s">
        <v>10</v>
      </c>
      <c r="E1429" t="s">
        <v>1523</v>
      </c>
      <c r="F1429" t="s">
        <v>1106</v>
      </c>
      <c r="G1429">
        <v>5</v>
      </c>
      <c r="H1429">
        <v>0.42</v>
      </c>
      <c r="I1429" s="6" t="s">
        <v>157</v>
      </c>
      <c r="J1429" s="6" t="s">
        <v>158</v>
      </c>
    </row>
    <row r="1430" spans="1:10">
      <c r="A1430" s="6" t="s">
        <v>290</v>
      </c>
      <c r="B1430">
        <v>0</v>
      </c>
      <c r="C1430">
        <v>-23.3495920638616</v>
      </c>
      <c r="D1430" t="s">
        <v>13</v>
      </c>
      <c r="E1430" t="s">
        <v>1523</v>
      </c>
      <c r="F1430" t="s">
        <v>1106</v>
      </c>
      <c r="G1430">
        <v>6</v>
      </c>
      <c r="H1430" s="6" t="s">
        <v>290</v>
      </c>
      <c r="I1430" s="6" t="s">
        <v>1524</v>
      </c>
      <c r="J1430" s="6" t="s">
        <v>1525</v>
      </c>
    </row>
    <row r="1431" spans="1:10">
      <c r="A1431">
        <v>0.63</v>
      </c>
      <c r="B1431">
        <v>0</v>
      </c>
      <c r="C1431">
        <v>-533.791753822901</v>
      </c>
      <c r="D1431" t="s">
        <v>14</v>
      </c>
      <c r="E1431" t="s">
        <v>1523</v>
      </c>
      <c r="F1431" t="s">
        <v>1106</v>
      </c>
      <c r="G1431">
        <v>16</v>
      </c>
      <c r="H1431">
        <v>0.63</v>
      </c>
      <c r="I1431" s="6" t="s">
        <v>497</v>
      </c>
      <c r="J1431" s="6" t="s">
        <v>498</v>
      </c>
    </row>
    <row r="1432" spans="1:10">
      <c r="A1432">
        <v>0.59</v>
      </c>
      <c r="B1432">
        <v>0</v>
      </c>
      <c r="C1432">
        <v>-550.49263338352398</v>
      </c>
      <c r="D1432" t="s">
        <v>14</v>
      </c>
      <c r="E1432" t="s">
        <v>1526</v>
      </c>
      <c r="F1432" t="s">
        <v>1106</v>
      </c>
      <c r="G1432">
        <v>16</v>
      </c>
      <c r="H1432">
        <v>0.59</v>
      </c>
      <c r="I1432" s="6" t="s">
        <v>426</v>
      </c>
      <c r="J1432" s="6" t="s">
        <v>427</v>
      </c>
    </row>
    <row r="1433" spans="1:10">
      <c r="A1433">
        <v>0.96</v>
      </c>
      <c r="B1433">
        <v>0</v>
      </c>
      <c r="C1433">
        <v>-348.59782785123599</v>
      </c>
      <c r="D1433" t="s">
        <v>14</v>
      </c>
      <c r="E1433" t="s">
        <v>1527</v>
      </c>
      <c r="F1433" t="s">
        <v>1106</v>
      </c>
      <c r="G1433">
        <v>16</v>
      </c>
      <c r="H1433">
        <v>0.96</v>
      </c>
      <c r="I1433" s="6" t="s">
        <v>565</v>
      </c>
      <c r="J1433">
        <v>0.99490068379353702</v>
      </c>
    </row>
    <row r="1434" spans="1:10">
      <c r="A1434">
        <v>0.57999999999999996</v>
      </c>
      <c r="B1434">
        <v>0</v>
      </c>
      <c r="C1434">
        <v>-35.611914190074202</v>
      </c>
      <c r="D1434" t="s">
        <v>13</v>
      </c>
      <c r="E1434" t="s">
        <v>1528</v>
      </c>
      <c r="F1434" t="s">
        <v>1106</v>
      </c>
      <c r="G1434">
        <v>5</v>
      </c>
      <c r="H1434">
        <v>0.57999999999999996</v>
      </c>
      <c r="I1434" s="6" t="s">
        <v>1358</v>
      </c>
      <c r="J1434" s="6" t="s">
        <v>1359</v>
      </c>
    </row>
    <row r="1435" spans="1:10">
      <c r="A1435">
        <v>0.56000000000000005</v>
      </c>
      <c r="B1435">
        <v>0</v>
      </c>
      <c r="C1435">
        <v>-628.03990597500899</v>
      </c>
      <c r="D1435" t="s">
        <v>14</v>
      </c>
      <c r="E1435" t="s">
        <v>1528</v>
      </c>
      <c r="F1435" t="s">
        <v>1106</v>
      </c>
      <c r="G1435">
        <v>16</v>
      </c>
      <c r="H1435">
        <v>0.56000000000000005</v>
      </c>
      <c r="I1435" s="6" t="s">
        <v>225</v>
      </c>
      <c r="J1435">
        <v>0.76710682244145301</v>
      </c>
    </row>
    <row r="1436" spans="1:10">
      <c r="A1436">
        <v>0</v>
      </c>
      <c r="B1436">
        <v>0</v>
      </c>
      <c r="C1436">
        <v>-175.873633778873</v>
      </c>
      <c r="D1436" t="s">
        <v>14</v>
      </c>
      <c r="E1436" t="s">
        <v>1529</v>
      </c>
      <c r="F1436" t="s">
        <v>1106</v>
      </c>
      <c r="G1436">
        <v>16</v>
      </c>
      <c r="H1436">
        <v>0</v>
      </c>
      <c r="I1436">
        <v>0</v>
      </c>
      <c r="J1436" s="6" t="s">
        <v>140</v>
      </c>
    </row>
    <row r="1437" spans="1:10">
      <c r="A1437">
        <v>0.37</v>
      </c>
      <c r="B1437">
        <v>0</v>
      </c>
      <c r="C1437">
        <v>-693.68088907871902</v>
      </c>
      <c r="D1437" t="s">
        <v>14</v>
      </c>
      <c r="E1437" t="s">
        <v>1530</v>
      </c>
      <c r="F1437" t="s">
        <v>1106</v>
      </c>
      <c r="G1437">
        <v>16</v>
      </c>
      <c r="H1437">
        <v>0.37</v>
      </c>
      <c r="I1437" s="6" t="s">
        <v>137</v>
      </c>
      <c r="J1437" s="6" t="s">
        <v>138</v>
      </c>
    </row>
    <row r="1438" spans="1:10">
      <c r="A1438">
        <v>0.66</v>
      </c>
      <c r="B1438">
        <v>0</v>
      </c>
      <c r="C1438">
        <v>-339.09048735593802</v>
      </c>
      <c r="D1438" t="s">
        <v>14</v>
      </c>
      <c r="E1438" t="s">
        <v>1531</v>
      </c>
      <c r="F1438" t="s">
        <v>1106</v>
      </c>
      <c r="G1438">
        <v>16</v>
      </c>
      <c r="H1438">
        <v>0.66</v>
      </c>
      <c r="I1438" s="6" t="s">
        <v>486</v>
      </c>
      <c r="J1438" s="6" t="s">
        <v>487</v>
      </c>
    </row>
    <row r="1439" spans="1:10">
      <c r="A1439">
        <v>0.17</v>
      </c>
      <c r="B1439">
        <v>0</v>
      </c>
      <c r="C1439">
        <v>-439.82008186860099</v>
      </c>
      <c r="D1439" t="s">
        <v>14</v>
      </c>
      <c r="E1439" t="s">
        <v>1532</v>
      </c>
      <c r="F1439" t="s">
        <v>1106</v>
      </c>
      <c r="G1439">
        <v>16</v>
      </c>
      <c r="H1439">
        <v>0.17</v>
      </c>
      <c r="I1439">
        <v>5.6689958584459903E-2</v>
      </c>
      <c r="J1439" s="6" t="s">
        <v>179</v>
      </c>
    </row>
    <row r="1440" spans="1:10">
      <c r="A1440">
        <v>0</v>
      </c>
      <c r="B1440">
        <v>0</v>
      </c>
      <c r="C1440">
        <v>-168.127807175577</v>
      </c>
      <c r="D1440" t="s">
        <v>14</v>
      </c>
      <c r="E1440" t="s">
        <v>1533</v>
      </c>
      <c r="F1440" t="s">
        <v>1106</v>
      </c>
      <c r="G1440">
        <v>16</v>
      </c>
      <c r="H1440">
        <v>0</v>
      </c>
      <c r="I1440">
        <v>0</v>
      </c>
      <c r="J1440" s="6" t="s">
        <v>140</v>
      </c>
    </row>
    <row r="1441" spans="1:10">
      <c r="A1441">
        <v>0</v>
      </c>
      <c r="B1441">
        <v>0</v>
      </c>
      <c r="C1441">
        <v>-70.945157880819295</v>
      </c>
      <c r="D1441" t="s">
        <v>14</v>
      </c>
      <c r="E1441" t="s">
        <v>1534</v>
      </c>
      <c r="F1441" t="s">
        <v>1106</v>
      </c>
      <c r="G1441">
        <v>16</v>
      </c>
      <c r="H1441">
        <v>0</v>
      </c>
      <c r="I1441">
        <v>0</v>
      </c>
      <c r="J1441" s="6" t="s">
        <v>140</v>
      </c>
    </row>
    <row r="1442" spans="1:10">
      <c r="A1442">
        <v>0</v>
      </c>
      <c r="B1442">
        <v>0</v>
      </c>
      <c r="C1442">
        <v>-313.07630975344301</v>
      </c>
      <c r="D1442" t="s">
        <v>14</v>
      </c>
      <c r="E1442" t="s">
        <v>1535</v>
      </c>
      <c r="F1442" t="s">
        <v>1106</v>
      </c>
      <c r="G1442">
        <v>16</v>
      </c>
      <c r="H1442">
        <v>0</v>
      </c>
      <c r="I1442">
        <v>0</v>
      </c>
      <c r="J1442" s="6" t="s">
        <v>140</v>
      </c>
    </row>
    <row r="1443" spans="1:10">
      <c r="A1443">
        <v>0</v>
      </c>
      <c r="B1443">
        <v>0</v>
      </c>
      <c r="C1443">
        <v>-50.648289604502502</v>
      </c>
      <c r="D1443" t="s">
        <v>14</v>
      </c>
      <c r="E1443" t="s">
        <v>1536</v>
      </c>
      <c r="F1443" t="s">
        <v>1106</v>
      </c>
      <c r="G1443">
        <v>16</v>
      </c>
      <c r="H1443">
        <v>0</v>
      </c>
      <c r="I1443">
        <v>0</v>
      </c>
      <c r="J1443" s="6" t="s">
        <v>140</v>
      </c>
    </row>
    <row r="1444" spans="1:10">
      <c r="A1444">
        <v>0</v>
      </c>
      <c r="B1444">
        <v>0</v>
      </c>
      <c r="C1444">
        <v>-176.16199683069499</v>
      </c>
      <c r="D1444" t="s">
        <v>14</v>
      </c>
      <c r="E1444" t="s">
        <v>1537</v>
      </c>
      <c r="F1444" t="s">
        <v>1106</v>
      </c>
      <c r="G1444">
        <v>16</v>
      </c>
      <c r="H1444">
        <v>0</v>
      </c>
      <c r="I1444">
        <v>0</v>
      </c>
      <c r="J1444" s="6" t="s">
        <v>140</v>
      </c>
    </row>
    <row r="1445" spans="1:10">
      <c r="A1445">
        <v>0.17</v>
      </c>
      <c r="B1445">
        <v>0</v>
      </c>
      <c r="C1445">
        <v>-672.55131085349603</v>
      </c>
      <c r="D1445" t="s">
        <v>14</v>
      </c>
      <c r="E1445" t="s">
        <v>1538</v>
      </c>
      <c r="F1445" t="s">
        <v>1106</v>
      </c>
      <c r="G1445">
        <v>16</v>
      </c>
      <c r="H1445">
        <v>0.17</v>
      </c>
      <c r="I1445">
        <v>5.6689958584459903E-2</v>
      </c>
      <c r="J1445" s="6" t="s">
        <v>179</v>
      </c>
    </row>
    <row r="1446" spans="1:10">
      <c r="A1446">
        <v>1</v>
      </c>
      <c r="B1446">
        <v>0</v>
      </c>
      <c r="C1446">
        <v>-213.64213528601999</v>
      </c>
      <c r="D1446" t="s">
        <v>14</v>
      </c>
      <c r="E1446" t="s">
        <v>1539</v>
      </c>
      <c r="F1446" t="s">
        <v>1106</v>
      </c>
      <c r="G1446">
        <v>16</v>
      </c>
      <c r="H1446">
        <v>1</v>
      </c>
      <c r="I1446" s="6" t="s">
        <v>149</v>
      </c>
      <c r="J1446">
        <v>1</v>
      </c>
    </row>
    <row r="1447" spans="1:10">
      <c r="A1447">
        <v>1</v>
      </c>
      <c r="B1447">
        <v>0</v>
      </c>
      <c r="C1447">
        <v>-119.787255674121</v>
      </c>
      <c r="D1447" t="s">
        <v>14</v>
      </c>
      <c r="E1447" t="s">
        <v>1540</v>
      </c>
      <c r="F1447" t="s">
        <v>1106</v>
      </c>
      <c r="G1447">
        <v>16</v>
      </c>
      <c r="H1447">
        <v>1</v>
      </c>
      <c r="I1447" s="6" t="s">
        <v>149</v>
      </c>
      <c r="J1447">
        <v>1</v>
      </c>
    </row>
    <row r="1448" spans="1:10">
      <c r="A1448">
        <v>0.54</v>
      </c>
      <c r="B1448">
        <v>0</v>
      </c>
      <c r="C1448">
        <v>-717.90092007797398</v>
      </c>
      <c r="D1448" t="s">
        <v>14</v>
      </c>
      <c r="E1448" t="s">
        <v>1541</v>
      </c>
      <c r="F1448" t="s">
        <v>1106</v>
      </c>
      <c r="G1448">
        <v>16</v>
      </c>
      <c r="H1448">
        <v>0.54</v>
      </c>
      <c r="I1448" s="6" t="s">
        <v>517</v>
      </c>
      <c r="J1448" s="6" t="s">
        <v>518</v>
      </c>
    </row>
    <row r="1449" spans="1:10">
      <c r="A1449">
        <v>0.31</v>
      </c>
      <c r="B1449">
        <v>0</v>
      </c>
      <c r="C1449">
        <v>-40.624737899711498</v>
      </c>
      <c r="D1449" t="s">
        <v>10</v>
      </c>
      <c r="E1449" t="s">
        <v>1542</v>
      </c>
      <c r="F1449" t="s">
        <v>1106</v>
      </c>
      <c r="G1449">
        <v>5</v>
      </c>
      <c r="H1449">
        <v>0.31</v>
      </c>
      <c r="I1449">
        <v>7.6718520653767205E-2</v>
      </c>
      <c r="J1449" s="6" t="s">
        <v>278</v>
      </c>
    </row>
    <row r="1450" spans="1:10">
      <c r="A1450">
        <v>0.5</v>
      </c>
      <c r="B1450">
        <v>0</v>
      </c>
      <c r="C1450">
        <v>-45.385246438216001</v>
      </c>
      <c r="D1450" t="s">
        <v>13</v>
      </c>
      <c r="E1450" t="s">
        <v>1542</v>
      </c>
      <c r="F1450" t="s">
        <v>1106</v>
      </c>
      <c r="G1450">
        <v>6</v>
      </c>
      <c r="H1450">
        <v>0.5</v>
      </c>
      <c r="I1450" s="6" t="s">
        <v>1352</v>
      </c>
      <c r="J1450" s="6" t="s">
        <v>1353</v>
      </c>
    </row>
    <row r="1451" spans="1:10">
      <c r="A1451">
        <v>0.54</v>
      </c>
      <c r="B1451">
        <v>0</v>
      </c>
      <c r="C1451">
        <v>-413.97803129275798</v>
      </c>
      <c r="D1451" t="s">
        <v>14</v>
      </c>
      <c r="E1451" t="s">
        <v>1542</v>
      </c>
      <c r="F1451" t="s">
        <v>1106</v>
      </c>
      <c r="G1451">
        <v>16</v>
      </c>
      <c r="H1451">
        <v>0.54</v>
      </c>
      <c r="I1451" s="6" t="s">
        <v>517</v>
      </c>
      <c r="J1451" s="6" t="s">
        <v>518</v>
      </c>
    </row>
    <row r="1452" spans="1:10">
      <c r="A1452">
        <v>0</v>
      </c>
      <c r="B1452">
        <v>0</v>
      </c>
      <c r="C1452">
        <v>-7.7287082713426001</v>
      </c>
      <c r="D1452" t="s">
        <v>14</v>
      </c>
      <c r="E1452" t="s">
        <v>1543</v>
      </c>
      <c r="F1452" t="s">
        <v>1106</v>
      </c>
      <c r="G1452">
        <v>16</v>
      </c>
      <c r="H1452">
        <v>0</v>
      </c>
      <c r="I1452">
        <v>0</v>
      </c>
      <c r="J1452" s="6" t="s">
        <v>140</v>
      </c>
    </row>
    <row r="1453" spans="1:10">
      <c r="A1453">
        <v>0.02</v>
      </c>
      <c r="B1453">
        <v>0</v>
      </c>
      <c r="C1453">
        <v>-297.17962557055199</v>
      </c>
      <c r="D1453" t="s">
        <v>14</v>
      </c>
      <c r="E1453" t="s">
        <v>1544</v>
      </c>
      <c r="F1453" t="s">
        <v>1106</v>
      </c>
      <c r="G1453">
        <v>16</v>
      </c>
      <c r="H1453">
        <v>0.02</v>
      </c>
      <c r="I1453">
        <v>1.4372521617873901E-3</v>
      </c>
      <c r="J1453" s="6" t="s">
        <v>899</v>
      </c>
    </row>
    <row r="1454" spans="1:10">
      <c r="A1454">
        <v>0.61</v>
      </c>
      <c r="B1454">
        <v>0</v>
      </c>
      <c r="C1454">
        <v>-696.74978403236105</v>
      </c>
      <c r="D1454" t="s">
        <v>14</v>
      </c>
      <c r="E1454" t="s">
        <v>1545</v>
      </c>
      <c r="F1454" t="s">
        <v>1106</v>
      </c>
      <c r="G1454">
        <v>16</v>
      </c>
      <c r="H1454">
        <v>0.61</v>
      </c>
      <c r="I1454" s="6" t="s">
        <v>593</v>
      </c>
      <c r="J1454" s="6" t="s">
        <v>594</v>
      </c>
    </row>
    <row r="1455" spans="1:10">
      <c r="A1455">
        <v>0.96</v>
      </c>
      <c r="B1455">
        <v>0</v>
      </c>
      <c r="C1455">
        <v>-25.328573148118199</v>
      </c>
      <c r="D1455" t="s">
        <v>10</v>
      </c>
      <c r="E1455" t="s">
        <v>1546</v>
      </c>
      <c r="F1455" t="s">
        <v>1106</v>
      </c>
      <c r="G1455">
        <v>5</v>
      </c>
      <c r="H1455">
        <v>0.96</v>
      </c>
      <c r="I1455" s="6" t="s">
        <v>129</v>
      </c>
      <c r="J1455" s="6" t="s">
        <v>130</v>
      </c>
    </row>
    <row r="1456" spans="1:10">
      <c r="A1456">
        <v>0.4</v>
      </c>
      <c r="B1456">
        <v>0</v>
      </c>
      <c r="C1456">
        <v>-49.379572349637897</v>
      </c>
      <c r="D1456" t="s">
        <v>13</v>
      </c>
      <c r="E1456" t="s">
        <v>1546</v>
      </c>
      <c r="F1456" t="s">
        <v>1106</v>
      </c>
      <c r="G1456">
        <v>5</v>
      </c>
      <c r="H1456">
        <v>0.4</v>
      </c>
      <c r="I1456" s="6" t="s">
        <v>802</v>
      </c>
      <c r="J1456">
        <v>0.76927571872398703</v>
      </c>
    </row>
    <row r="1457" spans="1:10">
      <c r="A1457">
        <v>0.31</v>
      </c>
      <c r="B1457">
        <v>0</v>
      </c>
      <c r="C1457">
        <v>-560.36904262167502</v>
      </c>
      <c r="D1457" t="s">
        <v>14</v>
      </c>
      <c r="E1457" t="s">
        <v>1546</v>
      </c>
      <c r="F1457" t="s">
        <v>1106</v>
      </c>
      <c r="G1457">
        <v>16</v>
      </c>
      <c r="H1457">
        <v>0.31</v>
      </c>
      <c r="I1457" s="6" t="s">
        <v>860</v>
      </c>
      <c r="J1457" s="6" t="s">
        <v>861</v>
      </c>
    </row>
    <row r="1458" spans="1:10">
      <c r="A1458">
        <v>1</v>
      </c>
      <c r="B1458">
        <v>0</v>
      </c>
      <c r="C1458">
        <v>-97.625828067044495</v>
      </c>
      <c r="D1458" t="s">
        <v>14</v>
      </c>
      <c r="E1458" t="s">
        <v>1547</v>
      </c>
      <c r="F1458" t="s">
        <v>1106</v>
      </c>
      <c r="G1458">
        <v>16</v>
      </c>
      <c r="H1458">
        <v>1</v>
      </c>
      <c r="I1458" s="6" t="s">
        <v>149</v>
      </c>
      <c r="J1458">
        <v>1</v>
      </c>
    </row>
    <row r="1459" spans="1:10">
      <c r="A1459">
        <v>0.36</v>
      </c>
      <c r="B1459">
        <v>0</v>
      </c>
      <c r="C1459">
        <v>-119.960631154536</v>
      </c>
      <c r="D1459" t="s">
        <v>10</v>
      </c>
      <c r="E1459" t="s">
        <v>1548</v>
      </c>
      <c r="F1459" t="s">
        <v>1106</v>
      </c>
      <c r="G1459">
        <v>5</v>
      </c>
      <c r="H1459">
        <v>0.36</v>
      </c>
      <c r="I1459">
        <v>9.8640099433966205E-2</v>
      </c>
      <c r="J1459" s="6" t="s">
        <v>844</v>
      </c>
    </row>
    <row r="1460" spans="1:10">
      <c r="A1460">
        <v>0.91</v>
      </c>
      <c r="B1460">
        <v>0</v>
      </c>
      <c r="C1460">
        <v>-328.23709909897599</v>
      </c>
      <c r="D1460" t="s">
        <v>14</v>
      </c>
      <c r="E1460" t="s">
        <v>1548</v>
      </c>
      <c r="F1460" t="s">
        <v>1106</v>
      </c>
      <c r="G1460">
        <v>16</v>
      </c>
      <c r="H1460">
        <v>0.91</v>
      </c>
      <c r="I1460">
        <v>0.68176683412285399</v>
      </c>
      <c r="J1460" s="6" t="s">
        <v>276</v>
      </c>
    </row>
    <row r="1461" spans="1:10">
      <c r="A1461">
        <v>0</v>
      </c>
      <c r="B1461">
        <v>0</v>
      </c>
      <c r="C1461">
        <v>-23.557384695733699</v>
      </c>
      <c r="D1461" t="s">
        <v>14</v>
      </c>
      <c r="E1461" t="s">
        <v>1549</v>
      </c>
      <c r="F1461" t="s">
        <v>1106</v>
      </c>
      <c r="G1461">
        <v>16</v>
      </c>
      <c r="H1461">
        <v>0</v>
      </c>
      <c r="I1461">
        <v>0</v>
      </c>
      <c r="J1461" s="6" t="s">
        <v>140</v>
      </c>
    </row>
    <row r="1462" spans="1:10">
      <c r="A1462">
        <v>0.06</v>
      </c>
      <c r="B1462">
        <v>0</v>
      </c>
      <c r="C1462">
        <v>-475.780207418499</v>
      </c>
      <c r="D1462" t="s">
        <v>14</v>
      </c>
      <c r="E1462" t="s">
        <v>1550</v>
      </c>
      <c r="F1462" t="s">
        <v>1106</v>
      </c>
      <c r="G1462">
        <v>16</v>
      </c>
      <c r="H1462">
        <v>0.06</v>
      </c>
      <c r="I1462" s="6" t="s">
        <v>932</v>
      </c>
      <c r="J1462" s="6" t="s">
        <v>933</v>
      </c>
    </row>
    <row r="1463" spans="1:10">
      <c r="A1463">
        <v>0</v>
      </c>
      <c r="B1463">
        <v>0</v>
      </c>
      <c r="C1463">
        <v>-131.03176355546799</v>
      </c>
      <c r="D1463" t="s">
        <v>14</v>
      </c>
      <c r="E1463" t="s">
        <v>1551</v>
      </c>
      <c r="F1463" t="s">
        <v>1106</v>
      </c>
      <c r="G1463">
        <v>16</v>
      </c>
      <c r="H1463">
        <v>0</v>
      </c>
      <c r="I1463">
        <v>0</v>
      </c>
      <c r="J1463" s="6" t="s">
        <v>140</v>
      </c>
    </row>
    <row r="1464" spans="1:10">
      <c r="A1464">
        <v>0.91</v>
      </c>
      <c r="B1464">
        <v>0</v>
      </c>
      <c r="C1464">
        <v>-305.06434701502002</v>
      </c>
      <c r="D1464" t="s">
        <v>14</v>
      </c>
      <c r="E1464" t="s">
        <v>1552</v>
      </c>
      <c r="F1464" t="s">
        <v>1106</v>
      </c>
      <c r="G1464">
        <v>16</v>
      </c>
      <c r="H1464">
        <v>0.91</v>
      </c>
      <c r="I1464">
        <v>0.68176683412285399</v>
      </c>
      <c r="J1464" s="6" t="s">
        <v>276</v>
      </c>
    </row>
    <row r="1465" spans="1:10">
      <c r="A1465">
        <v>0</v>
      </c>
      <c r="B1465">
        <v>0</v>
      </c>
      <c r="C1465">
        <v>-9.6282217476543792</v>
      </c>
      <c r="D1465" t="s">
        <v>14</v>
      </c>
      <c r="E1465" t="s">
        <v>1553</v>
      </c>
      <c r="F1465" t="s">
        <v>1106</v>
      </c>
      <c r="G1465">
        <v>16</v>
      </c>
      <c r="H1465">
        <v>0</v>
      </c>
      <c r="I1465">
        <v>0</v>
      </c>
      <c r="J1465" s="6" t="s">
        <v>140</v>
      </c>
    </row>
    <row r="1466" spans="1:10">
      <c r="A1466">
        <v>0.9</v>
      </c>
      <c r="B1466">
        <v>0</v>
      </c>
      <c r="C1466">
        <v>-101.521920396383</v>
      </c>
      <c r="D1466" t="s">
        <v>10</v>
      </c>
      <c r="E1466" t="s">
        <v>1554</v>
      </c>
      <c r="F1466" t="s">
        <v>1106</v>
      </c>
      <c r="G1466">
        <v>7</v>
      </c>
      <c r="H1466">
        <v>0.9</v>
      </c>
      <c r="I1466" s="6" t="s">
        <v>1555</v>
      </c>
      <c r="J1466" s="6" t="s">
        <v>1556</v>
      </c>
    </row>
    <row r="1467" spans="1:10">
      <c r="A1467">
        <v>0.56000000000000005</v>
      </c>
      <c r="B1467">
        <v>0</v>
      </c>
      <c r="C1467">
        <v>-106.755109478696</v>
      </c>
      <c r="D1467" t="s">
        <v>13</v>
      </c>
      <c r="E1467" t="s">
        <v>1554</v>
      </c>
      <c r="F1467" t="s">
        <v>1106</v>
      </c>
      <c r="G1467">
        <v>7</v>
      </c>
      <c r="H1467">
        <v>0.56000000000000005</v>
      </c>
      <c r="I1467" s="6" t="s">
        <v>1557</v>
      </c>
      <c r="J1467" s="6" t="s">
        <v>1558</v>
      </c>
    </row>
    <row r="1468" spans="1:10">
      <c r="A1468" s="6" t="s">
        <v>538</v>
      </c>
      <c r="B1468">
        <v>0</v>
      </c>
      <c r="C1468">
        <v>-409.09528012239099</v>
      </c>
      <c r="D1468" t="s">
        <v>14</v>
      </c>
      <c r="E1468" t="s">
        <v>1554</v>
      </c>
      <c r="F1468" t="s">
        <v>1106</v>
      </c>
      <c r="G1468">
        <v>16</v>
      </c>
      <c r="H1468" s="6" t="s">
        <v>538</v>
      </c>
      <c r="I1468" s="6" t="s">
        <v>540</v>
      </c>
      <c r="J1468">
        <v>0.98963236243216801</v>
      </c>
    </row>
    <row r="1469" spans="1:10">
      <c r="A1469">
        <v>0.49</v>
      </c>
      <c r="B1469">
        <v>0</v>
      </c>
      <c r="C1469">
        <v>-680.49120206432303</v>
      </c>
      <c r="D1469" t="s">
        <v>14</v>
      </c>
      <c r="E1469" t="s">
        <v>1559</v>
      </c>
      <c r="F1469" t="s">
        <v>1106</v>
      </c>
      <c r="G1469">
        <v>16</v>
      </c>
      <c r="H1469">
        <v>0.49</v>
      </c>
      <c r="I1469" s="6" t="s">
        <v>393</v>
      </c>
      <c r="J1469" s="6" t="s">
        <v>394</v>
      </c>
    </row>
    <row r="1470" spans="1:10">
      <c r="A1470">
        <v>0.38</v>
      </c>
      <c r="B1470">
        <v>0</v>
      </c>
      <c r="C1470">
        <v>-469.695060065961</v>
      </c>
      <c r="D1470" t="s">
        <v>14</v>
      </c>
      <c r="E1470" t="s">
        <v>1560</v>
      </c>
      <c r="F1470" t="s">
        <v>1106</v>
      </c>
      <c r="G1470">
        <v>16</v>
      </c>
      <c r="H1470">
        <v>0.38</v>
      </c>
      <c r="I1470" s="6" t="s">
        <v>803</v>
      </c>
      <c r="J1470" s="6" t="s">
        <v>804</v>
      </c>
    </row>
    <row r="1471" spans="1:10">
      <c r="A1471">
        <v>0.52</v>
      </c>
      <c r="B1471">
        <v>0</v>
      </c>
      <c r="C1471">
        <v>-696.20481540628498</v>
      </c>
      <c r="D1471" t="s">
        <v>14</v>
      </c>
      <c r="E1471" t="s">
        <v>1561</v>
      </c>
      <c r="F1471" t="s">
        <v>1106</v>
      </c>
      <c r="G1471">
        <v>16</v>
      </c>
      <c r="H1471">
        <v>0.52</v>
      </c>
      <c r="I1471" s="6" t="s">
        <v>405</v>
      </c>
      <c r="J1471" s="6" t="s">
        <v>406</v>
      </c>
    </row>
    <row r="1472" spans="1:10">
      <c r="A1472">
        <v>0</v>
      </c>
      <c r="B1472">
        <v>0</v>
      </c>
      <c r="C1472">
        <v>-5.6337561170133403</v>
      </c>
      <c r="D1472" t="s">
        <v>10</v>
      </c>
      <c r="E1472" t="s">
        <v>1562</v>
      </c>
      <c r="F1472" t="s">
        <v>1106</v>
      </c>
      <c r="G1472">
        <v>6</v>
      </c>
      <c r="H1472">
        <v>0</v>
      </c>
      <c r="I1472">
        <v>0</v>
      </c>
      <c r="J1472" s="6" t="s">
        <v>109</v>
      </c>
    </row>
    <row r="1473" spans="1:10">
      <c r="A1473">
        <v>0</v>
      </c>
      <c r="B1473">
        <v>0</v>
      </c>
      <c r="C1473">
        <v>-6.05898587522063</v>
      </c>
      <c r="D1473" t="s">
        <v>13</v>
      </c>
      <c r="E1473" t="s">
        <v>1562</v>
      </c>
      <c r="F1473" t="s">
        <v>1106</v>
      </c>
      <c r="G1473">
        <v>5</v>
      </c>
      <c r="H1473">
        <v>0</v>
      </c>
      <c r="I1473" s="6" t="s">
        <v>126</v>
      </c>
      <c r="J1473" s="6" t="s">
        <v>127</v>
      </c>
    </row>
    <row r="1474" spans="1:10">
      <c r="A1474">
        <v>0.19</v>
      </c>
      <c r="B1474">
        <v>0</v>
      </c>
      <c r="C1474">
        <v>-596.74392059219599</v>
      </c>
      <c r="D1474" t="s">
        <v>14</v>
      </c>
      <c r="E1474" t="s">
        <v>1562</v>
      </c>
      <c r="F1474" t="s">
        <v>1106</v>
      </c>
      <c r="G1474">
        <v>16</v>
      </c>
      <c r="H1474">
        <v>0.19</v>
      </c>
      <c r="I1474">
        <v>6.7266012751223098E-2</v>
      </c>
      <c r="J1474" s="6" t="s">
        <v>504</v>
      </c>
    </row>
    <row r="1475" spans="1:10">
      <c r="A1475">
        <v>0</v>
      </c>
      <c r="B1475">
        <v>0</v>
      </c>
      <c r="C1475">
        <v>-186.43240213567299</v>
      </c>
      <c r="D1475" t="s">
        <v>14</v>
      </c>
      <c r="E1475" t="s">
        <v>1563</v>
      </c>
      <c r="F1475" t="s">
        <v>1106</v>
      </c>
      <c r="G1475">
        <v>16</v>
      </c>
      <c r="H1475">
        <v>0</v>
      </c>
      <c r="I1475">
        <v>0</v>
      </c>
      <c r="J1475" s="6" t="s">
        <v>140</v>
      </c>
    </row>
    <row r="1476" spans="1:10">
      <c r="A1476">
        <v>0.43</v>
      </c>
      <c r="B1476">
        <v>0</v>
      </c>
      <c r="C1476">
        <v>-51.860336995241497</v>
      </c>
      <c r="D1476" t="s">
        <v>13</v>
      </c>
      <c r="E1476" t="s">
        <v>1564</v>
      </c>
      <c r="F1476" t="s">
        <v>1106</v>
      </c>
      <c r="G1476">
        <v>6</v>
      </c>
      <c r="H1476">
        <v>0.43</v>
      </c>
      <c r="I1476" s="6" t="s">
        <v>964</v>
      </c>
      <c r="J1476" s="6" t="s">
        <v>965</v>
      </c>
    </row>
    <row r="1477" spans="1:10">
      <c r="A1477">
        <v>0.45</v>
      </c>
      <c r="B1477">
        <v>0</v>
      </c>
      <c r="C1477">
        <v>-634.85479710666095</v>
      </c>
      <c r="D1477" t="s">
        <v>14</v>
      </c>
      <c r="E1477" t="s">
        <v>1564</v>
      </c>
      <c r="F1477" t="s">
        <v>1106</v>
      </c>
      <c r="G1477">
        <v>16</v>
      </c>
      <c r="H1477">
        <v>0.45</v>
      </c>
      <c r="I1477" s="6" t="s">
        <v>233</v>
      </c>
      <c r="J1477" s="6" t="s">
        <v>234</v>
      </c>
    </row>
    <row r="1478" spans="1:10">
      <c r="A1478" s="6" t="s">
        <v>610</v>
      </c>
      <c r="B1478">
        <v>0</v>
      </c>
      <c r="C1478">
        <v>-204.26799681557799</v>
      </c>
      <c r="D1478" t="s">
        <v>14</v>
      </c>
      <c r="E1478" t="s">
        <v>1565</v>
      </c>
      <c r="F1478" t="s">
        <v>1106</v>
      </c>
      <c r="G1478">
        <v>16</v>
      </c>
      <c r="H1478" s="6" t="s">
        <v>610</v>
      </c>
      <c r="I1478" s="6" t="s">
        <v>612</v>
      </c>
      <c r="J1478" s="6" t="s">
        <v>613</v>
      </c>
    </row>
    <row r="1479" spans="1:10">
      <c r="A1479">
        <v>0.16</v>
      </c>
      <c r="B1479">
        <v>0</v>
      </c>
      <c r="C1479">
        <v>-598.05312328684704</v>
      </c>
      <c r="D1479" t="s">
        <v>14</v>
      </c>
      <c r="E1479" t="s">
        <v>1566</v>
      </c>
      <c r="F1479" t="s">
        <v>1106</v>
      </c>
      <c r="G1479">
        <v>16</v>
      </c>
      <c r="H1479">
        <v>0.16</v>
      </c>
      <c r="I1479">
        <v>5.1602574492917601E-2</v>
      </c>
      <c r="J1479" s="6" t="s">
        <v>283</v>
      </c>
    </row>
    <row r="1480" spans="1:10">
      <c r="A1480">
        <v>0.22</v>
      </c>
      <c r="B1480">
        <v>0</v>
      </c>
      <c r="C1480">
        <v>-100.644625626634</v>
      </c>
      <c r="D1480" t="s">
        <v>10</v>
      </c>
      <c r="E1480" t="s">
        <v>1567</v>
      </c>
      <c r="F1480" t="s">
        <v>1106</v>
      </c>
      <c r="G1480">
        <v>6</v>
      </c>
      <c r="H1480">
        <v>0.22</v>
      </c>
      <c r="I1480">
        <v>4.8355075417360997E-2</v>
      </c>
      <c r="J1480" s="6" t="s">
        <v>830</v>
      </c>
    </row>
    <row r="1481" spans="1:10">
      <c r="A1481">
        <v>0</v>
      </c>
      <c r="B1481">
        <v>0</v>
      </c>
      <c r="C1481">
        <v>-18.928054693750202</v>
      </c>
      <c r="D1481" t="s">
        <v>13</v>
      </c>
      <c r="E1481" t="s">
        <v>1567</v>
      </c>
      <c r="F1481" t="s">
        <v>1106</v>
      </c>
      <c r="G1481">
        <v>5</v>
      </c>
      <c r="H1481">
        <v>0</v>
      </c>
      <c r="I1481" s="6" t="s">
        <v>126</v>
      </c>
      <c r="J1481" s="6" t="s">
        <v>127</v>
      </c>
    </row>
    <row r="1482" spans="1:10">
      <c r="A1482">
        <v>0.48</v>
      </c>
      <c r="B1482">
        <v>0</v>
      </c>
      <c r="C1482">
        <v>-665.74078180588594</v>
      </c>
      <c r="D1482" t="s">
        <v>14</v>
      </c>
      <c r="E1482" t="s">
        <v>1567</v>
      </c>
      <c r="F1482" t="s">
        <v>1106</v>
      </c>
      <c r="G1482">
        <v>16</v>
      </c>
      <c r="H1482">
        <v>0.48</v>
      </c>
      <c r="I1482" s="6" t="s">
        <v>510</v>
      </c>
      <c r="J1482" s="6" t="s">
        <v>511</v>
      </c>
    </row>
    <row r="1483" spans="1:10">
      <c r="A1483">
        <v>1</v>
      </c>
      <c r="B1483">
        <v>0</v>
      </c>
      <c r="C1483">
        <v>-253.47914873127701</v>
      </c>
      <c r="D1483" t="s">
        <v>14</v>
      </c>
      <c r="E1483" t="s">
        <v>1568</v>
      </c>
      <c r="F1483" t="s">
        <v>1106</v>
      </c>
      <c r="G1483">
        <v>16</v>
      </c>
      <c r="H1483">
        <v>1</v>
      </c>
      <c r="I1483" s="6" t="s">
        <v>149</v>
      </c>
      <c r="J1483">
        <v>1</v>
      </c>
    </row>
    <row r="1484" spans="1:10">
      <c r="A1484">
        <v>0.9</v>
      </c>
      <c r="B1484">
        <v>0</v>
      </c>
      <c r="C1484">
        <v>-448.43248405332002</v>
      </c>
      <c r="D1484" t="s">
        <v>14</v>
      </c>
      <c r="E1484" t="s">
        <v>1569</v>
      </c>
      <c r="F1484" t="s">
        <v>1106</v>
      </c>
      <c r="G1484">
        <v>16</v>
      </c>
      <c r="H1484">
        <v>0.9</v>
      </c>
      <c r="I1484" s="6" t="s">
        <v>556</v>
      </c>
      <c r="J1484" s="6" t="s">
        <v>557</v>
      </c>
    </row>
    <row r="1485" spans="1:10">
      <c r="A1485">
        <v>0.33</v>
      </c>
      <c r="B1485">
        <v>0</v>
      </c>
      <c r="C1485">
        <v>-113.87525636964401</v>
      </c>
      <c r="D1485" t="s">
        <v>10</v>
      </c>
      <c r="E1485" t="s">
        <v>1570</v>
      </c>
      <c r="F1485" t="s">
        <v>1106</v>
      </c>
      <c r="G1485">
        <v>6</v>
      </c>
      <c r="H1485">
        <v>0.33</v>
      </c>
      <c r="I1485">
        <v>9.5182228748417794E-2</v>
      </c>
      <c r="J1485" s="6" t="s">
        <v>1571</v>
      </c>
    </row>
    <row r="1486" spans="1:10">
      <c r="A1486">
        <v>0.24</v>
      </c>
      <c r="B1486">
        <v>0</v>
      </c>
      <c r="C1486">
        <v>-467.13275190714899</v>
      </c>
      <c r="D1486" t="s">
        <v>14</v>
      </c>
      <c r="E1486" t="s">
        <v>1570</v>
      </c>
      <c r="F1486" t="s">
        <v>1106</v>
      </c>
      <c r="G1486">
        <v>16</v>
      </c>
      <c r="H1486">
        <v>0.24</v>
      </c>
      <c r="I1486">
        <v>9.5792488470350406E-2</v>
      </c>
      <c r="J1486" s="6" t="s">
        <v>152</v>
      </c>
    </row>
    <row r="1487" spans="1:10">
      <c r="A1487">
        <v>0.75</v>
      </c>
      <c r="B1487">
        <v>0</v>
      </c>
      <c r="C1487">
        <v>-425.52617113006499</v>
      </c>
      <c r="D1487" t="s">
        <v>14</v>
      </c>
      <c r="E1487" t="s">
        <v>1572</v>
      </c>
      <c r="F1487" t="s">
        <v>1106</v>
      </c>
      <c r="G1487">
        <v>16</v>
      </c>
      <c r="H1487">
        <v>0.75</v>
      </c>
      <c r="I1487" s="6" t="s">
        <v>1200</v>
      </c>
      <c r="J1487" s="6" t="s">
        <v>1201</v>
      </c>
    </row>
    <row r="1488" spans="1:10">
      <c r="A1488">
        <v>1</v>
      </c>
      <c r="B1488">
        <v>0</v>
      </c>
      <c r="C1488">
        <v>-112.932316493968</v>
      </c>
      <c r="D1488" t="s">
        <v>14</v>
      </c>
      <c r="E1488" t="s">
        <v>1573</v>
      </c>
      <c r="F1488" t="s">
        <v>1106</v>
      </c>
      <c r="G1488">
        <v>16</v>
      </c>
      <c r="H1488">
        <v>1</v>
      </c>
      <c r="I1488" s="6" t="s">
        <v>149</v>
      </c>
      <c r="J1488">
        <v>1</v>
      </c>
    </row>
    <row r="1489" spans="1:10">
      <c r="A1489">
        <v>0.14000000000000001</v>
      </c>
      <c r="B1489">
        <v>0</v>
      </c>
      <c r="C1489">
        <v>-127.211204417904</v>
      </c>
      <c r="D1489" t="s">
        <v>10</v>
      </c>
      <c r="E1489" t="s">
        <v>1574</v>
      </c>
      <c r="F1489" t="s">
        <v>1106</v>
      </c>
      <c r="G1489">
        <v>6</v>
      </c>
      <c r="H1489">
        <v>0.14000000000000001</v>
      </c>
      <c r="I1489" s="6" t="s">
        <v>1083</v>
      </c>
      <c r="J1489" s="6" t="s">
        <v>1084</v>
      </c>
    </row>
    <row r="1490" spans="1:10">
      <c r="A1490">
        <v>0.53</v>
      </c>
      <c r="B1490">
        <v>0</v>
      </c>
      <c r="C1490">
        <v>-424.991816160513</v>
      </c>
      <c r="D1490" t="s">
        <v>14</v>
      </c>
      <c r="E1490" t="s">
        <v>1574</v>
      </c>
      <c r="F1490" t="s">
        <v>1106</v>
      </c>
      <c r="G1490">
        <v>16</v>
      </c>
      <c r="H1490">
        <v>0.53</v>
      </c>
      <c r="I1490" s="6" t="s">
        <v>202</v>
      </c>
      <c r="J1490" s="6" t="s">
        <v>203</v>
      </c>
    </row>
    <row r="1491" spans="1:10">
      <c r="A1491">
        <v>0</v>
      </c>
      <c r="B1491">
        <v>0</v>
      </c>
      <c r="C1491">
        <v>-18.713819840665501</v>
      </c>
      <c r="D1491" t="s">
        <v>14</v>
      </c>
      <c r="E1491" t="s">
        <v>1575</v>
      </c>
      <c r="F1491" t="s">
        <v>1106</v>
      </c>
      <c r="G1491">
        <v>16</v>
      </c>
      <c r="H1491">
        <v>0</v>
      </c>
      <c r="I1491">
        <v>0</v>
      </c>
      <c r="J1491" s="6" t="s">
        <v>140</v>
      </c>
    </row>
    <row r="1492" spans="1:10">
      <c r="A1492">
        <v>0.17</v>
      </c>
      <c r="B1492">
        <v>0</v>
      </c>
      <c r="C1492">
        <v>-536.90933380891602</v>
      </c>
      <c r="D1492" t="s">
        <v>14</v>
      </c>
      <c r="E1492" t="s">
        <v>1576</v>
      </c>
      <c r="F1492" t="s">
        <v>1106</v>
      </c>
      <c r="G1492">
        <v>16</v>
      </c>
      <c r="H1492">
        <v>0.17</v>
      </c>
      <c r="I1492">
        <v>5.6689958584459903E-2</v>
      </c>
      <c r="J1492" s="6" t="s">
        <v>179</v>
      </c>
    </row>
    <row r="1493" spans="1:10">
      <c r="A1493">
        <v>0.73</v>
      </c>
      <c r="B1493">
        <v>0</v>
      </c>
      <c r="C1493">
        <v>-470.259618973768</v>
      </c>
      <c r="D1493" t="s">
        <v>14</v>
      </c>
      <c r="E1493" t="s">
        <v>1577</v>
      </c>
      <c r="F1493" t="s">
        <v>1106</v>
      </c>
      <c r="G1493">
        <v>16</v>
      </c>
      <c r="H1493">
        <v>0.73</v>
      </c>
      <c r="I1493" s="6" t="s">
        <v>584</v>
      </c>
      <c r="J1493" s="6" t="s">
        <v>585</v>
      </c>
    </row>
    <row r="1494" spans="1:10">
      <c r="A1494">
        <v>0</v>
      </c>
      <c r="B1494">
        <v>0</v>
      </c>
      <c r="C1494">
        <v>-6.1809565499033798</v>
      </c>
      <c r="D1494" t="s">
        <v>14</v>
      </c>
      <c r="E1494" t="s">
        <v>1578</v>
      </c>
      <c r="F1494" t="s">
        <v>1579</v>
      </c>
      <c r="G1494">
        <v>16</v>
      </c>
      <c r="H1494">
        <v>0</v>
      </c>
      <c r="I1494">
        <v>0</v>
      </c>
      <c r="J1494" s="6" t="s">
        <v>140</v>
      </c>
    </row>
    <row r="1495" spans="1:10">
      <c r="A1495">
        <v>0.19</v>
      </c>
      <c r="B1495">
        <v>0</v>
      </c>
      <c r="C1495">
        <v>-109.749079968845</v>
      </c>
      <c r="D1495" t="s">
        <v>10</v>
      </c>
      <c r="E1495" t="s">
        <v>1580</v>
      </c>
      <c r="F1495" t="s">
        <v>1581</v>
      </c>
      <c r="G1495">
        <v>7</v>
      </c>
      <c r="H1495">
        <v>0.19</v>
      </c>
      <c r="I1495" s="6" t="s">
        <v>1454</v>
      </c>
      <c r="J1495" s="6" t="s">
        <v>1455</v>
      </c>
    </row>
    <row r="1496" spans="1:10">
      <c r="A1496">
        <v>0.01</v>
      </c>
      <c r="B1496">
        <v>0</v>
      </c>
      <c r="C1496">
        <v>-46.422419459643599</v>
      </c>
      <c r="D1496" t="s">
        <v>13</v>
      </c>
      <c r="E1496" t="s">
        <v>1580</v>
      </c>
      <c r="F1496" t="s">
        <v>1581</v>
      </c>
      <c r="G1496">
        <v>7</v>
      </c>
      <c r="H1496">
        <v>0.01</v>
      </c>
      <c r="I1496" s="6" t="s">
        <v>122</v>
      </c>
      <c r="J1496" s="6" t="s">
        <v>123</v>
      </c>
    </row>
    <row r="1497" spans="1:10">
      <c r="A1497">
        <v>0.19</v>
      </c>
      <c r="B1497">
        <v>0</v>
      </c>
      <c r="C1497">
        <v>-586.78738116379998</v>
      </c>
      <c r="D1497" t="s">
        <v>14</v>
      </c>
      <c r="E1497" t="s">
        <v>1580</v>
      </c>
      <c r="F1497" t="s">
        <v>1581</v>
      </c>
      <c r="G1497">
        <v>16</v>
      </c>
      <c r="H1497">
        <v>0.19</v>
      </c>
      <c r="I1497">
        <v>6.7266012751223098E-2</v>
      </c>
      <c r="J1497" s="6" t="s">
        <v>504</v>
      </c>
    </row>
    <row r="1498" spans="1:10">
      <c r="A1498">
        <v>0.65</v>
      </c>
      <c r="B1498">
        <v>0</v>
      </c>
      <c r="C1498">
        <v>-648.541953302872</v>
      </c>
      <c r="D1498" t="s">
        <v>14</v>
      </c>
      <c r="E1498" t="s">
        <v>1582</v>
      </c>
      <c r="F1498" t="s">
        <v>1581</v>
      </c>
      <c r="G1498">
        <v>16</v>
      </c>
      <c r="H1498">
        <v>0.65</v>
      </c>
      <c r="I1498" s="6" t="s">
        <v>470</v>
      </c>
      <c r="J1498" s="6" t="s">
        <v>471</v>
      </c>
    </row>
    <row r="1499" spans="1:10">
      <c r="A1499">
        <v>0.11</v>
      </c>
      <c r="B1499">
        <v>0</v>
      </c>
      <c r="C1499">
        <v>-304.59983831752601</v>
      </c>
      <c r="D1499" t="s">
        <v>14</v>
      </c>
      <c r="E1499" t="s">
        <v>1583</v>
      </c>
      <c r="F1499" t="s">
        <v>1581</v>
      </c>
      <c r="G1499">
        <v>16</v>
      </c>
      <c r="H1499">
        <v>0.11</v>
      </c>
      <c r="I1499" s="6" t="s">
        <v>695</v>
      </c>
      <c r="J1499" s="6" t="s">
        <v>696</v>
      </c>
    </row>
    <row r="1500" spans="1:10">
      <c r="A1500">
        <v>0</v>
      </c>
      <c r="B1500">
        <v>0</v>
      </c>
      <c r="C1500">
        <v>-157.20741781461001</v>
      </c>
      <c r="D1500" t="s">
        <v>14</v>
      </c>
      <c r="E1500" t="s">
        <v>1586</v>
      </c>
      <c r="F1500" t="s">
        <v>1587</v>
      </c>
      <c r="G1500">
        <v>16</v>
      </c>
      <c r="H1500">
        <v>0</v>
      </c>
      <c r="I1500">
        <v>0</v>
      </c>
      <c r="J1500" s="6" t="s">
        <v>140</v>
      </c>
    </row>
    <row r="1501" spans="1:10">
      <c r="A1501">
        <v>0.16</v>
      </c>
      <c r="B1501">
        <v>0</v>
      </c>
      <c r="C1501">
        <v>-58.315377204246197</v>
      </c>
      <c r="D1501" t="s">
        <v>13</v>
      </c>
      <c r="E1501" t="s">
        <v>1584</v>
      </c>
      <c r="F1501" t="s">
        <v>1585</v>
      </c>
      <c r="G1501">
        <v>7</v>
      </c>
      <c r="H1501">
        <v>0.16</v>
      </c>
      <c r="I1501" s="6" t="s">
        <v>914</v>
      </c>
      <c r="J1501" s="6" t="s">
        <v>915</v>
      </c>
    </row>
    <row r="1502" spans="1:10">
      <c r="A1502">
        <v>0.62</v>
      </c>
      <c r="B1502">
        <v>0</v>
      </c>
      <c r="C1502">
        <v>-533.48594398409296</v>
      </c>
      <c r="D1502" t="s">
        <v>14</v>
      </c>
      <c r="E1502" t="s">
        <v>1584</v>
      </c>
      <c r="F1502" t="s">
        <v>1585</v>
      </c>
      <c r="G1502">
        <v>16</v>
      </c>
      <c r="H1502">
        <v>0.62</v>
      </c>
      <c r="I1502" s="6" t="s">
        <v>119</v>
      </c>
      <c r="J1502" s="6" t="s">
        <v>120</v>
      </c>
    </row>
    <row r="1503" spans="1:10">
      <c r="A1503">
        <v>0.5</v>
      </c>
      <c r="B1503">
        <v>0</v>
      </c>
      <c r="C1503">
        <v>-852.29144162595298</v>
      </c>
      <c r="D1503" t="s">
        <v>14</v>
      </c>
      <c r="E1503" t="s">
        <v>1588</v>
      </c>
      <c r="F1503" t="s">
        <v>1589</v>
      </c>
      <c r="G1503">
        <v>16</v>
      </c>
      <c r="H1503">
        <v>0.5</v>
      </c>
      <c r="I1503" s="6" t="s">
        <v>188</v>
      </c>
      <c r="J1503" s="6" t="s">
        <v>189</v>
      </c>
    </row>
    <row r="1504" spans="1:10">
      <c r="A1504">
        <v>0</v>
      </c>
      <c r="B1504">
        <v>0</v>
      </c>
      <c r="C1504">
        <v>-1.83895331979117</v>
      </c>
      <c r="D1504" t="s">
        <v>10</v>
      </c>
      <c r="E1504" t="s">
        <v>1590</v>
      </c>
      <c r="F1504" t="s">
        <v>1591</v>
      </c>
      <c r="G1504">
        <v>6</v>
      </c>
      <c r="H1504">
        <v>0</v>
      </c>
      <c r="I1504">
        <v>0</v>
      </c>
      <c r="J1504" s="6" t="s">
        <v>109</v>
      </c>
    </row>
    <row r="1505" spans="1:10">
      <c r="A1505">
        <v>0</v>
      </c>
      <c r="B1505">
        <v>0</v>
      </c>
      <c r="C1505">
        <v>-13.8560800094968</v>
      </c>
      <c r="D1505" t="s">
        <v>13</v>
      </c>
      <c r="E1505" t="s">
        <v>1590</v>
      </c>
      <c r="F1505" t="s">
        <v>1591</v>
      </c>
      <c r="G1505">
        <v>6</v>
      </c>
      <c r="H1505">
        <v>0</v>
      </c>
      <c r="I1505">
        <v>0</v>
      </c>
      <c r="J1505" s="6" t="s">
        <v>109</v>
      </c>
    </row>
    <row r="1506" spans="1:10">
      <c r="A1506">
        <v>0.04</v>
      </c>
      <c r="B1506">
        <v>0</v>
      </c>
      <c r="C1506">
        <v>-389.06424021460799</v>
      </c>
      <c r="D1506" t="s">
        <v>14</v>
      </c>
      <c r="E1506" t="s">
        <v>1590</v>
      </c>
      <c r="F1506" t="s">
        <v>1591</v>
      </c>
      <c r="G1506">
        <v>16</v>
      </c>
      <c r="H1506">
        <v>0.04</v>
      </c>
      <c r="I1506">
        <v>5.09931620646296E-3</v>
      </c>
      <c r="J1506" s="6" t="s">
        <v>165</v>
      </c>
    </row>
    <row r="1507" spans="1:10">
      <c r="A1507">
        <v>0</v>
      </c>
      <c r="B1507">
        <v>0</v>
      </c>
      <c r="C1507">
        <v>-129.39262864148401</v>
      </c>
      <c r="D1507" t="s">
        <v>14</v>
      </c>
      <c r="E1507" t="s">
        <v>1592</v>
      </c>
      <c r="F1507" t="s">
        <v>1591</v>
      </c>
      <c r="G1507">
        <v>16</v>
      </c>
      <c r="H1507">
        <v>0</v>
      </c>
      <c r="I1507">
        <v>0</v>
      </c>
      <c r="J1507" s="6" t="s">
        <v>140</v>
      </c>
    </row>
    <row r="1508" spans="1:10">
      <c r="A1508">
        <v>0.4</v>
      </c>
      <c r="B1508">
        <v>0</v>
      </c>
      <c r="C1508">
        <v>-62.381851330038302</v>
      </c>
      <c r="D1508" t="s">
        <v>13</v>
      </c>
      <c r="E1508" t="s">
        <v>1593</v>
      </c>
      <c r="F1508" t="s">
        <v>1591</v>
      </c>
      <c r="G1508">
        <v>5</v>
      </c>
      <c r="H1508">
        <v>0.4</v>
      </c>
      <c r="I1508" s="6" t="s">
        <v>802</v>
      </c>
      <c r="J1508">
        <v>0.76927571872398703</v>
      </c>
    </row>
    <row r="1509" spans="1:10">
      <c r="A1509">
        <v>0.34</v>
      </c>
      <c r="B1509">
        <v>0</v>
      </c>
      <c r="C1509">
        <v>-665.84018905140999</v>
      </c>
      <c r="D1509" t="s">
        <v>14</v>
      </c>
      <c r="E1509" t="s">
        <v>1593</v>
      </c>
      <c r="F1509" t="s">
        <v>1591</v>
      </c>
      <c r="G1509">
        <v>16</v>
      </c>
      <c r="H1509">
        <v>0.34</v>
      </c>
      <c r="I1509" s="6" t="s">
        <v>294</v>
      </c>
      <c r="J1509" s="6" t="s">
        <v>295</v>
      </c>
    </row>
    <row r="1510" spans="1:10">
      <c r="A1510" s="6" t="s">
        <v>573</v>
      </c>
      <c r="B1510">
        <v>0</v>
      </c>
      <c r="C1510">
        <v>-558.80495200953305</v>
      </c>
      <c r="D1510" t="s">
        <v>14</v>
      </c>
      <c r="E1510" t="s">
        <v>1594</v>
      </c>
      <c r="F1510" t="s">
        <v>1595</v>
      </c>
      <c r="G1510">
        <v>16</v>
      </c>
      <c r="H1510" s="6" t="s">
        <v>573</v>
      </c>
      <c r="I1510" s="6" t="s">
        <v>575</v>
      </c>
      <c r="J1510" s="6" t="s">
        <v>576</v>
      </c>
    </row>
    <row r="1511" spans="1:10">
      <c r="A1511">
        <v>0.55000000000000004</v>
      </c>
      <c r="B1511">
        <v>0</v>
      </c>
      <c r="C1511">
        <v>-199.404670705489</v>
      </c>
      <c r="D1511" t="s">
        <v>10</v>
      </c>
      <c r="E1511" t="s">
        <v>1596</v>
      </c>
      <c r="F1511" t="s">
        <v>1595</v>
      </c>
      <c r="G1511">
        <v>5</v>
      </c>
      <c r="H1511">
        <v>0.55000000000000004</v>
      </c>
      <c r="I1511" s="6" t="s">
        <v>906</v>
      </c>
      <c r="J1511" s="6" t="s">
        <v>907</v>
      </c>
    </row>
    <row r="1512" spans="1:10">
      <c r="A1512">
        <v>0.5</v>
      </c>
      <c r="B1512">
        <v>0</v>
      </c>
      <c r="C1512">
        <v>-743.19396354133903</v>
      </c>
      <c r="D1512" t="s">
        <v>14</v>
      </c>
      <c r="E1512" t="s">
        <v>1596</v>
      </c>
      <c r="F1512" t="s">
        <v>1595</v>
      </c>
      <c r="G1512">
        <v>16</v>
      </c>
      <c r="H1512">
        <v>0.5</v>
      </c>
      <c r="I1512" s="6" t="s">
        <v>188</v>
      </c>
      <c r="J1512" s="6" t="s">
        <v>189</v>
      </c>
    </row>
    <row r="1513" spans="1:10">
      <c r="A1513">
        <v>0.81</v>
      </c>
      <c r="B1513">
        <v>0</v>
      </c>
      <c r="C1513">
        <v>-670.66401480772697</v>
      </c>
      <c r="D1513" t="s">
        <v>14</v>
      </c>
      <c r="E1513" t="s">
        <v>1597</v>
      </c>
      <c r="F1513" t="s">
        <v>1595</v>
      </c>
      <c r="G1513">
        <v>16</v>
      </c>
      <c r="H1513">
        <v>0.81</v>
      </c>
      <c r="I1513" s="6" t="s">
        <v>525</v>
      </c>
      <c r="J1513" s="6" t="s">
        <v>526</v>
      </c>
    </row>
    <row r="1514" spans="1:10">
      <c r="A1514">
        <v>0.25</v>
      </c>
      <c r="B1514">
        <v>0</v>
      </c>
      <c r="C1514">
        <v>-102.38000685903</v>
      </c>
      <c r="D1514" t="s">
        <v>10</v>
      </c>
      <c r="E1514" t="s">
        <v>1598</v>
      </c>
      <c r="F1514" t="s">
        <v>1595</v>
      </c>
      <c r="G1514">
        <v>5</v>
      </c>
      <c r="H1514">
        <v>0.25</v>
      </c>
      <c r="I1514" s="6" t="s">
        <v>345</v>
      </c>
      <c r="J1514" s="6" t="s">
        <v>346</v>
      </c>
    </row>
    <row r="1515" spans="1:10">
      <c r="A1515">
        <v>0.33</v>
      </c>
      <c r="B1515">
        <v>0</v>
      </c>
      <c r="C1515">
        <v>-530.45620243758697</v>
      </c>
      <c r="D1515" t="s">
        <v>14</v>
      </c>
      <c r="E1515" t="s">
        <v>1598</v>
      </c>
      <c r="F1515" t="s">
        <v>1595</v>
      </c>
      <c r="G1515">
        <v>16</v>
      </c>
      <c r="H1515">
        <v>0.33</v>
      </c>
      <c r="I1515" s="6" t="s">
        <v>1025</v>
      </c>
      <c r="J1515" s="6" t="s">
        <v>1026</v>
      </c>
    </row>
    <row r="1516" spans="1:10">
      <c r="A1516">
        <v>0.2</v>
      </c>
      <c r="B1516">
        <v>0</v>
      </c>
      <c r="C1516">
        <v>-81.165574031165804</v>
      </c>
      <c r="D1516" t="s">
        <v>13</v>
      </c>
      <c r="E1516" t="s">
        <v>1599</v>
      </c>
      <c r="F1516" t="s">
        <v>1595</v>
      </c>
      <c r="G1516">
        <v>7</v>
      </c>
      <c r="H1516">
        <v>0.2</v>
      </c>
      <c r="I1516" s="6" t="s">
        <v>1600</v>
      </c>
      <c r="J1516" s="6" t="s">
        <v>1601</v>
      </c>
    </row>
    <row r="1517" spans="1:10">
      <c r="A1517">
        <v>0.85</v>
      </c>
      <c r="B1517">
        <v>0</v>
      </c>
      <c r="C1517">
        <v>-492.52649347172598</v>
      </c>
      <c r="D1517" t="s">
        <v>14</v>
      </c>
      <c r="E1517" t="s">
        <v>1599</v>
      </c>
      <c r="F1517" t="s">
        <v>1595</v>
      </c>
      <c r="G1517">
        <v>16</v>
      </c>
      <c r="H1517">
        <v>0.85</v>
      </c>
      <c r="I1517" s="6" t="s">
        <v>287</v>
      </c>
      <c r="J1517" s="6" t="s">
        <v>288</v>
      </c>
    </row>
    <row r="1518" spans="1:10">
      <c r="A1518">
        <v>0.74</v>
      </c>
      <c r="B1518">
        <v>0</v>
      </c>
      <c r="C1518">
        <v>-537.17873343251597</v>
      </c>
      <c r="D1518" t="s">
        <v>14</v>
      </c>
      <c r="E1518" t="s">
        <v>1602</v>
      </c>
      <c r="F1518" t="s">
        <v>1595</v>
      </c>
      <c r="G1518">
        <v>16</v>
      </c>
      <c r="H1518">
        <v>0.74</v>
      </c>
      <c r="I1518">
        <v>0.49501667046199999</v>
      </c>
      <c r="J1518" s="6" t="s">
        <v>340</v>
      </c>
    </row>
    <row r="1519" spans="1:10">
      <c r="A1519">
        <v>0.34</v>
      </c>
      <c r="B1519">
        <v>0</v>
      </c>
      <c r="C1519">
        <v>-89.9080961921984</v>
      </c>
      <c r="D1519" t="s">
        <v>10</v>
      </c>
      <c r="E1519" t="s">
        <v>1603</v>
      </c>
      <c r="F1519" t="s">
        <v>1595</v>
      </c>
      <c r="G1519">
        <v>6</v>
      </c>
      <c r="H1519">
        <v>0.34</v>
      </c>
      <c r="I1519">
        <v>9.9977946347768007E-2</v>
      </c>
      <c r="J1519">
        <v>0.70492902578092498</v>
      </c>
    </row>
    <row r="1520" spans="1:10">
      <c r="A1520">
        <v>0.49</v>
      </c>
      <c r="B1520">
        <v>0</v>
      </c>
      <c r="C1520">
        <v>-68.442708093674597</v>
      </c>
      <c r="D1520" t="s">
        <v>13</v>
      </c>
      <c r="E1520" t="s">
        <v>1603</v>
      </c>
      <c r="F1520" t="s">
        <v>1595</v>
      </c>
      <c r="G1520">
        <v>6</v>
      </c>
      <c r="H1520">
        <v>0.49</v>
      </c>
      <c r="I1520" s="6" t="s">
        <v>1604</v>
      </c>
      <c r="J1520" s="6" t="s">
        <v>1605</v>
      </c>
    </row>
    <row r="1521" spans="1:10">
      <c r="A1521">
        <v>0.89</v>
      </c>
      <c r="B1521">
        <v>0</v>
      </c>
      <c r="C1521">
        <v>-410.64370792832898</v>
      </c>
      <c r="D1521" t="s">
        <v>14</v>
      </c>
      <c r="E1521" t="s">
        <v>1603</v>
      </c>
      <c r="F1521" t="s">
        <v>1595</v>
      </c>
      <c r="G1521">
        <v>16</v>
      </c>
      <c r="H1521">
        <v>0.89</v>
      </c>
      <c r="I1521" s="6" t="s">
        <v>159</v>
      </c>
      <c r="J1521" s="6" t="s">
        <v>160</v>
      </c>
    </row>
    <row r="1522" spans="1:10">
      <c r="A1522">
        <v>0</v>
      </c>
      <c r="B1522">
        <v>0</v>
      </c>
      <c r="C1522">
        <v>-162.57422583000701</v>
      </c>
      <c r="D1522" t="s">
        <v>14</v>
      </c>
      <c r="E1522" t="s">
        <v>1606</v>
      </c>
      <c r="F1522" t="s">
        <v>1595</v>
      </c>
      <c r="G1522">
        <v>16</v>
      </c>
      <c r="H1522">
        <v>0</v>
      </c>
      <c r="I1522">
        <v>0</v>
      </c>
      <c r="J1522" s="6" t="s">
        <v>140</v>
      </c>
    </row>
    <row r="1523" spans="1:10">
      <c r="A1523" s="6" t="s">
        <v>760</v>
      </c>
      <c r="B1523">
        <v>0</v>
      </c>
      <c r="C1523">
        <v>-577.46987811751603</v>
      </c>
      <c r="D1523" t="s">
        <v>14</v>
      </c>
      <c r="E1523" t="s">
        <v>1607</v>
      </c>
      <c r="F1523" t="s">
        <v>1595</v>
      </c>
      <c r="G1523">
        <v>16</v>
      </c>
      <c r="H1523" s="6" t="s">
        <v>760</v>
      </c>
      <c r="I1523" s="6" t="s">
        <v>762</v>
      </c>
      <c r="J1523" s="6" t="s">
        <v>763</v>
      </c>
    </row>
    <row r="1524" spans="1:10">
      <c r="A1524">
        <v>0.02</v>
      </c>
      <c r="B1524">
        <v>0</v>
      </c>
      <c r="C1524">
        <v>-40.715030895125203</v>
      </c>
      <c r="D1524" t="s">
        <v>10</v>
      </c>
      <c r="E1524" t="s">
        <v>1608</v>
      </c>
      <c r="F1524" t="s">
        <v>1609</v>
      </c>
      <c r="G1524">
        <v>5</v>
      </c>
      <c r="H1524">
        <v>0.02</v>
      </c>
      <c r="I1524" s="6" t="s">
        <v>391</v>
      </c>
      <c r="J1524" s="6" t="s">
        <v>392</v>
      </c>
    </row>
    <row r="1525" spans="1:10">
      <c r="A1525" s="6" t="s">
        <v>290</v>
      </c>
      <c r="B1525">
        <v>0</v>
      </c>
      <c r="C1525">
        <v>-683.44273440557095</v>
      </c>
      <c r="D1525" t="s">
        <v>14</v>
      </c>
      <c r="E1525" t="s">
        <v>1608</v>
      </c>
      <c r="F1525" t="s">
        <v>1609</v>
      </c>
      <c r="G1525">
        <v>16</v>
      </c>
      <c r="H1525" s="6" t="s">
        <v>290</v>
      </c>
      <c r="I1525" s="6" t="s">
        <v>381</v>
      </c>
      <c r="J1525">
        <v>0.86001360472521104</v>
      </c>
    </row>
    <row r="1526" spans="1:10">
      <c r="A1526">
        <v>7.0000000000000007E-2</v>
      </c>
      <c r="B1526">
        <v>0</v>
      </c>
      <c r="C1526">
        <v>-315.90020840557702</v>
      </c>
      <c r="D1526" t="s">
        <v>14</v>
      </c>
      <c r="E1526" t="s">
        <v>1610</v>
      </c>
      <c r="F1526" t="s">
        <v>1609</v>
      </c>
      <c r="G1526">
        <v>16</v>
      </c>
      <c r="H1526">
        <v>7.0000000000000007E-2</v>
      </c>
      <c r="I1526" s="6" t="s">
        <v>177</v>
      </c>
      <c r="J1526">
        <v>0.29301767695622299</v>
      </c>
    </row>
    <row r="1527" spans="1:10">
      <c r="A1527">
        <v>0.1</v>
      </c>
      <c r="B1527">
        <v>0</v>
      </c>
      <c r="C1527">
        <v>-497.24010041482001</v>
      </c>
      <c r="D1527" t="s">
        <v>14</v>
      </c>
      <c r="E1527" t="s">
        <v>1611</v>
      </c>
      <c r="F1527" t="s">
        <v>1609</v>
      </c>
      <c r="G1527">
        <v>16</v>
      </c>
      <c r="H1527">
        <v>0.1</v>
      </c>
      <c r="I1527" s="6" t="s">
        <v>172</v>
      </c>
      <c r="J1527" s="6" t="s">
        <v>173</v>
      </c>
    </row>
    <row r="1528" spans="1:10">
      <c r="A1528">
        <v>0.37</v>
      </c>
      <c r="B1528">
        <v>0</v>
      </c>
      <c r="C1528">
        <v>-640.98903723491196</v>
      </c>
      <c r="D1528" t="s">
        <v>14</v>
      </c>
      <c r="E1528" t="s">
        <v>1612</v>
      </c>
      <c r="F1528" t="s">
        <v>1609</v>
      </c>
      <c r="G1528">
        <v>16</v>
      </c>
      <c r="H1528">
        <v>0.37</v>
      </c>
      <c r="I1528" s="6" t="s">
        <v>137</v>
      </c>
      <c r="J1528" s="6" t="s">
        <v>138</v>
      </c>
    </row>
    <row r="1529" spans="1:10">
      <c r="A1529" s="6" t="s">
        <v>192</v>
      </c>
      <c r="B1529">
        <v>0</v>
      </c>
      <c r="C1529">
        <v>-55.014937769459102</v>
      </c>
      <c r="D1529" t="s">
        <v>10</v>
      </c>
      <c r="E1529" t="s">
        <v>1613</v>
      </c>
      <c r="F1529" t="s">
        <v>1609</v>
      </c>
      <c r="G1529">
        <v>5</v>
      </c>
      <c r="H1529" s="6" t="s">
        <v>192</v>
      </c>
      <c r="I1529" s="6" t="s">
        <v>1614</v>
      </c>
      <c r="J1529" s="6" t="s">
        <v>1615</v>
      </c>
    </row>
    <row r="1530" spans="1:10">
      <c r="A1530">
        <v>0.12</v>
      </c>
      <c r="B1530">
        <v>0</v>
      </c>
      <c r="C1530">
        <v>-413.29222658945503</v>
      </c>
      <c r="D1530" t="s">
        <v>14</v>
      </c>
      <c r="E1530" t="s">
        <v>1613</v>
      </c>
      <c r="F1530" t="s">
        <v>1609</v>
      </c>
      <c r="G1530">
        <v>16</v>
      </c>
      <c r="H1530">
        <v>0.12</v>
      </c>
      <c r="I1530">
        <v>3.2767774577421999E-2</v>
      </c>
      <c r="J1530" s="6" t="s">
        <v>260</v>
      </c>
    </row>
    <row r="1531" spans="1:10">
      <c r="A1531">
        <v>0.45</v>
      </c>
      <c r="B1531">
        <v>0</v>
      </c>
      <c r="C1531">
        <v>-544.36708776748696</v>
      </c>
      <c r="D1531" t="s">
        <v>14</v>
      </c>
      <c r="E1531" t="s">
        <v>1616</v>
      </c>
      <c r="F1531" t="s">
        <v>1609</v>
      </c>
      <c r="G1531">
        <v>16</v>
      </c>
      <c r="H1531">
        <v>0.45</v>
      </c>
      <c r="I1531" s="6" t="s">
        <v>233</v>
      </c>
      <c r="J1531" s="6" t="s">
        <v>234</v>
      </c>
    </row>
    <row r="1532" spans="1:10">
      <c r="A1532">
        <v>0</v>
      </c>
      <c r="B1532">
        <v>0</v>
      </c>
      <c r="C1532">
        <v>-296.71123588815902</v>
      </c>
      <c r="D1532" t="s">
        <v>14</v>
      </c>
      <c r="E1532" t="s">
        <v>1617</v>
      </c>
      <c r="F1532" t="s">
        <v>1609</v>
      </c>
      <c r="G1532">
        <v>16</v>
      </c>
      <c r="H1532">
        <v>0</v>
      </c>
      <c r="I1532">
        <v>0</v>
      </c>
      <c r="J1532" s="6" t="s">
        <v>140</v>
      </c>
    </row>
    <row r="1533" spans="1:10">
      <c r="A1533">
        <v>0.03</v>
      </c>
      <c r="B1533">
        <v>0</v>
      </c>
      <c r="C1533">
        <v>-473.93618872734902</v>
      </c>
      <c r="D1533" t="s">
        <v>14</v>
      </c>
      <c r="E1533" t="s">
        <v>1618</v>
      </c>
      <c r="F1533" t="s">
        <v>1609</v>
      </c>
      <c r="G1533">
        <v>16</v>
      </c>
      <c r="H1533">
        <v>0.03</v>
      </c>
      <c r="I1533">
        <v>3.0372082184858002E-3</v>
      </c>
      <c r="J1533" s="6" t="s">
        <v>334</v>
      </c>
    </row>
    <row r="1534" spans="1:10">
      <c r="A1534">
        <v>0</v>
      </c>
      <c r="B1534">
        <v>0</v>
      </c>
      <c r="C1534">
        <v>-6.2814599084384</v>
      </c>
      <c r="D1534" t="s">
        <v>14</v>
      </c>
      <c r="E1534" t="s">
        <v>1619</v>
      </c>
      <c r="F1534" t="s">
        <v>1609</v>
      </c>
      <c r="G1534">
        <v>16</v>
      </c>
      <c r="H1534">
        <v>0</v>
      </c>
      <c r="I1534">
        <v>0</v>
      </c>
      <c r="J1534" s="6" t="s">
        <v>140</v>
      </c>
    </row>
    <row r="1535" spans="1:10">
      <c r="A1535">
        <v>0.42</v>
      </c>
      <c r="B1535">
        <v>0</v>
      </c>
      <c r="C1535">
        <v>-719.07211194427305</v>
      </c>
      <c r="D1535" t="s">
        <v>14</v>
      </c>
      <c r="E1535" t="s">
        <v>1620</v>
      </c>
      <c r="F1535" t="s">
        <v>1609</v>
      </c>
      <c r="G1535">
        <v>16</v>
      </c>
      <c r="H1535">
        <v>0.42</v>
      </c>
      <c r="I1535" s="6" t="s">
        <v>228</v>
      </c>
      <c r="J1535" s="6" t="s">
        <v>229</v>
      </c>
    </row>
    <row r="1536" spans="1:10">
      <c r="A1536">
        <v>0.17</v>
      </c>
      <c r="B1536">
        <v>0</v>
      </c>
      <c r="C1536">
        <v>-434.49084313316098</v>
      </c>
      <c r="D1536" t="s">
        <v>14</v>
      </c>
      <c r="E1536" t="s">
        <v>1621</v>
      </c>
      <c r="F1536" t="s">
        <v>1609</v>
      </c>
      <c r="G1536">
        <v>16</v>
      </c>
      <c r="H1536">
        <v>0.17</v>
      </c>
      <c r="I1536">
        <v>5.6689958584459903E-2</v>
      </c>
      <c r="J1536" s="6" t="s">
        <v>179</v>
      </c>
    </row>
    <row r="1537" spans="1:10">
      <c r="A1537">
        <v>0</v>
      </c>
      <c r="B1537">
        <v>0</v>
      </c>
      <c r="C1537">
        <v>-240.37002859462501</v>
      </c>
      <c r="D1537" t="s">
        <v>14</v>
      </c>
      <c r="E1537" t="s">
        <v>1622</v>
      </c>
      <c r="F1537" t="s">
        <v>1609</v>
      </c>
      <c r="G1537">
        <v>16</v>
      </c>
      <c r="H1537">
        <v>0</v>
      </c>
      <c r="I1537">
        <v>0</v>
      </c>
      <c r="J1537" s="6" t="s">
        <v>140</v>
      </c>
    </row>
    <row r="1538" spans="1:10">
      <c r="A1538">
        <v>0</v>
      </c>
      <c r="B1538">
        <v>0</v>
      </c>
      <c r="C1538">
        <v>-4.0100840055470703</v>
      </c>
      <c r="D1538" t="s">
        <v>14</v>
      </c>
      <c r="E1538" t="s">
        <v>1623</v>
      </c>
      <c r="F1538" t="s">
        <v>1624</v>
      </c>
      <c r="G1538">
        <v>16</v>
      </c>
      <c r="H1538">
        <v>0</v>
      </c>
      <c r="I1538">
        <v>0</v>
      </c>
      <c r="J1538" s="6" t="s">
        <v>140</v>
      </c>
    </row>
    <row r="1539" spans="1:10">
      <c r="A1539">
        <v>0</v>
      </c>
      <c r="B1539">
        <v>0</v>
      </c>
      <c r="C1539">
        <v>-99.482294403290894</v>
      </c>
      <c r="D1539" t="s">
        <v>14</v>
      </c>
      <c r="E1539" t="s">
        <v>1625</v>
      </c>
      <c r="F1539" t="s">
        <v>1624</v>
      </c>
      <c r="G1539">
        <v>16</v>
      </c>
      <c r="H1539">
        <v>0</v>
      </c>
      <c r="I1539">
        <v>0</v>
      </c>
      <c r="J1539" s="6" t="s">
        <v>140</v>
      </c>
    </row>
    <row r="1540" spans="1:10">
      <c r="A1540">
        <v>0</v>
      </c>
      <c r="B1540">
        <v>0</v>
      </c>
      <c r="C1540">
        <v>-60.338601005520196</v>
      </c>
      <c r="D1540" t="s">
        <v>14</v>
      </c>
      <c r="E1540" t="s">
        <v>1626</v>
      </c>
      <c r="F1540" t="s">
        <v>1624</v>
      </c>
      <c r="G1540">
        <v>16</v>
      </c>
      <c r="H1540">
        <v>0</v>
      </c>
      <c r="I1540">
        <v>0</v>
      </c>
      <c r="J1540" s="6" t="s">
        <v>140</v>
      </c>
    </row>
    <row r="1541" spans="1:10">
      <c r="A1541">
        <v>0.21</v>
      </c>
      <c r="B1541">
        <v>0</v>
      </c>
      <c r="C1541">
        <v>-451.42538642209399</v>
      </c>
      <c r="D1541" t="s">
        <v>14</v>
      </c>
      <c r="E1541" t="s">
        <v>1627</v>
      </c>
      <c r="F1541" t="s">
        <v>1624</v>
      </c>
      <c r="G1541">
        <v>16</v>
      </c>
      <c r="H1541">
        <v>0.21</v>
      </c>
      <c r="I1541" s="6" t="s">
        <v>162</v>
      </c>
      <c r="J1541" s="6" t="s">
        <v>163</v>
      </c>
    </row>
    <row r="1542" spans="1:10">
      <c r="A1542">
        <v>0</v>
      </c>
      <c r="B1542">
        <v>0</v>
      </c>
      <c r="C1542">
        <v>-102.956782037126</v>
      </c>
      <c r="D1542" t="s">
        <v>14</v>
      </c>
      <c r="E1542" t="s">
        <v>1628</v>
      </c>
      <c r="F1542" t="s">
        <v>1624</v>
      </c>
      <c r="G1542">
        <v>16</v>
      </c>
      <c r="H1542">
        <v>0</v>
      </c>
      <c r="I1542">
        <v>0</v>
      </c>
      <c r="J1542" s="6" t="s">
        <v>140</v>
      </c>
    </row>
    <row r="1543" spans="1:10">
      <c r="A1543">
        <v>0.39</v>
      </c>
      <c r="B1543">
        <v>0</v>
      </c>
      <c r="C1543">
        <v>-690.57258018180198</v>
      </c>
      <c r="D1543" t="s">
        <v>14</v>
      </c>
      <c r="E1543" t="s">
        <v>1629</v>
      </c>
      <c r="F1543" t="s">
        <v>1624</v>
      </c>
      <c r="G1543">
        <v>16</v>
      </c>
      <c r="H1543">
        <v>0.39</v>
      </c>
      <c r="I1543" s="6" t="s">
        <v>493</v>
      </c>
      <c r="J1543" s="6" t="s">
        <v>494</v>
      </c>
    </row>
    <row r="1544" spans="1:10">
      <c r="A1544">
        <v>0</v>
      </c>
      <c r="B1544">
        <v>0</v>
      </c>
      <c r="C1544">
        <v>-200.87707889001399</v>
      </c>
      <c r="D1544" t="s">
        <v>14</v>
      </c>
      <c r="E1544" t="s">
        <v>1630</v>
      </c>
      <c r="F1544" t="s">
        <v>1624</v>
      </c>
      <c r="G1544">
        <v>16</v>
      </c>
      <c r="H1544">
        <v>0</v>
      </c>
      <c r="I1544">
        <v>0</v>
      </c>
      <c r="J1544" s="6" t="s">
        <v>140</v>
      </c>
    </row>
    <row r="1545" spans="1:10">
      <c r="A1545">
        <v>0.1</v>
      </c>
      <c r="B1545">
        <v>0</v>
      </c>
      <c r="C1545">
        <v>-60.3553201164478</v>
      </c>
      <c r="D1545" t="s">
        <v>10</v>
      </c>
      <c r="E1545" t="s">
        <v>1631</v>
      </c>
      <c r="F1545" t="s">
        <v>1624</v>
      </c>
      <c r="G1545">
        <v>6</v>
      </c>
      <c r="H1545">
        <v>0.1</v>
      </c>
      <c r="I1545">
        <v>1.21914619099597E-2</v>
      </c>
      <c r="J1545" s="6" t="s">
        <v>617</v>
      </c>
    </row>
    <row r="1546" spans="1:10">
      <c r="A1546">
        <v>0.68</v>
      </c>
      <c r="B1546">
        <v>0</v>
      </c>
      <c r="C1546">
        <v>-745.86688533915503</v>
      </c>
      <c r="D1546" t="s">
        <v>14</v>
      </c>
      <c r="E1546" t="s">
        <v>1631</v>
      </c>
      <c r="F1546" t="s">
        <v>1624</v>
      </c>
      <c r="G1546">
        <v>16</v>
      </c>
      <c r="H1546">
        <v>0.68</v>
      </c>
      <c r="I1546" s="6" t="s">
        <v>106</v>
      </c>
      <c r="J1546" s="6" t="s">
        <v>107</v>
      </c>
    </row>
    <row r="1547" spans="1:10">
      <c r="A1547">
        <v>0.27</v>
      </c>
      <c r="B1547">
        <v>0</v>
      </c>
      <c r="C1547">
        <v>-57.199373135963498</v>
      </c>
      <c r="D1547" t="s">
        <v>10</v>
      </c>
      <c r="E1547" t="s">
        <v>1632</v>
      </c>
      <c r="F1547" t="s">
        <v>1633</v>
      </c>
      <c r="G1547">
        <v>5</v>
      </c>
      <c r="H1547">
        <v>0.27</v>
      </c>
      <c r="I1547">
        <v>6.0701776889939399E-2</v>
      </c>
      <c r="J1547">
        <v>0.67916015691032094</v>
      </c>
    </row>
    <row r="1548" spans="1:10">
      <c r="A1548">
        <v>0.22</v>
      </c>
      <c r="B1548">
        <v>0</v>
      </c>
      <c r="C1548">
        <v>-544.69672916437503</v>
      </c>
      <c r="D1548" t="s">
        <v>14</v>
      </c>
      <c r="E1548" t="s">
        <v>1632</v>
      </c>
      <c r="F1548" t="s">
        <v>1633</v>
      </c>
      <c r="G1548">
        <v>16</v>
      </c>
      <c r="H1548">
        <v>0.22</v>
      </c>
      <c r="I1548">
        <v>8.4047540128129095E-2</v>
      </c>
      <c r="J1548" s="6" t="s">
        <v>114</v>
      </c>
    </row>
    <row r="1549" spans="1:10">
      <c r="A1549" s="6" t="s">
        <v>573</v>
      </c>
      <c r="B1549">
        <v>0</v>
      </c>
      <c r="C1549">
        <v>-759.38773134869496</v>
      </c>
      <c r="D1549" t="s">
        <v>14</v>
      </c>
      <c r="E1549" t="s">
        <v>1634</v>
      </c>
      <c r="F1549" t="s">
        <v>1633</v>
      </c>
      <c r="G1549">
        <v>16</v>
      </c>
      <c r="H1549" s="6" t="s">
        <v>573</v>
      </c>
      <c r="I1549" s="6" t="s">
        <v>575</v>
      </c>
      <c r="J1549" s="6" t="s">
        <v>576</v>
      </c>
    </row>
    <row r="1550" spans="1:10">
      <c r="A1550">
        <v>1</v>
      </c>
      <c r="B1550">
        <v>0</v>
      </c>
      <c r="C1550">
        <v>-68.796230077987204</v>
      </c>
      <c r="D1550" t="s">
        <v>14</v>
      </c>
      <c r="E1550" t="s">
        <v>1635</v>
      </c>
      <c r="F1550" t="s">
        <v>1636</v>
      </c>
      <c r="G1550">
        <v>16</v>
      </c>
      <c r="H1550">
        <v>1</v>
      </c>
      <c r="I1550" s="6" t="s">
        <v>149</v>
      </c>
      <c r="J1550">
        <v>1</v>
      </c>
    </row>
    <row r="1551" spans="1:10">
      <c r="A1551">
        <v>1</v>
      </c>
      <c r="B1551">
        <v>0</v>
      </c>
      <c r="C1551">
        <v>-199.87862424038499</v>
      </c>
      <c r="D1551" t="s">
        <v>14</v>
      </c>
      <c r="E1551" t="s">
        <v>1637</v>
      </c>
      <c r="F1551" t="s">
        <v>1636</v>
      </c>
      <c r="G1551">
        <v>16</v>
      </c>
      <c r="H1551">
        <v>1</v>
      </c>
      <c r="I1551" s="6" t="s">
        <v>149</v>
      </c>
      <c r="J1551">
        <v>1</v>
      </c>
    </row>
    <row r="1552" spans="1:10">
      <c r="A1552">
        <v>1</v>
      </c>
      <c r="B1552">
        <v>0</v>
      </c>
      <c r="C1552">
        <v>-222.34160515155901</v>
      </c>
      <c r="D1552" t="s">
        <v>14</v>
      </c>
      <c r="E1552" t="s">
        <v>1638</v>
      </c>
      <c r="F1552" t="s">
        <v>1636</v>
      </c>
      <c r="G1552">
        <v>16</v>
      </c>
      <c r="H1552">
        <v>1</v>
      </c>
      <c r="I1552" s="6" t="s">
        <v>149</v>
      </c>
      <c r="J1552">
        <v>1</v>
      </c>
    </row>
    <row r="1553" spans="1:10">
      <c r="A1553" s="6" t="s">
        <v>538</v>
      </c>
      <c r="B1553">
        <v>0</v>
      </c>
      <c r="C1553">
        <v>-223.76328406869399</v>
      </c>
      <c r="D1553" t="s">
        <v>14</v>
      </c>
      <c r="E1553" t="s">
        <v>1639</v>
      </c>
      <c r="F1553" t="s">
        <v>1636</v>
      </c>
      <c r="G1553">
        <v>16</v>
      </c>
      <c r="H1553" s="6" t="s">
        <v>538</v>
      </c>
      <c r="I1553" s="6" t="s">
        <v>540</v>
      </c>
      <c r="J1553">
        <v>0.98963236243216801</v>
      </c>
    </row>
    <row r="1554" spans="1:10">
      <c r="A1554">
        <v>1</v>
      </c>
      <c r="B1554">
        <v>0</v>
      </c>
      <c r="C1554">
        <v>-158.33485186275001</v>
      </c>
      <c r="D1554" t="s">
        <v>14</v>
      </c>
      <c r="E1554" t="s">
        <v>1640</v>
      </c>
      <c r="F1554" t="s">
        <v>1636</v>
      </c>
      <c r="G1554">
        <v>16</v>
      </c>
      <c r="H1554">
        <v>1</v>
      </c>
      <c r="I1554" s="6" t="s">
        <v>149</v>
      </c>
      <c r="J1554">
        <v>1</v>
      </c>
    </row>
    <row r="1555" spans="1:10">
      <c r="A1555">
        <v>0.98</v>
      </c>
      <c r="B1555">
        <v>0</v>
      </c>
      <c r="C1555">
        <v>-300.16895029148901</v>
      </c>
      <c r="D1555" t="s">
        <v>14</v>
      </c>
      <c r="E1555" t="s">
        <v>1641</v>
      </c>
      <c r="F1555" t="s">
        <v>1636</v>
      </c>
      <c r="G1555">
        <v>16</v>
      </c>
      <c r="H1555">
        <v>0.98</v>
      </c>
      <c r="I1555" s="6" t="s">
        <v>559</v>
      </c>
      <c r="J1555" s="6" t="s">
        <v>560</v>
      </c>
    </row>
    <row r="1556" spans="1:10">
      <c r="A1556">
        <v>1</v>
      </c>
      <c r="B1556">
        <v>0</v>
      </c>
      <c r="C1556">
        <v>-178.57409377105</v>
      </c>
      <c r="D1556" t="s">
        <v>14</v>
      </c>
      <c r="E1556" t="s">
        <v>1642</v>
      </c>
      <c r="F1556" t="s">
        <v>1636</v>
      </c>
      <c r="G1556">
        <v>16</v>
      </c>
      <c r="H1556">
        <v>1</v>
      </c>
      <c r="I1556" s="6" t="s">
        <v>149</v>
      </c>
      <c r="J1556">
        <v>1</v>
      </c>
    </row>
    <row r="1557" spans="1:10">
      <c r="A1557">
        <v>1</v>
      </c>
      <c r="B1557">
        <v>0</v>
      </c>
      <c r="C1557">
        <v>-142.92390192882101</v>
      </c>
      <c r="D1557" t="s">
        <v>14</v>
      </c>
      <c r="E1557" t="s">
        <v>1643</v>
      </c>
      <c r="F1557" t="s">
        <v>1636</v>
      </c>
      <c r="G1557">
        <v>16</v>
      </c>
      <c r="H1557">
        <v>1</v>
      </c>
      <c r="I1557" s="6" t="s">
        <v>149</v>
      </c>
      <c r="J1557">
        <v>1</v>
      </c>
    </row>
    <row r="1558" spans="1:10">
      <c r="A1558">
        <v>1</v>
      </c>
      <c r="B1558">
        <v>0</v>
      </c>
      <c r="C1558">
        <v>-203.689342279176</v>
      </c>
      <c r="D1558" t="s">
        <v>14</v>
      </c>
      <c r="E1558" t="s">
        <v>1644</v>
      </c>
      <c r="F1558" t="s">
        <v>1636</v>
      </c>
      <c r="G1558">
        <v>16</v>
      </c>
      <c r="H1558">
        <v>1</v>
      </c>
      <c r="I1558" s="6" t="s">
        <v>149</v>
      </c>
      <c r="J1558">
        <v>1</v>
      </c>
    </row>
    <row r="1559" spans="1:10">
      <c r="A1559" s="6" t="s">
        <v>760</v>
      </c>
      <c r="B1559">
        <v>0</v>
      </c>
      <c r="C1559">
        <v>-374.96453748798598</v>
      </c>
      <c r="D1559" t="s">
        <v>14</v>
      </c>
      <c r="E1559" t="s">
        <v>1645</v>
      </c>
      <c r="F1559" t="s">
        <v>1636</v>
      </c>
      <c r="G1559">
        <v>16</v>
      </c>
      <c r="H1559" s="6" t="s">
        <v>760</v>
      </c>
      <c r="I1559" s="6" t="s">
        <v>762</v>
      </c>
      <c r="J1559" s="6" t="s">
        <v>763</v>
      </c>
    </row>
    <row r="1560" spans="1:10">
      <c r="A1560">
        <v>0.02</v>
      </c>
      <c r="B1560">
        <v>0</v>
      </c>
      <c r="C1560">
        <v>-29.234253080505201</v>
      </c>
      <c r="D1560" t="s">
        <v>13</v>
      </c>
      <c r="E1560" t="s">
        <v>1646</v>
      </c>
      <c r="F1560" t="s">
        <v>1636</v>
      </c>
      <c r="G1560">
        <v>5</v>
      </c>
      <c r="H1560">
        <v>0.02</v>
      </c>
      <c r="I1560" s="6" t="s">
        <v>391</v>
      </c>
      <c r="J1560" s="6" t="s">
        <v>392</v>
      </c>
    </row>
    <row r="1561" spans="1:10">
      <c r="A1561">
        <v>0.53</v>
      </c>
      <c r="B1561">
        <v>0</v>
      </c>
      <c r="C1561">
        <v>-610.55504198503002</v>
      </c>
      <c r="D1561" t="s">
        <v>14</v>
      </c>
      <c r="E1561" t="s">
        <v>1646</v>
      </c>
      <c r="F1561" t="s">
        <v>1636</v>
      </c>
      <c r="G1561">
        <v>16</v>
      </c>
      <c r="H1561">
        <v>0.53</v>
      </c>
      <c r="I1561" s="6" t="s">
        <v>202</v>
      </c>
      <c r="J1561" s="6" t="s">
        <v>203</v>
      </c>
    </row>
    <row r="1562" spans="1:10">
      <c r="A1562">
        <v>0.38</v>
      </c>
      <c r="B1562">
        <v>0</v>
      </c>
      <c r="C1562">
        <v>-610.93009392033105</v>
      </c>
      <c r="D1562" t="s">
        <v>14</v>
      </c>
      <c r="E1562" t="s">
        <v>1647</v>
      </c>
      <c r="F1562" t="s">
        <v>1636</v>
      </c>
      <c r="G1562">
        <v>16</v>
      </c>
      <c r="H1562">
        <v>0.38</v>
      </c>
      <c r="I1562" s="6" t="s">
        <v>803</v>
      </c>
      <c r="J1562" s="6" t="s">
        <v>804</v>
      </c>
    </row>
    <row r="1563" spans="1:10">
      <c r="A1563">
        <v>1</v>
      </c>
      <c r="B1563">
        <v>0</v>
      </c>
      <c r="C1563">
        <v>-97.154047481604195</v>
      </c>
      <c r="D1563" t="s">
        <v>14</v>
      </c>
      <c r="E1563" t="s">
        <v>1648</v>
      </c>
      <c r="F1563" t="s">
        <v>1636</v>
      </c>
      <c r="G1563">
        <v>16</v>
      </c>
      <c r="H1563">
        <v>1</v>
      </c>
      <c r="I1563" s="6" t="s">
        <v>149</v>
      </c>
      <c r="J1563">
        <v>1</v>
      </c>
    </row>
    <row r="1564" spans="1:10">
      <c r="A1564">
        <v>1</v>
      </c>
      <c r="B1564">
        <v>0</v>
      </c>
      <c r="C1564">
        <v>-283.06281719472599</v>
      </c>
      <c r="D1564" t="s">
        <v>14</v>
      </c>
      <c r="E1564" t="s">
        <v>1649</v>
      </c>
      <c r="F1564" t="s">
        <v>1636</v>
      </c>
      <c r="G1564">
        <v>16</v>
      </c>
      <c r="H1564">
        <v>1</v>
      </c>
      <c r="I1564" s="6" t="s">
        <v>149</v>
      </c>
      <c r="J1564">
        <v>1</v>
      </c>
    </row>
    <row r="1565" spans="1:10">
      <c r="A1565">
        <v>1</v>
      </c>
      <c r="B1565">
        <v>0</v>
      </c>
      <c r="C1565">
        <v>-174.22282572421801</v>
      </c>
      <c r="D1565" t="s">
        <v>14</v>
      </c>
      <c r="E1565" t="s">
        <v>1650</v>
      </c>
      <c r="F1565" t="s">
        <v>1636</v>
      </c>
      <c r="G1565">
        <v>16</v>
      </c>
      <c r="H1565">
        <v>1</v>
      </c>
      <c r="I1565" s="6" t="s">
        <v>149</v>
      </c>
      <c r="J1565">
        <v>1</v>
      </c>
    </row>
    <row r="1566" spans="1:10">
      <c r="A1566">
        <v>0.5</v>
      </c>
      <c r="B1566">
        <v>0</v>
      </c>
      <c r="C1566">
        <v>-86.313313292082</v>
      </c>
      <c r="D1566" t="s">
        <v>10</v>
      </c>
      <c r="E1566" t="s">
        <v>1651</v>
      </c>
      <c r="F1566" t="s">
        <v>1652</v>
      </c>
      <c r="G1566">
        <v>6</v>
      </c>
      <c r="H1566">
        <v>0.5</v>
      </c>
      <c r="I1566" s="6" t="s">
        <v>1352</v>
      </c>
      <c r="J1566" s="6" t="s">
        <v>1353</v>
      </c>
    </row>
    <row r="1567" spans="1:10">
      <c r="A1567">
        <v>0.4</v>
      </c>
      <c r="B1567">
        <v>0</v>
      </c>
      <c r="C1567">
        <v>-37.6273125644638</v>
      </c>
      <c r="D1567" t="s">
        <v>13</v>
      </c>
      <c r="E1567" t="s">
        <v>1651</v>
      </c>
      <c r="F1567" t="s">
        <v>1652</v>
      </c>
      <c r="G1567">
        <v>5</v>
      </c>
      <c r="H1567">
        <v>0.4</v>
      </c>
      <c r="I1567" s="6" t="s">
        <v>802</v>
      </c>
      <c r="J1567">
        <v>0.76927571872398703</v>
      </c>
    </row>
    <row r="1568" spans="1:10">
      <c r="A1568">
        <v>0.62</v>
      </c>
      <c r="B1568">
        <v>0</v>
      </c>
      <c r="C1568">
        <v>-815.59826884950996</v>
      </c>
      <c r="D1568" t="s">
        <v>14</v>
      </c>
      <c r="E1568" t="s">
        <v>1651</v>
      </c>
      <c r="F1568" t="s">
        <v>1652</v>
      </c>
      <c r="G1568">
        <v>16</v>
      </c>
      <c r="H1568">
        <v>0.62</v>
      </c>
      <c r="I1568" s="6" t="s">
        <v>119</v>
      </c>
      <c r="J1568" s="6" t="s">
        <v>120</v>
      </c>
    </row>
    <row r="1569" spans="1:10">
      <c r="A1569">
        <v>0.62</v>
      </c>
      <c r="B1569">
        <v>0</v>
      </c>
      <c r="C1569">
        <v>-622.37535004837605</v>
      </c>
      <c r="D1569" t="s">
        <v>14</v>
      </c>
      <c r="E1569" t="s">
        <v>1653</v>
      </c>
      <c r="F1569" t="s">
        <v>1652</v>
      </c>
      <c r="G1569">
        <v>16</v>
      </c>
      <c r="H1569">
        <v>0.62</v>
      </c>
      <c r="I1569" s="6" t="s">
        <v>119</v>
      </c>
      <c r="J1569" s="6" t="s">
        <v>120</v>
      </c>
    </row>
    <row r="1570" spans="1:10">
      <c r="A1570">
        <v>0.11</v>
      </c>
      <c r="B1570">
        <v>0</v>
      </c>
      <c r="C1570">
        <v>-73.423447508879406</v>
      </c>
      <c r="D1570" t="s">
        <v>10</v>
      </c>
      <c r="E1570" t="s">
        <v>1654</v>
      </c>
      <c r="F1570" t="s">
        <v>1655</v>
      </c>
      <c r="G1570">
        <v>5</v>
      </c>
      <c r="H1570">
        <v>0.11</v>
      </c>
      <c r="I1570" s="6" t="s">
        <v>551</v>
      </c>
      <c r="J1570" s="6" t="s">
        <v>552</v>
      </c>
    </row>
    <row r="1571" spans="1:10">
      <c r="A1571">
        <v>0.3</v>
      </c>
      <c r="B1571">
        <v>0</v>
      </c>
      <c r="C1571">
        <v>-70.898721156566097</v>
      </c>
      <c r="D1571" t="s">
        <v>13</v>
      </c>
      <c r="E1571" t="s">
        <v>1654</v>
      </c>
      <c r="F1571" t="s">
        <v>1655</v>
      </c>
      <c r="G1571">
        <v>6</v>
      </c>
      <c r="H1571">
        <v>0.3</v>
      </c>
      <c r="I1571">
        <v>8.1309996308552193E-2</v>
      </c>
      <c r="J1571">
        <v>0.67482371885231396</v>
      </c>
    </row>
    <row r="1572" spans="1:10">
      <c r="A1572">
        <v>0.24</v>
      </c>
      <c r="B1572">
        <v>0</v>
      </c>
      <c r="C1572">
        <v>-590.96256758447203</v>
      </c>
      <c r="D1572" t="s">
        <v>14</v>
      </c>
      <c r="E1572" t="s">
        <v>1654</v>
      </c>
      <c r="F1572" t="s">
        <v>1655</v>
      </c>
      <c r="G1572">
        <v>16</v>
      </c>
      <c r="H1572">
        <v>0.24</v>
      </c>
      <c r="I1572">
        <v>9.5792488470350406E-2</v>
      </c>
      <c r="J1572" s="6" t="s">
        <v>152</v>
      </c>
    </row>
    <row r="1573" spans="1:10">
      <c r="A1573" s="6" t="s">
        <v>760</v>
      </c>
      <c r="B1573">
        <v>0</v>
      </c>
      <c r="C1573">
        <v>-646.32474095238297</v>
      </c>
      <c r="D1573" t="s">
        <v>14</v>
      </c>
      <c r="E1573" t="s">
        <v>1656</v>
      </c>
      <c r="F1573" t="s">
        <v>1655</v>
      </c>
      <c r="G1573">
        <v>16</v>
      </c>
      <c r="H1573" s="6" t="s">
        <v>760</v>
      </c>
      <c r="I1573" s="6" t="s">
        <v>762</v>
      </c>
      <c r="J1573" s="6" t="s">
        <v>763</v>
      </c>
    </row>
    <row r="1574" spans="1:10">
      <c r="A1574">
        <v>0.42</v>
      </c>
      <c r="B1574">
        <v>0</v>
      </c>
      <c r="C1574">
        <v>-649.34005198285297</v>
      </c>
      <c r="D1574" t="s">
        <v>14</v>
      </c>
      <c r="E1574" t="s">
        <v>1657</v>
      </c>
      <c r="F1574" t="s">
        <v>1655</v>
      </c>
      <c r="G1574">
        <v>16</v>
      </c>
      <c r="H1574">
        <v>0.42</v>
      </c>
      <c r="I1574" s="6" t="s">
        <v>228</v>
      </c>
      <c r="J1574" s="6" t="s">
        <v>229</v>
      </c>
    </row>
    <row r="1575" spans="1:10">
      <c r="A1575">
        <v>0.06</v>
      </c>
      <c r="B1575">
        <v>0</v>
      </c>
      <c r="C1575">
        <v>-354.54934398663499</v>
      </c>
      <c r="D1575" t="s">
        <v>14</v>
      </c>
      <c r="E1575" t="s">
        <v>1658</v>
      </c>
      <c r="F1575" t="s">
        <v>1655</v>
      </c>
      <c r="G1575">
        <v>16</v>
      </c>
      <c r="H1575">
        <v>0.06</v>
      </c>
      <c r="I1575" s="6" t="s">
        <v>932</v>
      </c>
      <c r="J1575" s="6" t="s">
        <v>933</v>
      </c>
    </row>
    <row r="1576" spans="1:10">
      <c r="A1576">
        <v>0.23</v>
      </c>
      <c r="B1576">
        <v>0</v>
      </c>
      <c r="C1576">
        <v>-543.23425516643601</v>
      </c>
      <c r="D1576" t="s">
        <v>14</v>
      </c>
      <c r="E1576" t="s">
        <v>1659</v>
      </c>
      <c r="F1576" t="s">
        <v>1655</v>
      </c>
      <c r="G1576">
        <v>16</v>
      </c>
      <c r="H1576">
        <v>0.23</v>
      </c>
      <c r="I1576">
        <v>8.9866955870574194E-2</v>
      </c>
      <c r="J1576" s="6" t="s">
        <v>402</v>
      </c>
    </row>
    <row r="1577" spans="1:10">
      <c r="A1577">
        <v>0.01</v>
      </c>
      <c r="B1577">
        <v>0</v>
      </c>
      <c r="C1577">
        <v>-37.478493345033598</v>
      </c>
      <c r="D1577" t="s">
        <v>10</v>
      </c>
      <c r="E1577" t="s">
        <v>1660</v>
      </c>
      <c r="F1577" t="s">
        <v>1655</v>
      </c>
      <c r="G1577">
        <v>5</v>
      </c>
      <c r="H1577">
        <v>0.01</v>
      </c>
      <c r="I1577" s="6" t="s">
        <v>758</v>
      </c>
      <c r="J1577" s="6" t="s">
        <v>759</v>
      </c>
    </row>
    <row r="1578" spans="1:10">
      <c r="A1578">
        <v>0.08</v>
      </c>
      <c r="B1578">
        <v>0</v>
      </c>
      <c r="C1578">
        <v>-53.015455433945299</v>
      </c>
      <c r="D1578" t="s">
        <v>13</v>
      </c>
      <c r="E1578" t="s">
        <v>1660</v>
      </c>
      <c r="F1578" t="s">
        <v>1655</v>
      </c>
      <c r="G1578">
        <v>5</v>
      </c>
      <c r="H1578">
        <v>0.08</v>
      </c>
      <c r="I1578">
        <v>6.9873875802577102E-3</v>
      </c>
      <c r="J1578">
        <v>0.51797788283760904</v>
      </c>
    </row>
    <row r="1579" spans="1:10">
      <c r="A1579">
        <v>0.28000000000000003</v>
      </c>
      <c r="B1579">
        <v>0</v>
      </c>
      <c r="C1579">
        <v>-735.80404470086398</v>
      </c>
      <c r="D1579" t="s">
        <v>14</v>
      </c>
      <c r="E1579" t="s">
        <v>1660</v>
      </c>
      <c r="F1579" t="s">
        <v>1655</v>
      </c>
      <c r="G1579">
        <v>16</v>
      </c>
      <c r="H1579">
        <v>0.28000000000000003</v>
      </c>
      <c r="I1579" s="6" t="s">
        <v>280</v>
      </c>
      <c r="J1579" s="6" t="s">
        <v>281</v>
      </c>
    </row>
    <row r="1580" spans="1:10">
      <c r="A1580">
        <v>0.89</v>
      </c>
      <c r="B1580">
        <v>0</v>
      </c>
      <c r="C1580">
        <v>-430.09769672774001</v>
      </c>
      <c r="D1580" t="s">
        <v>14</v>
      </c>
      <c r="E1580" t="s">
        <v>1661</v>
      </c>
      <c r="F1580" t="s">
        <v>1655</v>
      </c>
      <c r="G1580">
        <v>16</v>
      </c>
      <c r="H1580">
        <v>0.89</v>
      </c>
      <c r="I1580" s="6" t="s">
        <v>159</v>
      </c>
      <c r="J1580" s="6" t="s">
        <v>160</v>
      </c>
    </row>
    <row r="1581" spans="1:10">
      <c r="A1581">
        <v>0.59</v>
      </c>
      <c r="B1581">
        <v>0</v>
      </c>
      <c r="C1581">
        <v>-628.08538164009303</v>
      </c>
      <c r="D1581" t="s">
        <v>14</v>
      </c>
      <c r="E1581" t="s">
        <v>1662</v>
      </c>
      <c r="F1581" t="s">
        <v>1655</v>
      </c>
      <c r="G1581">
        <v>16</v>
      </c>
      <c r="H1581">
        <v>0.59</v>
      </c>
      <c r="I1581" s="6" t="s">
        <v>426</v>
      </c>
      <c r="J1581" s="6" t="s">
        <v>427</v>
      </c>
    </row>
    <row r="1582" spans="1:10">
      <c r="A1582">
        <v>0.64</v>
      </c>
      <c r="B1582">
        <v>0</v>
      </c>
      <c r="C1582">
        <v>-640.33149795671295</v>
      </c>
      <c r="D1582" t="s">
        <v>14</v>
      </c>
      <c r="E1582" t="s">
        <v>1663</v>
      </c>
      <c r="F1582" t="s">
        <v>1655</v>
      </c>
      <c r="G1582">
        <v>16</v>
      </c>
      <c r="H1582">
        <v>0.64</v>
      </c>
      <c r="I1582" s="6" t="s">
        <v>154</v>
      </c>
      <c r="J1582" s="6" t="s">
        <v>155</v>
      </c>
    </row>
    <row r="1583" spans="1:10">
      <c r="A1583" s="6" t="s">
        <v>773</v>
      </c>
      <c r="B1583">
        <v>0</v>
      </c>
      <c r="C1583">
        <v>-193.739248061936</v>
      </c>
      <c r="D1583" t="s">
        <v>10</v>
      </c>
      <c r="E1583" t="s">
        <v>1664</v>
      </c>
      <c r="F1583" t="s">
        <v>1655</v>
      </c>
      <c r="G1583">
        <v>6</v>
      </c>
      <c r="H1583" s="6" t="s">
        <v>773</v>
      </c>
      <c r="I1583" s="6" t="s">
        <v>776</v>
      </c>
      <c r="J1583" s="6" t="s">
        <v>777</v>
      </c>
    </row>
    <row r="1584" spans="1:10">
      <c r="A1584">
        <v>0.33</v>
      </c>
      <c r="B1584">
        <v>0</v>
      </c>
      <c r="C1584">
        <v>-74.062432456051297</v>
      </c>
      <c r="D1584" t="s">
        <v>13</v>
      </c>
      <c r="E1584" t="s">
        <v>1664</v>
      </c>
      <c r="F1584" t="s">
        <v>1655</v>
      </c>
      <c r="G1584">
        <v>5</v>
      </c>
      <c r="H1584">
        <v>0.33</v>
      </c>
      <c r="I1584">
        <v>8.5240502451157801E-2</v>
      </c>
      <c r="J1584" s="6" t="s">
        <v>1392</v>
      </c>
    </row>
    <row r="1585" spans="1:10">
      <c r="A1585">
        <v>0.28000000000000003</v>
      </c>
      <c r="B1585">
        <v>0</v>
      </c>
      <c r="C1585">
        <v>-642.91996343972505</v>
      </c>
      <c r="D1585" t="s">
        <v>14</v>
      </c>
      <c r="E1585" t="s">
        <v>1664</v>
      </c>
      <c r="F1585" t="s">
        <v>1655</v>
      </c>
      <c r="G1585">
        <v>16</v>
      </c>
      <c r="H1585">
        <v>0.28000000000000003</v>
      </c>
      <c r="I1585" s="6" t="s">
        <v>280</v>
      </c>
      <c r="J1585" s="6" t="s">
        <v>281</v>
      </c>
    </row>
    <row r="1586" spans="1:10">
      <c r="A1586">
        <v>0.87</v>
      </c>
      <c r="B1586">
        <v>0</v>
      </c>
      <c r="C1586">
        <v>-381.54517315000697</v>
      </c>
      <c r="D1586" t="s">
        <v>14</v>
      </c>
      <c r="E1586" t="s">
        <v>1665</v>
      </c>
      <c r="F1586" t="s">
        <v>1655</v>
      </c>
      <c r="G1586">
        <v>16</v>
      </c>
      <c r="H1586">
        <v>0.87</v>
      </c>
      <c r="I1586" s="6" t="s">
        <v>167</v>
      </c>
      <c r="J1586" s="6" t="s">
        <v>168</v>
      </c>
    </row>
    <row r="1587" spans="1:10">
      <c r="A1587">
        <v>0.73</v>
      </c>
      <c r="B1587">
        <v>0</v>
      </c>
      <c r="C1587">
        <v>-583.16136208106604</v>
      </c>
      <c r="D1587" t="s">
        <v>14</v>
      </c>
      <c r="E1587" t="s">
        <v>1666</v>
      </c>
      <c r="F1587" t="s">
        <v>1655</v>
      </c>
      <c r="G1587">
        <v>16</v>
      </c>
      <c r="H1587">
        <v>0.73</v>
      </c>
      <c r="I1587" s="6" t="s">
        <v>584</v>
      </c>
      <c r="J1587" s="6" t="s">
        <v>585</v>
      </c>
    </row>
    <row r="1588" spans="1:10">
      <c r="A1588">
        <v>0.67</v>
      </c>
      <c r="B1588">
        <v>0</v>
      </c>
      <c r="C1588">
        <v>-680.85848954510902</v>
      </c>
      <c r="D1588" t="s">
        <v>14</v>
      </c>
      <c r="E1588" t="s">
        <v>1667</v>
      </c>
      <c r="F1588" t="s">
        <v>1655</v>
      </c>
      <c r="G1588">
        <v>16</v>
      </c>
      <c r="H1588">
        <v>0.67</v>
      </c>
      <c r="I1588" s="6" t="s">
        <v>530</v>
      </c>
      <c r="J1588" s="6" t="s">
        <v>531</v>
      </c>
    </row>
    <row r="1589" spans="1:10">
      <c r="A1589">
        <v>0</v>
      </c>
      <c r="B1589">
        <v>0</v>
      </c>
      <c r="C1589">
        <v>-5.5377350552792901</v>
      </c>
      <c r="D1589" t="s">
        <v>14</v>
      </c>
      <c r="E1589" t="s">
        <v>1668</v>
      </c>
      <c r="F1589" t="s">
        <v>1655</v>
      </c>
      <c r="G1589">
        <v>16</v>
      </c>
      <c r="H1589">
        <v>0</v>
      </c>
      <c r="I1589">
        <v>0</v>
      </c>
      <c r="J1589" s="6" t="s">
        <v>140</v>
      </c>
    </row>
    <row r="1590" spans="1:10">
      <c r="A1590">
        <v>1</v>
      </c>
      <c r="B1590">
        <v>0</v>
      </c>
      <c r="C1590">
        <v>-225.65161720430501</v>
      </c>
      <c r="D1590" t="s">
        <v>14</v>
      </c>
      <c r="E1590" t="s">
        <v>1669</v>
      </c>
      <c r="F1590" t="s">
        <v>1655</v>
      </c>
      <c r="G1590">
        <v>16</v>
      </c>
      <c r="H1590">
        <v>1</v>
      </c>
      <c r="I1590" s="6" t="s">
        <v>149</v>
      </c>
      <c r="J1590">
        <v>1</v>
      </c>
    </row>
    <row r="1591" spans="1:10">
      <c r="A1591">
        <v>0.89</v>
      </c>
      <c r="B1591">
        <v>0</v>
      </c>
      <c r="C1591">
        <v>-505.30322799336898</v>
      </c>
      <c r="D1591" t="s">
        <v>14</v>
      </c>
      <c r="E1591" t="s">
        <v>1670</v>
      </c>
      <c r="F1591" t="s">
        <v>1655</v>
      </c>
      <c r="G1591">
        <v>16</v>
      </c>
      <c r="H1591">
        <v>0.89</v>
      </c>
      <c r="I1591" s="6" t="s">
        <v>159</v>
      </c>
      <c r="J1591" s="6" t="s">
        <v>160</v>
      </c>
    </row>
    <row r="1592" spans="1:10">
      <c r="A1592">
        <v>0.11</v>
      </c>
      <c r="B1592">
        <v>0</v>
      </c>
      <c r="C1592">
        <v>-57.074962797635798</v>
      </c>
      <c r="D1592" t="s">
        <v>13</v>
      </c>
      <c r="E1592" t="s">
        <v>1671</v>
      </c>
      <c r="F1592" t="s">
        <v>1655</v>
      </c>
      <c r="G1592">
        <v>7</v>
      </c>
      <c r="H1592">
        <v>0.11</v>
      </c>
      <c r="I1592">
        <v>1.6272692371876299E-2</v>
      </c>
      <c r="J1592" s="6" t="s">
        <v>694</v>
      </c>
    </row>
    <row r="1593" spans="1:10">
      <c r="A1593">
        <v>0.23</v>
      </c>
      <c r="B1593">
        <v>0</v>
      </c>
      <c r="C1593">
        <v>-515.74560757329004</v>
      </c>
      <c r="D1593" t="s">
        <v>14</v>
      </c>
      <c r="E1593" t="s">
        <v>1671</v>
      </c>
      <c r="F1593" t="s">
        <v>1655</v>
      </c>
      <c r="G1593">
        <v>16</v>
      </c>
      <c r="H1593">
        <v>0.23</v>
      </c>
      <c r="I1593">
        <v>8.9866955870574194E-2</v>
      </c>
      <c r="J1593" s="6" t="s">
        <v>402</v>
      </c>
    </row>
    <row r="1594" spans="1:10">
      <c r="A1594">
        <v>0.03</v>
      </c>
      <c r="B1594">
        <v>0</v>
      </c>
      <c r="C1594">
        <v>-297.57735095545002</v>
      </c>
      <c r="D1594" t="s">
        <v>14</v>
      </c>
      <c r="E1594" t="s">
        <v>1672</v>
      </c>
      <c r="F1594" t="s">
        <v>1655</v>
      </c>
      <c r="G1594">
        <v>16</v>
      </c>
      <c r="H1594">
        <v>0.03</v>
      </c>
      <c r="I1594">
        <v>3.0372082184858002E-3</v>
      </c>
      <c r="J1594" s="6" t="s">
        <v>334</v>
      </c>
    </row>
    <row r="1595" spans="1:10">
      <c r="A1595">
        <v>0.63</v>
      </c>
      <c r="B1595">
        <v>0</v>
      </c>
      <c r="C1595">
        <v>-37.340319192046699</v>
      </c>
      <c r="D1595" t="s">
        <v>10</v>
      </c>
      <c r="E1595" t="s">
        <v>1673</v>
      </c>
      <c r="F1595" t="s">
        <v>1655</v>
      </c>
      <c r="G1595">
        <v>5</v>
      </c>
      <c r="H1595">
        <v>0.63</v>
      </c>
      <c r="I1595">
        <v>0.25030193302544901</v>
      </c>
      <c r="J1595" s="6" t="s">
        <v>687</v>
      </c>
    </row>
    <row r="1596" spans="1:10">
      <c r="A1596">
        <v>0.62</v>
      </c>
      <c r="B1596">
        <v>0</v>
      </c>
      <c r="C1596">
        <v>-601.43244639980696</v>
      </c>
      <c r="D1596" t="s">
        <v>14</v>
      </c>
      <c r="E1596" t="s">
        <v>1673</v>
      </c>
      <c r="F1596" t="s">
        <v>1655</v>
      </c>
      <c r="G1596">
        <v>16</v>
      </c>
      <c r="H1596">
        <v>0.62</v>
      </c>
      <c r="I1596" s="6" t="s">
        <v>119</v>
      </c>
      <c r="J1596" s="6" t="s">
        <v>120</v>
      </c>
    </row>
    <row r="1597" spans="1:10">
      <c r="A1597">
        <v>0</v>
      </c>
      <c r="B1597">
        <v>0</v>
      </c>
      <c r="C1597">
        <v>-50.917918813548297</v>
      </c>
      <c r="D1597" t="s">
        <v>14</v>
      </c>
      <c r="E1597" t="s">
        <v>1674</v>
      </c>
      <c r="F1597" t="s">
        <v>1655</v>
      </c>
      <c r="G1597">
        <v>16</v>
      </c>
      <c r="H1597">
        <v>0</v>
      </c>
      <c r="I1597">
        <v>0</v>
      </c>
      <c r="J1597" s="6" t="s">
        <v>140</v>
      </c>
    </row>
    <row r="1598" spans="1:10">
      <c r="A1598">
        <v>1</v>
      </c>
      <c r="B1598">
        <v>0</v>
      </c>
      <c r="C1598">
        <v>-51.928033645829899</v>
      </c>
      <c r="D1598" t="s">
        <v>14</v>
      </c>
      <c r="E1598" t="s">
        <v>1675</v>
      </c>
      <c r="F1598" t="s">
        <v>1655</v>
      </c>
      <c r="G1598">
        <v>16</v>
      </c>
      <c r="H1598">
        <v>1</v>
      </c>
      <c r="I1598" s="6" t="s">
        <v>149</v>
      </c>
      <c r="J1598">
        <v>1</v>
      </c>
    </row>
    <row r="1599" spans="1:10">
      <c r="A1599">
        <v>0</v>
      </c>
      <c r="B1599">
        <v>0</v>
      </c>
      <c r="C1599">
        <v>-298.11082131479901</v>
      </c>
      <c r="D1599" t="s">
        <v>14</v>
      </c>
      <c r="E1599" t="s">
        <v>1676</v>
      </c>
      <c r="F1599" t="s">
        <v>1655</v>
      </c>
      <c r="G1599">
        <v>14</v>
      </c>
      <c r="H1599">
        <v>0</v>
      </c>
      <c r="I1599">
        <v>0</v>
      </c>
      <c r="J1599" s="6" t="s">
        <v>1677</v>
      </c>
    </row>
    <row r="1600" spans="1:10">
      <c r="A1600">
        <v>0</v>
      </c>
      <c r="B1600">
        <v>0</v>
      </c>
      <c r="C1600">
        <v>-7.6985572637821003</v>
      </c>
      <c r="D1600" t="s">
        <v>14</v>
      </c>
      <c r="E1600" t="s">
        <v>1678</v>
      </c>
      <c r="F1600" t="s">
        <v>1655</v>
      </c>
      <c r="G1600">
        <v>16</v>
      </c>
      <c r="H1600">
        <v>0</v>
      </c>
      <c r="I1600">
        <v>0</v>
      </c>
      <c r="J1600" s="6" t="s">
        <v>140</v>
      </c>
    </row>
    <row r="1601" spans="1:10">
      <c r="A1601">
        <v>0</v>
      </c>
      <c r="B1601">
        <v>0</v>
      </c>
      <c r="C1601">
        <v>-172.04995239965501</v>
      </c>
      <c r="D1601" t="s">
        <v>14</v>
      </c>
      <c r="E1601" t="s">
        <v>1679</v>
      </c>
      <c r="F1601" t="s">
        <v>1655</v>
      </c>
      <c r="G1601">
        <v>16</v>
      </c>
      <c r="H1601">
        <v>0</v>
      </c>
      <c r="I1601">
        <v>0</v>
      </c>
      <c r="J1601" s="6" t="s">
        <v>140</v>
      </c>
    </row>
    <row r="1602" spans="1:10">
      <c r="A1602">
        <v>0</v>
      </c>
      <c r="B1602">
        <v>0</v>
      </c>
      <c r="C1602">
        <v>-122.440684547807</v>
      </c>
      <c r="D1602" t="s">
        <v>14</v>
      </c>
      <c r="E1602" t="s">
        <v>1680</v>
      </c>
      <c r="F1602" t="s">
        <v>1655</v>
      </c>
      <c r="G1602">
        <v>16</v>
      </c>
      <c r="H1602">
        <v>0</v>
      </c>
      <c r="I1602">
        <v>0</v>
      </c>
      <c r="J1602" s="6" t="s">
        <v>140</v>
      </c>
    </row>
    <row r="1603" spans="1:10">
      <c r="A1603">
        <v>0</v>
      </c>
      <c r="B1603">
        <v>0</v>
      </c>
      <c r="C1603">
        <v>-4.8040605379736796</v>
      </c>
      <c r="D1603" t="s">
        <v>14</v>
      </c>
      <c r="E1603" t="s">
        <v>1681</v>
      </c>
      <c r="F1603" t="s">
        <v>1655</v>
      </c>
      <c r="G1603">
        <v>16</v>
      </c>
      <c r="H1603">
        <v>0</v>
      </c>
      <c r="I1603">
        <v>0</v>
      </c>
      <c r="J1603" s="6" t="s">
        <v>140</v>
      </c>
    </row>
    <row r="1604" spans="1:10">
      <c r="A1604">
        <v>0</v>
      </c>
      <c r="B1604">
        <v>0</v>
      </c>
      <c r="C1604">
        <v>-66.134839442426696</v>
      </c>
      <c r="D1604" t="s">
        <v>14</v>
      </c>
      <c r="E1604" t="s">
        <v>1682</v>
      </c>
      <c r="F1604" t="s">
        <v>1655</v>
      </c>
      <c r="G1604">
        <v>16</v>
      </c>
      <c r="H1604">
        <v>0</v>
      </c>
      <c r="I1604">
        <v>0</v>
      </c>
      <c r="J1604" s="6" t="s">
        <v>140</v>
      </c>
    </row>
    <row r="1605" spans="1:10">
      <c r="A1605">
        <v>1</v>
      </c>
      <c r="B1605">
        <v>0</v>
      </c>
      <c r="C1605">
        <v>-108.972785372961</v>
      </c>
      <c r="D1605" t="s">
        <v>14</v>
      </c>
      <c r="E1605" t="s">
        <v>1683</v>
      </c>
      <c r="F1605" t="s">
        <v>1655</v>
      </c>
      <c r="G1605">
        <v>16</v>
      </c>
      <c r="H1605">
        <v>1</v>
      </c>
      <c r="I1605" s="6" t="s">
        <v>149</v>
      </c>
      <c r="J1605">
        <v>1</v>
      </c>
    </row>
    <row r="1606" spans="1:10">
      <c r="A1606">
        <v>0.44</v>
      </c>
      <c r="B1606">
        <v>0</v>
      </c>
      <c r="C1606">
        <v>-699.44038586704505</v>
      </c>
      <c r="D1606" t="s">
        <v>14</v>
      </c>
      <c r="E1606" t="s">
        <v>1684</v>
      </c>
      <c r="F1606" t="s">
        <v>1655</v>
      </c>
      <c r="G1606">
        <v>16</v>
      </c>
      <c r="H1606">
        <v>0.44</v>
      </c>
      <c r="I1606" s="6" t="s">
        <v>414</v>
      </c>
      <c r="J1606" s="6" t="s">
        <v>415</v>
      </c>
    </row>
    <row r="1607" spans="1:10">
      <c r="A1607">
        <v>0</v>
      </c>
      <c r="B1607">
        <v>0</v>
      </c>
      <c r="C1607">
        <v>-134.68200595171399</v>
      </c>
      <c r="D1607" t="s">
        <v>14</v>
      </c>
      <c r="E1607" t="s">
        <v>1685</v>
      </c>
      <c r="F1607" t="s">
        <v>1655</v>
      </c>
      <c r="G1607">
        <v>16</v>
      </c>
      <c r="H1607">
        <v>0</v>
      </c>
      <c r="I1607">
        <v>0</v>
      </c>
      <c r="J1607" s="6" t="s">
        <v>140</v>
      </c>
    </row>
    <row r="1608" spans="1:10">
      <c r="A1608">
        <v>0.66</v>
      </c>
      <c r="B1608">
        <v>0</v>
      </c>
      <c r="C1608">
        <v>-575.27899820685695</v>
      </c>
      <c r="D1608" t="s">
        <v>14</v>
      </c>
      <c r="E1608" t="s">
        <v>1686</v>
      </c>
      <c r="F1608" t="s">
        <v>1655</v>
      </c>
      <c r="G1608">
        <v>16</v>
      </c>
      <c r="H1608">
        <v>0.66</v>
      </c>
      <c r="I1608" s="6" t="s">
        <v>486</v>
      </c>
      <c r="J1608" s="6" t="s">
        <v>487</v>
      </c>
    </row>
    <row r="1609" spans="1:10">
      <c r="A1609">
        <v>0.06</v>
      </c>
      <c r="B1609">
        <v>0</v>
      </c>
      <c r="C1609">
        <v>-322.54863248995798</v>
      </c>
      <c r="D1609" t="s">
        <v>14</v>
      </c>
      <c r="E1609" t="s">
        <v>1687</v>
      </c>
      <c r="F1609" t="s">
        <v>1655</v>
      </c>
      <c r="G1609">
        <v>16</v>
      </c>
      <c r="H1609">
        <v>0.06</v>
      </c>
      <c r="I1609" s="6" t="s">
        <v>932</v>
      </c>
      <c r="J1609" s="6" t="s">
        <v>933</v>
      </c>
    </row>
    <row r="1610" spans="1:10">
      <c r="A1610">
        <v>0</v>
      </c>
      <c r="B1610">
        <v>0</v>
      </c>
      <c r="C1610">
        <v>-6.3216612518524</v>
      </c>
      <c r="D1610" t="s">
        <v>14</v>
      </c>
      <c r="E1610" t="s">
        <v>1688</v>
      </c>
      <c r="F1610" t="s">
        <v>1655</v>
      </c>
      <c r="G1610">
        <v>16</v>
      </c>
      <c r="H1610">
        <v>0</v>
      </c>
      <c r="I1610">
        <v>0</v>
      </c>
      <c r="J1610" s="6" t="s">
        <v>140</v>
      </c>
    </row>
    <row r="1611" spans="1:10">
      <c r="A1611">
        <v>0.98</v>
      </c>
      <c r="B1611">
        <v>0</v>
      </c>
      <c r="C1611">
        <v>-232.70542314084</v>
      </c>
      <c r="D1611" t="s">
        <v>14</v>
      </c>
      <c r="E1611" t="s">
        <v>1689</v>
      </c>
      <c r="F1611" t="s">
        <v>1655</v>
      </c>
      <c r="G1611">
        <v>16</v>
      </c>
      <c r="H1611">
        <v>0.98</v>
      </c>
      <c r="I1611" s="6" t="s">
        <v>559</v>
      </c>
      <c r="J1611" s="6" t="s">
        <v>560</v>
      </c>
    </row>
    <row r="1612" spans="1:10">
      <c r="A1612">
        <v>1</v>
      </c>
      <c r="B1612">
        <v>0</v>
      </c>
      <c r="C1612">
        <v>-61.072042340902399</v>
      </c>
      <c r="D1612" t="s">
        <v>14</v>
      </c>
      <c r="E1612" t="s">
        <v>1690</v>
      </c>
      <c r="F1612" t="s">
        <v>1655</v>
      </c>
      <c r="G1612">
        <v>16</v>
      </c>
      <c r="H1612">
        <v>1</v>
      </c>
      <c r="I1612" s="6" t="s">
        <v>149</v>
      </c>
      <c r="J1612">
        <v>1</v>
      </c>
    </row>
    <row r="1613" spans="1:10">
      <c r="A1613">
        <v>0</v>
      </c>
      <c r="B1613">
        <v>0</v>
      </c>
      <c r="C1613">
        <v>-6.8141277086739702</v>
      </c>
      <c r="D1613" t="s">
        <v>14</v>
      </c>
      <c r="E1613" t="s">
        <v>1691</v>
      </c>
      <c r="F1613" t="s">
        <v>1655</v>
      </c>
      <c r="G1613">
        <v>16</v>
      </c>
      <c r="H1613">
        <v>0</v>
      </c>
      <c r="I1613">
        <v>0</v>
      </c>
      <c r="J1613" s="6" t="s">
        <v>140</v>
      </c>
    </row>
    <row r="1614" spans="1:10">
      <c r="A1614">
        <v>0.06</v>
      </c>
      <c r="B1614">
        <v>0</v>
      </c>
      <c r="C1614">
        <v>-454.12615822286602</v>
      </c>
      <c r="D1614" t="s">
        <v>14</v>
      </c>
      <c r="E1614" t="s">
        <v>1692</v>
      </c>
      <c r="F1614" t="s">
        <v>1655</v>
      </c>
      <c r="G1614">
        <v>16</v>
      </c>
      <c r="H1614">
        <v>0.06</v>
      </c>
      <c r="I1614" s="6" t="s">
        <v>932</v>
      </c>
      <c r="J1614" s="6" t="s">
        <v>933</v>
      </c>
    </row>
    <row r="1615" spans="1:10">
      <c r="A1615">
        <v>0.01</v>
      </c>
      <c r="B1615">
        <v>0</v>
      </c>
      <c r="C1615">
        <v>-58.406850275206502</v>
      </c>
      <c r="D1615" t="s">
        <v>10</v>
      </c>
      <c r="E1615" t="s">
        <v>1693</v>
      </c>
      <c r="F1615" t="s">
        <v>1655</v>
      </c>
      <c r="G1615">
        <v>5</v>
      </c>
      <c r="H1615">
        <v>0.01</v>
      </c>
      <c r="I1615" s="6" t="s">
        <v>758</v>
      </c>
      <c r="J1615" s="6" t="s">
        <v>759</v>
      </c>
    </row>
    <row r="1616" spans="1:10">
      <c r="A1616">
        <v>0.68</v>
      </c>
      <c r="B1616">
        <v>0</v>
      </c>
      <c r="C1616">
        <v>-682.86729123518398</v>
      </c>
      <c r="D1616" t="s">
        <v>14</v>
      </c>
      <c r="E1616" t="s">
        <v>1693</v>
      </c>
      <c r="F1616" t="s">
        <v>1655</v>
      </c>
      <c r="G1616">
        <v>16</v>
      </c>
      <c r="H1616">
        <v>0.68</v>
      </c>
      <c r="I1616" s="6" t="s">
        <v>106</v>
      </c>
      <c r="J1616" s="6" t="s">
        <v>107</v>
      </c>
    </row>
    <row r="1617" spans="1:10">
      <c r="A1617">
        <v>0.8</v>
      </c>
      <c r="B1617">
        <v>0</v>
      </c>
      <c r="C1617">
        <v>-533.90252327558403</v>
      </c>
      <c r="D1617" t="s">
        <v>14</v>
      </c>
      <c r="E1617" t="s">
        <v>1694</v>
      </c>
      <c r="F1617" t="s">
        <v>1655</v>
      </c>
      <c r="G1617">
        <v>16</v>
      </c>
      <c r="H1617">
        <v>0.8</v>
      </c>
      <c r="I1617" s="6" t="s">
        <v>417</v>
      </c>
      <c r="J1617">
        <v>0.92725733796213305</v>
      </c>
    </row>
    <row r="1618" spans="1:10">
      <c r="A1618">
        <v>0</v>
      </c>
      <c r="B1618">
        <v>0</v>
      </c>
      <c r="C1618">
        <v>-234.41766634911701</v>
      </c>
      <c r="D1618" t="s">
        <v>14</v>
      </c>
      <c r="E1618" t="s">
        <v>1695</v>
      </c>
      <c r="F1618" t="s">
        <v>1655</v>
      </c>
      <c r="G1618">
        <v>16</v>
      </c>
      <c r="H1618">
        <v>0</v>
      </c>
      <c r="I1618">
        <v>0</v>
      </c>
      <c r="J1618" s="6" t="s">
        <v>140</v>
      </c>
    </row>
    <row r="1619" spans="1:10">
      <c r="A1619">
        <v>0</v>
      </c>
      <c r="B1619">
        <v>0</v>
      </c>
      <c r="C1619">
        <v>-153.20085115102501</v>
      </c>
      <c r="D1619" t="s">
        <v>14</v>
      </c>
      <c r="E1619" t="s">
        <v>1696</v>
      </c>
      <c r="F1619" t="s">
        <v>1655</v>
      </c>
      <c r="G1619">
        <v>16</v>
      </c>
      <c r="H1619">
        <v>0</v>
      </c>
      <c r="I1619">
        <v>0</v>
      </c>
      <c r="J1619" s="6" t="s">
        <v>140</v>
      </c>
    </row>
    <row r="1620" spans="1:10">
      <c r="A1620">
        <v>0.68</v>
      </c>
      <c r="B1620">
        <v>0</v>
      </c>
      <c r="C1620">
        <v>-219.01129728752599</v>
      </c>
      <c r="D1620" t="s">
        <v>14</v>
      </c>
      <c r="E1620" t="s">
        <v>1697</v>
      </c>
      <c r="F1620" t="s">
        <v>1655</v>
      </c>
      <c r="G1620">
        <v>16</v>
      </c>
      <c r="H1620">
        <v>0.68</v>
      </c>
      <c r="I1620" s="6" t="s">
        <v>106</v>
      </c>
      <c r="J1620" s="6" t="s">
        <v>107</v>
      </c>
    </row>
    <row r="1621" spans="1:10">
      <c r="A1621">
        <v>0</v>
      </c>
      <c r="B1621">
        <v>0</v>
      </c>
      <c r="C1621">
        <v>-50.762697485694197</v>
      </c>
      <c r="D1621" t="s">
        <v>14</v>
      </c>
      <c r="E1621" t="s">
        <v>1698</v>
      </c>
      <c r="F1621" t="s">
        <v>1655</v>
      </c>
      <c r="G1621">
        <v>16</v>
      </c>
      <c r="H1621">
        <v>0</v>
      </c>
      <c r="I1621">
        <v>0</v>
      </c>
      <c r="J1621" s="6" t="s">
        <v>140</v>
      </c>
    </row>
    <row r="1622" spans="1:10">
      <c r="A1622">
        <v>0</v>
      </c>
      <c r="B1622">
        <v>0</v>
      </c>
      <c r="C1622">
        <v>-7.7990606223171097</v>
      </c>
      <c r="D1622" t="s">
        <v>14</v>
      </c>
      <c r="E1622" t="s">
        <v>1699</v>
      </c>
      <c r="F1622" t="s">
        <v>1655</v>
      </c>
      <c r="G1622">
        <v>16</v>
      </c>
      <c r="H1622">
        <v>0</v>
      </c>
      <c r="I1622">
        <v>0</v>
      </c>
      <c r="J1622" s="6" t="s">
        <v>140</v>
      </c>
    </row>
    <row r="1623" spans="1:10">
      <c r="A1623">
        <v>0</v>
      </c>
      <c r="B1623">
        <v>0</v>
      </c>
      <c r="C1623">
        <v>-9.2563593210748198</v>
      </c>
      <c r="D1623" t="s">
        <v>14</v>
      </c>
      <c r="E1623" t="s">
        <v>1700</v>
      </c>
      <c r="F1623" t="s">
        <v>1655</v>
      </c>
      <c r="G1623">
        <v>16</v>
      </c>
      <c r="H1623">
        <v>0</v>
      </c>
      <c r="I1623">
        <v>0</v>
      </c>
      <c r="J1623" s="6" t="s">
        <v>140</v>
      </c>
    </row>
    <row r="1624" spans="1:10">
      <c r="A1624">
        <v>0</v>
      </c>
      <c r="B1624">
        <v>0</v>
      </c>
      <c r="C1624">
        <v>-5.6281880779608002</v>
      </c>
      <c r="D1624" t="s">
        <v>14</v>
      </c>
      <c r="E1624" t="s">
        <v>1701</v>
      </c>
      <c r="F1624" t="s">
        <v>1655</v>
      </c>
      <c r="G1624">
        <v>16</v>
      </c>
      <c r="H1624">
        <v>0</v>
      </c>
      <c r="I1624">
        <v>0</v>
      </c>
      <c r="J1624" s="6" t="s">
        <v>140</v>
      </c>
    </row>
    <row r="1625" spans="1:10">
      <c r="A1625">
        <v>0</v>
      </c>
      <c r="B1625">
        <v>0</v>
      </c>
      <c r="C1625">
        <v>-5.9397484894193502</v>
      </c>
      <c r="D1625" t="s">
        <v>14</v>
      </c>
      <c r="E1625" t="s">
        <v>1702</v>
      </c>
      <c r="F1625" t="s">
        <v>1655</v>
      </c>
      <c r="G1625">
        <v>16</v>
      </c>
      <c r="H1625">
        <v>0</v>
      </c>
      <c r="I1625">
        <v>0</v>
      </c>
      <c r="J1625" s="6" t="s">
        <v>140</v>
      </c>
    </row>
    <row r="1626" spans="1:10">
      <c r="A1626">
        <v>0</v>
      </c>
      <c r="B1626">
        <v>0</v>
      </c>
      <c r="C1626">
        <v>-43.374430697147602</v>
      </c>
      <c r="D1626" t="s">
        <v>14</v>
      </c>
      <c r="E1626" t="s">
        <v>1703</v>
      </c>
      <c r="F1626" t="s">
        <v>1655</v>
      </c>
      <c r="G1626">
        <v>16</v>
      </c>
      <c r="H1626">
        <v>0</v>
      </c>
      <c r="I1626">
        <v>0</v>
      </c>
      <c r="J1626" s="6" t="s">
        <v>140</v>
      </c>
    </row>
    <row r="1627" spans="1:10">
      <c r="A1627">
        <v>0</v>
      </c>
      <c r="B1627">
        <v>0</v>
      </c>
      <c r="C1627">
        <v>-7.7789599506101101</v>
      </c>
      <c r="D1627" t="s">
        <v>14</v>
      </c>
      <c r="E1627" t="s">
        <v>1704</v>
      </c>
      <c r="F1627" t="s">
        <v>1655</v>
      </c>
      <c r="G1627">
        <v>16</v>
      </c>
      <c r="H1627">
        <v>0</v>
      </c>
      <c r="I1627">
        <v>0</v>
      </c>
      <c r="J1627" s="6" t="s">
        <v>140</v>
      </c>
    </row>
    <row r="1628" spans="1:10">
      <c r="A1628">
        <v>0.08</v>
      </c>
      <c r="B1628">
        <v>0</v>
      </c>
      <c r="C1628">
        <v>-46.627968713048197</v>
      </c>
      <c r="D1628" t="s">
        <v>10</v>
      </c>
      <c r="E1628" t="s">
        <v>1705</v>
      </c>
      <c r="F1628" t="s">
        <v>1655</v>
      </c>
      <c r="G1628">
        <v>5</v>
      </c>
      <c r="H1628">
        <v>0.08</v>
      </c>
      <c r="I1628">
        <v>6.9873875802577102E-3</v>
      </c>
      <c r="J1628">
        <v>0.51797788283760904</v>
      </c>
    </row>
    <row r="1629" spans="1:10">
      <c r="A1629">
        <v>1</v>
      </c>
      <c r="B1629">
        <v>0</v>
      </c>
      <c r="C1629">
        <v>-118.61379970433499</v>
      </c>
      <c r="D1629" t="s">
        <v>14</v>
      </c>
      <c r="E1629" t="s">
        <v>1705</v>
      </c>
      <c r="F1629" t="s">
        <v>1655</v>
      </c>
      <c r="G1629">
        <v>16</v>
      </c>
      <c r="H1629">
        <v>1</v>
      </c>
      <c r="I1629" s="6" t="s">
        <v>149</v>
      </c>
      <c r="J1629">
        <v>1</v>
      </c>
    </row>
    <row r="1630" spans="1:10">
      <c r="A1630">
        <v>0</v>
      </c>
      <c r="B1630">
        <v>0</v>
      </c>
      <c r="C1630">
        <v>-6.8172993929775698</v>
      </c>
      <c r="D1630" t="s">
        <v>14</v>
      </c>
      <c r="E1630" t="s">
        <v>1706</v>
      </c>
      <c r="F1630" t="s">
        <v>1655</v>
      </c>
      <c r="G1630">
        <v>16</v>
      </c>
      <c r="H1630">
        <v>0</v>
      </c>
      <c r="I1630">
        <v>0</v>
      </c>
      <c r="J1630" s="6" t="s">
        <v>140</v>
      </c>
    </row>
    <row r="1631" spans="1:10">
      <c r="A1631">
        <v>0.92</v>
      </c>
      <c r="B1631">
        <v>0</v>
      </c>
      <c r="C1631">
        <v>-364.09369209848199</v>
      </c>
      <c r="D1631" t="s">
        <v>14</v>
      </c>
      <c r="E1631" t="s">
        <v>1707</v>
      </c>
      <c r="F1631" t="s">
        <v>1655</v>
      </c>
      <c r="G1631">
        <v>16</v>
      </c>
      <c r="H1631">
        <v>0.92</v>
      </c>
      <c r="I1631" s="6" t="s">
        <v>596</v>
      </c>
      <c r="J1631">
        <v>0.98312054273103699</v>
      </c>
    </row>
    <row r="1632" spans="1:10">
      <c r="A1632">
        <v>0</v>
      </c>
      <c r="B1632">
        <v>0</v>
      </c>
      <c r="C1632">
        <v>-156.590212705167</v>
      </c>
      <c r="D1632" t="s">
        <v>14</v>
      </c>
      <c r="E1632" t="s">
        <v>1708</v>
      </c>
      <c r="F1632" t="s">
        <v>1655</v>
      </c>
      <c r="G1632">
        <v>16</v>
      </c>
      <c r="H1632">
        <v>0</v>
      </c>
      <c r="I1632">
        <v>0</v>
      </c>
      <c r="J1632" s="6" t="s">
        <v>140</v>
      </c>
    </row>
    <row r="1633" spans="1:10">
      <c r="A1633">
        <v>0</v>
      </c>
      <c r="B1633">
        <v>0</v>
      </c>
      <c r="C1633">
        <v>-212.078003247819</v>
      </c>
      <c r="D1633" t="s">
        <v>14</v>
      </c>
      <c r="E1633" t="s">
        <v>1709</v>
      </c>
      <c r="F1633" t="s">
        <v>1655</v>
      </c>
      <c r="G1633">
        <v>16</v>
      </c>
      <c r="H1633">
        <v>0</v>
      </c>
      <c r="I1633">
        <v>0</v>
      </c>
      <c r="J1633" s="6" t="s">
        <v>140</v>
      </c>
    </row>
    <row r="1634" spans="1:10">
      <c r="A1634">
        <v>0</v>
      </c>
      <c r="B1634">
        <v>0</v>
      </c>
      <c r="C1634">
        <v>-111.647253553506</v>
      </c>
      <c r="D1634" t="s">
        <v>14</v>
      </c>
      <c r="E1634" t="s">
        <v>1710</v>
      </c>
      <c r="F1634" t="s">
        <v>1655</v>
      </c>
      <c r="G1634">
        <v>16</v>
      </c>
      <c r="H1634">
        <v>0</v>
      </c>
      <c r="I1634">
        <v>0</v>
      </c>
      <c r="J1634" s="6" t="s">
        <v>140</v>
      </c>
    </row>
    <row r="1635" spans="1:10">
      <c r="A1635">
        <v>0</v>
      </c>
      <c r="B1635">
        <v>0</v>
      </c>
      <c r="C1635">
        <v>-7.2462921503745301</v>
      </c>
      <c r="D1635" t="s">
        <v>14</v>
      </c>
      <c r="E1635" t="s">
        <v>1711</v>
      </c>
      <c r="F1635" t="s">
        <v>1655</v>
      </c>
      <c r="G1635">
        <v>16</v>
      </c>
      <c r="H1635">
        <v>0</v>
      </c>
      <c r="I1635">
        <v>0</v>
      </c>
      <c r="J1635" s="6" t="s">
        <v>140</v>
      </c>
    </row>
    <row r="1636" spans="1:10">
      <c r="A1636">
        <v>0</v>
      </c>
      <c r="B1636">
        <v>0</v>
      </c>
      <c r="C1636">
        <v>-7.0251847615975</v>
      </c>
      <c r="D1636" t="s">
        <v>14</v>
      </c>
      <c r="E1636" t="s">
        <v>1712</v>
      </c>
      <c r="F1636" t="s">
        <v>1655</v>
      </c>
      <c r="G1636">
        <v>16</v>
      </c>
      <c r="H1636">
        <v>0</v>
      </c>
      <c r="I1636">
        <v>0</v>
      </c>
      <c r="J1636" s="6" t="s">
        <v>140</v>
      </c>
    </row>
    <row r="1637" spans="1:10">
      <c r="A1637">
        <v>0</v>
      </c>
      <c r="B1637">
        <v>0</v>
      </c>
      <c r="C1637">
        <v>-5.5779363986932999</v>
      </c>
      <c r="D1637" t="s">
        <v>14</v>
      </c>
      <c r="E1637" t="s">
        <v>1713</v>
      </c>
      <c r="F1637" t="s">
        <v>1655</v>
      </c>
      <c r="G1637">
        <v>16</v>
      </c>
      <c r="H1637">
        <v>0</v>
      </c>
      <c r="I1637">
        <v>0</v>
      </c>
      <c r="J1637" s="6" t="s">
        <v>140</v>
      </c>
    </row>
    <row r="1638" spans="1:10">
      <c r="A1638">
        <v>0</v>
      </c>
      <c r="B1638">
        <v>0</v>
      </c>
      <c r="C1638">
        <v>-6.1106041989288702</v>
      </c>
      <c r="D1638" t="s">
        <v>14</v>
      </c>
      <c r="E1638" t="s">
        <v>1714</v>
      </c>
      <c r="F1638" t="s">
        <v>1655</v>
      </c>
      <c r="G1638">
        <v>16</v>
      </c>
      <c r="H1638">
        <v>0</v>
      </c>
      <c r="I1638">
        <v>0</v>
      </c>
      <c r="J1638" s="6" t="s">
        <v>140</v>
      </c>
    </row>
    <row r="1639" spans="1:10">
      <c r="A1639">
        <v>0</v>
      </c>
      <c r="B1639">
        <v>0</v>
      </c>
      <c r="C1639">
        <v>-5.5879867345468002</v>
      </c>
      <c r="D1639" t="s">
        <v>14</v>
      </c>
      <c r="E1639" t="s">
        <v>1715</v>
      </c>
      <c r="F1639" t="s">
        <v>1655</v>
      </c>
      <c r="G1639">
        <v>16</v>
      </c>
      <c r="H1639">
        <v>0</v>
      </c>
      <c r="I1639">
        <v>0</v>
      </c>
      <c r="J1639" s="6" t="s">
        <v>140</v>
      </c>
    </row>
    <row r="1640" spans="1:10">
      <c r="A1640">
        <v>0.99</v>
      </c>
      <c r="B1640">
        <v>0</v>
      </c>
      <c r="C1640">
        <v>-250.27955861633799</v>
      </c>
      <c r="D1640" t="s">
        <v>14</v>
      </c>
      <c r="E1640" t="s">
        <v>1716</v>
      </c>
      <c r="F1640" t="s">
        <v>1655</v>
      </c>
      <c r="G1640">
        <v>16</v>
      </c>
      <c r="H1640">
        <v>0.99</v>
      </c>
      <c r="I1640" s="6" t="s">
        <v>263</v>
      </c>
      <c r="J1640" s="6" t="s">
        <v>264</v>
      </c>
    </row>
    <row r="1641" spans="1:10">
      <c r="A1641">
        <v>0</v>
      </c>
      <c r="B1641">
        <v>0</v>
      </c>
      <c r="C1641">
        <v>-84.421363297971197</v>
      </c>
      <c r="D1641" t="s">
        <v>14</v>
      </c>
      <c r="E1641" t="s">
        <v>1717</v>
      </c>
      <c r="F1641" t="s">
        <v>1655</v>
      </c>
      <c r="G1641">
        <v>16</v>
      </c>
      <c r="H1641">
        <v>0</v>
      </c>
      <c r="I1641">
        <v>0</v>
      </c>
      <c r="J1641" s="6" t="s">
        <v>140</v>
      </c>
    </row>
    <row r="1642" spans="1:10">
      <c r="A1642">
        <v>0.74</v>
      </c>
      <c r="B1642">
        <v>0</v>
      </c>
      <c r="C1642">
        <v>-48.671080430919297</v>
      </c>
      <c r="D1642" t="s">
        <v>10</v>
      </c>
      <c r="E1642" t="s">
        <v>1718</v>
      </c>
      <c r="F1642" t="s">
        <v>1655</v>
      </c>
      <c r="G1642">
        <v>7</v>
      </c>
      <c r="H1642">
        <v>0.74</v>
      </c>
      <c r="I1642" s="6" t="s">
        <v>1719</v>
      </c>
      <c r="J1642" s="6" t="s">
        <v>1720</v>
      </c>
    </row>
    <row r="1643" spans="1:10">
      <c r="A1643">
        <v>0.59</v>
      </c>
      <c r="B1643">
        <v>0</v>
      </c>
      <c r="C1643">
        <v>-54.581091322275299</v>
      </c>
      <c r="D1643" t="s">
        <v>13</v>
      </c>
      <c r="E1643" t="s">
        <v>1718</v>
      </c>
      <c r="F1643" t="s">
        <v>1655</v>
      </c>
      <c r="G1643">
        <v>6</v>
      </c>
      <c r="H1643">
        <v>0.59</v>
      </c>
      <c r="I1643" s="6" t="s">
        <v>1721</v>
      </c>
      <c r="J1643" s="6" t="s">
        <v>1722</v>
      </c>
    </row>
    <row r="1644" spans="1:10">
      <c r="A1644">
        <v>0.52</v>
      </c>
      <c r="B1644">
        <v>0</v>
      </c>
      <c r="C1644">
        <v>-879.789708451058</v>
      </c>
      <c r="D1644" t="s">
        <v>14</v>
      </c>
      <c r="E1644" t="s">
        <v>1718</v>
      </c>
      <c r="F1644" t="s">
        <v>1655</v>
      </c>
      <c r="G1644">
        <v>16</v>
      </c>
      <c r="H1644">
        <v>0.52</v>
      </c>
      <c r="I1644" s="6" t="s">
        <v>405</v>
      </c>
      <c r="J1644" s="6" t="s">
        <v>406</v>
      </c>
    </row>
    <row r="1645" spans="1:10">
      <c r="A1645" s="6" t="s">
        <v>236</v>
      </c>
      <c r="B1645">
        <v>0</v>
      </c>
      <c r="C1645">
        <v>-468.60695193440898</v>
      </c>
      <c r="D1645" t="s">
        <v>14</v>
      </c>
      <c r="E1645" t="s">
        <v>1723</v>
      </c>
      <c r="F1645" t="s">
        <v>1655</v>
      </c>
      <c r="G1645">
        <v>16</v>
      </c>
      <c r="H1645" s="6" t="s">
        <v>236</v>
      </c>
      <c r="I1645" s="6" t="s">
        <v>237</v>
      </c>
      <c r="J1645">
        <v>0.64453599400862305</v>
      </c>
    </row>
    <row r="1646" spans="1:10">
      <c r="A1646">
        <v>0.05</v>
      </c>
      <c r="B1646">
        <v>0</v>
      </c>
      <c r="C1646">
        <v>-43.996915622911999</v>
      </c>
      <c r="D1646" t="s">
        <v>10</v>
      </c>
      <c r="E1646" t="s">
        <v>1724</v>
      </c>
      <c r="F1646" t="s">
        <v>1655</v>
      </c>
      <c r="G1646">
        <v>6</v>
      </c>
      <c r="H1646">
        <v>0.05</v>
      </c>
      <c r="I1646">
        <v>3.4029277060071599E-3</v>
      </c>
      <c r="J1646" s="6" t="s">
        <v>485</v>
      </c>
    </row>
    <row r="1647" spans="1:10">
      <c r="A1647">
        <v>0.31</v>
      </c>
      <c r="B1647">
        <v>0</v>
      </c>
      <c r="C1647">
        <v>-39.829238623579798</v>
      </c>
      <c r="D1647" t="s">
        <v>13</v>
      </c>
      <c r="E1647" t="s">
        <v>1724</v>
      </c>
      <c r="F1647" t="s">
        <v>1655</v>
      </c>
      <c r="G1647">
        <v>5</v>
      </c>
      <c r="H1647">
        <v>0.31</v>
      </c>
      <c r="I1647">
        <v>7.6718520653767205E-2</v>
      </c>
      <c r="J1647" s="6" t="s">
        <v>278</v>
      </c>
    </row>
    <row r="1648" spans="1:10">
      <c r="A1648">
        <v>0.23</v>
      </c>
      <c r="B1648">
        <v>0</v>
      </c>
      <c r="C1648">
        <v>-652.68160535488903</v>
      </c>
      <c r="D1648" t="s">
        <v>14</v>
      </c>
      <c r="E1648" t="s">
        <v>1724</v>
      </c>
      <c r="F1648" t="s">
        <v>1655</v>
      </c>
      <c r="G1648">
        <v>16</v>
      </c>
      <c r="H1648">
        <v>0.23</v>
      </c>
      <c r="I1648">
        <v>8.9866955870574194E-2</v>
      </c>
      <c r="J1648" s="6" t="s">
        <v>402</v>
      </c>
    </row>
    <row r="1649" spans="1:10">
      <c r="A1649" s="6" t="s">
        <v>488</v>
      </c>
      <c r="B1649">
        <v>0</v>
      </c>
      <c r="C1649">
        <v>-843.76106769189005</v>
      </c>
      <c r="D1649" t="s">
        <v>14</v>
      </c>
      <c r="E1649" t="s">
        <v>1725</v>
      </c>
      <c r="F1649" t="s">
        <v>1655</v>
      </c>
      <c r="G1649">
        <v>16</v>
      </c>
      <c r="H1649" s="6" t="s">
        <v>488</v>
      </c>
      <c r="I1649">
        <v>0.58890888943173203</v>
      </c>
      <c r="J1649" s="6" t="s">
        <v>490</v>
      </c>
    </row>
    <row r="1650" spans="1:10">
      <c r="A1650">
        <v>0.11</v>
      </c>
      <c r="B1650">
        <v>0</v>
      </c>
      <c r="C1650">
        <v>-65.137410726152396</v>
      </c>
      <c r="D1650" t="s">
        <v>10</v>
      </c>
      <c r="E1650" t="s">
        <v>1726</v>
      </c>
      <c r="F1650" t="s">
        <v>1655</v>
      </c>
      <c r="G1650">
        <v>6</v>
      </c>
      <c r="H1650">
        <v>0.11</v>
      </c>
      <c r="I1650" s="6" t="s">
        <v>534</v>
      </c>
      <c r="J1650" s="6" t="s">
        <v>535</v>
      </c>
    </row>
    <row r="1651" spans="1:10">
      <c r="A1651">
        <v>0.04</v>
      </c>
      <c r="B1651">
        <v>0</v>
      </c>
      <c r="C1651">
        <v>-36.438385221779697</v>
      </c>
      <c r="D1651" t="s">
        <v>13</v>
      </c>
      <c r="E1651" t="s">
        <v>1726</v>
      </c>
      <c r="F1651" t="s">
        <v>1655</v>
      </c>
      <c r="G1651">
        <v>6</v>
      </c>
      <c r="H1651">
        <v>0.04</v>
      </c>
      <c r="I1651">
        <v>2.2328257890698502E-3</v>
      </c>
      <c r="J1651" s="6" t="s">
        <v>648</v>
      </c>
    </row>
    <row r="1652" spans="1:10">
      <c r="A1652">
        <v>0.24</v>
      </c>
      <c r="B1652">
        <v>0</v>
      </c>
      <c r="C1652">
        <v>-476.60180089512602</v>
      </c>
      <c r="D1652" t="s">
        <v>14</v>
      </c>
      <c r="E1652" t="s">
        <v>1726</v>
      </c>
      <c r="F1652" t="s">
        <v>1655</v>
      </c>
      <c r="G1652">
        <v>16</v>
      </c>
      <c r="H1652">
        <v>0.24</v>
      </c>
      <c r="I1652">
        <v>9.5792488470350406E-2</v>
      </c>
      <c r="J1652" s="6" t="s">
        <v>152</v>
      </c>
    </row>
    <row r="1653" spans="1:10">
      <c r="A1653">
        <v>0.06</v>
      </c>
      <c r="B1653">
        <v>0</v>
      </c>
      <c r="C1653">
        <v>-63.695450839758699</v>
      </c>
      <c r="D1653" t="s">
        <v>10</v>
      </c>
      <c r="E1653" t="s">
        <v>1727</v>
      </c>
      <c r="F1653" t="s">
        <v>1655</v>
      </c>
      <c r="G1653">
        <v>5</v>
      </c>
      <c r="H1653">
        <v>0.06</v>
      </c>
      <c r="I1653">
        <v>4.0859567232370397E-3</v>
      </c>
      <c r="J1653" s="6" t="s">
        <v>994</v>
      </c>
    </row>
    <row r="1654" spans="1:10">
      <c r="A1654">
        <v>0.56000000000000005</v>
      </c>
      <c r="B1654">
        <v>0</v>
      </c>
      <c r="C1654">
        <v>-711.53886855007897</v>
      </c>
      <c r="D1654" t="s">
        <v>14</v>
      </c>
      <c r="E1654" t="s">
        <v>1727</v>
      </c>
      <c r="F1654" t="s">
        <v>1655</v>
      </c>
      <c r="G1654">
        <v>16</v>
      </c>
      <c r="H1654">
        <v>0.56000000000000005</v>
      </c>
      <c r="I1654" s="6" t="s">
        <v>225</v>
      </c>
      <c r="J1654">
        <v>0.76710682244145301</v>
      </c>
    </row>
    <row r="1655" spans="1:10">
      <c r="A1655">
        <v>0.65</v>
      </c>
      <c r="B1655">
        <v>0</v>
      </c>
      <c r="C1655">
        <v>-671.67238092198102</v>
      </c>
      <c r="D1655" t="s">
        <v>14</v>
      </c>
      <c r="E1655" t="s">
        <v>1728</v>
      </c>
      <c r="F1655" t="s">
        <v>1655</v>
      </c>
      <c r="G1655">
        <v>16</v>
      </c>
      <c r="H1655">
        <v>0.65</v>
      </c>
      <c r="I1655" s="6" t="s">
        <v>470</v>
      </c>
      <c r="J1655" s="6" t="s">
        <v>471</v>
      </c>
    </row>
    <row r="1656" spans="1:10">
      <c r="A1656">
        <v>1</v>
      </c>
      <c r="B1656">
        <v>0</v>
      </c>
      <c r="C1656">
        <v>-17.195858411261799</v>
      </c>
      <c r="D1656" t="s">
        <v>13</v>
      </c>
      <c r="E1656" t="s">
        <v>1729</v>
      </c>
      <c r="F1656" t="s">
        <v>1655</v>
      </c>
      <c r="G1656">
        <v>7</v>
      </c>
      <c r="H1656">
        <v>1</v>
      </c>
      <c r="I1656" s="6" t="s">
        <v>1395</v>
      </c>
      <c r="J1656" s="6" t="s">
        <v>1396</v>
      </c>
    </row>
    <row r="1657" spans="1:10">
      <c r="A1657">
        <v>0.9</v>
      </c>
      <c r="B1657">
        <v>0</v>
      </c>
      <c r="C1657">
        <v>-268.61179622926602</v>
      </c>
      <c r="D1657" t="s">
        <v>14</v>
      </c>
      <c r="E1657" t="s">
        <v>1729</v>
      </c>
      <c r="F1657" t="s">
        <v>1655</v>
      </c>
      <c r="G1657">
        <v>16</v>
      </c>
      <c r="H1657">
        <v>0.9</v>
      </c>
      <c r="I1657" s="6" t="s">
        <v>556</v>
      </c>
      <c r="J1657" s="6" t="s">
        <v>557</v>
      </c>
    </row>
    <row r="1658" spans="1:10">
      <c r="A1658">
        <v>0.66</v>
      </c>
      <c r="B1658">
        <v>0</v>
      </c>
      <c r="C1658">
        <v>-735.589649565743</v>
      </c>
      <c r="D1658" t="s">
        <v>14</v>
      </c>
      <c r="E1658" t="s">
        <v>1730</v>
      </c>
      <c r="F1658" t="s">
        <v>1655</v>
      </c>
      <c r="G1658">
        <v>16</v>
      </c>
      <c r="H1658">
        <v>0.66</v>
      </c>
      <c r="I1658" s="6" t="s">
        <v>486</v>
      </c>
      <c r="J1658" s="6" t="s">
        <v>487</v>
      </c>
    </row>
    <row r="1659" spans="1:10">
      <c r="A1659">
        <v>0.04</v>
      </c>
      <c r="B1659">
        <v>0</v>
      </c>
      <c r="C1659">
        <v>-33.944333062675803</v>
      </c>
      <c r="D1659" t="s">
        <v>13</v>
      </c>
      <c r="E1659" t="s">
        <v>1731</v>
      </c>
      <c r="F1659" t="s">
        <v>1655</v>
      </c>
      <c r="G1659">
        <v>5</v>
      </c>
      <c r="H1659">
        <v>0.04</v>
      </c>
      <c r="I1659">
        <v>1.89361819909976E-3</v>
      </c>
      <c r="J1659" s="6" t="s">
        <v>270</v>
      </c>
    </row>
    <row r="1660" spans="1:10">
      <c r="A1660">
        <v>0.77</v>
      </c>
      <c r="B1660">
        <v>0</v>
      </c>
      <c r="C1660">
        <v>-663.16584772438705</v>
      </c>
      <c r="D1660" t="s">
        <v>14</v>
      </c>
      <c r="E1660" t="s">
        <v>1731</v>
      </c>
      <c r="F1660" t="s">
        <v>1655</v>
      </c>
      <c r="G1660">
        <v>16</v>
      </c>
      <c r="H1660">
        <v>0.77</v>
      </c>
      <c r="I1660" s="6" t="s">
        <v>506</v>
      </c>
      <c r="J1660" s="6" t="s">
        <v>507</v>
      </c>
    </row>
    <row r="1661" spans="1:10">
      <c r="A1661">
        <v>1</v>
      </c>
      <c r="B1661">
        <v>0</v>
      </c>
      <c r="C1661">
        <v>-168.50247567679099</v>
      </c>
      <c r="D1661" t="s">
        <v>14</v>
      </c>
      <c r="E1661" t="s">
        <v>1732</v>
      </c>
      <c r="F1661" t="s">
        <v>1655</v>
      </c>
      <c r="G1661">
        <v>16</v>
      </c>
      <c r="H1661">
        <v>1</v>
      </c>
      <c r="I1661" s="6" t="s">
        <v>149</v>
      </c>
      <c r="J1661">
        <v>1</v>
      </c>
    </row>
    <row r="1662" spans="1:10">
      <c r="A1662">
        <v>0.67</v>
      </c>
      <c r="B1662">
        <v>0</v>
      </c>
      <c r="C1662">
        <v>-453.65603415624702</v>
      </c>
      <c r="D1662" t="s">
        <v>14</v>
      </c>
      <c r="E1662" t="s">
        <v>1733</v>
      </c>
      <c r="F1662" t="s">
        <v>1655</v>
      </c>
      <c r="G1662">
        <v>16</v>
      </c>
      <c r="H1662">
        <v>0.67</v>
      </c>
      <c r="I1662" s="6" t="s">
        <v>530</v>
      </c>
      <c r="J1662" s="6" t="s">
        <v>531</v>
      </c>
    </row>
    <row r="1663" spans="1:10">
      <c r="A1663">
        <v>1</v>
      </c>
      <c r="B1663">
        <v>0</v>
      </c>
      <c r="C1663">
        <v>-52.434397010273798</v>
      </c>
      <c r="D1663" t="s">
        <v>14</v>
      </c>
      <c r="E1663" t="s">
        <v>1734</v>
      </c>
      <c r="F1663" t="s">
        <v>1655</v>
      </c>
      <c r="G1663">
        <v>16</v>
      </c>
      <c r="H1663">
        <v>1</v>
      </c>
      <c r="I1663" s="6" t="s">
        <v>149</v>
      </c>
      <c r="J1663">
        <v>1</v>
      </c>
    </row>
    <row r="1664" spans="1:10">
      <c r="A1664">
        <v>0</v>
      </c>
      <c r="B1664">
        <v>0</v>
      </c>
      <c r="C1664">
        <v>-379.32905228244999</v>
      </c>
      <c r="D1664" t="s">
        <v>14</v>
      </c>
      <c r="E1664" t="s">
        <v>1735</v>
      </c>
      <c r="F1664" t="s">
        <v>1655</v>
      </c>
      <c r="G1664">
        <v>16</v>
      </c>
      <c r="H1664">
        <v>0</v>
      </c>
      <c r="I1664">
        <v>0</v>
      </c>
      <c r="J1664" s="6" t="s">
        <v>140</v>
      </c>
    </row>
    <row r="1665" spans="1:10">
      <c r="A1665">
        <v>0.01</v>
      </c>
      <c r="B1665">
        <v>0</v>
      </c>
      <c r="C1665">
        <v>-312.13315605262898</v>
      </c>
      <c r="D1665" t="s">
        <v>14</v>
      </c>
      <c r="E1665" t="s">
        <v>1736</v>
      </c>
      <c r="F1665" t="s">
        <v>1655</v>
      </c>
      <c r="G1665">
        <v>16</v>
      </c>
      <c r="H1665">
        <v>0.01</v>
      </c>
      <c r="I1665" s="6" t="s">
        <v>479</v>
      </c>
      <c r="J1665" s="6" t="s">
        <v>480</v>
      </c>
    </row>
    <row r="1666" spans="1:10">
      <c r="A1666">
        <v>0</v>
      </c>
      <c r="B1666">
        <v>0</v>
      </c>
      <c r="C1666">
        <v>-190.22364815409</v>
      </c>
      <c r="D1666" t="s">
        <v>14</v>
      </c>
      <c r="E1666" t="s">
        <v>1737</v>
      </c>
      <c r="F1666" t="s">
        <v>1655</v>
      </c>
      <c r="G1666">
        <v>16</v>
      </c>
      <c r="H1666">
        <v>0</v>
      </c>
      <c r="I1666">
        <v>0</v>
      </c>
      <c r="J1666" s="6" t="s">
        <v>140</v>
      </c>
    </row>
    <row r="1667" spans="1:10">
      <c r="A1667">
        <v>0.14000000000000001</v>
      </c>
      <c r="B1667">
        <v>0</v>
      </c>
      <c r="C1667">
        <v>-311.14505357286703</v>
      </c>
      <c r="D1667" t="s">
        <v>14</v>
      </c>
      <c r="E1667" t="s">
        <v>1738</v>
      </c>
      <c r="F1667" t="s">
        <v>1655</v>
      </c>
      <c r="G1667">
        <v>16</v>
      </c>
      <c r="H1667">
        <v>0.14000000000000001</v>
      </c>
      <c r="I1667">
        <v>4.1864672574284501E-2</v>
      </c>
      <c r="J1667" s="6" t="s">
        <v>170</v>
      </c>
    </row>
    <row r="1668" spans="1:10">
      <c r="A1668">
        <v>0.84</v>
      </c>
      <c r="B1668">
        <v>0</v>
      </c>
      <c r="C1668">
        <v>-377.86300372227299</v>
      </c>
      <c r="D1668" t="s">
        <v>14</v>
      </c>
      <c r="E1668" t="s">
        <v>1739</v>
      </c>
      <c r="F1668" t="s">
        <v>1655</v>
      </c>
      <c r="G1668">
        <v>16</v>
      </c>
      <c r="H1668">
        <v>0.84</v>
      </c>
      <c r="I1668" s="6" t="s">
        <v>217</v>
      </c>
      <c r="J1668" s="6" t="s">
        <v>218</v>
      </c>
    </row>
    <row r="1669" spans="1:10">
      <c r="A1669">
        <v>0</v>
      </c>
      <c r="B1669">
        <v>0</v>
      </c>
      <c r="C1669">
        <v>-84.452242504216201</v>
      </c>
      <c r="D1669" t="s">
        <v>14</v>
      </c>
      <c r="E1669" t="s">
        <v>1740</v>
      </c>
      <c r="F1669" t="s">
        <v>1655</v>
      </c>
      <c r="G1669">
        <v>16</v>
      </c>
      <c r="H1669">
        <v>0</v>
      </c>
      <c r="I1669">
        <v>0</v>
      </c>
      <c r="J1669" s="6" t="s">
        <v>140</v>
      </c>
    </row>
    <row r="1670" spans="1:10">
      <c r="A1670">
        <v>0.61</v>
      </c>
      <c r="B1670">
        <v>0</v>
      </c>
      <c r="C1670">
        <v>-518.68598447748298</v>
      </c>
      <c r="D1670" t="s">
        <v>14</v>
      </c>
      <c r="E1670" t="s">
        <v>1741</v>
      </c>
      <c r="F1670" t="s">
        <v>1655</v>
      </c>
      <c r="G1670">
        <v>16</v>
      </c>
      <c r="H1670">
        <v>0.61</v>
      </c>
      <c r="I1670" s="6" t="s">
        <v>593</v>
      </c>
      <c r="J1670" s="6" t="s">
        <v>594</v>
      </c>
    </row>
    <row r="1671" spans="1:10">
      <c r="A1671">
        <v>0</v>
      </c>
      <c r="B1671">
        <v>0</v>
      </c>
      <c r="C1671">
        <v>-23.563192940325202</v>
      </c>
      <c r="D1671" t="s">
        <v>14</v>
      </c>
      <c r="E1671" t="s">
        <v>1742</v>
      </c>
      <c r="F1671" t="s">
        <v>1655</v>
      </c>
      <c r="G1671">
        <v>16</v>
      </c>
      <c r="H1671">
        <v>0</v>
      </c>
      <c r="I1671">
        <v>0</v>
      </c>
      <c r="J1671" s="6" t="s">
        <v>140</v>
      </c>
    </row>
    <row r="1672" spans="1:10">
      <c r="A1672">
        <v>0</v>
      </c>
      <c r="B1672">
        <v>0</v>
      </c>
      <c r="C1672">
        <v>-310.52887163932201</v>
      </c>
      <c r="D1672" t="s">
        <v>14</v>
      </c>
      <c r="E1672" t="s">
        <v>1743</v>
      </c>
      <c r="F1672" t="s">
        <v>1655</v>
      </c>
      <c r="G1672">
        <v>16</v>
      </c>
      <c r="H1672">
        <v>0</v>
      </c>
      <c r="I1672">
        <v>0</v>
      </c>
      <c r="J1672" s="6" t="s">
        <v>140</v>
      </c>
    </row>
    <row r="1673" spans="1:10">
      <c r="A1673">
        <v>0</v>
      </c>
      <c r="B1673">
        <v>0</v>
      </c>
      <c r="C1673">
        <v>-148.057532207083</v>
      </c>
      <c r="D1673" t="s">
        <v>14</v>
      </c>
      <c r="E1673" t="s">
        <v>1744</v>
      </c>
      <c r="F1673" t="s">
        <v>1655</v>
      </c>
      <c r="G1673">
        <v>16</v>
      </c>
      <c r="H1673">
        <v>0</v>
      </c>
      <c r="I1673">
        <v>0</v>
      </c>
      <c r="J1673" s="6" t="s">
        <v>140</v>
      </c>
    </row>
    <row r="1674" spans="1:10">
      <c r="A1674">
        <v>0</v>
      </c>
      <c r="B1674">
        <v>0</v>
      </c>
      <c r="C1674">
        <v>-130.21669733848799</v>
      </c>
      <c r="D1674" t="s">
        <v>14</v>
      </c>
      <c r="E1674" t="s">
        <v>1745</v>
      </c>
      <c r="F1674" t="s">
        <v>1655</v>
      </c>
      <c r="G1674">
        <v>16</v>
      </c>
      <c r="H1674">
        <v>0</v>
      </c>
      <c r="I1674">
        <v>0</v>
      </c>
      <c r="J1674" s="6" t="s">
        <v>140</v>
      </c>
    </row>
    <row r="1675" spans="1:10">
      <c r="A1675">
        <v>0</v>
      </c>
      <c r="B1675">
        <v>0</v>
      </c>
      <c r="C1675">
        <v>-375.47956375307803</v>
      </c>
      <c r="D1675" t="s">
        <v>14</v>
      </c>
      <c r="E1675" t="s">
        <v>1746</v>
      </c>
      <c r="F1675" t="s">
        <v>1655</v>
      </c>
      <c r="G1675">
        <v>16</v>
      </c>
      <c r="H1675">
        <v>0</v>
      </c>
      <c r="I1675">
        <v>0</v>
      </c>
      <c r="J1675" s="6" t="s">
        <v>140</v>
      </c>
    </row>
    <row r="1676" spans="1:10">
      <c r="A1676">
        <v>0.34</v>
      </c>
      <c r="B1676">
        <v>0</v>
      </c>
      <c r="C1676">
        <v>-75.412444975833907</v>
      </c>
      <c r="D1676" t="s">
        <v>13</v>
      </c>
      <c r="E1676" t="s">
        <v>1747</v>
      </c>
      <c r="F1676" t="s">
        <v>1655</v>
      </c>
      <c r="G1676">
        <v>6</v>
      </c>
      <c r="H1676">
        <v>0.34</v>
      </c>
      <c r="I1676">
        <v>9.9977946347768007E-2</v>
      </c>
      <c r="J1676">
        <v>0.70492902578092498</v>
      </c>
    </row>
    <row r="1677" spans="1:10">
      <c r="A1677">
        <v>0.36</v>
      </c>
      <c r="B1677">
        <v>0</v>
      </c>
      <c r="C1677">
        <v>-1009.08700643258</v>
      </c>
      <c r="D1677" t="s">
        <v>14</v>
      </c>
      <c r="E1677" t="s">
        <v>1747</v>
      </c>
      <c r="F1677" t="s">
        <v>1655</v>
      </c>
      <c r="G1677">
        <v>16</v>
      </c>
      <c r="H1677">
        <v>0.36</v>
      </c>
      <c r="I1677" s="6" t="s">
        <v>252</v>
      </c>
      <c r="J1677" s="6" t="s">
        <v>253</v>
      </c>
    </row>
    <row r="1678" spans="1:10">
      <c r="A1678">
        <v>0.61</v>
      </c>
      <c r="B1678">
        <v>0</v>
      </c>
      <c r="C1678">
        <v>-738.29298940198203</v>
      </c>
      <c r="D1678" t="s">
        <v>14</v>
      </c>
      <c r="E1678" t="s">
        <v>1748</v>
      </c>
      <c r="F1678" t="s">
        <v>1655</v>
      </c>
      <c r="G1678">
        <v>16</v>
      </c>
      <c r="H1678">
        <v>0.61</v>
      </c>
      <c r="I1678" s="6" t="s">
        <v>593</v>
      </c>
      <c r="J1678" s="6" t="s">
        <v>594</v>
      </c>
    </row>
    <row r="1679" spans="1:10">
      <c r="A1679">
        <v>0.79</v>
      </c>
      <c r="B1679">
        <v>0</v>
      </c>
      <c r="C1679">
        <v>-325.84053053465999</v>
      </c>
      <c r="D1679" t="s">
        <v>14</v>
      </c>
      <c r="E1679" t="s">
        <v>1749</v>
      </c>
      <c r="F1679" t="s">
        <v>1655</v>
      </c>
      <c r="G1679">
        <v>16</v>
      </c>
      <c r="H1679">
        <v>0.79</v>
      </c>
      <c r="I1679" s="6" t="s">
        <v>239</v>
      </c>
      <c r="J1679" s="6" t="s">
        <v>240</v>
      </c>
    </row>
    <row r="1680" spans="1:10">
      <c r="A1680">
        <v>1</v>
      </c>
      <c r="B1680">
        <v>0</v>
      </c>
      <c r="C1680">
        <v>-93.817537245005994</v>
      </c>
      <c r="D1680" t="s">
        <v>14</v>
      </c>
      <c r="E1680" t="s">
        <v>1750</v>
      </c>
      <c r="F1680" t="s">
        <v>1655</v>
      </c>
      <c r="G1680">
        <v>16</v>
      </c>
      <c r="H1680">
        <v>1</v>
      </c>
      <c r="I1680" s="6" t="s">
        <v>149</v>
      </c>
      <c r="J1680">
        <v>1</v>
      </c>
    </row>
    <row r="1681" spans="1:10">
      <c r="A1681">
        <v>0.06</v>
      </c>
      <c r="B1681">
        <v>0</v>
      </c>
      <c r="C1681">
        <v>-102.24749894403401</v>
      </c>
      <c r="D1681" t="s">
        <v>10</v>
      </c>
      <c r="E1681" t="s">
        <v>1751</v>
      </c>
      <c r="F1681" t="s">
        <v>1655</v>
      </c>
      <c r="G1681">
        <v>6</v>
      </c>
      <c r="H1681">
        <v>0.06</v>
      </c>
      <c r="I1681">
        <v>4.78472059018753E-3</v>
      </c>
      <c r="J1681" s="6" t="s">
        <v>213</v>
      </c>
    </row>
    <row r="1682" spans="1:10">
      <c r="A1682">
        <v>0.14000000000000001</v>
      </c>
      <c r="B1682">
        <v>0</v>
      </c>
      <c r="C1682">
        <v>-85.348204419076893</v>
      </c>
      <c r="D1682" t="s">
        <v>13</v>
      </c>
      <c r="E1682" t="s">
        <v>1751</v>
      </c>
      <c r="F1682" t="s">
        <v>1655</v>
      </c>
      <c r="G1682">
        <v>7</v>
      </c>
      <c r="H1682">
        <v>0.14000000000000001</v>
      </c>
      <c r="I1682" s="6" t="s">
        <v>1752</v>
      </c>
      <c r="J1682" s="6" t="s">
        <v>1753</v>
      </c>
    </row>
    <row r="1683" spans="1:10">
      <c r="A1683">
        <v>0.42</v>
      </c>
      <c r="B1683">
        <v>0</v>
      </c>
      <c r="C1683">
        <v>-723.32211584288905</v>
      </c>
      <c r="D1683" t="s">
        <v>14</v>
      </c>
      <c r="E1683" t="s">
        <v>1751</v>
      </c>
      <c r="F1683" t="s">
        <v>1655</v>
      </c>
      <c r="G1683">
        <v>16</v>
      </c>
      <c r="H1683">
        <v>0.42</v>
      </c>
      <c r="I1683" s="6" t="s">
        <v>228</v>
      </c>
      <c r="J1683" s="6" t="s">
        <v>229</v>
      </c>
    </row>
    <row r="1684" spans="1:10">
      <c r="A1684">
        <v>0</v>
      </c>
      <c r="B1684">
        <v>0</v>
      </c>
      <c r="C1684">
        <v>-36.904810490942999</v>
      </c>
      <c r="D1684" t="s">
        <v>10</v>
      </c>
      <c r="E1684" t="s">
        <v>1754</v>
      </c>
      <c r="F1684" t="s">
        <v>1655</v>
      </c>
      <c r="G1684">
        <v>7</v>
      </c>
      <c r="H1684">
        <v>0</v>
      </c>
      <c r="I1684">
        <v>0</v>
      </c>
      <c r="J1684" s="6" t="s">
        <v>214</v>
      </c>
    </row>
    <row r="1685" spans="1:10">
      <c r="A1685">
        <v>7.0000000000000007E-2</v>
      </c>
      <c r="B1685">
        <v>0</v>
      </c>
      <c r="C1685">
        <v>-22.9520471116072</v>
      </c>
      <c r="D1685" t="s">
        <v>13</v>
      </c>
      <c r="E1685" t="s">
        <v>1754</v>
      </c>
      <c r="F1685" t="s">
        <v>1655</v>
      </c>
      <c r="G1685">
        <v>6</v>
      </c>
      <c r="H1685">
        <v>7.0000000000000007E-2</v>
      </c>
      <c r="I1685">
        <v>6.3652686117132004E-3</v>
      </c>
      <c r="J1685" s="6" t="s">
        <v>338</v>
      </c>
    </row>
    <row r="1686" spans="1:10">
      <c r="A1686">
        <v>0.14000000000000001</v>
      </c>
      <c r="B1686">
        <v>0</v>
      </c>
      <c r="C1686">
        <v>-509.10882238149799</v>
      </c>
      <c r="D1686" t="s">
        <v>14</v>
      </c>
      <c r="E1686" t="s">
        <v>1754</v>
      </c>
      <c r="F1686" t="s">
        <v>1655</v>
      </c>
      <c r="G1686">
        <v>16</v>
      </c>
      <c r="H1686">
        <v>0.14000000000000001</v>
      </c>
      <c r="I1686">
        <v>4.1864672574284501E-2</v>
      </c>
      <c r="J1686" s="6" t="s">
        <v>170</v>
      </c>
    </row>
    <row r="1687" spans="1:10">
      <c r="A1687" s="6" t="s">
        <v>488</v>
      </c>
      <c r="B1687">
        <v>0</v>
      </c>
      <c r="C1687">
        <v>-360.47705113624198</v>
      </c>
      <c r="D1687" t="s">
        <v>14</v>
      </c>
      <c r="E1687" t="s">
        <v>1755</v>
      </c>
      <c r="F1687" t="s">
        <v>1655</v>
      </c>
      <c r="G1687">
        <v>16</v>
      </c>
      <c r="H1687" s="6" t="s">
        <v>488</v>
      </c>
      <c r="I1687">
        <v>0.58890888943173203</v>
      </c>
      <c r="J1687" s="6" t="s">
        <v>490</v>
      </c>
    </row>
    <row r="1688" spans="1:10">
      <c r="A1688">
        <v>0</v>
      </c>
      <c r="B1688">
        <v>0</v>
      </c>
      <c r="C1688">
        <v>-5.5176343835722896</v>
      </c>
      <c r="D1688" t="s">
        <v>14</v>
      </c>
      <c r="E1688" t="s">
        <v>1756</v>
      </c>
      <c r="F1688" t="s">
        <v>1655</v>
      </c>
      <c r="G1688">
        <v>16</v>
      </c>
      <c r="H1688">
        <v>0</v>
      </c>
      <c r="I1688">
        <v>0</v>
      </c>
      <c r="J1688" s="6" t="s">
        <v>140</v>
      </c>
    </row>
    <row r="1689" spans="1:10">
      <c r="A1689">
        <v>1</v>
      </c>
      <c r="B1689">
        <v>0</v>
      </c>
      <c r="C1689">
        <v>-48.048557916130299</v>
      </c>
      <c r="D1689" t="s">
        <v>14</v>
      </c>
      <c r="E1689" t="s">
        <v>1757</v>
      </c>
      <c r="F1689" t="s">
        <v>1655</v>
      </c>
      <c r="G1689">
        <v>16</v>
      </c>
      <c r="H1689">
        <v>1</v>
      </c>
      <c r="I1689" s="6" t="s">
        <v>149</v>
      </c>
      <c r="J1689">
        <v>1</v>
      </c>
    </row>
    <row r="1690" spans="1:10">
      <c r="A1690">
        <v>0.68</v>
      </c>
      <c r="B1690">
        <v>0</v>
      </c>
      <c r="C1690">
        <v>-594.29308576204903</v>
      </c>
      <c r="D1690" t="s">
        <v>14</v>
      </c>
      <c r="E1690" t="s">
        <v>1758</v>
      </c>
      <c r="F1690" t="s">
        <v>1655</v>
      </c>
      <c r="G1690">
        <v>16</v>
      </c>
      <c r="H1690">
        <v>0.68</v>
      </c>
      <c r="I1690" s="6" t="s">
        <v>106</v>
      </c>
      <c r="J1690" s="6" t="s">
        <v>107</v>
      </c>
    </row>
    <row r="1691" spans="1:10">
      <c r="A1691">
        <v>0.11</v>
      </c>
      <c r="B1691">
        <v>0</v>
      </c>
      <c r="C1691">
        <v>-566.42065783098303</v>
      </c>
      <c r="D1691" t="s">
        <v>14</v>
      </c>
      <c r="E1691" t="s">
        <v>1759</v>
      </c>
      <c r="F1691" t="s">
        <v>1655</v>
      </c>
      <c r="G1691">
        <v>16</v>
      </c>
      <c r="H1691">
        <v>0.11</v>
      </c>
      <c r="I1691" s="6" t="s">
        <v>695</v>
      </c>
      <c r="J1691" s="6" t="s">
        <v>696</v>
      </c>
    </row>
    <row r="1692" spans="1:10">
      <c r="A1692">
        <v>0</v>
      </c>
      <c r="B1692">
        <v>0</v>
      </c>
      <c r="C1692">
        <v>-155.005879998029</v>
      </c>
      <c r="D1692" t="s">
        <v>14</v>
      </c>
      <c r="E1692" t="s">
        <v>1760</v>
      </c>
      <c r="F1692" t="s">
        <v>1655</v>
      </c>
      <c r="G1692">
        <v>16</v>
      </c>
      <c r="H1692">
        <v>0</v>
      </c>
      <c r="I1692">
        <v>0</v>
      </c>
      <c r="J1692" s="6" t="s">
        <v>140</v>
      </c>
    </row>
    <row r="1693" spans="1:10">
      <c r="A1693">
        <v>0.55000000000000004</v>
      </c>
      <c r="B1693">
        <v>0</v>
      </c>
      <c r="C1693">
        <v>-52.088018274544801</v>
      </c>
      <c r="D1693" t="s">
        <v>13</v>
      </c>
      <c r="E1693" t="s">
        <v>1761</v>
      </c>
      <c r="F1693" t="s">
        <v>1655</v>
      </c>
      <c r="G1693">
        <v>5</v>
      </c>
      <c r="H1693">
        <v>0.55000000000000004</v>
      </c>
      <c r="I1693" s="6" t="s">
        <v>906</v>
      </c>
      <c r="J1693" s="6" t="s">
        <v>907</v>
      </c>
    </row>
    <row r="1694" spans="1:10">
      <c r="A1694">
        <v>0.05</v>
      </c>
      <c r="B1694">
        <v>0</v>
      </c>
      <c r="C1694">
        <v>-400.424130825742</v>
      </c>
      <c r="D1694" t="s">
        <v>14</v>
      </c>
      <c r="E1694" t="s">
        <v>1761</v>
      </c>
      <c r="F1694" t="s">
        <v>1655</v>
      </c>
      <c r="G1694">
        <v>16</v>
      </c>
      <c r="H1694">
        <v>0.05</v>
      </c>
      <c r="I1694">
        <v>7.5593352321114303E-3</v>
      </c>
      <c r="J1694" s="6" t="s">
        <v>199</v>
      </c>
    </row>
    <row r="1695" spans="1:10">
      <c r="A1695">
        <v>0</v>
      </c>
      <c r="B1695">
        <v>0</v>
      </c>
      <c r="C1695">
        <v>-7.2864934937885399</v>
      </c>
      <c r="D1695" t="s">
        <v>14</v>
      </c>
      <c r="E1695" t="s">
        <v>1762</v>
      </c>
      <c r="F1695" t="s">
        <v>1655</v>
      </c>
      <c r="G1695">
        <v>16</v>
      </c>
      <c r="H1695">
        <v>0</v>
      </c>
      <c r="I1695">
        <v>0</v>
      </c>
      <c r="J1695" s="6" t="s">
        <v>140</v>
      </c>
    </row>
    <row r="1696" spans="1:10">
      <c r="A1696">
        <v>1</v>
      </c>
      <c r="B1696">
        <v>0</v>
      </c>
      <c r="C1696">
        <v>-105.934443080581</v>
      </c>
      <c r="D1696" t="s">
        <v>14</v>
      </c>
      <c r="E1696" t="s">
        <v>1763</v>
      </c>
      <c r="F1696" t="s">
        <v>1655</v>
      </c>
      <c r="G1696">
        <v>13</v>
      </c>
      <c r="H1696">
        <v>1</v>
      </c>
      <c r="I1696" s="6" t="s">
        <v>1764</v>
      </c>
      <c r="J1696" s="6" t="s">
        <v>1765</v>
      </c>
    </row>
    <row r="1697" spans="1:10">
      <c r="A1697">
        <v>1</v>
      </c>
      <c r="B1697">
        <v>0</v>
      </c>
      <c r="C1697">
        <v>-171.87889708500401</v>
      </c>
      <c r="D1697" t="s">
        <v>14</v>
      </c>
      <c r="E1697" t="s">
        <v>1766</v>
      </c>
      <c r="F1697" t="s">
        <v>1655</v>
      </c>
      <c r="G1697">
        <v>16</v>
      </c>
      <c r="H1697">
        <v>1</v>
      </c>
      <c r="I1697" s="6" t="s">
        <v>149</v>
      </c>
      <c r="J1697">
        <v>1</v>
      </c>
    </row>
    <row r="1698" spans="1:10">
      <c r="A1698">
        <v>0</v>
      </c>
      <c r="B1698">
        <v>0</v>
      </c>
      <c r="C1698">
        <v>-6.45231561794792</v>
      </c>
      <c r="D1698" t="s">
        <v>14</v>
      </c>
      <c r="E1698" t="s">
        <v>1767</v>
      </c>
      <c r="F1698" t="s">
        <v>1655</v>
      </c>
      <c r="G1698">
        <v>16</v>
      </c>
      <c r="H1698">
        <v>0</v>
      </c>
      <c r="I1698">
        <v>0</v>
      </c>
      <c r="J1698" s="6" t="s">
        <v>140</v>
      </c>
    </row>
    <row r="1699" spans="1:10">
      <c r="A1699">
        <v>0.99</v>
      </c>
      <c r="B1699">
        <v>0</v>
      </c>
      <c r="C1699">
        <v>-300.568623450286</v>
      </c>
      <c r="D1699" t="s">
        <v>14</v>
      </c>
      <c r="E1699" t="s">
        <v>1768</v>
      </c>
      <c r="F1699" t="s">
        <v>1655</v>
      </c>
      <c r="G1699">
        <v>16</v>
      </c>
      <c r="H1699">
        <v>0.99</v>
      </c>
      <c r="I1699" s="6" t="s">
        <v>263</v>
      </c>
      <c r="J1699" s="6" t="s">
        <v>264</v>
      </c>
    </row>
    <row r="1700" spans="1:10">
      <c r="A1700">
        <v>0</v>
      </c>
      <c r="B1700">
        <v>0</v>
      </c>
      <c r="C1700">
        <v>-9.5449372891485194</v>
      </c>
      <c r="D1700" t="s">
        <v>14</v>
      </c>
      <c r="E1700" t="s">
        <v>1769</v>
      </c>
      <c r="F1700" t="s">
        <v>1655</v>
      </c>
      <c r="G1700">
        <v>16</v>
      </c>
      <c r="H1700">
        <v>0</v>
      </c>
      <c r="I1700">
        <v>0</v>
      </c>
      <c r="J1700" s="6" t="s">
        <v>140</v>
      </c>
    </row>
    <row r="1701" spans="1:10">
      <c r="A1701">
        <v>0</v>
      </c>
      <c r="B1701">
        <v>0</v>
      </c>
      <c r="C1701">
        <v>-5.9900001686868496</v>
      </c>
      <c r="D1701" t="s">
        <v>14</v>
      </c>
      <c r="E1701" t="s">
        <v>1770</v>
      </c>
      <c r="F1701" t="s">
        <v>1655</v>
      </c>
      <c r="G1701">
        <v>16</v>
      </c>
      <c r="H1701">
        <v>0</v>
      </c>
      <c r="I1701">
        <v>0</v>
      </c>
      <c r="J1701" s="6" t="s">
        <v>140</v>
      </c>
    </row>
    <row r="1702" spans="1:10">
      <c r="A1702">
        <v>0</v>
      </c>
      <c r="B1702">
        <v>0</v>
      </c>
      <c r="C1702">
        <v>-39.241892909002999</v>
      </c>
      <c r="D1702" t="s">
        <v>14</v>
      </c>
      <c r="E1702" t="s">
        <v>1771</v>
      </c>
      <c r="F1702" t="s">
        <v>1655</v>
      </c>
      <c r="G1702">
        <v>16</v>
      </c>
      <c r="H1702">
        <v>0</v>
      </c>
      <c r="I1702">
        <v>0</v>
      </c>
      <c r="J1702" s="6" t="s">
        <v>140</v>
      </c>
    </row>
    <row r="1703" spans="1:10">
      <c r="A1703">
        <v>0</v>
      </c>
      <c r="B1703">
        <v>0</v>
      </c>
      <c r="C1703">
        <v>-6.9146310672089903</v>
      </c>
      <c r="D1703" t="s">
        <v>14</v>
      </c>
      <c r="E1703" t="s">
        <v>1772</v>
      </c>
      <c r="F1703" t="s">
        <v>1655</v>
      </c>
      <c r="G1703">
        <v>16</v>
      </c>
      <c r="H1703">
        <v>0</v>
      </c>
      <c r="I1703">
        <v>0</v>
      </c>
      <c r="J1703" s="6" t="s">
        <v>140</v>
      </c>
    </row>
    <row r="1704" spans="1:10">
      <c r="A1704">
        <v>0</v>
      </c>
      <c r="B1704">
        <v>0</v>
      </c>
      <c r="C1704">
        <v>-8.7788563891729403</v>
      </c>
      <c r="D1704" t="s">
        <v>14</v>
      </c>
      <c r="E1704" t="s">
        <v>1773</v>
      </c>
      <c r="F1704" t="s">
        <v>1655</v>
      </c>
      <c r="G1704">
        <v>16</v>
      </c>
      <c r="H1704">
        <v>0</v>
      </c>
      <c r="I1704">
        <v>0</v>
      </c>
      <c r="J1704" s="6" t="s">
        <v>140</v>
      </c>
    </row>
    <row r="1705" spans="1:10">
      <c r="A1705">
        <v>0</v>
      </c>
      <c r="B1705">
        <v>0</v>
      </c>
      <c r="C1705">
        <v>-8.8945472303487705</v>
      </c>
      <c r="D1705" t="s">
        <v>14</v>
      </c>
      <c r="E1705" t="s">
        <v>1774</v>
      </c>
      <c r="F1705" t="s">
        <v>1655</v>
      </c>
      <c r="G1705">
        <v>16</v>
      </c>
      <c r="H1705">
        <v>0</v>
      </c>
      <c r="I1705">
        <v>0</v>
      </c>
      <c r="J1705" s="6" t="s">
        <v>140</v>
      </c>
    </row>
    <row r="1706" spans="1:10">
      <c r="A1706">
        <v>0.44</v>
      </c>
      <c r="B1706">
        <v>0</v>
      </c>
      <c r="C1706">
        <v>-123.95900709291401</v>
      </c>
      <c r="D1706" t="s">
        <v>10</v>
      </c>
      <c r="E1706" t="s">
        <v>1775</v>
      </c>
      <c r="F1706" t="s">
        <v>1655</v>
      </c>
      <c r="G1706">
        <v>5</v>
      </c>
      <c r="H1706">
        <v>0.44</v>
      </c>
      <c r="I1706" s="6" t="s">
        <v>715</v>
      </c>
      <c r="J1706" s="6" t="s">
        <v>716</v>
      </c>
    </row>
    <row r="1707" spans="1:10">
      <c r="A1707">
        <v>0.38</v>
      </c>
      <c r="B1707">
        <v>0</v>
      </c>
      <c r="C1707">
        <v>-640.79128764338702</v>
      </c>
      <c r="D1707" t="s">
        <v>14</v>
      </c>
      <c r="E1707" t="s">
        <v>1775</v>
      </c>
      <c r="F1707" t="s">
        <v>1655</v>
      </c>
      <c r="G1707">
        <v>16</v>
      </c>
      <c r="H1707">
        <v>0.38</v>
      </c>
      <c r="I1707" s="6" t="s">
        <v>803</v>
      </c>
      <c r="J1707" s="6" t="s">
        <v>804</v>
      </c>
    </row>
    <row r="1708" spans="1:10">
      <c r="A1708">
        <v>0</v>
      </c>
      <c r="B1708">
        <v>0</v>
      </c>
      <c r="C1708">
        <v>-6.6779541705161103</v>
      </c>
      <c r="D1708" t="s">
        <v>14</v>
      </c>
      <c r="E1708" t="s">
        <v>1776</v>
      </c>
      <c r="F1708" t="s">
        <v>1655</v>
      </c>
      <c r="G1708">
        <v>16</v>
      </c>
      <c r="H1708">
        <v>0</v>
      </c>
      <c r="I1708">
        <v>0</v>
      </c>
      <c r="J1708" s="6" t="s">
        <v>140</v>
      </c>
    </row>
    <row r="1709" spans="1:10">
      <c r="A1709">
        <v>0</v>
      </c>
      <c r="B1709">
        <v>0</v>
      </c>
      <c r="C1709">
        <v>-166.934403114525</v>
      </c>
      <c r="D1709" t="s">
        <v>14</v>
      </c>
      <c r="E1709" t="s">
        <v>1777</v>
      </c>
      <c r="F1709" t="s">
        <v>1655</v>
      </c>
      <c r="G1709">
        <v>16</v>
      </c>
      <c r="H1709">
        <v>0</v>
      </c>
      <c r="I1709">
        <v>0</v>
      </c>
      <c r="J1709" s="6" t="s">
        <v>140</v>
      </c>
    </row>
    <row r="1710" spans="1:10">
      <c r="A1710">
        <v>0.06</v>
      </c>
      <c r="B1710">
        <v>0</v>
      </c>
      <c r="C1710">
        <v>-457.02593392853601</v>
      </c>
      <c r="D1710" t="s">
        <v>14</v>
      </c>
      <c r="E1710" t="s">
        <v>1778</v>
      </c>
      <c r="F1710" t="s">
        <v>1655</v>
      </c>
      <c r="G1710">
        <v>16</v>
      </c>
      <c r="H1710">
        <v>0.06</v>
      </c>
      <c r="I1710" s="6" t="s">
        <v>932</v>
      </c>
      <c r="J1710" s="6" t="s">
        <v>933</v>
      </c>
    </row>
    <row r="1711" spans="1:10">
      <c r="A1711">
        <v>0</v>
      </c>
      <c r="B1711">
        <v>0</v>
      </c>
      <c r="C1711">
        <v>-125.224403677344</v>
      </c>
      <c r="D1711" t="s">
        <v>14</v>
      </c>
      <c r="E1711" t="s">
        <v>1779</v>
      </c>
      <c r="F1711" t="s">
        <v>1655</v>
      </c>
      <c r="G1711">
        <v>16</v>
      </c>
      <c r="H1711">
        <v>0</v>
      </c>
      <c r="I1711">
        <v>0</v>
      </c>
      <c r="J1711" s="6" t="s">
        <v>140</v>
      </c>
    </row>
    <row r="1712" spans="1:10">
      <c r="A1712">
        <v>0</v>
      </c>
      <c r="B1712">
        <v>0</v>
      </c>
      <c r="C1712">
        <v>-49.760569367120802</v>
      </c>
      <c r="D1712" t="s">
        <v>14</v>
      </c>
      <c r="E1712" t="s">
        <v>1780</v>
      </c>
      <c r="F1712" t="s">
        <v>1655</v>
      </c>
      <c r="G1712">
        <v>16</v>
      </c>
      <c r="H1712">
        <v>0</v>
      </c>
      <c r="I1712">
        <v>0</v>
      </c>
      <c r="J1712" s="6" t="s">
        <v>140</v>
      </c>
    </row>
    <row r="1713" spans="1:10">
      <c r="A1713">
        <v>0.37</v>
      </c>
      <c r="B1713">
        <v>0</v>
      </c>
      <c r="C1713">
        <v>-64.284988477402706</v>
      </c>
      <c r="D1713" t="s">
        <v>13</v>
      </c>
      <c r="E1713" t="s">
        <v>1781</v>
      </c>
      <c r="F1713" t="s">
        <v>1655</v>
      </c>
      <c r="G1713">
        <v>5</v>
      </c>
      <c r="H1713">
        <v>0.37</v>
      </c>
      <c r="I1713" s="6" t="s">
        <v>268</v>
      </c>
      <c r="J1713" s="6" t="s">
        <v>269</v>
      </c>
    </row>
    <row r="1714" spans="1:10">
      <c r="A1714">
        <v>0.15</v>
      </c>
      <c r="B1714">
        <v>0</v>
      </c>
      <c r="C1714">
        <v>-593.98487111116197</v>
      </c>
      <c r="D1714" t="s">
        <v>14</v>
      </c>
      <c r="E1714" t="s">
        <v>1781</v>
      </c>
      <c r="F1714" t="s">
        <v>1655</v>
      </c>
      <c r="G1714">
        <v>16</v>
      </c>
      <c r="H1714">
        <v>0.15</v>
      </c>
      <c r="I1714">
        <v>4.6658155288370001E-2</v>
      </c>
      <c r="J1714" s="6" t="s">
        <v>365</v>
      </c>
    </row>
    <row r="1715" spans="1:10">
      <c r="A1715">
        <v>1</v>
      </c>
      <c r="B1715">
        <v>0</v>
      </c>
      <c r="C1715">
        <v>-294.58639131045402</v>
      </c>
      <c r="D1715" t="s">
        <v>14</v>
      </c>
      <c r="E1715" t="s">
        <v>1782</v>
      </c>
      <c r="F1715" t="s">
        <v>1655</v>
      </c>
      <c r="G1715">
        <v>16</v>
      </c>
      <c r="H1715">
        <v>1</v>
      </c>
      <c r="I1715" s="6" t="s">
        <v>149</v>
      </c>
      <c r="J1715">
        <v>1</v>
      </c>
    </row>
    <row r="1716" spans="1:10">
      <c r="A1716">
        <v>1</v>
      </c>
      <c r="B1716">
        <v>0</v>
      </c>
      <c r="C1716">
        <v>-136.06169170380599</v>
      </c>
      <c r="D1716" t="s">
        <v>14</v>
      </c>
      <c r="E1716" t="s">
        <v>1783</v>
      </c>
      <c r="F1716" t="s">
        <v>1655</v>
      </c>
      <c r="G1716">
        <v>16</v>
      </c>
      <c r="H1716">
        <v>1</v>
      </c>
      <c r="I1716" s="6" t="s">
        <v>149</v>
      </c>
      <c r="J1716">
        <v>1</v>
      </c>
    </row>
    <row r="1717" spans="1:10">
      <c r="A1717">
        <v>0</v>
      </c>
      <c r="B1717">
        <v>0</v>
      </c>
      <c r="C1717">
        <v>-88.801260935697201</v>
      </c>
      <c r="D1717" t="s">
        <v>14</v>
      </c>
      <c r="E1717" t="s">
        <v>1784</v>
      </c>
      <c r="F1717" t="s">
        <v>1655</v>
      </c>
      <c r="G1717">
        <v>16</v>
      </c>
      <c r="H1717">
        <v>0</v>
      </c>
      <c r="I1717">
        <v>0</v>
      </c>
      <c r="J1717" s="6" t="s">
        <v>140</v>
      </c>
    </row>
    <row r="1718" spans="1:10">
      <c r="A1718">
        <v>1</v>
      </c>
      <c r="B1718">
        <v>0</v>
      </c>
      <c r="C1718">
        <v>-239.08377660305999</v>
      </c>
      <c r="D1718" t="s">
        <v>14</v>
      </c>
      <c r="E1718" t="s">
        <v>1785</v>
      </c>
      <c r="F1718" t="s">
        <v>1655</v>
      </c>
      <c r="G1718">
        <v>16</v>
      </c>
      <c r="H1718">
        <v>1</v>
      </c>
      <c r="I1718" s="6" t="s">
        <v>149</v>
      </c>
      <c r="J1718">
        <v>1</v>
      </c>
    </row>
    <row r="1719" spans="1:10">
      <c r="A1719">
        <v>0</v>
      </c>
      <c r="B1719">
        <v>0</v>
      </c>
      <c r="C1719">
        <v>-302.56756162693301</v>
      </c>
      <c r="D1719" t="s">
        <v>14</v>
      </c>
      <c r="E1719" t="s">
        <v>1786</v>
      </c>
      <c r="F1719" t="s">
        <v>1655</v>
      </c>
      <c r="G1719">
        <v>16</v>
      </c>
      <c r="H1719">
        <v>0</v>
      </c>
      <c r="I1719">
        <v>0</v>
      </c>
      <c r="J1719" s="6" t="s">
        <v>140</v>
      </c>
    </row>
    <row r="1720" spans="1:10">
      <c r="A1720">
        <v>1</v>
      </c>
      <c r="B1720">
        <v>0</v>
      </c>
      <c r="C1720">
        <v>-171.763940857573</v>
      </c>
      <c r="D1720" t="s">
        <v>14</v>
      </c>
      <c r="E1720" t="s">
        <v>1787</v>
      </c>
      <c r="F1720" t="s">
        <v>1655</v>
      </c>
      <c r="G1720">
        <v>16</v>
      </c>
      <c r="H1720">
        <v>1</v>
      </c>
      <c r="I1720" s="6" t="s">
        <v>149</v>
      </c>
      <c r="J1720">
        <v>1</v>
      </c>
    </row>
    <row r="1721" spans="1:10">
      <c r="A1721">
        <v>0.02</v>
      </c>
      <c r="B1721">
        <v>0</v>
      </c>
      <c r="C1721">
        <v>-303.16380192640901</v>
      </c>
      <c r="D1721" t="s">
        <v>14</v>
      </c>
      <c r="E1721" t="s">
        <v>1788</v>
      </c>
      <c r="F1721" t="s">
        <v>1655</v>
      </c>
      <c r="G1721">
        <v>16</v>
      </c>
      <c r="H1721">
        <v>0.02</v>
      </c>
      <c r="I1721">
        <v>1.4372521617873901E-3</v>
      </c>
      <c r="J1721" s="6" t="s">
        <v>899</v>
      </c>
    </row>
    <row r="1722" spans="1:10">
      <c r="A1722" s="6" t="s">
        <v>290</v>
      </c>
      <c r="B1722">
        <v>0</v>
      </c>
      <c r="C1722">
        <v>-697.54169904782998</v>
      </c>
      <c r="D1722" t="s">
        <v>14</v>
      </c>
      <c r="E1722" t="s">
        <v>1789</v>
      </c>
      <c r="F1722" t="s">
        <v>1655</v>
      </c>
      <c r="G1722">
        <v>16</v>
      </c>
      <c r="H1722" s="6" t="s">
        <v>290</v>
      </c>
      <c r="I1722" s="6" t="s">
        <v>381</v>
      </c>
      <c r="J1722">
        <v>0.86001360472521104</v>
      </c>
    </row>
    <row r="1723" spans="1:10">
      <c r="A1723">
        <v>0.63</v>
      </c>
      <c r="B1723">
        <v>0</v>
      </c>
      <c r="C1723">
        <v>-719.30136281188197</v>
      </c>
      <c r="D1723" t="s">
        <v>14</v>
      </c>
      <c r="E1723" t="s">
        <v>1790</v>
      </c>
      <c r="F1723" t="s">
        <v>1655</v>
      </c>
      <c r="G1723">
        <v>16</v>
      </c>
      <c r="H1723">
        <v>0.63</v>
      </c>
      <c r="I1723" s="6" t="s">
        <v>497</v>
      </c>
      <c r="J1723" s="6" t="s">
        <v>498</v>
      </c>
    </row>
    <row r="1724" spans="1:10">
      <c r="A1724">
        <v>0</v>
      </c>
      <c r="B1724">
        <v>0</v>
      </c>
      <c r="C1724">
        <v>-6.0704028555148701</v>
      </c>
      <c r="D1724" t="s">
        <v>14</v>
      </c>
      <c r="E1724" t="s">
        <v>1791</v>
      </c>
      <c r="F1724" t="s">
        <v>1655</v>
      </c>
      <c r="G1724">
        <v>16</v>
      </c>
      <c r="H1724">
        <v>0</v>
      </c>
      <c r="I1724">
        <v>0</v>
      </c>
      <c r="J1724" s="6" t="s">
        <v>140</v>
      </c>
    </row>
    <row r="1725" spans="1:10">
      <c r="A1725">
        <v>0.98</v>
      </c>
      <c r="B1725">
        <v>0</v>
      </c>
      <c r="C1725">
        <v>-233.398038877148</v>
      </c>
      <c r="D1725" t="s">
        <v>14</v>
      </c>
      <c r="E1725" t="s">
        <v>1792</v>
      </c>
      <c r="F1725" t="s">
        <v>1655</v>
      </c>
      <c r="G1725">
        <v>16</v>
      </c>
      <c r="H1725">
        <v>0.98</v>
      </c>
      <c r="I1725" s="6" t="s">
        <v>559</v>
      </c>
      <c r="J1725" s="6" t="s">
        <v>560</v>
      </c>
    </row>
    <row r="1726" spans="1:10">
      <c r="A1726">
        <v>0.84</v>
      </c>
      <c r="B1726">
        <v>0</v>
      </c>
      <c r="C1726">
        <v>-330.01278547997498</v>
      </c>
      <c r="D1726" t="s">
        <v>14</v>
      </c>
      <c r="E1726" t="s">
        <v>1793</v>
      </c>
      <c r="F1726" t="s">
        <v>1655</v>
      </c>
      <c r="G1726">
        <v>16</v>
      </c>
      <c r="H1726">
        <v>0.84</v>
      </c>
      <c r="I1726" s="6" t="s">
        <v>217</v>
      </c>
      <c r="J1726" s="6" t="s">
        <v>218</v>
      </c>
    </row>
    <row r="1727" spans="1:10">
      <c r="A1727">
        <v>0.85</v>
      </c>
      <c r="B1727">
        <v>0</v>
      </c>
      <c r="C1727">
        <v>-557.64598336839094</v>
      </c>
      <c r="D1727" t="s">
        <v>14</v>
      </c>
      <c r="E1727" t="s">
        <v>1794</v>
      </c>
      <c r="F1727" t="s">
        <v>1655</v>
      </c>
      <c r="G1727">
        <v>16</v>
      </c>
      <c r="H1727">
        <v>0.85</v>
      </c>
      <c r="I1727" s="6" t="s">
        <v>287</v>
      </c>
      <c r="J1727" s="6" t="s">
        <v>288</v>
      </c>
    </row>
    <row r="1728" spans="1:10">
      <c r="A1728">
        <v>0.15</v>
      </c>
      <c r="B1728">
        <v>0</v>
      </c>
      <c r="C1728">
        <v>-721.22352898567897</v>
      </c>
      <c r="D1728" t="s">
        <v>14</v>
      </c>
      <c r="E1728" t="s">
        <v>1795</v>
      </c>
      <c r="F1728" t="s">
        <v>1655</v>
      </c>
      <c r="G1728">
        <v>16</v>
      </c>
      <c r="H1728">
        <v>0.15</v>
      </c>
      <c r="I1728">
        <v>4.6658155288370001E-2</v>
      </c>
      <c r="J1728" s="6" t="s">
        <v>365</v>
      </c>
    </row>
    <row r="1729" spans="1:10">
      <c r="A1729">
        <v>0</v>
      </c>
      <c r="B1729">
        <v>0</v>
      </c>
      <c r="C1729">
        <v>-132.930429642283</v>
      </c>
      <c r="D1729" t="s">
        <v>14</v>
      </c>
      <c r="E1729" t="s">
        <v>1796</v>
      </c>
      <c r="F1729" t="s">
        <v>1655</v>
      </c>
      <c r="G1729">
        <v>16</v>
      </c>
      <c r="H1729">
        <v>0</v>
      </c>
      <c r="I1729">
        <v>0</v>
      </c>
      <c r="J1729" s="6" t="s">
        <v>140</v>
      </c>
    </row>
    <row r="1730" spans="1:10">
      <c r="A1730">
        <v>1</v>
      </c>
      <c r="B1730">
        <v>0</v>
      </c>
      <c r="C1730">
        <v>-195.39851058383701</v>
      </c>
      <c r="D1730" t="s">
        <v>14</v>
      </c>
      <c r="E1730" t="s">
        <v>1797</v>
      </c>
      <c r="F1730" t="s">
        <v>1655</v>
      </c>
      <c r="G1730">
        <v>16</v>
      </c>
      <c r="H1730">
        <v>1</v>
      </c>
      <c r="I1730" s="6" t="s">
        <v>149</v>
      </c>
      <c r="J1730">
        <v>1</v>
      </c>
    </row>
    <row r="1731" spans="1:10">
      <c r="A1731">
        <v>0</v>
      </c>
      <c r="B1731">
        <v>0</v>
      </c>
      <c r="C1731">
        <v>-7.3568458447630496</v>
      </c>
      <c r="D1731" t="s">
        <v>14</v>
      </c>
      <c r="E1731" t="s">
        <v>1798</v>
      </c>
      <c r="F1731" t="s">
        <v>1655</v>
      </c>
      <c r="G1731">
        <v>16</v>
      </c>
      <c r="H1731">
        <v>0</v>
      </c>
      <c r="I1731">
        <v>0</v>
      </c>
      <c r="J1731" s="6" t="s">
        <v>140</v>
      </c>
    </row>
    <row r="1732" spans="1:10">
      <c r="A1732">
        <v>0</v>
      </c>
      <c r="B1732">
        <v>0</v>
      </c>
      <c r="C1732">
        <v>-41.239773538318097</v>
      </c>
      <c r="D1732" t="s">
        <v>14</v>
      </c>
      <c r="E1732" t="s">
        <v>1799</v>
      </c>
      <c r="F1732" t="s">
        <v>1655</v>
      </c>
      <c r="G1732">
        <v>16</v>
      </c>
      <c r="H1732">
        <v>0</v>
      </c>
      <c r="I1732">
        <v>0</v>
      </c>
      <c r="J1732" s="6" t="s">
        <v>140</v>
      </c>
    </row>
    <row r="1733" spans="1:10">
      <c r="A1733">
        <v>0</v>
      </c>
      <c r="B1733">
        <v>0</v>
      </c>
      <c r="C1733">
        <v>-193.22766129394901</v>
      </c>
      <c r="D1733" t="s">
        <v>14</v>
      </c>
      <c r="E1733" t="s">
        <v>1800</v>
      </c>
      <c r="F1733" t="s">
        <v>1655</v>
      </c>
      <c r="G1733">
        <v>16</v>
      </c>
      <c r="H1733">
        <v>0</v>
      </c>
      <c r="I1733">
        <v>0</v>
      </c>
      <c r="J1733" s="6" t="s">
        <v>140</v>
      </c>
    </row>
    <row r="1734" spans="1:10">
      <c r="A1734">
        <v>0</v>
      </c>
      <c r="B1734">
        <v>0</v>
      </c>
      <c r="C1734">
        <v>-8.5327351396227193</v>
      </c>
      <c r="D1734" t="s">
        <v>14</v>
      </c>
      <c r="E1734" t="s">
        <v>1801</v>
      </c>
      <c r="F1734" t="s">
        <v>1655</v>
      </c>
      <c r="G1734">
        <v>16</v>
      </c>
      <c r="H1734">
        <v>0</v>
      </c>
      <c r="I1734">
        <v>0</v>
      </c>
      <c r="J1734" s="6" t="s">
        <v>140</v>
      </c>
    </row>
    <row r="1735" spans="1:10">
      <c r="A1735">
        <v>0.24</v>
      </c>
      <c r="B1735">
        <v>0</v>
      </c>
      <c r="C1735">
        <v>-69.716781036016201</v>
      </c>
      <c r="D1735" t="s">
        <v>10</v>
      </c>
      <c r="E1735" t="s">
        <v>1802</v>
      </c>
      <c r="F1735" t="s">
        <v>1655</v>
      </c>
      <c r="G1735">
        <v>6</v>
      </c>
      <c r="H1735">
        <v>0.24</v>
      </c>
      <c r="I1735">
        <v>5.6010877331179397E-2</v>
      </c>
      <c r="J1735" s="6" t="s">
        <v>1803</v>
      </c>
    </row>
    <row r="1736" spans="1:10">
      <c r="A1736">
        <v>0.28999999999999998</v>
      </c>
      <c r="B1736">
        <v>0</v>
      </c>
      <c r="C1736">
        <v>-50.988917318156197</v>
      </c>
      <c r="D1736" t="s">
        <v>13</v>
      </c>
      <c r="E1736" t="s">
        <v>1802</v>
      </c>
      <c r="F1736" t="s">
        <v>1655</v>
      </c>
      <c r="G1736">
        <v>5</v>
      </c>
      <c r="H1736">
        <v>0.28999999999999998</v>
      </c>
      <c r="I1736">
        <v>6.8535517311196101E-2</v>
      </c>
      <c r="J1736" s="6" t="s">
        <v>910</v>
      </c>
    </row>
    <row r="1737" spans="1:10">
      <c r="A1737">
        <v>0.79</v>
      </c>
      <c r="B1737">
        <v>0</v>
      </c>
      <c r="C1737">
        <v>-433.69334601347902</v>
      </c>
      <c r="D1737" t="s">
        <v>14</v>
      </c>
      <c r="E1737" t="s">
        <v>1802</v>
      </c>
      <c r="F1737" t="s">
        <v>1655</v>
      </c>
      <c r="G1737">
        <v>16</v>
      </c>
      <c r="H1737">
        <v>0.79</v>
      </c>
      <c r="I1737" s="6" t="s">
        <v>239</v>
      </c>
      <c r="J1737" s="6" t="s">
        <v>240</v>
      </c>
    </row>
    <row r="1738" spans="1:10">
      <c r="A1738">
        <v>0</v>
      </c>
      <c r="B1738">
        <v>0</v>
      </c>
      <c r="C1738">
        <v>-8.2714264074316795</v>
      </c>
      <c r="D1738" t="s">
        <v>14</v>
      </c>
      <c r="E1738" t="s">
        <v>1804</v>
      </c>
      <c r="F1738" t="s">
        <v>1655</v>
      </c>
      <c r="G1738">
        <v>16</v>
      </c>
      <c r="H1738">
        <v>0</v>
      </c>
      <c r="I1738">
        <v>0</v>
      </c>
      <c r="J1738" s="6" t="s">
        <v>140</v>
      </c>
    </row>
    <row r="1739" spans="1:10">
      <c r="A1739">
        <v>0</v>
      </c>
      <c r="B1739">
        <v>0</v>
      </c>
      <c r="C1739">
        <v>-6.50256729721543</v>
      </c>
      <c r="D1739" t="s">
        <v>14</v>
      </c>
      <c r="E1739" t="s">
        <v>1805</v>
      </c>
      <c r="F1739" t="s">
        <v>1655</v>
      </c>
      <c r="G1739">
        <v>16</v>
      </c>
      <c r="H1739">
        <v>0</v>
      </c>
      <c r="I1739">
        <v>0</v>
      </c>
      <c r="J1739" s="6" t="s">
        <v>140</v>
      </c>
    </row>
    <row r="1740" spans="1:10">
      <c r="A1740">
        <v>0</v>
      </c>
      <c r="B1740">
        <v>0</v>
      </c>
      <c r="C1740">
        <v>-303.94561604829801</v>
      </c>
      <c r="D1740" t="s">
        <v>14</v>
      </c>
      <c r="E1740" t="s">
        <v>1806</v>
      </c>
      <c r="F1740" t="s">
        <v>1655</v>
      </c>
      <c r="G1740">
        <v>16</v>
      </c>
      <c r="H1740">
        <v>0</v>
      </c>
      <c r="I1740">
        <v>0</v>
      </c>
      <c r="J1740" s="6" t="s">
        <v>140</v>
      </c>
    </row>
    <row r="1741" spans="1:10">
      <c r="A1741">
        <v>0</v>
      </c>
      <c r="B1741">
        <v>0</v>
      </c>
      <c r="C1741">
        <v>-6.94936927050402</v>
      </c>
      <c r="D1741" t="s">
        <v>14</v>
      </c>
      <c r="E1741" t="s">
        <v>1807</v>
      </c>
      <c r="F1741" t="s">
        <v>1655</v>
      </c>
      <c r="G1741">
        <v>16</v>
      </c>
      <c r="H1741">
        <v>0</v>
      </c>
      <c r="I1741">
        <v>0</v>
      </c>
      <c r="J1741" s="6" t="s">
        <v>140</v>
      </c>
    </row>
    <row r="1742" spans="1:10">
      <c r="A1742">
        <v>0.44</v>
      </c>
      <c r="B1742">
        <v>0</v>
      </c>
      <c r="C1742">
        <v>-93.511498277874097</v>
      </c>
      <c r="D1742" t="s">
        <v>10</v>
      </c>
      <c r="E1742" t="s">
        <v>1808</v>
      </c>
      <c r="F1742" t="s">
        <v>1655</v>
      </c>
      <c r="G1742">
        <v>5</v>
      </c>
      <c r="H1742">
        <v>0.44</v>
      </c>
      <c r="I1742" s="6" t="s">
        <v>715</v>
      </c>
      <c r="J1742" s="6" t="s">
        <v>716</v>
      </c>
    </row>
    <row r="1743" spans="1:10">
      <c r="A1743">
        <v>0.37</v>
      </c>
      <c r="B1743">
        <v>0</v>
      </c>
      <c r="C1743">
        <v>-691.89440047529899</v>
      </c>
      <c r="D1743" t="s">
        <v>14</v>
      </c>
      <c r="E1743" t="s">
        <v>1808</v>
      </c>
      <c r="F1743" t="s">
        <v>1655</v>
      </c>
      <c r="G1743">
        <v>16</v>
      </c>
      <c r="H1743">
        <v>0.37</v>
      </c>
      <c r="I1743" s="6" t="s">
        <v>137</v>
      </c>
      <c r="J1743" s="6" t="s">
        <v>138</v>
      </c>
    </row>
    <row r="1744" spans="1:10">
      <c r="A1744">
        <v>1</v>
      </c>
      <c r="B1744">
        <v>0</v>
      </c>
      <c r="C1744">
        <v>-103.521455833617</v>
      </c>
      <c r="D1744" t="s">
        <v>14</v>
      </c>
      <c r="E1744" t="s">
        <v>1809</v>
      </c>
      <c r="F1744" t="s">
        <v>1655</v>
      </c>
      <c r="G1744">
        <v>16</v>
      </c>
      <c r="H1744">
        <v>1</v>
      </c>
      <c r="I1744" s="6" t="s">
        <v>149</v>
      </c>
      <c r="J1744">
        <v>1</v>
      </c>
    </row>
    <row r="1745" spans="1:10">
      <c r="A1745">
        <v>0.2</v>
      </c>
      <c r="B1745">
        <v>0</v>
      </c>
      <c r="C1745">
        <v>-557.08263017052695</v>
      </c>
      <c r="D1745" t="s">
        <v>14</v>
      </c>
      <c r="E1745" t="s">
        <v>1810</v>
      </c>
      <c r="F1745" t="s">
        <v>1655</v>
      </c>
      <c r="G1745">
        <v>16</v>
      </c>
      <c r="H1745">
        <v>0.2</v>
      </c>
      <c r="I1745">
        <v>7.2742662037866904E-2</v>
      </c>
      <c r="J1745">
        <v>0.44342194628279502</v>
      </c>
    </row>
    <row r="1746" spans="1:10">
      <c r="A1746">
        <v>0.06</v>
      </c>
      <c r="B1746">
        <v>0</v>
      </c>
      <c r="C1746">
        <v>-57.412754889239103</v>
      </c>
      <c r="D1746" t="s">
        <v>13</v>
      </c>
      <c r="E1746" t="s">
        <v>1811</v>
      </c>
      <c r="F1746" t="s">
        <v>1655</v>
      </c>
      <c r="G1746">
        <v>6</v>
      </c>
      <c r="H1746">
        <v>0.06</v>
      </c>
      <c r="I1746">
        <v>4.78472059018753E-3</v>
      </c>
      <c r="J1746" s="6" t="s">
        <v>213</v>
      </c>
    </row>
    <row r="1747" spans="1:10">
      <c r="A1747">
        <v>0.37</v>
      </c>
      <c r="B1747">
        <v>0</v>
      </c>
      <c r="C1747">
        <v>-541.14808338284001</v>
      </c>
      <c r="D1747" t="s">
        <v>14</v>
      </c>
      <c r="E1747" t="s">
        <v>1811</v>
      </c>
      <c r="F1747" t="s">
        <v>1655</v>
      </c>
      <c r="G1747">
        <v>16</v>
      </c>
      <c r="H1747">
        <v>0.37</v>
      </c>
      <c r="I1747" s="6" t="s">
        <v>137</v>
      </c>
      <c r="J1747" s="6" t="s">
        <v>138</v>
      </c>
    </row>
    <row r="1748" spans="1:10">
      <c r="A1748">
        <v>7.0000000000000007E-2</v>
      </c>
      <c r="B1748">
        <v>0</v>
      </c>
      <c r="C1748">
        <v>-463.43241783485797</v>
      </c>
      <c r="D1748" t="s">
        <v>14</v>
      </c>
      <c r="E1748" t="s">
        <v>1812</v>
      </c>
      <c r="F1748" t="s">
        <v>1655</v>
      </c>
      <c r="G1748">
        <v>16</v>
      </c>
      <c r="H1748">
        <v>7.0000000000000007E-2</v>
      </c>
      <c r="I1748" s="6" t="s">
        <v>177</v>
      </c>
      <c r="J1748">
        <v>0.29301767695622299</v>
      </c>
    </row>
    <row r="1749" spans="1:10">
      <c r="A1749">
        <v>0.34</v>
      </c>
      <c r="B1749">
        <v>0</v>
      </c>
      <c r="C1749">
        <v>-119.040392479632</v>
      </c>
      <c r="D1749" t="s">
        <v>10</v>
      </c>
      <c r="E1749" t="s">
        <v>1813</v>
      </c>
      <c r="F1749" t="s">
        <v>1655</v>
      </c>
      <c r="G1749">
        <v>5</v>
      </c>
      <c r="H1749">
        <v>0.34</v>
      </c>
      <c r="I1749">
        <v>8.96257980918721E-2</v>
      </c>
      <c r="J1749" s="6" t="s">
        <v>246</v>
      </c>
    </row>
    <row r="1750" spans="1:10">
      <c r="A1750">
        <v>0.15</v>
      </c>
      <c r="B1750">
        <v>0</v>
      </c>
      <c r="C1750">
        <v>-672.49859604499602</v>
      </c>
      <c r="D1750" t="s">
        <v>14</v>
      </c>
      <c r="E1750" t="s">
        <v>1813</v>
      </c>
      <c r="F1750" t="s">
        <v>1655</v>
      </c>
      <c r="G1750">
        <v>16</v>
      </c>
      <c r="H1750">
        <v>0.15</v>
      </c>
      <c r="I1750">
        <v>4.6658155288370001E-2</v>
      </c>
      <c r="J1750" s="6" t="s">
        <v>365</v>
      </c>
    </row>
    <row r="1751" spans="1:10">
      <c r="A1751">
        <v>0.25</v>
      </c>
      <c r="B1751">
        <v>0</v>
      </c>
      <c r="C1751">
        <v>-34.692290302424396</v>
      </c>
      <c r="D1751" t="s">
        <v>13</v>
      </c>
      <c r="E1751" t="s">
        <v>1814</v>
      </c>
      <c r="F1751" t="s">
        <v>1655</v>
      </c>
      <c r="G1751">
        <v>5</v>
      </c>
      <c r="H1751">
        <v>0.25</v>
      </c>
      <c r="I1751" s="6" t="s">
        <v>345</v>
      </c>
      <c r="J1751" s="6" t="s">
        <v>346</v>
      </c>
    </row>
    <row r="1752" spans="1:10">
      <c r="A1752">
        <v>0.05</v>
      </c>
      <c r="B1752">
        <v>0</v>
      </c>
      <c r="C1752">
        <v>-400.87680486419202</v>
      </c>
      <c r="D1752" t="s">
        <v>14</v>
      </c>
      <c r="E1752" t="s">
        <v>1814</v>
      </c>
      <c r="F1752" t="s">
        <v>1655</v>
      </c>
      <c r="G1752">
        <v>16</v>
      </c>
      <c r="H1752">
        <v>0.05</v>
      </c>
      <c r="I1752">
        <v>7.5593352321114303E-3</v>
      </c>
      <c r="J1752" s="6" t="s">
        <v>199</v>
      </c>
    </row>
    <row r="1753" spans="1:10">
      <c r="A1753">
        <v>1</v>
      </c>
      <c r="B1753">
        <v>0</v>
      </c>
      <c r="C1753">
        <v>-143.573016317639</v>
      </c>
      <c r="D1753" t="s">
        <v>14</v>
      </c>
      <c r="E1753" t="s">
        <v>1815</v>
      </c>
      <c r="F1753" t="s">
        <v>1655</v>
      </c>
      <c r="G1753">
        <v>16</v>
      </c>
      <c r="H1753">
        <v>1</v>
      </c>
      <c r="I1753" s="6" t="s">
        <v>149</v>
      </c>
      <c r="J1753">
        <v>1</v>
      </c>
    </row>
    <row r="1754" spans="1:10">
      <c r="A1754">
        <v>0</v>
      </c>
      <c r="B1754">
        <v>0</v>
      </c>
      <c r="C1754">
        <v>-6.4221646103874201</v>
      </c>
      <c r="D1754" t="s">
        <v>14</v>
      </c>
      <c r="E1754" t="s">
        <v>1816</v>
      </c>
      <c r="F1754" t="s">
        <v>1655</v>
      </c>
      <c r="G1754">
        <v>16</v>
      </c>
      <c r="H1754">
        <v>0</v>
      </c>
      <c r="I1754">
        <v>0</v>
      </c>
      <c r="J1754" s="6" t="s">
        <v>140</v>
      </c>
    </row>
    <row r="1755" spans="1:10">
      <c r="A1755">
        <v>0.93</v>
      </c>
      <c r="B1755">
        <v>0</v>
      </c>
      <c r="C1755">
        <v>-314.17866127446001</v>
      </c>
      <c r="D1755" t="s">
        <v>14</v>
      </c>
      <c r="E1755" t="s">
        <v>1817</v>
      </c>
      <c r="F1755" t="s">
        <v>1655</v>
      </c>
      <c r="G1755">
        <v>16</v>
      </c>
      <c r="H1755">
        <v>0.93</v>
      </c>
      <c r="I1755" s="6" t="s">
        <v>206</v>
      </c>
      <c r="J1755" s="6" t="s">
        <v>207</v>
      </c>
    </row>
    <row r="1756" spans="1:10">
      <c r="A1756">
        <v>0</v>
      </c>
      <c r="B1756">
        <v>0</v>
      </c>
      <c r="C1756">
        <v>-11.0478384114269</v>
      </c>
      <c r="D1756" t="s">
        <v>13</v>
      </c>
      <c r="E1756" t="s">
        <v>1818</v>
      </c>
      <c r="F1756" t="s">
        <v>1655</v>
      </c>
      <c r="G1756">
        <v>5</v>
      </c>
      <c r="H1756">
        <v>0</v>
      </c>
      <c r="I1756" s="6" t="s">
        <v>126</v>
      </c>
      <c r="J1756" s="6" t="s">
        <v>127</v>
      </c>
    </row>
    <row r="1757" spans="1:10">
      <c r="A1757">
        <v>0.57999999999999996</v>
      </c>
      <c r="B1757">
        <v>0</v>
      </c>
      <c r="C1757">
        <v>-596.38981657611203</v>
      </c>
      <c r="D1757" t="s">
        <v>14</v>
      </c>
      <c r="E1757" t="s">
        <v>1818</v>
      </c>
      <c r="F1757" t="s">
        <v>1655</v>
      </c>
      <c r="G1757">
        <v>16</v>
      </c>
      <c r="H1757">
        <v>0.57999999999999996</v>
      </c>
      <c r="I1757" s="6" t="s">
        <v>420</v>
      </c>
      <c r="J1757" s="6" t="s">
        <v>421</v>
      </c>
    </row>
    <row r="1758" spans="1:10">
      <c r="A1758">
        <v>0.16</v>
      </c>
      <c r="B1758">
        <v>0</v>
      </c>
      <c r="C1758">
        <v>-67.805490910255699</v>
      </c>
      <c r="D1758" t="s">
        <v>13</v>
      </c>
      <c r="E1758" t="s">
        <v>1819</v>
      </c>
      <c r="F1758" t="s">
        <v>1655</v>
      </c>
      <c r="G1758">
        <v>5</v>
      </c>
      <c r="H1758">
        <v>0.16</v>
      </c>
      <c r="I1758">
        <v>2.4498271759069299E-2</v>
      </c>
      <c r="J1758" s="6" t="s">
        <v>572</v>
      </c>
    </row>
    <row r="1759" spans="1:10">
      <c r="A1759">
        <v>0.48</v>
      </c>
      <c r="B1759">
        <v>0</v>
      </c>
      <c r="C1759">
        <v>-927.08800436858405</v>
      </c>
      <c r="D1759" t="s">
        <v>14</v>
      </c>
      <c r="E1759" t="s">
        <v>1819</v>
      </c>
      <c r="F1759" t="s">
        <v>1655</v>
      </c>
      <c r="G1759">
        <v>16</v>
      </c>
      <c r="H1759">
        <v>0.48</v>
      </c>
      <c r="I1759" s="6" t="s">
        <v>510</v>
      </c>
      <c r="J1759" s="6" t="s">
        <v>511</v>
      </c>
    </row>
    <row r="1760" spans="1:10">
      <c r="A1760">
        <v>0.44</v>
      </c>
      <c r="B1760">
        <v>0</v>
      </c>
      <c r="C1760">
        <v>-84.781375689518796</v>
      </c>
      <c r="D1760" t="s">
        <v>10</v>
      </c>
      <c r="E1760" t="s">
        <v>1820</v>
      </c>
      <c r="F1760" t="s">
        <v>1655</v>
      </c>
      <c r="G1760">
        <v>6</v>
      </c>
      <c r="H1760">
        <v>0.44</v>
      </c>
      <c r="I1760" s="6" t="s">
        <v>1821</v>
      </c>
      <c r="J1760" s="6" t="s">
        <v>1822</v>
      </c>
    </row>
    <row r="1761" spans="1:10">
      <c r="A1761">
        <v>0.68</v>
      </c>
      <c r="B1761">
        <v>0</v>
      </c>
      <c r="C1761">
        <v>-723.45253832542801</v>
      </c>
      <c r="D1761" t="s">
        <v>14</v>
      </c>
      <c r="E1761" t="s">
        <v>1820</v>
      </c>
      <c r="F1761" t="s">
        <v>1655</v>
      </c>
      <c r="G1761">
        <v>16</v>
      </c>
      <c r="H1761">
        <v>0.68</v>
      </c>
      <c r="I1761" s="6" t="s">
        <v>106</v>
      </c>
      <c r="J1761" s="6" t="s">
        <v>107</v>
      </c>
    </row>
    <row r="1762" spans="1:10">
      <c r="A1762">
        <v>0.13</v>
      </c>
      <c r="B1762">
        <v>0</v>
      </c>
      <c r="C1762">
        <v>-435.27625143384398</v>
      </c>
      <c r="D1762" t="s">
        <v>14</v>
      </c>
      <c r="E1762" t="s">
        <v>1823</v>
      </c>
      <c r="F1762" t="s">
        <v>1655</v>
      </c>
      <c r="G1762">
        <v>16</v>
      </c>
      <c r="H1762">
        <v>0.13</v>
      </c>
      <c r="I1762">
        <v>3.7231133725714599E-2</v>
      </c>
      <c r="J1762" s="6" t="s">
        <v>336</v>
      </c>
    </row>
    <row r="1763" spans="1:10">
      <c r="A1763">
        <v>0.55000000000000004</v>
      </c>
      <c r="B1763">
        <v>0</v>
      </c>
      <c r="C1763">
        <v>-29.2266039751668</v>
      </c>
      <c r="D1763" t="s">
        <v>13</v>
      </c>
      <c r="E1763" t="s">
        <v>1824</v>
      </c>
      <c r="F1763" t="s">
        <v>1655</v>
      </c>
      <c r="G1763">
        <v>5</v>
      </c>
      <c r="H1763">
        <v>0.55000000000000004</v>
      </c>
      <c r="I1763" s="6" t="s">
        <v>906</v>
      </c>
      <c r="J1763" s="6" t="s">
        <v>907</v>
      </c>
    </row>
    <row r="1764" spans="1:10">
      <c r="A1764">
        <v>0.73</v>
      </c>
      <c r="B1764">
        <v>0</v>
      </c>
      <c r="C1764">
        <v>-662.634917125117</v>
      </c>
      <c r="D1764" t="s">
        <v>14</v>
      </c>
      <c r="E1764" t="s">
        <v>1824</v>
      </c>
      <c r="F1764" t="s">
        <v>1655</v>
      </c>
      <c r="G1764">
        <v>16</v>
      </c>
      <c r="H1764">
        <v>0.73</v>
      </c>
      <c r="I1764" s="6" t="s">
        <v>584</v>
      </c>
      <c r="J1764" s="6" t="s">
        <v>585</v>
      </c>
    </row>
    <row r="1765" spans="1:10">
      <c r="A1765">
        <v>0.51</v>
      </c>
      <c r="B1765">
        <v>0</v>
      </c>
      <c r="C1765">
        <v>-693.65786722975395</v>
      </c>
      <c r="D1765" t="s">
        <v>14</v>
      </c>
      <c r="E1765" t="s">
        <v>1825</v>
      </c>
      <c r="F1765" t="s">
        <v>1655</v>
      </c>
      <c r="G1765">
        <v>16</v>
      </c>
      <c r="H1765">
        <v>0.51</v>
      </c>
      <c r="I1765" s="6" t="s">
        <v>271</v>
      </c>
      <c r="J1765" s="6" t="s">
        <v>272</v>
      </c>
    </row>
    <row r="1766" spans="1:10">
      <c r="A1766">
        <v>0</v>
      </c>
      <c r="B1766">
        <v>0</v>
      </c>
      <c r="C1766">
        <v>-205.64479819704701</v>
      </c>
      <c r="D1766" t="s">
        <v>14</v>
      </c>
      <c r="E1766" t="s">
        <v>1826</v>
      </c>
      <c r="F1766" t="s">
        <v>1655</v>
      </c>
      <c r="G1766">
        <v>16</v>
      </c>
      <c r="H1766">
        <v>0</v>
      </c>
      <c r="I1766">
        <v>0</v>
      </c>
      <c r="J1766" s="6" t="s">
        <v>140</v>
      </c>
    </row>
    <row r="1767" spans="1:10">
      <c r="A1767">
        <v>0</v>
      </c>
      <c r="B1767">
        <v>0</v>
      </c>
      <c r="C1767">
        <v>-82.392470709044204</v>
      </c>
      <c r="D1767" t="s">
        <v>14</v>
      </c>
      <c r="E1767" t="s">
        <v>1827</v>
      </c>
      <c r="F1767" t="s">
        <v>1655</v>
      </c>
      <c r="G1767">
        <v>16</v>
      </c>
      <c r="H1767">
        <v>0</v>
      </c>
      <c r="I1767">
        <v>0</v>
      </c>
      <c r="J1767" s="6" t="s">
        <v>140</v>
      </c>
    </row>
    <row r="1768" spans="1:10">
      <c r="A1768">
        <v>0.19</v>
      </c>
      <c r="B1768">
        <v>0</v>
      </c>
      <c r="C1768">
        <v>-726.11434979588603</v>
      </c>
      <c r="D1768" t="s">
        <v>14</v>
      </c>
      <c r="E1768" t="s">
        <v>1828</v>
      </c>
      <c r="F1768" t="s">
        <v>1655</v>
      </c>
      <c r="G1768">
        <v>16</v>
      </c>
      <c r="H1768">
        <v>0.19</v>
      </c>
      <c r="I1768">
        <v>6.7266012751223098E-2</v>
      </c>
      <c r="J1768" s="6" t="s">
        <v>504</v>
      </c>
    </row>
    <row r="1769" spans="1:10">
      <c r="A1769">
        <v>0</v>
      </c>
      <c r="B1769">
        <v>0</v>
      </c>
      <c r="C1769">
        <v>-8.7538425283997494</v>
      </c>
      <c r="D1769" t="s">
        <v>14</v>
      </c>
      <c r="E1769" t="s">
        <v>1829</v>
      </c>
      <c r="F1769" t="s">
        <v>1655</v>
      </c>
      <c r="G1769">
        <v>16</v>
      </c>
      <c r="H1769">
        <v>0</v>
      </c>
      <c r="I1769">
        <v>0</v>
      </c>
      <c r="J1769" s="6" t="s">
        <v>140</v>
      </c>
    </row>
    <row r="1770" spans="1:10">
      <c r="A1770">
        <v>0.68</v>
      </c>
      <c r="B1770">
        <v>0</v>
      </c>
      <c r="C1770">
        <v>-613.49032739974598</v>
      </c>
      <c r="D1770" t="s">
        <v>14</v>
      </c>
      <c r="E1770" t="s">
        <v>1830</v>
      </c>
      <c r="F1770" t="s">
        <v>1655</v>
      </c>
      <c r="G1770">
        <v>16</v>
      </c>
      <c r="H1770">
        <v>0.68</v>
      </c>
      <c r="I1770" s="6" t="s">
        <v>106</v>
      </c>
      <c r="J1770" s="6" t="s">
        <v>107</v>
      </c>
    </row>
    <row r="1771" spans="1:10">
      <c r="A1771">
        <v>0.12</v>
      </c>
      <c r="B1771">
        <v>0</v>
      </c>
      <c r="C1771">
        <v>-60.819104887634097</v>
      </c>
      <c r="D1771" t="s">
        <v>10</v>
      </c>
      <c r="E1771" t="s">
        <v>1831</v>
      </c>
      <c r="F1771" t="s">
        <v>1655</v>
      </c>
      <c r="G1771">
        <v>5</v>
      </c>
      <c r="H1771">
        <v>0.12</v>
      </c>
      <c r="I1771" s="6" t="s">
        <v>502</v>
      </c>
      <c r="J1771" s="6" t="s">
        <v>503</v>
      </c>
    </row>
    <row r="1772" spans="1:10">
      <c r="A1772">
        <v>0.31</v>
      </c>
      <c r="B1772">
        <v>0</v>
      </c>
      <c r="C1772">
        <v>-717.90223700362003</v>
      </c>
      <c r="D1772" t="s">
        <v>14</v>
      </c>
      <c r="E1772" t="s">
        <v>1831</v>
      </c>
      <c r="F1772" t="s">
        <v>1655</v>
      </c>
      <c r="G1772">
        <v>16</v>
      </c>
      <c r="H1772">
        <v>0.31</v>
      </c>
      <c r="I1772" s="6" t="s">
        <v>860</v>
      </c>
      <c r="J1772" s="6" t="s">
        <v>861</v>
      </c>
    </row>
    <row r="1773" spans="1:10">
      <c r="A1773">
        <v>0</v>
      </c>
      <c r="B1773">
        <v>0</v>
      </c>
      <c r="C1773">
        <v>-1.87941280460476</v>
      </c>
      <c r="D1773" t="s">
        <v>10</v>
      </c>
      <c r="E1773" t="s">
        <v>1832</v>
      </c>
      <c r="F1773" t="s">
        <v>1655</v>
      </c>
      <c r="G1773">
        <v>7</v>
      </c>
      <c r="H1773">
        <v>0</v>
      </c>
      <c r="I1773">
        <v>0</v>
      </c>
      <c r="J1773" s="6" t="s">
        <v>214</v>
      </c>
    </row>
    <row r="1774" spans="1:10">
      <c r="A1774">
        <v>0</v>
      </c>
      <c r="B1774">
        <v>0</v>
      </c>
      <c r="C1774">
        <v>-1.1155872797386599</v>
      </c>
      <c r="D1774" t="s">
        <v>13</v>
      </c>
      <c r="E1774" t="s">
        <v>1832</v>
      </c>
      <c r="F1774" t="s">
        <v>1655</v>
      </c>
      <c r="G1774">
        <v>7</v>
      </c>
      <c r="H1774">
        <v>0</v>
      </c>
      <c r="I1774">
        <v>0</v>
      </c>
      <c r="J1774" s="6" t="s">
        <v>214</v>
      </c>
    </row>
    <row r="1775" spans="1:10">
      <c r="A1775">
        <v>0</v>
      </c>
      <c r="B1775">
        <v>0</v>
      </c>
      <c r="C1775">
        <v>-4.78395986626668</v>
      </c>
      <c r="D1775" t="s">
        <v>14</v>
      </c>
      <c r="E1775" t="s">
        <v>1832</v>
      </c>
      <c r="F1775" t="s">
        <v>1655</v>
      </c>
      <c r="G1775">
        <v>16</v>
      </c>
      <c r="H1775">
        <v>0</v>
      </c>
      <c r="I1775">
        <v>0</v>
      </c>
      <c r="J1775" s="6" t="s">
        <v>140</v>
      </c>
    </row>
    <row r="1776" spans="1:10">
      <c r="A1776">
        <v>0.76</v>
      </c>
      <c r="B1776">
        <v>0</v>
      </c>
      <c r="C1776">
        <v>-374.98021090160199</v>
      </c>
      <c r="D1776" t="s">
        <v>14</v>
      </c>
      <c r="E1776" t="s">
        <v>1833</v>
      </c>
      <c r="F1776" t="s">
        <v>1655</v>
      </c>
      <c r="G1776">
        <v>16</v>
      </c>
      <c r="H1776">
        <v>0.76</v>
      </c>
      <c r="I1776" s="6" t="s">
        <v>544</v>
      </c>
      <c r="J1776" s="6" t="s">
        <v>545</v>
      </c>
    </row>
    <row r="1777" spans="1:10">
      <c r="A1777">
        <v>0.78</v>
      </c>
      <c r="B1777">
        <v>0</v>
      </c>
      <c r="C1777">
        <v>-69.105119781112904</v>
      </c>
      <c r="D1777" t="s">
        <v>10</v>
      </c>
      <c r="E1777" t="s">
        <v>1834</v>
      </c>
      <c r="F1777" t="s">
        <v>1655</v>
      </c>
      <c r="G1777">
        <v>7</v>
      </c>
      <c r="H1777">
        <v>0.78</v>
      </c>
      <c r="I1777" s="6" t="s">
        <v>1111</v>
      </c>
      <c r="J1777" s="6" t="s">
        <v>1112</v>
      </c>
    </row>
    <row r="1778" spans="1:10">
      <c r="A1778">
        <v>0.55000000000000004</v>
      </c>
      <c r="B1778">
        <v>0</v>
      </c>
      <c r="C1778">
        <v>-45.9971273534535</v>
      </c>
      <c r="D1778" t="s">
        <v>13</v>
      </c>
      <c r="E1778" t="s">
        <v>1834</v>
      </c>
      <c r="F1778" t="s">
        <v>1655</v>
      </c>
      <c r="G1778">
        <v>5</v>
      </c>
      <c r="H1778">
        <v>0.55000000000000004</v>
      </c>
      <c r="I1778" s="6" t="s">
        <v>906</v>
      </c>
      <c r="J1778" s="6" t="s">
        <v>907</v>
      </c>
    </row>
    <row r="1779" spans="1:10">
      <c r="A1779">
        <v>0.85</v>
      </c>
      <c r="B1779">
        <v>0</v>
      </c>
      <c r="C1779">
        <v>-589.60642600729295</v>
      </c>
      <c r="D1779" t="s">
        <v>14</v>
      </c>
      <c r="E1779" t="s">
        <v>1834</v>
      </c>
      <c r="F1779" t="s">
        <v>1655</v>
      </c>
      <c r="G1779">
        <v>16</v>
      </c>
      <c r="H1779">
        <v>0.85</v>
      </c>
      <c r="I1779" s="6" t="s">
        <v>287</v>
      </c>
      <c r="J1779" s="6" t="s">
        <v>288</v>
      </c>
    </row>
    <row r="1780" spans="1:10">
      <c r="A1780">
        <v>0.03</v>
      </c>
      <c r="B1780">
        <v>0</v>
      </c>
      <c r="C1780">
        <v>-327.12346060697001</v>
      </c>
      <c r="D1780" t="s">
        <v>14</v>
      </c>
      <c r="E1780" t="s">
        <v>1835</v>
      </c>
      <c r="F1780" t="s">
        <v>1655</v>
      </c>
      <c r="G1780">
        <v>17</v>
      </c>
      <c r="H1780">
        <v>0.03</v>
      </c>
      <c r="I1780">
        <v>3.1908525228923602E-3</v>
      </c>
      <c r="J1780" s="6" t="s">
        <v>1836</v>
      </c>
    </row>
    <row r="1781" spans="1:10">
      <c r="A1781">
        <v>7.0000000000000007E-2</v>
      </c>
      <c r="B1781">
        <v>0</v>
      </c>
      <c r="C1781">
        <v>-484.28624263754898</v>
      </c>
      <c r="D1781" t="s">
        <v>14</v>
      </c>
      <c r="E1781" t="s">
        <v>1837</v>
      </c>
      <c r="F1781" t="s">
        <v>1655</v>
      </c>
      <c r="G1781">
        <v>16</v>
      </c>
      <c r="H1781">
        <v>7.0000000000000007E-2</v>
      </c>
      <c r="I1781" s="6" t="s">
        <v>177</v>
      </c>
      <c r="J1781">
        <v>0.29301767695622299</v>
      </c>
    </row>
    <row r="1782" spans="1:10">
      <c r="A1782">
        <v>0</v>
      </c>
      <c r="B1782">
        <v>0</v>
      </c>
      <c r="C1782">
        <v>-377.91111157624499</v>
      </c>
      <c r="D1782" t="s">
        <v>14</v>
      </c>
      <c r="E1782" t="s">
        <v>1838</v>
      </c>
      <c r="F1782" t="s">
        <v>1655</v>
      </c>
      <c r="G1782">
        <v>16</v>
      </c>
      <c r="H1782">
        <v>0</v>
      </c>
      <c r="I1782">
        <v>0</v>
      </c>
      <c r="J1782" s="6" t="s">
        <v>140</v>
      </c>
    </row>
    <row r="1783" spans="1:10">
      <c r="A1783">
        <v>0.76</v>
      </c>
      <c r="B1783">
        <v>0</v>
      </c>
      <c r="C1783">
        <v>-538.28203706327395</v>
      </c>
      <c r="D1783" t="s">
        <v>14</v>
      </c>
      <c r="E1783" t="s">
        <v>1839</v>
      </c>
      <c r="F1783" t="s">
        <v>1655</v>
      </c>
      <c r="G1783">
        <v>16</v>
      </c>
      <c r="H1783">
        <v>0.76</v>
      </c>
      <c r="I1783" s="6" t="s">
        <v>544</v>
      </c>
      <c r="J1783" s="6" t="s">
        <v>545</v>
      </c>
    </row>
    <row r="1784" spans="1:10">
      <c r="A1784">
        <v>0.06</v>
      </c>
      <c r="B1784">
        <v>0</v>
      </c>
      <c r="C1784">
        <v>-60.501066254714502</v>
      </c>
      <c r="D1784" t="s">
        <v>10</v>
      </c>
      <c r="E1784" t="s">
        <v>1840</v>
      </c>
      <c r="F1784" t="s">
        <v>1655</v>
      </c>
      <c r="G1784">
        <v>6</v>
      </c>
      <c r="H1784">
        <v>0.06</v>
      </c>
      <c r="I1784">
        <v>4.78472059018753E-3</v>
      </c>
      <c r="J1784" s="6" t="s">
        <v>213</v>
      </c>
    </row>
    <row r="1785" spans="1:10">
      <c r="A1785">
        <v>0.18</v>
      </c>
      <c r="B1785">
        <v>0</v>
      </c>
      <c r="C1785">
        <v>-60.549756843839198</v>
      </c>
      <c r="D1785" t="s">
        <v>13</v>
      </c>
      <c r="E1785" t="s">
        <v>1840</v>
      </c>
      <c r="F1785" t="s">
        <v>1655</v>
      </c>
      <c r="G1785">
        <v>7</v>
      </c>
      <c r="H1785">
        <v>0.18</v>
      </c>
      <c r="I1785" s="6" t="s">
        <v>968</v>
      </c>
      <c r="J1785" s="6" t="s">
        <v>969</v>
      </c>
    </row>
    <row r="1786" spans="1:10">
      <c r="A1786">
        <v>0</v>
      </c>
      <c r="B1786">
        <v>0</v>
      </c>
      <c r="C1786">
        <v>-142.26315616855601</v>
      </c>
      <c r="D1786" t="s">
        <v>14</v>
      </c>
      <c r="E1786" t="s">
        <v>1840</v>
      </c>
      <c r="F1786" t="s">
        <v>1655</v>
      </c>
      <c r="G1786">
        <v>16</v>
      </c>
      <c r="H1786">
        <v>0</v>
      </c>
      <c r="I1786">
        <v>0</v>
      </c>
      <c r="J1786" s="6" t="s">
        <v>140</v>
      </c>
    </row>
    <row r="1787" spans="1:10">
      <c r="A1787">
        <v>0.62</v>
      </c>
      <c r="B1787">
        <v>0</v>
      </c>
      <c r="C1787">
        <v>-126.08072755700201</v>
      </c>
      <c r="D1787" t="s">
        <v>10</v>
      </c>
      <c r="E1787" t="s">
        <v>1841</v>
      </c>
      <c r="F1787" t="s">
        <v>1655</v>
      </c>
      <c r="G1787">
        <v>7</v>
      </c>
      <c r="H1787">
        <v>0.62</v>
      </c>
      <c r="I1787" s="6" t="s">
        <v>1842</v>
      </c>
      <c r="J1787" s="6" t="s">
        <v>1843</v>
      </c>
    </row>
    <row r="1788" spans="1:10">
      <c r="A1788">
        <v>1</v>
      </c>
      <c r="B1788">
        <v>0</v>
      </c>
      <c r="C1788">
        <v>-234.17464262191501</v>
      </c>
      <c r="D1788" t="s">
        <v>14</v>
      </c>
      <c r="E1788" t="s">
        <v>1841</v>
      </c>
      <c r="F1788" t="s">
        <v>1655</v>
      </c>
      <c r="G1788">
        <v>16</v>
      </c>
      <c r="H1788">
        <v>1</v>
      </c>
      <c r="I1788" s="6" t="s">
        <v>149</v>
      </c>
      <c r="J1788">
        <v>1</v>
      </c>
    </row>
    <row r="1789" spans="1:10">
      <c r="A1789">
        <v>0.84</v>
      </c>
      <c r="B1789">
        <v>0</v>
      </c>
      <c r="C1789">
        <v>-593.735948929036</v>
      </c>
      <c r="D1789" t="s">
        <v>14</v>
      </c>
      <c r="E1789" t="s">
        <v>1844</v>
      </c>
      <c r="F1789" t="s">
        <v>1655</v>
      </c>
      <c r="G1789">
        <v>16</v>
      </c>
      <c r="H1789">
        <v>0.84</v>
      </c>
      <c r="I1789" s="6" t="s">
        <v>217</v>
      </c>
      <c r="J1789" s="6" t="s">
        <v>218</v>
      </c>
    </row>
    <row r="1790" spans="1:10">
      <c r="A1790">
        <v>0</v>
      </c>
      <c r="B1790">
        <v>0</v>
      </c>
      <c r="C1790">
        <v>-4.7136075152921704</v>
      </c>
      <c r="D1790" t="s">
        <v>14</v>
      </c>
      <c r="E1790" t="s">
        <v>1845</v>
      </c>
      <c r="F1790" t="s">
        <v>1655</v>
      </c>
      <c r="G1790">
        <v>16</v>
      </c>
      <c r="H1790">
        <v>0</v>
      </c>
      <c r="I1790">
        <v>0</v>
      </c>
      <c r="J1790" s="6" t="s">
        <v>140</v>
      </c>
    </row>
    <row r="1791" spans="1:10">
      <c r="A1791">
        <v>0.61</v>
      </c>
      <c r="B1791">
        <v>0</v>
      </c>
      <c r="C1791">
        <v>-628.08799221511595</v>
      </c>
      <c r="D1791" t="s">
        <v>14</v>
      </c>
      <c r="E1791" t="s">
        <v>1846</v>
      </c>
      <c r="F1791" t="s">
        <v>1655</v>
      </c>
      <c r="G1791">
        <v>16</v>
      </c>
      <c r="H1791">
        <v>0.61</v>
      </c>
      <c r="I1791" s="6" t="s">
        <v>593</v>
      </c>
      <c r="J1791" s="6" t="s">
        <v>594</v>
      </c>
    </row>
    <row r="1792" spans="1:10">
      <c r="A1792">
        <v>0</v>
      </c>
      <c r="B1792">
        <v>0</v>
      </c>
      <c r="C1792">
        <v>-7.6583559203680904</v>
      </c>
      <c r="D1792" t="s">
        <v>14</v>
      </c>
      <c r="E1792" t="s">
        <v>1847</v>
      </c>
      <c r="F1792" t="s">
        <v>1655</v>
      </c>
      <c r="G1792">
        <v>16</v>
      </c>
      <c r="H1792">
        <v>0</v>
      </c>
      <c r="I1792">
        <v>0</v>
      </c>
      <c r="J1792" s="6" t="s">
        <v>140</v>
      </c>
    </row>
    <row r="1793" spans="1:10">
      <c r="A1793">
        <v>0.21</v>
      </c>
      <c r="B1793">
        <v>0</v>
      </c>
      <c r="C1793">
        <v>-455.87935578945098</v>
      </c>
      <c r="D1793" t="s">
        <v>14</v>
      </c>
      <c r="E1793" t="s">
        <v>1848</v>
      </c>
      <c r="F1793" t="s">
        <v>1655</v>
      </c>
      <c r="G1793">
        <v>16</v>
      </c>
      <c r="H1793">
        <v>0.21</v>
      </c>
      <c r="I1793" s="6" t="s">
        <v>162</v>
      </c>
      <c r="J1793" s="6" t="s">
        <v>163</v>
      </c>
    </row>
    <row r="1794" spans="1:10">
      <c r="A1794">
        <v>0.48</v>
      </c>
      <c r="B1794">
        <v>0</v>
      </c>
      <c r="C1794">
        <v>-44.153632610814498</v>
      </c>
      <c r="D1794" t="s">
        <v>13</v>
      </c>
      <c r="E1794" t="s">
        <v>1849</v>
      </c>
      <c r="F1794" t="s">
        <v>1655</v>
      </c>
      <c r="G1794">
        <v>5</v>
      </c>
      <c r="H1794">
        <v>0.48</v>
      </c>
      <c r="I1794" s="6" t="s">
        <v>728</v>
      </c>
      <c r="J1794">
        <v>0.81811692991273999</v>
      </c>
    </row>
    <row r="1795" spans="1:10">
      <c r="A1795">
        <v>0.28999999999999998</v>
      </c>
      <c r="B1795">
        <v>0</v>
      </c>
      <c r="C1795">
        <v>-541.23839812491894</v>
      </c>
      <c r="D1795" t="s">
        <v>14</v>
      </c>
      <c r="E1795" t="s">
        <v>1849</v>
      </c>
      <c r="F1795" t="s">
        <v>1655</v>
      </c>
      <c r="G1795">
        <v>16</v>
      </c>
      <c r="H1795">
        <v>0.28999999999999998</v>
      </c>
      <c r="I1795" s="6" t="s">
        <v>386</v>
      </c>
      <c r="J1795" s="6" t="s">
        <v>387</v>
      </c>
    </row>
    <row r="1796" spans="1:10">
      <c r="A1796">
        <v>0.92</v>
      </c>
      <c r="B1796">
        <v>0</v>
      </c>
      <c r="C1796">
        <v>-37.345017965617998</v>
      </c>
      <c r="D1796" t="s">
        <v>10</v>
      </c>
      <c r="E1796" t="s">
        <v>1850</v>
      </c>
      <c r="F1796" t="s">
        <v>1655</v>
      </c>
      <c r="G1796">
        <v>5</v>
      </c>
      <c r="H1796">
        <v>0.92</v>
      </c>
      <c r="I1796" s="6" t="s">
        <v>1851</v>
      </c>
      <c r="J1796" s="6" t="s">
        <v>1852</v>
      </c>
    </row>
    <row r="1797" spans="1:10">
      <c r="A1797">
        <v>0.16</v>
      </c>
      <c r="B1797">
        <v>0</v>
      </c>
      <c r="C1797">
        <v>-539.09657856735305</v>
      </c>
      <c r="D1797" t="s">
        <v>14</v>
      </c>
      <c r="E1797" t="s">
        <v>1850</v>
      </c>
      <c r="F1797" t="s">
        <v>1655</v>
      </c>
      <c r="G1797">
        <v>16</v>
      </c>
      <c r="H1797">
        <v>0.16</v>
      </c>
      <c r="I1797">
        <v>5.1602574492917601E-2</v>
      </c>
      <c r="J1797" s="6" t="s">
        <v>283</v>
      </c>
    </row>
    <row r="1798" spans="1:10">
      <c r="A1798">
        <v>0.61</v>
      </c>
      <c r="B1798">
        <v>0</v>
      </c>
      <c r="C1798">
        <v>-781.14883176564297</v>
      </c>
      <c r="D1798" t="s">
        <v>14</v>
      </c>
      <c r="E1798" t="s">
        <v>1853</v>
      </c>
      <c r="F1798" t="s">
        <v>1655</v>
      </c>
      <c r="G1798">
        <v>16</v>
      </c>
      <c r="H1798">
        <v>0.61</v>
      </c>
      <c r="I1798" s="6" t="s">
        <v>593</v>
      </c>
      <c r="J1798" s="6" t="s">
        <v>594</v>
      </c>
    </row>
    <row r="1799" spans="1:10">
      <c r="A1799">
        <v>0.28000000000000003</v>
      </c>
      <c r="B1799">
        <v>0</v>
      </c>
      <c r="C1799">
        <v>-459.55025025378001</v>
      </c>
      <c r="D1799" t="s">
        <v>14</v>
      </c>
      <c r="E1799" t="s">
        <v>1854</v>
      </c>
      <c r="F1799" t="s">
        <v>1655</v>
      </c>
      <c r="G1799">
        <v>16</v>
      </c>
      <c r="H1799">
        <v>0.28000000000000003</v>
      </c>
      <c r="I1799" s="6" t="s">
        <v>280</v>
      </c>
      <c r="J1799" s="6" t="s">
        <v>281</v>
      </c>
    </row>
    <row r="1800" spans="1:10">
      <c r="A1800">
        <v>0.38</v>
      </c>
      <c r="B1800">
        <v>0</v>
      </c>
      <c r="C1800">
        <v>-30.956110370929299</v>
      </c>
      <c r="D1800" t="s">
        <v>13</v>
      </c>
      <c r="E1800" t="s">
        <v>1855</v>
      </c>
      <c r="F1800" t="s">
        <v>1655</v>
      </c>
      <c r="G1800">
        <v>5</v>
      </c>
      <c r="H1800">
        <v>0.38</v>
      </c>
      <c r="I1800" s="6" t="s">
        <v>1001</v>
      </c>
      <c r="J1800">
        <v>0.75630209626295297</v>
      </c>
    </row>
    <row r="1801" spans="1:10">
      <c r="A1801">
        <v>0.42</v>
      </c>
      <c r="B1801">
        <v>0</v>
      </c>
      <c r="C1801">
        <v>-513.41835429464697</v>
      </c>
      <c r="D1801" t="s">
        <v>14</v>
      </c>
      <c r="E1801" t="s">
        <v>1855</v>
      </c>
      <c r="F1801" t="s">
        <v>1655</v>
      </c>
      <c r="G1801">
        <v>16</v>
      </c>
      <c r="H1801">
        <v>0.42</v>
      </c>
      <c r="I1801" s="6" t="s">
        <v>228</v>
      </c>
      <c r="J1801" s="6" t="s">
        <v>229</v>
      </c>
    </row>
    <row r="1802" spans="1:10">
      <c r="A1802">
        <v>0</v>
      </c>
      <c r="B1802">
        <v>0</v>
      </c>
      <c r="C1802">
        <v>-7.2261914786675296</v>
      </c>
      <c r="D1802" t="s">
        <v>14</v>
      </c>
      <c r="E1802" t="s">
        <v>1856</v>
      </c>
      <c r="F1802" t="s">
        <v>1655</v>
      </c>
      <c r="G1802">
        <v>16</v>
      </c>
      <c r="H1802">
        <v>0</v>
      </c>
      <c r="I1802">
        <v>0</v>
      </c>
      <c r="J1802" s="6" t="s">
        <v>140</v>
      </c>
    </row>
    <row r="1803" spans="1:10">
      <c r="A1803">
        <v>0.03</v>
      </c>
      <c r="B1803">
        <v>0</v>
      </c>
      <c r="C1803">
        <v>-37.478828719273203</v>
      </c>
      <c r="D1803" t="s">
        <v>13</v>
      </c>
      <c r="E1803" t="s">
        <v>1857</v>
      </c>
      <c r="F1803" t="s">
        <v>1655</v>
      </c>
      <c r="G1803">
        <v>5</v>
      </c>
      <c r="H1803">
        <v>0.03</v>
      </c>
      <c r="I1803">
        <v>1.0891059181564499E-3</v>
      </c>
      <c r="J1803" s="6" t="s">
        <v>484</v>
      </c>
    </row>
    <row r="1804" spans="1:10">
      <c r="A1804">
        <v>0.48</v>
      </c>
      <c r="B1804">
        <v>0</v>
      </c>
      <c r="C1804">
        <v>-835.86334012628402</v>
      </c>
      <c r="D1804" t="s">
        <v>14</v>
      </c>
      <c r="E1804" t="s">
        <v>1857</v>
      </c>
      <c r="F1804" t="s">
        <v>1655</v>
      </c>
      <c r="G1804">
        <v>16</v>
      </c>
      <c r="H1804">
        <v>0.48</v>
      </c>
      <c r="I1804" s="6" t="s">
        <v>510</v>
      </c>
      <c r="J1804" s="6" t="s">
        <v>511</v>
      </c>
    </row>
    <row r="1805" spans="1:10">
      <c r="A1805" s="6" t="s">
        <v>610</v>
      </c>
      <c r="B1805">
        <v>0</v>
      </c>
      <c r="C1805">
        <v>-383.25153287371501</v>
      </c>
      <c r="D1805" t="s">
        <v>14</v>
      </c>
      <c r="E1805" t="s">
        <v>1858</v>
      </c>
      <c r="F1805" t="s">
        <v>1655</v>
      </c>
      <c r="G1805">
        <v>16</v>
      </c>
      <c r="H1805" s="6" t="s">
        <v>610</v>
      </c>
      <c r="I1805" s="6" t="s">
        <v>612</v>
      </c>
      <c r="J1805" s="6" t="s">
        <v>613</v>
      </c>
    </row>
    <row r="1806" spans="1:10">
      <c r="A1806">
        <v>0.66</v>
      </c>
      <c r="B1806">
        <v>0</v>
      </c>
      <c r="C1806">
        <v>-770.27766262074203</v>
      </c>
      <c r="D1806" t="s">
        <v>14</v>
      </c>
      <c r="E1806" t="s">
        <v>1859</v>
      </c>
      <c r="F1806" t="s">
        <v>1655</v>
      </c>
      <c r="G1806">
        <v>16</v>
      </c>
      <c r="H1806">
        <v>0.66</v>
      </c>
      <c r="I1806" s="6" t="s">
        <v>486</v>
      </c>
      <c r="J1806" s="6" t="s">
        <v>487</v>
      </c>
    </row>
    <row r="1807" spans="1:10">
      <c r="A1807">
        <v>0.1</v>
      </c>
      <c r="B1807">
        <v>0</v>
      </c>
      <c r="C1807">
        <v>-60.606153659891397</v>
      </c>
      <c r="D1807" t="s">
        <v>13</v>
      </c>
      <c r="E1807" t="s">
        <v>1860</v>
      </c>
      <c r="F1807" t="s">
        <v>1655</v>
      </c>
      <c r="G1807">
        <v>5</v>
      </c>
      <c r="H1807">
        <v>0.1</v>
      </c>
      <c r="I1807" s="6" t="s">
        <v>255</v>
      </c>
      <c r="J1807" s="6" t="s">
        <v>256</v>
      </c>
    </row>
    <row r="1808" spans="1:10">
      <c r="A1808">
        <v>0.77</v>
      </c>
      <c r="B1808">
        <v>0</v>
      </c>
      <c r="C1808">
        <v>-474.02593942464301</v>
      </c>
      <c r="D1808" t="s">
        <v>14</v>
      </c>
      <c r="E1808" t="s">
        <v>1860</v>
      </c>
      <c r="F1808" t="s">
        <v>1655</v>
      </c>
      <c r="G1808">
        <v>16</v>
      </c>
      <c r="H1808">
        <v>0.77</v>
      </c>
      <c r="I1808" s="6" t="s">
        <v>506</v>
      </c>
      <c r="J1808" s="6" t="s">
        <v>507</v>
      </c>
    </row>
    <row r="1809" spans="1:10">
      <c r="A1809">
        <v>0</v>
      </c>
      <c r="B1809">
        <v>0</v>
      </c>
      <c r="C1809">
        <v>-7.4472988674445597</v>
      </c>
      <c r="D1809" t="s">
        <v>14</v>
      </c>
      <c r="E1809" t="s">
        <v>1861</v>
      </c>
      <c r="F1809" t="s">
        <v>1655</v>
      </c>
      <c r="G1809">
        <v>16</v>
      </c>
      <c r="H1809">
        <v>0</v>
      </c>
      <c r="I1809">
        <v>0</v>
      </c>
      <c r="J1809" s="6" t="s">
        <v>140</v>
      </c>
    </row>
    <row r="1810" spans="1:10">
      <c r="A1810">
        <v>0.46</v>
      </c>
      <c r="B1810">
        <v>0</v>
      </c>
      <c r="C1810">
        <v>-96.017106305779905</v>
      </c>
      <c r="D1810" t="s">
        <v>10</v>
      </c>
      <c r="E1810" t="s">
        <v>1862</v>
      </c>
      <c r="F1810" t="s">
        <v>1655</v>
      </c>
      <c r="G1810">
        <v>5</v>
      </c>
      <c r="H1810">
        <v>0.46</v>
      </c>
      <c r="I1810" s="6" t="s">
        <v>379</v>
      </c>
      <c r="J1810" s="6" t="s">
        <v>380</v>
      </c>
    </row>
    <row r="1811" spans="1:10">
      <c r="A1811">
        <v>0.45</v>
      </c>
      <c r="B1811">
        <v>0</v>
      </c>
      <c r="C1811">
        <v>-52.857722222730601</v>
      </c>
      <c r="D1811" t="s">
        <v>13</v>
      </c>
      <c r="E1811" t="s">
        <v>1862</v>
      </c>
      <c r="F1811" t="s">
        <v>1655</v>
      </c>
      <c r="G1811">
        <v>5</v>
      </c>
      <c r="H1811">
        <v>0.45</v>
      </c>
      <c r="I1811" s="6" t="s">
        <v>911</v>
      </c>
      <c r="J1811" s="6" t="s">
        <v>912</v>
      </c>
    </row>
    <row r="1812" spans="1:10">
      <c r="A1812">
        <v>0.49</v>
      </c>
      <c r="B1812">
        <v>0</v>
      </c>
      <c r="C1812">
        <v>-736.45272128145803</v>
      </c>
      <c r="D1812" t="s">
        <v>14</v>
      </c>
      <c r="E1812" t="s">
        <v>1862</v>
      </c>
      <c r="F1812" t="s">
        <v>1655</v>
      </c>
      <c r="G1812">
        <v>16</v>
      </c>
      <c r="H1812">
        <v>0.49</v>
      </c>
      <c r="I1812" s="6" t="s">
        <v>393</v>
      </c>
      <c r="J1812" s="6" t="s">
        <v>394</v>
      </c>
    </row>
    <row r="1813" spans="1:10">
      <c r="A1813">
        <v>0</v>
      </c>
      <c r="B1813">
        <v>0</v>
      </c>
      <c r="C1813">
        <v>-8.7940438718137592</v>
      </c>
      <c r="D1813" t="s">
        <v>14</v>
      </c>
      <c r="E1813" t="s">
        <v>1863</v>
      </c>
      <c r="F1813" t="s">
        <v>1655</v>
      </c>
      <c r="G1813">
        <v>16</v>
      </c>
      <c r="H1813">
        <v>0</v>
      </c>
      <c r="I1813">
        <v>0</v>
      </c>
      <c r="J1813" s="6" t="s">
        <v>140</v>
      </c>
    </row>
    <row r="1814" spans="1:10">
      <c r="A1814">
        <v>0</v>
      </c>
      <c r="B1814">
        <v>0</v>
      </c>
      <c r="C1814">
        <v>-87.473087907769198</v>
      </c>
      <c r="D1814" t="s">
        <v>14</v>
      </c>
      <c r="E1814" t="s">
        <v>1864</v>
      </c>
      <c r="F1814" t="s">
        <v>1655</v>
      </c>
      <c r="G1814">
        <v>16</v>
      </c>
      <c r="H1814">
        <v>0</v>
      </c>
      <c r="I1814">
        <v>0</v>
      </c>
      <c r="J1814" s="6" t="s">
        <v>140</v>
      </c>
    </row>
    <row r="1815" spans="1:10">
      <c r="A1815">
        <v>0</v>
      </c>
      <c r="B1815">
        <v>0</v>
      </c>
      <c r="C1815">
        <v>-64.1534601139236</v>
      </c>
      <c r="D1815" t="s">
        <v>14</v>
      </c>
      <c r="E1815" t="s">
        <v>1865</v>
      </c>
      <c r="F1815" t="s">
        <v>1655</v>
      </c>
      <c r="G1815">
        <v>16</v>
      </c>
      <c r="H1815">
        <v>0</v>
      </c>
      <c r="I1815">
        <v>0</v>
      </c>
      <c r="J1815" s="6" t="s">
        <v>140</v>
      </c>
    </row>
    <row r="1816" spans="1:10">
      <c r="A1816">
        <v>0</v>
      </c>
      <c r="B1816">
        <v>0</v>
      </c>
      <c r="C1816">
        <v>-119.32534698516901</v>
      </c>
      <c r="D1816" t="s">
        <v>14</v>
      </c>
      <c r="E1816" t="s">
        <v>1866</v>
      </c>
      <c r="F1816" t="s">
        <v>1655</v>
      </c>
      <c r="G1816">
        <v>16</v>
      </c>
      <c r="H1816">
        <v>0</v>
      </c>
      <c r="I1816">
        <v>0</v>
      </c>
      <c r="J1816" s="6" t="s">
        <v>140</v>
      </c>
    </row>
    <row r="1817" spans="1:10">
      <c r="A1817">
        <v>0</v>
      </c>
      <c r="B1817">
        <v>0</v>
      </c>
      <c r="C1817">
        <v>-5.3065773306487598</v>
      </c>
      <c r="D1817" t="s">
        <v>14</v>
      </c>
      <c r="E1817" t="s">
        <v>1867</v>
      </c>
      <c r="F1817" t="s">
        <v>1655</v>
      </c>
      <c r="G1817">
        <v>16</v>
      </c>
      <c r="H1817">
        <v>0</v>
      </c>
      <c r="I1817">
        <v>0</v>
      </c>
      <c r="J1817" s="6" t="s">
        <v>140</v>
      </c>
    </row>
    <row r="1818" spans="1:10">
      <c r="A1818">
        <v>1</v>
      </c>
      <c r="B1818">
        <v>0</v>
      </c>
      <c r="C1818">
        <v>-184.186022824171</v>
      </c>
      <c r="D1818" t="s">
        <v>14</v>
      </c>
      <c r="E1818" t="s">
        <v>1868</v>
      </c>
      <c r="F1818" t="s">
        <v>1655</v>
      </c>
      <c r="G1818">
        <v>16</v>
      </c>
      <c r="H1818">
        <v>1</v>
      </c>
      <c r="I1818" s="6" t="s">
        <v>149</v>
      </c>
      <c r="J1818">
        <v>1</v>
      </c>
    </row>
    <row r="1819" spans="1:10">
      <c r="A1819">
        <v>1</v>
      </c>
      <c r="B1819">
        <v>0</v>
      </c>
      <c r="C1819">
        <v>-201.66391288621</v>
      </c>
      <c r="D1819" t="s">
        <v>14</v>
      </c>
      <c r="E1819" t="s">
        <v>1869</v>
      </c>
      <c r="F1819" t="s">
        <v>1655</v>
      </c>
      <c r="G1819">
        <v>16</v>
      </c>
      <c r="H1819">
        <v>1</v>
      </c>
      <c r="I1819" s="6" t="s">
        <v>149</v>
      </c>
      <c r="J1819">
        <v>1</v>
      </c>
    </row>
    <row r="1820" spans="1:10">
      <c r="A1820">
        <v>0.72</v>
      </c>
      <c r="B1820">
        <v>0</v>
      </c>
      <c r="C1820">
        <v>-593.80413423571304</v>
      </c>
      <c r="D1820" t="s">
        <v>14</v>
      </c>
      <c r="E1820" t="s">
        <v>1870</v>
      </c>
      <c r="F1820" t="s">
        <v>1655</v>
      </c>
      <c r="G1820">
        <v>16</v>
      </c>
      <c r="H1820">
        <v>0.72</v>
      </c>
      <c r="I1820" s="6" t="s">
        <v>467</v>
      </c>
      <c r="J1820" s="6" t="s">
        <v>468</v>
      </c>
    </row>
    <row r="1821" spans="1:10">
      <c r="A1821">
        <v>0.05</v>
      </c>
      <c r="B1821">
        <v>0</v>
      </c>
      <c r="C1821">
        <v>-424.111109805713</v>
      </c>
      <c r="D1821" t="s">
        <v>14</v>
      </c>
      <c r="E1821" t="s">
        <v>1871</v>
      </c>
      <c r="F1821" t="s">
        <v>1655</v>
      </c>
      <c r="G1821">
        <v>16</v>
      </c>
      <c r="H1821">
        <v>0.05</v>
      </c>
      <c r="I1821">
        <v>7.5593352321114303E-3</v>
      </c>
      <c r="J1821" s="6" t="s">
        <v>199</v>
      </c>
    </row>
    <row r="1822" spans="1:10">
      <c r="A1822">
        <v>0</v>
      </c>
      <c r="B1822">
        <v>0</v>
      </c>
      <c r="C1822">
        <v>-5.4171310250372704</v>
      </c>
      <c r="D1822" t="s">
        <v>14</v>
      </c>
      <c r="E1822" t="s">
        <v>1872</v>
      </c>
      <c r="F1822" t="s">
        <v>1655</v>
      </c>
      <c r="G1822">
        <v>16</v>
      </c>
      <c r="H1822">
        <v>0</v>
      </c>
      <c r="I1822">
        <v>0</v>
      </c>
      <c r="J1822" s="6" t="s">
        <v>140</v>
      </c>
    </row>
    <row r="1823" spans="1:10">
      <c r="A1823">
        <v>0</v>
      </c>
      <c r="B1823">
        <v>0</v>
      </c>
      <c r="C1823">
        <v>-70.203893246596195</v>
      </c>
      <c r="D1823" t="s">
        <v>14</v>
      </c>
      <c r="E1823" t="s">
        <v>1873</v>
      </c>
      <c r="F1823" t="s">
        <v>1655</v>
      </c>
      <c r="G1823">
        <v>16</v>
      </c>
      <c r="H1823">
        <v>0</v>
      </c>
      <c r="I1823">
        <v>0</v>
      </c>
      <c r="J1823" s="6" t="s">
        <v>140</v>
      </c>
    </row>
    <row r="1824" spans="1:10">
      <c r="A1824">
        <v>0</v>
      </c>
      <c r="B1824">
        <v>0</v>
      </c>
      <c r="C1824">
        <v>-147.37122355051201</v>
      </c>
      <c r="D1824" t="s">
        <v>14</v>
      </c>
      <c r="E1824" t="s">
        <v>1874</v>
      </c>
      <c r="F1824" t="s">
        <v>1655</v>
      </c>
      <c r="G1824">
        <v>16</v>
      </c>
      <c r="H1824">
        <v>0</v>
      </c>
      <c r="I1824">
        <v>0</v>
      </c>
      <c r="J1824" s="6" t="s">
        <v>140</v>
      </c>
    </row>
    <row r="1825" spans="1:10">
      <c r="A1825">
        <v>0.81</v>
      </c>
      <c r="B1825">
        <v>0</v>
      </c>
      <c r="C1825">
        <v>-624.86736636814601</v>
      </c>
      <c r="D1825" t="s">
        <v>14</v>
      </c>
      <c r="E1825" t="s">
        <v>1875</v>
      </c>
      <c r="F1825" t="s">
        <v>1655</v>
      </c>
      <c r="G1825">
        <v>16</v>
      </c>
      <c r="H1825">
        <v>0.81</v>
      </c>
      <c r="I1825" s="6" t="s">
        <v>525</v>
      </c>
      <c r="J1825" s="6" t="s">
        <v>526</v>
      </c>
    </row>
    <row r="1826" spans="1:10">
      <c r="A1826">
        <v>0.38</v>
      </c>
      <c r="B1826">
        <v>0</v>
      </c>
      <c r="C1826">
        <v>-666.747920957264</v>
      </c>
      <c r="D1826" t="s">
        <v>14</v>
      </c>
      <c r="E1826" t="s">
        <v>1876</v>
      </c>
      <c r="F1826" t="s">
        <v>1655</v>
      </c>
      <c r="G1826">
        <v>16</v>
      </c>
      <c r="H1826">
        <v>0.38</v>
      </c>
      <c r="I1826" s="6" t="s">
        <v>803</v>
      </c>
      <c r="J1826" s="6" t="s">
        <v>804</v>
      </c>
    </row>
    <row r="1827" spans="1:10">
      <c r="A1827">
        <v>1</v>
      </c>
      <c r="B1827">
        <v>0</v>
      </c>
      <c r="C1827">
        <v>-75.591554578892698</v>
      </c>
      <c r="D1827" t="s">
        <v>14</v>
      </c>
      <c r="E1827" t="s">
        <v>1877</v>
      </c>
      <c r="F1827" t="s">
        <v>1655</v>
      </c>
      <c r="G1827">
        <v>16</v>
      </c>
      <c r="H1827">
        <v>1</v>
      </c>
      <c r="I1827" s="6" t="s">
        <v>149</v>
      </c>
      <c r="J1827">
        <v>1</v>
      </c>
    </row>
    <row r="1828" spans="1:10">
      <c r="A1828">
        <v>0</v>
      </c>
      <c r="B1828">
        <v>0</v>
      </c>
      <c r="C1828">
        <v>-0.25125839633753599</v>
      </c>
      <c r="D1828" t="s">
        <v>13</v>
      </c>
      <c r="E1828" t="s">
        <v>1878</v>
      </c>
      <c r="F1828" t="s">
        <v>1655</v>
      </c>
      <c r="G1828">
        <v>6</v>
      </c>
      <c r="H1828">
        <v>0</v>
      </c>
      <c r="I1828">
        <v>0</v>
      </c>
      <c r="J1828" s="6" t="s">
        <v>109</v>
      </c>
    </row>
    <row r="1829" spans="1:10">
      <c r="A1829">
        <v>0.2</v>
      </c>
      <c r="B1829">
        <v>0</v>
      </c>
      <c r="C1829">
        <v>-746.10208855087501</v>
      </c>
      <c r="D1829" t="s">
        <v>14</v>
      </c>
      <c r="E1829" t="s">
        <v>1878</v>
      </c>
      <c r="F1829" t="s">
        <v>1655</v>
      </c>
      <c r="G1829">
        <v>16</v>
      </c>
      <c r="H1829">
        <v>0.2</v>
      </c>
      <c r="I1829">
        <v>7.2742662037866904E-2</v>
      </c>
      <c r="J1829">
        <v>0.44342194628279502</v>
      </c>
    </row>
    <row r="1830" spans="1:10">
      <c r="A1830">
        <v>0.78</v>
      </c>
      <c r="B1830">
        <v>0</v>
      </c>
      <c r="C1830">
        <v>-469.28217714957799</v>
      </c>
      <c r="D1830" t="s">
        <v>14</v>
      </c>
      <c r="E1830" t="s">
        <v>1879</v>
      </c>
      <c r="F1830" t="s">
        <v>1655</v>
      </c>
      <c r="G1830">
        <v>16</v>
      </c>
      <c r="H1830">
        <v>0.78</v>
      </c>
      <c r="I1830" s="6" t="s">
        <v>450</v>
      </c>
      <c r="J1830">
        <v>0.91595245987187102</v>
      </c>
    </row>
    <row r="1831" spans="1:10">
      <c r="A1831">
        <v>0.17</v>
      </c>
      <c r="B1831">
        <v>0</v>
      </c>
      <c r="C1831">
        <v>-53.981992869611098</v>
      </c>
      <c r="D1831" t="s">
        <v>10</v>
      </c>
      <c r="E1831" t="s">
        <v>1880</v>
      </c>
      <c r="F1831" t="s">
        <v>1655</v>
      </c>
      <c r="G1831">
        <v>5</v>
      </c>
      <c r="H1831">
        <v>0.17</v>
      </c>
      <c r="I1831" s="6" t="s">
        <v>175</v>
      </c>
      <c r="J1831" s="6" t="s">
        <v>176</v>
      </c>
    </row>
    <row r="1832" spans="1:10">
      <c r="A1832">
        <v>0.28999999999999998</v>
      </c>
      <c r="B1832">
        <v>0</v>
      </c>
      <c r="C1832">
        <v>-32.704466507775798</v>
      </c>
      <c r="D1832" t="s">
        <v>13</v>
      </c>
      <c r="E1832" t="s">
        <v>1880</v>
      </c>
      <c r="F1832" t="s">
        <v>1655</v>
      </c>
      <c r="G1832">
        <v>7</v>
      </c>
      <c r="H1832">
        <v>0.28999999999999998</v>
      </c>
      <c r="I1832">
        <v>8.4242665817603105E-2</v>
      </c>
      <c r="J1832" s="6" t="s">
        <v>1881</v>
      </c>
    </row>
    <row r="1833" spans="1:10">
      <c r="A1833" s="6" t="s">
        <v>236</v>
      </c>
      <c r="B1833">
        <v>0</v>
      </c>
      <c r="C1833">
        <v>-869.39078943148195</v>
      </c>
      <c r="D1833" t="s">
        <v>14</v>
      </c>
      <c r="E1833" t="s">
        <v>1880</v>
      </c>
      <c r="F1833" t="s">
        <v>1655</v>
      </c>
      <c r="G1833">
        <v>16</v>
      </c>
      <c r="H1833" s="6" t="s">
        <v>236</v>
      </c>
      <c r="I1833" s="6" t="s">
        <v>237</v>
      </c>
      <c r="J1833">
        <v>0.64453599400862305</v>
      </c>
    </row>
    <row r="1834" spans="1:10">
      <c r="A1834">
        <v>0.81</v>
      </c>
      <c r="B1834">
        <v>0</v>
      </c>
      <c r="C1834">
        <v>-403.40361567685102</v>
      </c>
      <c r="D1834" t="s">
        <v>14</v>
      </c>
      <c r="E1834" t="s">
        <v>1882</v>
      </c>
      <c r="F1834" t="s">
        <v>1655</v>
      </c>
      <c r="G1834">
        <v>16</v>
      </c>
      <c r="H1834">
        <v>0.81</v>
      </c>
      <c r="I1834" s="6" t="s">
        <v>525</v>
      </c>
      <c r="J1834" s="6" t="s">
        <v>526</v>
      </c>
    </row>
    <row r="1835" spans="1:10">
      <c r="A1835">
        <v>0.56000000000000005</v>
      </c>
      <c r="B1835">
        <v>0</v>
      </c>
      <c r="C1835">
        <v>-781.17115350581298</v>
      </c>
      <c r="D1835" t="s">
        <v>14</v>
      </c>
      <c r="E1835" t="s">
        <v>1883</v>
      </c>
      <c r="F1835" t="s">
        <v>1655</v>
      </c>
      <c r="G1835">
        <v>16</v>
      </c>
      <c r="H1835">
        <v>0.56000000000000005</v>
      </c>
      <c r="I1835" s="6" t="s">
        <v>225</v>
      </c>
      <c r="J1835">
        <v>0.76710682244145301</v>
      </c>
    </row>
    <row r="1836" spans="1:10">
      <c r="A1836">
        <v>0.73</v>
      </c>
      <c r="B1836">
        <v>0</v>
      </c>
      <c r="C1836">
        <v>-857.11554351137499</v>
      </c>
      <c r="D1836" t="s">
        <v>14</v>
      </c>
      <c r="E1836" t="s">
        <v>1884</v>
      </c>
      <c r="F1836" t="s">
        <v>1655</v>
      </c>
      <c r="G1836">
        <v>16</v>
      </c>
      <c r="H1836">
        <v>0.73</v>
      </c>
      <c r="I1836" s="6" t="s">
        <v>584</v>
      </c>
      <c r="J1836" s="6" t="s">
        <v>585</v>
      </c>
    </row>
    <row r="1837" spans="1:10">
      <c r="A1837">
        <v>0</v>
      </c>
      <c r="B1837">
        <v>0</v>
      </c>
      <c r="C1837">
        <v>-190.45716048093499</v>
      </c>
      <c r="D1837" t="s">
        <v>14</v>
      </c>
      <c r="E1837" t="s">
        <v>1885</v>
      </c>
      <c r="F1837" t="s">
        <v>1655</v>
      </c>
      <c r="G1837">
        <v>16</v>
      </c>
      <c r="H1837">
        <v>0</v>
      </c>
      <c r="I1837">
        <v>0</v>
      </c>
      <c r="J1837" s="6" t="s">
        <v>140</v>
      </c>
    </row>
    <row r="1838" spans="1:10">
      <c r="A1838">
        <v>0</v>
      </c>
      <c r="B1838">
        <v>0</v>
      </c>
      <c r="C1838">
        <v>-78.263420002309203</v>
      </c>
      <c r="D1838" t="s">
        <v>14</v>
      </c>
      <c r="E1838" t="s">
        <v>1886</v>
      </c>
      <c r="F1838" t="s">
        <v>1655</v>
      </c>
      <c r="G1838">
        <v>16</v>
      </c>
      <c r="H1838">
        <v>0</v>
      </c>
      <c r="I1838">
        <v>0</v>
      </c>
      <c r="J1838" s="6" t="s">
        <v>140</v>
      </c>
    </row>
    <row r="1839" spans="1:10">
      <c r="A1839">
        <v>0</v>
      </c>
      <c r="B1839">
        <v>0</v>
      </c>
      <c r="C1839">
        <v>-229.362985425907</v>
      </c>
      <c r="D1839" t="s">
        <v>14</v>
      </c>
      <c r="E1839" t="s">
        <v>1887</v>
      </c>
      <c r="F1839" t="s">
        <v>1655</v>
      </c>
      <c r="G1839">
        <v>16</v>
      </c>
      <c r="H1839">
        <v>0</v>
      </c>
      <c r="I1839">
        <v>0</v>
      </c>
      <c r="J1839" s="6" t="s">
        <v>140</v>
      </c>
    </row>
    <row r="1840" spans="1:10">
      <c r="A1840">
        <v>0</v>
      </c>
      <c r="B1840">
        <v>0</v>
      </c>
      <c r="C1840">
        <v>-18.638961353967598</v>
      </c>
      <c r="D1840" t="s">
        <v>10</v>
      </c>
      <c r="E1840" t="s">
        <v>1888</v>
      </c>
      <c r="F1840" t="s">
        <v>1655</v>
      </c>
      <c r="G1840">
        <v>7</v>
      </c>
      <c r="H1840">
        <v>0</v>
      </c>
      <c r="I1840">
        <v>0</v>
      </c>
      <c r="J1840" s="6" t="s">
        <v>214</v>
      </c>
    </row>
    <row r="1841" spans="1:10">
      <c r="A1841">
        <v>0</v>
      </c>
      <c r="B1841">
        <v>0</v>
      </c>
      <c r="C1841">
        <v>-9.2457305619345203</v>
      </c>
      <c r="D1841" t="s">
        <v>13</v>
      </c>
      <c r="E1841" t="s">
        <v>1888</v>
      </c>
      <c r="F1841" t="s">
        <v>1655</v>
      </c>
      <c r="G1841">
        <v>5</v>
      </c>
      <c r="H1841">
        <v>0</v>
      </c>
      <c r="I1841" s="6" t="s">
        <v>126</v>
      </c>
      <c r="J1841" s="6" t="s">
        <v>127</v>
      </c>
    </row>
    <row r="1842" spans="1:10">
      <c r="A1842">
        <v>0.05</v>
      </c>
      <c r="B1842">
        <v>0</v>
      </c>
      <c r="C1842">
        <v>-350.37521668417401</v>
      </c>
      <c r="D1842" t="s">
        <v>14</v>
      </c>
      <c r="E1842" t="s">
        <v>1888</v>
      </c>
      <c r="F1842" t="s">
        <v>1655</v>
      </c>
      <c r="G1842">
        <v>16</v>
      </c>
      <c r="H1842">
        <v>0.05</v>
      </c>
      <c r="I1842">
        <v>7.5593352321114303E-3</v>
      </c>
      <c r="J1842" s="6" t="s">
        <v>199</v>
      </c>
    </row>
    <row r="1843" spans="1:10">
      <c r="A1843">
        <v>1</v>
      </c>
      <c r="B1843">
        <v>0</v>
      </c>
      <c r="C1843">
        <v>-285.56202264883598</v>
      </c>
      <c r="D1843" t="s">
        <v>14</v>
      </c>
      <c r="E1843" t="s">
        <v>1889</v>
      </c>
      <c r="F1843" t="s">
        <v>1655</v>
      </c>
      <c r="G1843">
        <v>16</v>
      </c>
      <c r="H1843">
        <v>1</v>
      </c>
      <c r="I1843" s="6" t="s">
        <v>149</v>
      </c>
      <c r="J1843">
        <v>1</v>
      </c>
    </row>
    <row r="1844" spans="1:10">
      <c r="A1844">
        <v>0.6</v>
      </c>
      <c r="B1844">
        <v>0</v>
      </c>
      <c r="C1844">
        <v>-679.97640855732197</v>
      </c>
      <c r="D1844" t="s">
        <v>14</v>
      </c>
      <c r="E1844" t="s">
        <v>1890</v>
      </c>
      <c r="F1844" t="s">
        <v>1655</v>
      </c>
      <c r="G1844">
        <v>16</v>
      </c>
      <c r="H1844">
        <v>0.6</v>
      </c>
      <c r="I1844" s="6" t="s">
        <v>143</v>
      </c>
      <c r="J1844" s="6" t="s">
        <v>144</v>
      </c>
    </row>
    <row r="1845" spans="1:10">
      <c r="A1845">
        <v>0.3</v>
      </c>
      <c r="B1845">
        <v>0</v>
      </c>
      <c r="C1845">
        <v>-345.95874348884098</v>
      </c>
      <c r="D1845" t="s">
        <v>14</v>
      </c>
      <c r="E1845" t="s">
        <v>1891</v>
      </c>
      <c r="F1845" t="s">
        <v>1655</v>
      </c>
      <c r="G1845">
        <v>16</v>
      </c>
      <c r="H1845">
        <v>0.3</v>
      </c>
      <c r="I1845" s="6" t="s">
        <v>111</v>
      </c>
      <c r="J1845" s="6" t="s">
        <v>112</v>
      </c>
    </row>
    <row r="1846" spans="1:10">
      <c r="A1846">
        <v>0</v>
      </c>
      <c r="B1846">
        <v>0</v>
      </c>
      <c r="C1846">
        <v>-140.991183577052</v>
      </c>
      <c r="D1846" t="s">
        <v>14</v>
      </c>
      <c r="E1846" t="s">
        <v>1892</v>
      </c>
      <c r="F1846" t="s">
        <v>1655</v>
      </c>
      <c r="G1846">
        <v>16</v>
      </c>
      <c r="H1846">
        <v>0</v>
      </c>
      <c r="I1846">
        <v>0</v>
      </c>
      <c r="J1846" s="6" t="s">
        <v>140</v>
      </c>
    </row>
    <row r="1847" spans="1:10">
      <c r="A1847">
        <v>0.46</v>
      </c>
      <c r="B1847">
        <v>0</v>
      </c>
      <c r="C1847">
        <v>-717.86538456700305</v>
      </c>
      <c r="D1847" t="s">
        <v>14</v>
      </c>
      <c r="E1847" t="s">
        <v>1893</v>
      </c>
      <c r="F1847" t="s">
        <v>1655</v>
      </c>
      <c r="G1847">
        <v>16</v>
      </c>
      <c r="H1847">
        <v>0.46</v>
      </c>
      <c r="I1847" s="6" t="s">
        <v>396</v>
      </c>
      <c r="J1847" s="6" t="s">
        <v>397</v>
      </c>
    </row>
    <row r="1848" spans="1:10">
      <c r="A1848">
        <v>0</v>
      </c>
      <c r="B1848">
        <v>0</v>
      </c>
      <c r="C1848">
        <v>-140.001950381635</v>
      </c>
      <c r="D1848" t="s">
        <v>14</v>
      </c>
      <c r="E1848" t="s">
        <v>1894</v>
      </c>
      <c r="F1848" t="s">
        <v>1655</v>
      </c>
      <c r="G1848">
        <v>16</v>
      </c>
      <c r="H1848">
        <v>0</v>
      </c>
      <c r="I1848">
        <v>0</v>
      </c>
      <c r="J1848" s="6" t="s">
        <v>140</v>
      </c>
    </row>
    <row r="1849" spans="1:10">
      <c r="A1849">
        <v>0.06</v>
      </c>
      <c r="B1849">
        <v>0</v>
      </c>
      <c r="C1849">
        <v>-400.386181645617</v>
      </c>
      <c r="D1849" t="s">
        <v>14</v>
      </c>
      <c r="E1849" t="s">
        <v>1895</v>
      </c>
      <c r="F1849" t="s">
        <v>1655</v>
      </c>
      <c r="G1849">
        <v>16</v>
      </c>
      <c r="H1849">
        <v>0.06</v>
      </c>
      <c r="I1849" s="6" t="s">
        <v>932</v>
      </c>
      <c r="J1849" s="6" t="s">
        <v>933</v>
      </c>
    </row>
    <row r="1850" spans="1:10">
      <c r="A1850">
        <v>1</v>
      </c>
      <c r="B1850">
        <v>0</v>
      </c>
      <c r="C1850">
        <v>-209.01689637775999</v>
      </c>
      <c r="D1850" t="s">
        <v>14</v>
      </c>
      <c r="E1850" t="s">
        <v>1896</v>
      </c>
      <c r="F1850" t="s">
        <v>1655</v>
      </c>
      <c r="G1850">
        <v>16</v>
      </c>
      <c r="H1850">
        <v>1</v>
      </c>
      <c r="I1850" s="6" t="s">
        <v>149</v>
      </c>
      <c r="J1850">
        <v>1</v>
      </c>
    </row>
    <row r="1851" spans="1:10">
      <c r="A1851">
        <v>0.38</v>
      </c>
      <c r="B1851">
        <v>0</v>
      </c>
      <c r="C1851">
        <v>-53.3480767912273</v>
      </c>
      <c r="D1851" t="s">
        <v>13</v>
      </c>
      <c r="E1851" t="s">
        <v>1897</v>
      </c>
      <c r="F1851" t="s">
        <v>1655</v>
      </c>
      <c r="G1851">
        <v>5</v>
      </c>
      <c r="H1851">
        <v>0.38</v>
      </c>
      <c r="I1851" s="6" t="s">
        <v>1001</v>
      </c>
      <c r="J1851">
        <v>0.75630209626295297</v>
      </c>
    </row>
    <row r="1852" spans="1:10">
      <c r="A1852">
        <v>0.26</v>
      </c>
      <c r="B1852">
        <v>0</v>
      </c>
      <c r="C1852">
        <v>-370.22640814246398</v>
      </c>
      <c r="D1852" t="s">
        <v>14</v>
      </c>
      <c r="E1852" t="s">
        <v>1897</v>
      </c>
      <c r="F1852" t="s">
        <v>1655</v>
      </c>
      <c r="G1852">
        <v>16</v>
      </c>
      <c r="H1852">
        <v>0.26</v>
      </c>
      <c r="I1852" s="6" t="s">
        <v>440</v>
      </c>
      <c r="J1852">
        <v>0.50498332953799996</v>
      </c>
    </row>
    <row r="1853" spans="1:10">
      <c r="A1853">
        <v>0</v>
      </c>
      <c r="B1853">
        <v>0</v>
      </c>
      <c r="C1853">
        <v>-177.361431192141</v>
      </c>
      <c r="D1853" t="s">
        <v>14</v>
      </c>
      <c r="E1853" t="s">
        <v>1898</v>
      </c>
      <c r="F1853" t="s">
        <v>1655</v>
      </c>
      <c r="G1853">
        <v>16</v>
      </c>
      <c r="H1853">
        <v>0</v>
      </c>
      <c r="I1853">
        <v>0</v>
      </c>
      <c r="J1853" s="6" t="s">
        <v>140</v>
      </c>
    </row>
    <row r="1854" spans="1:10">
      <c r="A1854">
        <v>0.48</v>
      </c>
      <c r="B1854">
        <v>0</v>
      </c>
      <c r="C1854">
        <v>-482.86829660296598</v>
      </c>
      <c r="D1854" t="s">
        <v>14</v>
      </c>
      <c r="E1854" t="s">
        <v>1899</v>
      </c>
      <c r="F1854" t="s">
        <v>1655</v>
      </c>
      <c r="G1854">
        <v>16</v>
      </c>
      <c r="H1854">
        <v>0.48</v>
      </c>
      <c r="I1854" s="6" t="s">
        <v>510</v>
      </c>
      <c r="J1854" s="6" t="s">
        <v>511</v>
      </c>
    </row>
    <row r="1855" spans="1:10">
      <c r="A1855">
        <v>0.26</v>
      </c>
      <c r="B1855">
        <v>0</v>
      </c>
      <c r="C1855">
        <v>-35.581145584878698</v>
      </c>
      <c r="D1855" t="s">
        <v>10</v>
      </c>
      <c r="E1855" t="s">
        <v>1900</v>
      </c>
      <c r="F1855" t="s">
        <v>1655</v>
      </c>
      <c r="G1855">
        <v>6</v>
      </c>
      <c r="H1855">
        <v>0.26</v>
      </c>
      <c r="I1855">
        <v>6.4066171571763003E-2</v>
      </c>
      <c r="J1855" s="6" t="s">
        <v>837</v>
      </c>
    </row>
    <row r="1856" spans="1:10">
      <c r="A1856">
        <v>0.61</v>
      </c>
      <c r="B1856">
        <v>0</v>
      </c>
      <c r="C1856">
        <v>-901.16535591548597</v>
      </c>
      <c r="D1856" t="s">
        <v>14</v>
      </c>
      <c r="E1856" t="s">
        <v>1900</v>
      </c>
      <c r="F1856" t="s">
        <v>1655</v>
      </c>
      <c r="G1856">
        <v>16</v>
      </c>
      <c r="H1856">
        <v>0.61</v>
      </c>
      <c r="I1856" s="6" t="s">
        <v>593</v>
      </c>
      <c r="J1856" s="6" t="s">
        <v>594</v>
      </c>
    </row>
    <row r="1857" spans="1:10">
      <c r="A1857" s="6" t="s">
        <v>610</v>
      </c>
      <c r="B1857">
        <v>0</v>
      </c>
      <c r="C1857">
        <v>-432.72141415945202</v>
      </c>
      <c r="D1857" t="s">
        <v>14</v>
      </c>
      <c r="E1857" t="s">
        <v>1901</v>
      </c>
      <c r="F1857" t="s">
        <v>1655</v>
      </c>
      <c r="G1857">
        <v>16</v>
      </c>
      <c r="H1857" s="6" t="s">
        <v>610</v>
      </c>
      <c r="I1857" s="6" t="s">
        <v>612</v>
      </c>
      <c r="J1857" s="6" t="s">
        <v>613</v>
      </c>
    </row>
    <row r="1858" spans="1:10">
      <c r="A1858">
        <v>0</v>
      </c>
      <c r="B1858">
        <v>0</v>
      </c>
      <c r="C1858">
        <v>-100.14522376501201</v>
      </c>
      <c r="D1858" t="s">
        <v>14</v>
      </c>
      <c r="E1858" t="s">
        <v>1902</v>
      </c>
      <c r="F1858" t="s">
        <v>1655</v>
      </c>
      <c r="G1858">
        <v>16</v>
      </c>
      <c r="H1858">
        <v>0</v>
      </c>
      <c r="I1858">
        <v>0</v>
      </c>
      <c r="J1858" s="6" t="s">
        <v>140</v>
      </c>
    </row>
    <row r="1859" spans="1:10">
      <c r="A1859">
        <v>0.13</v>
      </c>
      <c r="B1859">
        <v>0</v>
      </c>
      <c r="C1859">
        <v>-576.61269185532899</v>
      </c>
      <c r="D1859" t="s">
        <v>14</v>
      </c>
      <c r="E1859" t="s">
        <v>1903</v>
      </c>
      <c r="F1859" t="s">
        <v>1655</v>
      </c>
      <c r="G1859">
        <v>16</v>
      </c>
      <c r="H1859">
        <v>0.13</v>
      </c>
      <c r="I1859">
        <v>3.7231133725714599E-2</v>
      </c>
      <c r="J1859" s="6" t="s">
        <v>336</v>
      </c>
    </row>
    <row r="1860" spans="1:10">
      <c r="A1860">
        <v>0.21</v>
      </c>
      <c r="B1860">
        <v>0</v>
      </c>
      <c r="C1860">
        <v>-562.79914358267104</v>
      </c>
      <c r="D1860" t="s">
        <v>14</v>
      </c>
      <c r="E1860" t="s">
        <v>1904</v>
      </c>
      <c r="F1860" t="s">
        <v>1655</v>
      </c>
      <c r="G1860">
        <v>16</v>
      </c>
      <c r="H1860">
        <v>0.21</v>
      </c>
      <c r="I1860" s="6" t="s">
        <v>162</v>
      </c>
      <c r="J1860" s="6" t="s">
        <v>163</v>
      </c>
    </row>
    <row r="1861" spans="1:10">
      <c r="A1861">
        <v>0.3</v>
      </c>
      <c r="B1861">
        <v>0</v>
      </c>
      <c r="C1861">
        <v>-564.64909171552597</v>
      </c>
      <c r="D1861" t="s">
        <v>14</v>
      </c>
      <c r="E1861" t="s">
        <v>1905</v>
      </c>
      <c r="F1861" t="s">
        <v>1655</v>
      </c>
      <c r="G1861">
        <v>16</v>
      </c>
      <c r="H1861">
        <v>0.3</v>
      </c>
      <c r="I1861" s="6" t="s">
        <v>111</v>
      </c>
      <c r="J1861" s="6" t="s">
        <v>112</v>
      </c>
    </row>
    <row r="1862" spans="1:10">
      <c r="A1862">
        <v>0</v>
      </c>
      <c r="B1862">
        <v>0</v>
      </c>
      <c r="C1862">
        <v>-119.36313490173001</v>
      </c>
      <c r="D1862" t="s">
        <v>14</v>
      </c>
      <c r="E1862" t="s">
        <v>1906</v>
      </c>
      <c r="F1862" t="s">
        <v>1655</v>
      </c>
      <c r="G1862">
        <v>16</v>
      </c>
      <c r="H1862">
        <v>0</v>
      </c>
      <c r="I1862">
        <v>0</v>
      </c>
      <c r="J1862" s="6" t="s">
        <v>140</v>
      </c>
    </row>
    <row r="1863" spans="1:10">
      <c r="A1863">
        <v>0.2</v>
      </c>
      <c r="B1863">
        <v>0</v>
      </c>
      <c r="C1863">
        <v>-681.991233080656</v>
      </c>
      <c r="D1863" t="s">
        <v>14</v>
      </c>
      <c r="E1863" t="s">
        <v>1907</v>
      </c>
      <c r="F1863" t="s">
        <v>1655</v>
      </c>
      <c r="G1863">
        <v>16</v>
      </c>
      <c r="H1863">
        <v>0.2</v>
      </c>
      <c r="I1863">
        <v>7.2742662037866904E-2</v>
      </c>
      <c r="J1863">
        <v>0.44342194628279502</v>
      </c>
    </row>
    <row r="1864" spans="1:10">
      <c r="A1864">
        <v>0.26</v>
      </c>
      <c r="B1864">
        <v>0</v>
      </c>
      <c r="C1864">
        <v>-565.22835739228594</v>
      </c>
      <c r="D1864" t="s">
        <v>14</v>
      </c>
      <c r="E1864" t="s">
        <v>1908</v>
      </c>
      <c r="F1864" t="s">
        <v>1655</v>
      </c>
      <c r="G1864">
        <v>16</v>
      </c>
      <c r="H1864">
        <v>0.26</v>
      </c>
      <c r="I1864" s="6" t="s">
        <v>440</v>
      </c>
      <c r="J1864">
        <v>0.50498332953799996</v>
      </c>
    </row>
    <row r="1865" spans="1:10">
      <c r="A1865">
        <v>0.86</v>
      </c>
      <c r="B1865">
        <v>0</v>
      </c>
      <c r="C1865">
        <v>-14.936814619784901</v>
      </c>
      <c r="D1865" t="s">
        <v>10</v>
      </c>
      <c r="E1865" t="s">
        <v>1909</v>
      </c>
      <c r="F1865" t="s">
        <v>1655</v>
      </c>
      <c r="G1865">
        <v>5</v>
      </c>
      <c r="H1865">
        <v>0.86</v>
      </c>
      <c r="I1865" s="6" t="s">
        <v>1258</v>
      </c>
      <c r="J1865" s="6" t="s">
        <v>1259</v>
      </c>
    </row>
    <row r="1866" spans="1:10">
      <c r="A1866">
        <v>0.79</v>
      </c>
      <c r="B1866">
        <v>0</v>
      </c>
      <c r="C1866">
        <v>-16.363923889953501</v>
      </c>
      <c r="D1866" t="s">
        <v>13</v>
      </c>
      <c r="E1866" t="s">
        <v>1909</v>
      </c>
      <c r="F1866" t="s">
        <v>1655</v>
      </c>
      <c r="G1866">
        <v>5</v>
      </c>
      <c r="H1866">
        <v>0.79</v>
      </c>
      <c r="I1866" s="6" t="s">
        <v>1376</v>
      </c>
      <c r="J1866">
        <v>0.96057489775415095</v>
      </c>
    </row>
    <row r="1867" spans="1:10">
      <c r="A1867" s="6" t="s">
        <v>760</v>
      </c>
      <c r="B1867">
        <v>0</v>
      </c>
      <c r="C1867">
        <v>-161.999964876413</v>
      </c>
      <c r="D1867" t="s">
        <v>14</v>
      </c>
      <c r="E1867" t="s">
        <v>1909</v>
      </c>
      <c r="F1867" t="s">
        <v>1655</v>
      </c>
      <c r="G1867">
        <v>16</v>
      </c>
      <c r="H1867" s="6" t="s">
        <v>760</v>
      </c>
      <c r="I1867" s="6" t="s">
        <v>762</v>
      </c>
      <c r="J1867" s="6" t="s">
        <v>763</v>
      </c>
    </row>
    <row r="1868" spans="1:10">
      <c r="A1868">
        <v>7.0000000000000007E-2</v>
      </c>
      <c r="B1868">
        <v>0</v>
      </c>
      <c r="C1868">
        <v>-328.60376277421602</v>
      </c>
      <c r="D1868" t="s">
        <v>14</v>
      </c>
      <c r="E1868" t="s">
        <v>1910</v>
      </c>
      <c r="F1868" t="s">
        <v>1655</v>
      </c>
      <c r="G1868">
        <v>16</v>
      </c>
      <c r="H1868">
        <v>7.0000000000000007E-2</v>
      </c>
      <c r="I1868" s="6" t="s">
        <v>177</v>
      </c>
      <c r="J1868">
        <v>0.29301767695622299</v>
      </c>
    </row>
    <row r="1869" spans="1:10">
      <c r="A1869">
        <v>0</v>
      </c>
      <c r="B1869">
        <v>0</v>
      </c>
      <c r="C1869">
        <v>-7.5377518901260796</v>
      </c>
      <c r="D1869" t="s">
        <v>14</v>
      </c>
      <c r="E1869" t="s">
        <v>1911</v>
      </c>
      <c r="F1869" t="s">
        <v>1655</v>
      </c>
      <c r="G1869">
        <v>16</v>
      </c>
      <c r="H1869">
        <v>0</v>
      </c>
      <c r="I1869">
        <v>0</v>
      </c>
      <c r="J1869" s="6" t="s">
        <v>140</v>
      </c>
    </row>
    <row r="1870" spans="1:10">
      <c r="A1870">
        <v>0</v>
      </c>
      <c r="B1870">
        <v>0</v>
      </c>
      <c r="C1870">
        <v>-9.7766568574075094</v>
      </c>
      <c r="D1870" t="s">
        <v>10</v>
      </c>
      <c r="E1870" t="s">
        <v>1912</v>
      </c>
      <c r="F1870" t="s">
        <v>1655</v>
      </c>
      <c r="G1870">
        <v>5</v>
      </c>
      <c r="H1870">
        <v>0</v>
      </c>
      <c r="I1870" s="6" t="s">
        <v>126</v>
      </c>
      <c r="J1870" s="6" t="s">
        <v>127</v>
      </c>
    </row>
    <row r="1871" spans="1:10">
      <c r="A1871">
        <v>0.21</v>
      </c>
      <c r="B1871">
        <v>0</v>
      </c>
      <c r="C1871">
        <v>-781.39555774144003</v>
      </c>
      <c r="D1871" t="s">
        <v>14</v>
      </c>
      <c r="E1871" t="s">
        <v>1912</v>
      </c>
      <c r="F1871" t="s">
        <v>1655</v>
      </c>
      <c r="G1871">
        <v>16</v>
      </c>
      <c r="H1871">
        <v>0.21</v>
      </c>
      <c r="I1871" s="6" t="s">
        <v>162</v>
      </c>
      <c r="J1871" s="6" t="s">
        <v>163</v>
      </c>
    </row>
    <row r="1872" spans="1:10">
      <c r="A1872" s="6" t="s">
        <v>192</v>
      </c>
      <c r="B1872">
        <v>0</v>
      </c>
      <c r="C1872">
        <v>-69.887466454173193</v>
      </c>
      <c r="D1872" t="s">
        <v>13</v>
      </c>
      <c r="E1872" t="s">
        <v>1913</v>
      </c>
      <c r="F1872" t="s">
        <v>1655</v>
      </c>
      <c r="G1872">
        <v>6</v>
      </c>
      <c r="H1872" s="6" t="s">
        <v>192</v>
      </c>
      <c r="I1872" s="6" t="s">
        <v>1442</v>
      </c>
      <c r="J1872" s="6" t="s">
        <v>1443</v>
      </c>
    </row>
    <row r="1873" spans="1:10">
      <c r="A1873">
        <v>0.46</v>
      </c>
      <c r="B1873">
        <v>0</v>
      </c>
      <c r="C1873">
        <v>-605.74514303174794</v>
      </c>
      <c r="D1873" t="s">
        <v>14</v>
      </c>
      <c r="E1873" t="s">
        <v>1913</v>
      </c>
      <c r="F1873" t="s">
        <v>1655</v>
      </c>
      <c r="G1873">
        <v>16</v>
      </c>
      <c r="H1873">
        <v>0.46</v>
      </c>
      <c r="I1873" s="6" t="s">
        <v>396</v>
      </c>
      <c r="J1873" s="6" t="s">
        <v>397</v>
      </c>
    </row>
    <row r="1874" spans="1:10">
      <c r="A1874">
        <v>0.27</v>
      </c>
      <c r="B1874">
        <v>0</v>
      </c>
      <c r="C1874">
        <v>-732.45389620065998</v>
      </c>
      <c r="D1874" t="s">
        <v>14</v>
      </c>
      <c r="E1874" t="s">
        <v>1914</v>
      </c>
      <c r="F1874" t="s">
        <v>1655</v>
      </c>
      <c r="G1874">
        <v>16</v>
      </c>
      <c r="H1874">
        <v>0.27</v>
      </c>
      <c r="I1874">
        <v>0.114172650502742</v>
      </c>
      <c r="J1874" s="6" t="s">
        <v>429</v>
      </c>
    </row>
    <row r="1875" spans="1:10">
      <c r="A1875" s="6" t="s">
        <v>192</v>
      </c>
      <c r="B1875">
        <v>0</v>
      </c>
      <c r="C1875">
        <v>-685.98942749820003</v>
      </c>
      <c r="D1875" t="s">
        <v>14</v>
      </c>
      <c r="E1875" t="s">
        <v>1915</v>
      </c>
      <c r="F1875" t="s">
        <v>1655</v>
      </c>
      <c r="G1875">
        <v>16</v>
      </c>
      <c r="H1875" s="6" t="s">
        <v>192</v>
      </c>
      <c r="I1875" s="6" t="s">
        <v>193</v>
      </c>
      <c r="J1875" s="6" t="s">
        <v>194</v>
      </c>
    </row>
    <row r="1876" spans="1:10">
      <c r="A1876">
        <v>0</v>
      </c>
      <c r="B1876">
        <v>0</v>
      </c>
      <c r="C1876">
        <v>-89.059733270567904</v>
      </c>
      <c r="D1876" t="s">
        <v>14</v>
      </c>
      <c r="E1876" t="s">
        <v>1916</v>
      </c>
      <c r="F1876" t="s">
        <v>1655</v>
      </c>
      <c r="G1876">
        <v>16</v>
      </c>
      <c r="H1876">
        <v>0</v>
      </c>
      <c r="I1876">
        <v>0</v>
      </c>
      <c r="J1876" s="6" t="s">
        <v>140</v>
      </c>
    </row>
    <row r="1877" spans="1:10">
      <c r="A1877">
        <v>0.54</v>
      </c>
      <c r="B1877">
        <v>0</v>
      </c>
      <c r="C1877">
        <v>-728.28245420122698</v>
      </c>
      <c r="D1877" t="s">
        <v>14</v>
      </c>
      <c r="E1877" t="s">
        <v>1917</v>
      </c>
      <c r="F1877" t="s">
        <v>1655</v>
      </c>
      <c r="G1877">
        <v>16</v>
      </c>
      <c r="H1877">
        <v>0.54</v>
      </c>
      <c r="I1877" s="6" t="s">
        <v>517</v>
      </c>
      <c r="J1877" s="6" t="s">
        <v>518</v>
      </c>
    </row>
    <row r="1878" spans="1:10">
      <c r="A1878" s="6" t="s">
        <v>538</v>
      </c>
      <c r="B1878">
        <v>0</v>
      </c>
      <c r="C1878">
        <v>-84.427923720411201</v>
      </c>
      <c r="D1878" t="s">
        <v>10</v>
      </c>
      <c r="E1878" t="s">
        <v>1918</v>
      </c>
      <c r="F1878" t="s">
        <v>1655</v>
      </c>
      <c r="G1878">
        <v>7</v>
      </c>
      <c r="H1878" s="6" t="s">
        <v>538</v>
      </c>
      <c r="I1878" s="6" t="s">
        <v>1919</v>
      </c>
      <c r="J1878" s="6" t="s">
        <v>1920</v>
      </c>
    </row>
    <row r="1879" spans="1:10">
      <c r="A1879">
        <v>0.87</v>
      </c>
      <c r="B1879">
        <v>0</v>
      </c>
      <c r="C1879">
        <v>-60.409751542891101</v>
      </c>
      <c r="D1879" t="s">
        <v>13</v>
      </c>
      <c r="E1879" t="s">
        <v>1918</v>
      </c>
      <c r="F1879" t="s">
        <v>1655</v>
      </c>
      <c r="G1879">
        <v>7</v>
      </c>
      <c r="H1879">
        <v>0.87</v>
      </c>
      <c r="I1879" s="6" t="s">
        <v>1921</v>
      </c>
      <c r="J1879" s="6" t="s">
        <v>1922</v>
      </c>
    </row>
    <row r="1880" spans="1:10">
      <c r="A1880">
        <v>0.92</v>
      </c>
      <c r="B1880">
        <v>0</v>
      </c>
      <c r="C1880">
        <v>-328.43369363567803</v>
      </c>
      <c r="D1880" t="s">
        <v>14</v>
      </c>
      <c r="E1880" t="s">
        <v>1918</v>
      </c>
      <c r="F1880" t="s">
        <v>1655</v>
      </c>
      <c r="G1880">
        <v>16</v>
      </c>
      <c r="H1880">
        <v>0.92</v>
      </c>
      <c r="I1880" s="6" t="s">
        <v>596</v>
      </c>
      <c r="J1880">
        <v>0.98312054273103699</v>
      </c>
    </row>
    <row r="1881" spans="1:10">
      <c r="A1881">
        <v>0.19</v>
      </c>
      <c r="B1881">
        <v>0</v>
      </c>
      <c r="C1881">
        <v>-542.74216331668094</v>
      </c>
      <c r="D1881" t="s">
        <v>14</v>
      </c>
      <c r="E1881" t="s">
        <v>1923</v>
      </c>
      <c r="F1881" t="s">
        <v>1655</v>
      </c>
      <c r="G1881">
        <v>16</v>
      </c>
      <c r="H1881">
        <v>0.19</v>
      </c>
      <c r="I1881">
        <v>6.7266012751223098E-2</v>
      </c>
      <c r="J1881" s="6" t="s">
        <v>504</v>
      </c>
    </row>
    <row r="1882" spans="1:10">
      <c r="A1882">
        <v>0</v>
      </c>
      <c r="B1882">
        <v>0</v>
      </c>
      <c r="C1882">
        <v>-6.39070299032955</v>
      </c>
      <c r="D1882" t="s">
        <v>10</v>
      </c>
      <c r="E1882" t="s">
        <v>1924</v>
      </c>
      <c r="F1882" t="s">
        <v>1655</v>
      </c>
      <c r="G1882">
        <v>5</v>
      </c>
      <c r="H1882">
        <v>0</v>
      </c>
      <c r="I1882" s="6" t="s">
        <v>126</v>
      </c>
      <c r="J1882" s="6" t="s">
        <v>127</v>
      </c>
    </row>
    <row r="1883" spans="1:10">
      <c r="A1883">
        <v>0.05</v>
      </c>
      <c r="B1883">
        <v>0</v>
      </c>
      <c r="C1883">
        <v>-15.8728453902607</v>
      </c>
      <c r="D1883" t="s">
        <v>13</v>
      </c>
      <c r="E1883" t="s">
        <v>1924</v>
      </c>
      <c r="F1883" t="s">
        <v>1655</v>
      </c>
      <c r="G1883">
        <v>6</v>
      </c>
      <c r="H1883">
        <v>0.05</v>
      </c>
      <c r="I1883">
        <v>3.4029277060071599E-3</v>
      </c>
      <c r="J1883" s="6" t="s">
        <v>485</v>
      </c>
    </row>
    <row r="1884" spans="1:10">
      <c r="A1884">
        <v>0</v>
      </c>
      <c r="B1884">
        <v>0</v>
      </c>
      <c r="C1884">
        <v>-188.08680775128801</v>
      </c>
      <c r="D1884" t="s">
        <v>14</v>
      </c>
      <c r="E1884" t="s">
        <v>1924</v>
      </c>
      <c r="F1884" t="s">
        <v>1655</v>
      </c>
      <c r="G1884">
        <v>16</v>
      </c>
      <c r="H1884">
        <v>0</v>
      </c>
      <c r="I1884">
        <v>0</v>
      </c>
      <c r="J1884" s="6" t="s">
        <v>140</v>
      </c>
    </row>
    <row r="1885" spans="1:10">
      <c r="A1885">
        <v>0.84</v>
      </c>
      <c r="B1885">
        <v>0</v>
      </c>
      <c r="C1885">
        <v>-302.14407626089098</v>
      </c>
      <c r="D1885" t="s">
        <v>14</v>
      </c>
      <c r="E1885" t="s">
        <v>1925</v>
      </c>
      <c r="F1885" t="s">
        <v>1655</v>
      </c>
      <c r="G1885">
        <v>16</v>
      </c>
      <c r="H1885">
        <v>0.84</v>
      </c>
      <c r="I1885" s="6" t="s">
        <v>217</v>
      </c>
      <c r="J1885" s="6" t="s">
        <v>218</v>
      </c>
    </row>
    <row r="1886" spans="1:10">
      <c r="A1886">
        <v>0</v>
      </c>
      <c r="B1886">
        <v>0</v>
      </c>
      <c r="C1886">
        <v>-43.436851470063601</v>
      </c>
      <c r="D1886" t="s">
        <v>14</v>
      </c>
      <c r="E1886" t="s">
        <v>1926</v>
      </c>
      <c r="F1886" t="s">
        <v>1655</v>
      </c>
      <c r="G1886">
        <v>16</v>
      </c>
      <c r="H1886">
        <v>0</v>
      </c>
      <c r="I1886">
        <v>0</v>
      </c>
      <c r="J1886" s="6" t="s">
        <v>140</v>
      </c>
    </row>
    <row r="1887" spans="1:10">
      <c r="A1887">
        <v>0.86</v>
      </c>
      <c r="B1887">
        <v>0</v>
      </c>
      <c r="C1887">
        <v>-482.77897303455001</v>
      </c>
      <c r="D1887" t="s">
        <v>14</v>
      </c>
      <c r="E1887" t="s">
        <v>1927</v>
      </c>
      <c r="F1887" t="s">
        <v>1655</v>
      </c>
      <c r="G1887">
        <v>16</v>
      </c>
      <c r="H1887">
        <v>0.86</v>
      </c>
      <c r="I1887" s="6" t="s">
        <v>308</v>
      </c>
      <c r="J1887" s="6" t="s">
        <v>309</v>
      </c>
    </row>
    <row r="1888" spans="1:10">
      <c r="A1888">
        <v>0</v>
      </c>
      <c r="B1888">
        <v>0</v>
      </c>
      <c r="C1888">
        <v>-163.14300068252501</v>
      </c>
      <c r="D1888" t="s">
        <v>14</v>
      </c>
      <c r="E1888" t="s">
        <v>1928</v>
      </c>
      <c r="F1888" t="s">
        <v>1655</v>
      </c>
      <c r="G1888">
        <v>16</v>
      </c>
      <c r="H1888">
        <v>0</v>
      </c>
      <c r="I1888">
        <v>0</v>
      </c>
      <c r="J1888" s="6" t="s">
        <v>140</v>
      </c>
    </row>
    <row r="1889" spans="1:10">
      <c r="A1889">
        <v>0.09</v>
      </c>
      <c r="B1889">
        <v>0</v>
      </c>
      <c r="C1889">
        <v>-41.503409635836803</v>
      </c>
      <c r="D1889" t="s">
        <v>13</v>
      </c>
      <c r="E1889" t="s">
        <v>1929</v>
      </c>
      <c r="F1889" t="s">
        <v>1655</v>
      </c>
      <c r="G1889">
        <v>6</v>
      </c>
      <c r="H1889">
        <v>0.09</v>
      </c>
      <c r="I1889" s="6" t="s">
        <v>1930</v>
      </c>
      <c r="J1889" s="6" t="s">
        <v>1931</v>
      </c>
    </row>
    <row r="1890" spans="1:10">
      <c r="A1890">
        <v>0.53</v>
      </c>
      <c r="B1890">
        <v>0</v>
      </c>
      <c r="C1890">
        <v>-616.02415859627899</v>
      </c>
      <c r="D1890" t="s">
        <v>14</v>
      </c>
      <c r="E1890" t="s">
        <v>1929</v>
      </c>
      <c r="F1890" t="s">
        <v>1655</v>
      </c>
      <c r="G1890">
        <v>16</v>
      </c>
      <c r="H1890">
        <v>0.53</v>
      </c>
      <c r="I1890" s="6" t="s">
        <v>202</v>
      </c>
      <c r="J1890" s="6" t="s">
        <v>203</v>
      </c>
    </row>
    <row r="1891" spans="1:10">
      <c r="A1891">
        <v>0</v>
      </c>
      <c r="B1891">
        <v>0</v>
      </c>
      <c r="C1891">
        <v>-135.920428095473</v>
      </c>
      <c r="D1891" t="s">
        <v>14</v>
      </c>
      <c r="E1891" t="s">
        <v>1932</v>
      </c>
      <c r="F1891" t="s">
        <v>1655</v>
      </c>
      <c r="G1891">
        <v>16</v>
      </c>
      <c r="H1891">
        <v>0</v>
      </c>
      <c r="I1891">
        <v>0</v>
      </c>
      <c r="J1891" s="6" t="s">
        <v>140</v>
      </c>
    </row>
    <row r="1892" spans="1:10">
      <c r="A1892" s="6" t="s">
        <v>573</v>
      </c>
      <c r="B1892">
        <v>0</v>
      </c>
      <c r="C1892">
        <v>-622.78286115937999</v>
      </c>
      <c r="D1892" t="s">
        <v>14</v>
      </c>
      <c r="E1892" t="s">
        <v>1933</v>
      </c>
      <c r="F1892" t="s">
        <v>1655</v>
      </c>
      <c r="G1892">
        <v>16</v>
      </c>
      <c r="H1892" s="6" t="s">
        <v>573</v>
      </c>
      <c r="I1892" s="6" t="s">
        <v>575</v>
      </c>
      <c r="J1892" s="6" t="s">
        <v>576</v>
      </c>
    </row>
    <row r="1893" spans="1:10">
      <c r="A1893">
        <v>0</v>
      </c>
      <c r="B1893">
        <v>0</v>
      </c>
      <c r="C1893">
        <v>-70.854376156400406</v>
      </c>
      <c r="D1893" t="s">
        <v>14</v>
      </c>
      <c r="E1893" t="s">
        <v>1934</v>
      </c>
      <c r="F1893" t="s">
        <v>1655</v>
      </c>
      <c r="G1893">
        <v>16</v>
      </c>
      <c r="H1893">
        <v>0</v>
      </c>
      <c r="I1893">
        <v>0</v>
      </c>
      <c r="J1893" s="6" t="s">
        <v>140</v>
      </c>
    </row>
    <row r="1894" spans="1:10">
      <c r="A1894">
        <v>0.88</v>
      </c>
      <c r="B1894">
        <v>0</v>
      </c>
      <c r="C1894">
        <v>-449.19174112670902</v>
      </c>
      <c r="D1894" t="s">
        <v>14</v>
      </c>
      <c r="E1894" t="s">
        <v>1935</v>
      </c>
      <c r="F1894" t="s">
        <v>1655</v>
      </c>
      <c r="G1894">
        <v>16</v>
      </c>
      <c r="H1894">
        <v>0.88</v>
      </c>
      <c r="I1894" s="6" t="s">
        <v>434</v>
      </c>
      <c r="J1894" s="6" t="s">
        <v>435</v>
      </c>
    </row>
    <row r="1895" spans="1:10">
      <c r="A1895">
        <v>1</v>
      </c>
      <c r="B1895">
        <v>0</v>
      </c>
      <c r="C1895">
        <v>-223.608343262999</v>
      </c>
      <c r="D1895" t="s">
        <v>14</v>
      </c>
      <c r="E1895" t="s">
        <v>1936</v>
      </c>
      <c r="F1895" t="s">
        <v>1655</v>
      </c>
      <c r="G1895">
        <v>16</v>
      </c>
      <c r="H1895">
        <v>1</v>
      </c>
      <c r="I1895" s="6" t="s">
        <v>149</v>
      </c>
      <c r="J1895">
        <v>1</v>
      </c>
    </row>
    <row r="1896" spans="1:10">
      <c r="A1896">
        <v>0.78</v>
      </c>
      <c r="B1896">
        <v>0</v>
      </c>
      <c r="C1896">
        <v>-421.12342183031097</v>
      </c>
      <c r="D1896" t="s">
        <v>14</v>
      </c>
      <c r="E1896" t="s">
        <v>1937</v>
      </c>
      <c r="F1896" t="s">
        <v>1655</v>
      </c>
      <c r="G1896">
        <v>16</v>
      </c>
      <c r="H1896">
        <v>0.78</v>
      </c>
      <c r="I1896" s="6" t="s">
        <v>450</v>
      </c>
      <c r="J1896">
        <v>0.91595245987187102</v>
      </c>
    </row>
    <row r="1897" spans="1:10">
      <c r="A1897">
        <v>0</v>
      </c>
      <c r="B1897">
        <v>0</v>
      </c>
      <c r="C1897">
        <v>-71.409859993723899</v>
      </c>
      <c r="D1897" t="s">
        <v>14</v>
      </c>
      <c r="E1897" t="s">
        <v>1938</v>
      </c>
      <c r="F1897" t="s">
        <v>1655</v>
      </c>
      <c r="G1897">
        <v>16</v>
      </c>
      <c r="H1897">
        <v>0</v>
      </c>
      <c r="I1897">
        <v>0</v>
      </c>
      <c r="J1897" s="6" t="s">
        <v>140</v>
      </c>
    </row>
    <row r="1898" spans="1:10">
      <c r="A1898" s="6" t="s">
        <v>192</v>
      </c>
      <c r="B1898">
        <v>0</v>
      </c>
      <c r="C1898">
        <v>-883.85306512786099</v>
      </c>
      <c r="D1898" t="s">
        <v>14</v>
      </c>
      <c r="E1898" t="s">
        <v>1939</v>
      </c>
      <c r="F1898" t="s">
        <v>1655</v>
      </c>
      <c r="G1898">
        <v>16</v>
      </c>
      <c r="H1898" s="6" t="s">
        <v>192</v>
      </c>
      <c r="I1898" s="6" t="s">
        <v>193</v>
      </c>
      <c r="J1898" s="6" t="s">
        <v>194</v>
      </c>
    </row>
    <row r="1899" spans="1:10">
      <c r="A1899">
        <v>0.1</v>
      </c>
      <c r="B1899">
        <v>0</v>
      </c>
      <c r="C1899">
        <v>-437.81933467665198</v>
      </c>
      <c r="D1899" t="s">
        <v>14</v>
      </c>
      <c r="E1899" t="s">
        <v>1940</v>
      </c>
      <c r="F1899" t="s">
        <v>1655</v>
      </c>
      <c r="G1899">
        <v>16</v>
      </c>
      <c r="H1899">
        <v>0.1</v>
      </c>
      <c r="I1899" s="6" t="s">
        <v>172</v>
      </c>
      <c r="J1899" s="6" t="s">
        <v>173</v>
      </c>
    </row>
    <row r="1900" spans="1:10">
      <c r="A1900">
        <v>1</v>
      </c>
      <c r="B1900">
        <v>0</v>
      </c>
      <c r="C1900">
        <v>-273.04351721985898</v>
      </c>
      <c r="D1900" t="s">
        <v>14</v>
      </c>
      <c r="E1900" t="s">
        <v>1941</v>
      </c>
      <c r="F1900" t="s">
        <v>1655</v>
      </c>
      <c r="G1900">
        <v>16</v>
      </c>
      <c r="H1900">
        <v>1</v>
      </c>
      <c r="I1900" s="6" t="s">
        <v>149</v>
      </c>
      <c r="J1900">
        <v>1</v>
      </c>
    </row>
    <row r="1901" spans="1:10">
      <c r="A1901">
        <v>1</v>
      </c>
      <c r="B1901">
        <v>0</v>
      </c>
      <c r="C1901">
        <v>-114.255959890304</v>
      </c>
      <c r="D1901" t="s">
        <v>14</v>
      </c>
      <c r="E1901" t="s">
        <v>1942</v>
      </c>
      <c r="F1901" t="s">
        <v>1655</v>
      </c>
      <c r="G1901">
        <v>16</v>
      </c>
      <c r="H1901">
        <v>1</v>
      </c>
      <c r="I1901" s="6" t="s">
        <v>149</v>
      </c>
      <c r="J1901">
        <v>1</v>
      </c>
    </row>
    <row r="1902" spans="1:10">
      <c r="A1902">
        <v>1</v>
      </c>
      <c r="B1902">
        <v>0</v>
      </c>
      <c r="C1902">
        <v>-242.95369737517899</v>
      </c>
      <c r="D1902" t="s">
        <v>14</v>
      </c>
      <c r="E1902" t="s">
        <v>1943</v>
      </c>
      <c r="F1902" t="s">
        <v>1655</v>
      </c>
      <c r="G1902">
        <v>16</v>
      </c>
      <c r="H1902">
        <v>1</v>
      </c>
      <c r="I1902" s="6" t="s">
        <v>149</v>
      </c>
      <c r="J1902">
        <v>1</v>
      </c>
    </row>
    <row r="1903" spans="1:10">
      <c r="A1903">
        <v>1</v>
      </c>
      <c r="B1903">
        <v>0</v>
      </c>
      <c r="C1903">
        <v>-149.10919054458401</v>
      </c>
      <c r="D1903" t="s">
        <v>14</v>
      </c>
      <c r="E1903" t="s">
        <v>1944</v>
      </c>
      <c r="F1903" t="s">
        <v>1655</v>
      </c>
      <c r="G1903">
        <v>16</v>
      </c>
      <c r="H1903">
        <v>1</v>
      </c>
      <c r="I1903" s="6" t="s">
        <v>149</v>
      </c>
      <c r="J1903">
        <v>1</v>
      </c>
    </row>
    <row r="1904" spans="1:10">
      <c r="A1904">
        <v>0.31</v>
      </c>
      <c r="B1904">
        <v>0</v>
      </c>
      <c r="C1904">
        <v>-100.729419638634</v>
      </c>
      <c r="D1904" t="s">
        <v>10</v>
      </c>
      <c r="E1904" t="s">
        <v>1945</v>
      </c>
      <c r="F1904" t="s">
        <v>1655</v>
      </c>
      <c r="G1904">
        <v>5</v>
      </c>
      <c r="H1904">
        <v>0.31</v>
      </c>
      <c r="I1904">
        <v>7.6718520653767205E-2</v>
      </c>
      <c r="J1904" s="6" t="s">
        <v>278</v>
      </c>
    </row>
    <row r="1905" spans="1:10">
      <c r="A1905">
        <v>0</v>
      </c>
      <c r="B1905">
        <v>0</v>
      </c>
      <c r="C1905">
        <v>-4.68975652293748</v>
      </c>
      <c r="D1905" t="s">
        <v>13</v>
      </c>
      <c r="E1905" t="s">
        <v>1945</v>
      </c>
      <c r="F1905" t="s">
        <v>1655</v>
      </c>
      <c r="G1905">
        <v>6</v>
      </c>
      <c r="H1905">
        <v>0</v>
      </c>
      <c r="I1905">
        <v>0</v>
      </c>
      <c r="J1905" s="6" t="s">
        <v>109</v>
      </c>
    </row>
    <row r="1906" spans="1:10">
      <c r="A1906">
        <v>0.2</v>
      </c>
      <c r="B1906">
        <v>0</v>
      </c>
      <c r="C1906">
        <v>-414.224153249626</v>
      </c>
      <c r="D1906" t="s">
        <v>14</v>
      </c>
      <c r="E1906" t="s">
        <v>1945</v>
      </c>
      <c r="F1906" t="s">
        <v>1655</v>
      </c>
      <c r="G1906">
        <v>16</v>
      </c>
      <c r="H1906">
        <v>0.2</v>
      </c>
      <c r="I1906">
        <v>7.2742662037866904E-2</v>
      </c>
      <c r="J1906">
        <v>0.44342194628279502</v>
      </c>
    </row>
    <row r="1907" spans="1:10">
      <c r="A1907" s="6" t="s">
        <v>773</v>
      </c>
      <c r="B1907">
        <v>0</v>
      </c>
      <c r="C1907">
        <v>-72.341015784224993</v>
      </c>
      <c r="D1907" t="s">
        <v>10</v>
      </c>
      <c r="E1907" t="s">
        <v>1946</v>
      </c>
      <c r="F1907" t="s">
        <v>1655</v>
      </c>
      <c r="G1907">
        <v>6</v>
      </c>
      <c r="H1907" s="6" t="s">
        <v>773</v>
      </c>
      <c r="I1907" s="6" t="s">
        <v>776</v>
      </c>
      <c r="J1907" s="6" t="s">
        <v>777</v>
      </c>
    </row>
    <row r="1908" spans="1:10">
      <c r="A1908">
        <v>0.12</v>
      </c>
      <c r="B1908">
        <v>0</v>
      </c>
      <c r="C1908">
        <v>-33.728584126181701</v>
      </c>
      <c r="D1908" t="s">
        <v>13</v>
      </c>
      <c r="E1908" t="s">
        <v>1946</v>
      </c>
      <c r="F1908" t="s">
        <v>1655</v>
      </c>
      <c r="G1908">
        <v>5</v>
      </c>
      <c r="H1908">
        <v>0.12</v>
      </c>
      <c r="I1908" s="6" t="s">
        <v>502</v>
      </c>
      <c r="J1908" s="6" t="s">
        <v>503</v>
      </c>
    </row>
    <row r="1909" spans="1:10">
      <c r="A1909" s="6" t="s">
        <v>573</v>
      </c>
      <c r="B1909">
        <v>0</v>
      </c>
      <c r="C1909">
        <v>-642.97865902758895</v>
      </c>
      <c r="D1909" t="s">
        <v>14</v>
      </c>
      <c r="E1909" t="s">
        <v>1946</v>
      </c>
      <c r="F1909" t="s">
        <v>1655</v>
      </c>
      <c r="G1909">
        <v>16</v>
      </c>
      <c r="H1909" s="6" t="s">
        <v>573</v>
      </c>
      <c r="I1909" s="6" t="s">
        <v>575</v>
      </c>
      <c r="J1909" s="6" t="s">
        <v>576</v>
      </c>
    </row>
    <row r="1910" spans="1:10">
      <c r="A1910">
        <v>1</v>
      </c>
      <c r="B1910">
        <v>0</v>
      </c>
      <c r="C1910">
        <v>-90.401305835623205</v>
      </c>
      <c r="D1910" t="s">
        <v>14</v>
      </c>
      <c r="E1910" t="s">
        <v>1947</v>
      </c>
      <c r="F1910" t="s">
        <v>1655</v>
      </c>
      <c r="G1910">
        <v>16</v>
      </c>
      <c r="H1910">
        <v>1</v>
      </c>
      <c r="I1910" s="6" t="s">
        <v>149</v>
      </c>
      <c r="J1910">
        <v>1</v>
      </c>
    </row>
    <row r="1911" spans="1:10">
      <c r="A1911">
        <v>0</v>
      </c>
      <c r="B1911">
        <v>0</v>
      </c>
      <c r="C1911">
        <v>-56.700325834181399</v>
      </c>
      <c r="D1911" t="s">
        <v>14</v>
      </c>
      <c r="E1911" t="s">
        <v>1948</v>
      </c>
      <c r="F1911" t="s">
        <v>1655</v>
      </c>
      <c r="G1911">
        <v>16</v>
      </c>
      <c r="H1911">
        <v>0</v>
      </c>
      <c r="I1911">
        <v>0</v>
      </c>
      <c r="J1911" s="6" t="s">
        <v>140</v>
      </c>
    </row>
    <row r="1912" spans="1:10">
      <c r="A1912">
        <v>0.16</v>
      </c>
      <c r="B1912">
        <v>0</v>
      </c>
      <c r="C1912">
        <v>-439.85875273089198</v>
      </c>
      <c r="D1912" t="s">
        <v>14</v>
      </c>
      <c r="E1912" t="s">
        <v>1949</v>
      </c>
      <c r="F1912" t="s">
        <v>1655</v>
      </c>
      <c r="G1912">
        <v>16</v>
      </c>
      <c r="H1912">
        <v>0.16</v>
      </c>
      <c r="I1912">
        <v>5.1602574492917601E-2</v>
      </c>
      <c r="J1912" s="6" t="s">
        <v>283</v>
      </c>
    </row>
    <row r="1913" spans="1:10">
      <c r="A1913">
        <v>0.04</v>
      </c>
      <c r="B1913">
        <v>0</v>
      </c>
      <c r="C1913">
        <v>-408.89498732501897</v>
      </c>
      <c r="D1913" t="s">
        <v>14</v>
      </c>
      <c r="E1913" t="s">
        <v>1950</v>
      </c>
      <c r="F1913" t="s">
        <v>1655</v>
      </c>
      <c r="G1913">
        <v>16</v>
      </c>
      <c r="H1913">
        <v>0.04</v>
      </c>
      <c r="I1913">
        <v>5.09931620646296E-3</v>
      </c>
      <c r="J1913" s="6" t="s">
        <v>165</v>
      </c>
    </row>
    <row r="1914" spans="1:10">
      <c r="A1914">
        <v>0.75</v>
      </c>
      <c r="B1914">
        <v>0</v>
      </c>
      <c r="C1914">
        <v>-517.17950799850803</v>
      </c>
      <c r="D1914" t="s">
        <v>14</v>
      </c>
      <c r="E1914" t="s">
        <v>1951</v>
      </c>
      <c r="F1914" t="s">
        <v>1655</v>
      </c>
      <c r="G1914">
        <v>16</v>
      </c>
      <c r="H1914">
        <v>0.75</v>
      </c>
      <c r="I1914" s="6" t="s">
        <v>1200</v>
      </c>
      <c r="J1914" s="6" t="s">
        <v>1201</v>
      </c>
    </row>
    <row r="1915" spans="1:10">
      <c r="A1915">
        <v>0.8</v>
      </c>
      <c r="B1915">
        <v>0</v>
      </c>
      <c r="C1915">
        <v>-609.84907335355001</v>
      </c>
      <c r="D1915" t="s">
        <v>14</v>
      </c>
      <c r="E1915" t="s">
        <v>1952</v>
      </c>
      <c r="F1915" t="s">
        <v>1655</v>
      </c>
      <c r="G1915">
        <v>16</v>
      </c>
      <c r="H1915">
        <v>0.8</v>
      </c>
      <c r="I1915" s="6" t="s">
        <v>417</v>
      </c>
      <c r="J1915">
        <v>0.92725733796213305</v>
      </c>
    </row>
    <row r="1916" spans="1:10">
      <c r="A1916">
        <v>0.5</v>
      </c>
      <c r="B1916">
        <v>0</v>
      </c>
      <c r="C1916">
        <v>-1001.51332932656</v>
      </c>
      <c r="D1916" t="s">
        <v>14</v>
      </c>
      <c r="E1916" t="s">
        <v>1953</v>
      </c>
      <c r="F1916" t="s">
        <v>1655</v>
      </c>
      <c r="G1916">
        <v>16</v>
      </c>
      <c r="H1916">
        <v>0.5</v>
      </c>
      <c r="I1916" s="6" t="s">
        <v>188</v>
      </c>
      <c r="J1916" s="6" t="s">
        <v>189</v>
      </c>
    </row>
    <row r="1917" spans="1:10">
      <c r="A1917">
        <v>0</v>
      </c>
      <c r="B1917">
        <v>0</v>
      </c>
      <c r="C1917">
        <v>-87.279607723050106</v>
      </c>
      <c r="D1917" t="s">
        <v>14</v>
      </c>
      <c r="E1917" t="s">
        <v>1954</v>
      </c>
      <c r="F1917" t="s">
        <v>1655</v>
      </c>
      <c r="G1917">
        <v>16</v>
      </c>
      <c r="H1917">
        <v>0</v>
      </c>
      <c r="I1917">
        <v>0</v>
      </c>
      <c r="J1917" s="6" t="s">
        <v>140</v>
      </c>
    </row>
    <row r="1918" spans="1:10">
      <c r="A1918">
        <v>0</v>
      </c>
      <c r="B1918">
        <v>0</v>
      </c>
      <c r="C1918">
        <v>-203.173468822876</v>
      </c>
      <c r="D1918" t="s">
        <v>14</v>
      </c>
      <c r="E1918" t="s">
        <v>1955</v>
      </c>
      <c r="F1918" t="s">
        <v>1655</v>
      </c>
      <c r="G1918">
        <v>16</v>
      </c>
      <c r="H1918">
        <v>0</v>
      </c>
      <c r="I1918">
        <v>0</v>
      </c>
      <c r="J1918" s="6" t="s">
        <v>140</v>
      </c>
    </row>
    <row r="1919" spans="1:10">
      <c r="A1919">
        <v>0.22</v>
      </c>
      <c r="B1919">
        <v>0</v>
      </c>
      <c r="C1919">
        <v>-577.16668234052702</v>
      </c>
      <c r="D1919" t="s">
        <v>14</v>
      </c>
      <c r="E1919" t="s">
        <v>1956</v>
      </c>
      <c r="F1919" t="s">
        <v>1655</v>
      </c>
      <c r="G1919">
        <v>16</v>
      </c>
      <c r="H1919">
        <v>0.22</v>
      </c>
      <c r="I1919">
        <v>8.4047540128129095E-2</v>
      </c>
      <c r="J1919" s="6" t="s">
        <v>114</v>
      </c>
    </row>
    <row r="1920" spans="1:10">
      <c r="A1920">
        <v>0.3</v>
      </c>
      <c r="B1920">
        <v>0</v>
      </c>
      <c r="C1920">
        <v>-74.352374774794995</v>
      </c>
      <c r="D1920" t="s">
        <v>10</v>
      </c>
      <c r="E1920" t="s">
        <v>1957</v>
      </c>
      <c r="F1920" t="s">
        <v>1655</v>
      </c>
      <c r="G1920">
        <v>7</v>
      </c>
      <c r="H1920">
        <v>0.3</v>
      </c>
      <c r="I1920">
        <v>8.9030330494427504E-2</v>
      </c>
      <c r="J1920" s="6" t="s">
        <v>1958</v>
      </c>
    </row>
    <row r="1921" spans="1:10">
      <c r="A1921">
        <v>0.3</v>
      </c>
      <c r="B1921">
        <v>0</v>
      </c>
      <c r="C1921">
        <v>-628.25766603358602</v>
      </c>
      <c r="D1921" t="s">
        <v>14</v>
      </c>
      <c r="E1921" t="s">
        <v>1957</v>
      </c>
      <c r="F1921" t="s">
        <v>1655</v>
      </c>
      <c r="G1921">
        <v>16</v>
      </c>
      <c r="H1921">
        <v>0.3</v>
      </c>
      <c r="I1921" s="6" t="s">
        <v>111</v>
      </c>
      <c r="J1921" s="6" t="s">
        <v>112</v>
      </c>
    </row>
    <row r="1922" spans="1:10">
      <c r="A1922">
        <v>0</v>
      </c>
      <c r="B1922">
        <v>0</v>
      </c>
      <c r="C1922">
        <v>-247.610041544441</v>
      </c>
      <c r="D1922" t="s">
        <v>14</v>
      </c>
      <c r="E1922" t="s">
        <v>1959</v>
      </c>
      <c r="F1922" t="s">
        <v>1655</v>
      </c>
      <c r="G1922">
        <v>16</v>
      </c>
      <c r="H1922">
        <v>0</v>
      </c>
      <c r="I1922">
        <v>0</v>
      </c>
      <c r="J1922" s="6" t="s">
        <v>140</v>
      </c>
    </row>
    <row r="1923" spans="1:10">
      <c r="A1923">
        <v>0.06</v>
      </c>
      <c r="B1923">
        <v>0</v>
      </c>
      <c r="C1923">
        <v>-23.238388066306399</v>
      </c>
      <c r="D1923" t="s">
        <v>13</v>
      </c>
      <c r="E1923" t="s">
        <v>1960</v>
      </c>
      <c r="F1923" t="s">
        <v>1655</v>
      </c>
      <c r="G1923">
        <v>6</v>
      </c>
      <c r="H1923">
        <v>0.06</v>
      </c>
      <c r="I1923">
        <v>4.78472059018753E-3</v>
      </c>
      <c r="J1923" s="6" t="s">
        <v>213</v>
      </c>
    </row>
    <row r="1924" spans="1:10">
      <c r="A1924" s="6" t="s">
        <v>236</v>
      </c>
      <c r="B1924">
        <v>0</v>
      </c>
      <c r="C1924">
        <v>-712.79663427627099</v>
      </c>
      <c r="D1924" t="s">
        <v>14</v>
      </c>
      <c r="E1924" t="s">
        <v>1960</v>
      </c>
      <c r="F1924" t="s">
        <v>1655</v>
      </c>
      <c r="G1924">
        <v>16</v>
      </c>
      <c r="H1924" s="6" t="s">
        <v>236</v>
      </c>
      <c r="I1924" s="6" t="s">
        <v>237</v>
      </c>
      <c r="J1924">
        <v>0.64453599400862305</v>
      </c>
    </row>
    <row r="1925" spans="1:10">
      <c r="A1925" s="6" t="s">
        <v>610</v>
      </c>
      <c r="B1925">
        <v>0</v>
      </c>
      <c r="C1925">
        <v>-370.05701562801198</v>
      </c>
      <c r="D1925" t="s">
        <v>14</v>
      </c>
      <c r="E1925" t="s">
        <v>1961</v>
      </c>
      <c r="F1925" t="s">
        <v>1655</v>
      </c>
      <c r="G1925">
        <v>16</v>
      </c>
      <c r="H1925" s="6" t="s">
        <v>610</v>
      </c>
      <c r="I1925" s="6" t="s">
        <v>612</v>
      </c>
      <c r="J1925" s="6" t="s">
        <v>613</v>
      </c>
    </row>
    <row r="1926" spans="1:10">
      <c r="A1926">
        <v>0.09</v>
      </c>
      <c r="B1926">
        <v>0</v>
      </c>
      <c r="C1926">
        <v>-436.79629690064201</v>
      </c>
      <c r="D1926" t="s">
        <v>14</v>
      </c>
      <c r="E1926" t="s">
        <v>1962</v>
      </c>
      <c r="F1926" t="s">
        <v>1655</v>
      </c>
      <c r="G1926">
        <v>16</v>
      </c>
      <c r="H1926">
        <v>0.09</v>
      </c>
      <c r="I1926" s="6" t="s">
        <v>116</v>
      </c>
      <c r="J1926" s="6" t="s">
        <v>117</v>
      </c>
    </row>
    <row r="1927" spans="1:10">
      <c r="A1927">
        <v>0.3</v>
      </c>
      <c r="B1927">
        <v>0</v>
      </c>
      <c r="C1927">
        <v>-75.816975632872001</v>
      </c>
      <c r="D1927" t="s">
        <v>10</v>
      </c>
      <c r="E1927" t="s">
        <v>1963</v>
      </c>
      <c r="F1927" t="s">
        <v>1655</v>
      </c>
      <c r="G1927">
        <v>6</v>
      </c>
      <c r="H1927">
        <v>0.3</v>
      </c>
      <c r="I1927">
        <v>8.1309996308552193E-2</v>
      </c>
      <c r="J1927">
        <v>0.67482371885231396</v>
      </c>
    </row>
    <row r="1928" spans="1:10">
      <c r="A1928">
        <v>0.31</v>
      </c>
      <c r="B1928">
        <v>0</v>
      </c>
      <c r="C1928">
        <v>-626.22239292217603</v>
      </c>
      <c r="D1928" t="s">
        <v>14</v>
      </c>
      <c r="E1928" t="s">
        <v>1963</v>
      </c>
      <c r="F1928" t="s">
        <v>1655</v>
      </c>
      <c r="G1928">
        <v>16</v>
      </c>
      <c r="H1928">
        <v>0.31</v>
      </c>
      <c r="I1928" s="6" t="s">
        <v>860</v>
      </c>
      <c r="J1928" s="6" t="s">
        <v>861</v>
      </c>
    </row>
    <row r="1929" spans="1:10">
      <c r="A1929">
        <v>0.04</v>
      </c>
      <c r="B1929">
        <v>0</v>
      </c>
      <c r="C1929">
        <v>-22.189651476883</v>
      </c>
      <c r="D1929" t="s">
        <v>13</v>
      </c>
      <c r="E1929" t="s">
        <v>1964</v>
      </c>
      <c r="F1929" t="s">
        <v>1655</v>
      </c>
      <c r="G1929">
        <v>6</v>
      </c>
      <c r="H1929">
        <v>0.04</v>
      </c>
      <c r="I1929">
        <v>2.2328257890698502E-3</v>
      </c>
      <c r="J1929" s="6" t="s">
        <v>648</v>
      </c>
    </row>
    <row r="1930" spans="1:10">
      <c r="A1930">
        <v>7.0000000000000007E-2</v>
      </c>
      <c r="B1930">
        <v>0</v>
      </c>
      <c r="C1930">
        <v>-442.47638549001601</v>
      </c>
      <c r="D1930" t="s">
        <v>14</v>
      </c>
      <c r="E1930" t="s">
        <v>1964</v>
      </c>
      <c r="F1930" t="s">
        <v>1655</v>
      </c>
      <c r="G1930">
        <v>16</v>
      </c>
      <c r="H1930">
        <v>7.0000000000000007E-2</v>
      </c>
      <c r="I1930" s="6" t="s">
        <v>177</v>
      </c>
      <c r="J1930">
        <v>0.29301767695622299</v>
      </c>
    </row>
    <row r="1931" spans="1:10">
      <c r="A1931">
        <v>1</v>
      </c>
      <c r="B1931">
        <v>0</v>
      </c>
      <c r="C1931">
        <v>-115.335656866663</v>
      </c>
      <c r="D1931" t="s">
        <v>14</v>
      </c>
      <c r="E1931" t="s">
        <v>1965</v>
      </c>
      <c r="F1931" t="s">
        <v>1655</v>
      </c>
      <c r="G1931">
        <v>16</v>
      </c>
      <c r="H1931">
        <v>1</v>
      </c>
      <c r="I1931" s="6" t="s">
        <v>149</v>
      </c>
      <c r="J1931">
        <v>1</v>
      </c>
    </row>
    <row r="1932" spans="1:10">
      <c r="A1932">
        <v>0</v>
      </c>
      <c r="B1932">
        <v>0</v>
      </c>
      <c r="C1932">
        <v>-201.00220217243501</v>
      </c>
      <c r="D1932" t="s">
        <v>14</v>
      </c>
      <c r="E1932" t="s">
        <v>1966</v>
      </c>
      <c r="F1932" t="s">
        <v>1655</v>
      </c>
      <c r="G1932">
        <v>16</v>
      </c>
      <c r="H1932">
        <v>0</v>
      </c>
      <c r="I1932">
        <v>0</v>
      </c>
      <c r="J1932" s="6" t="s">
        <v>140</v>
      </c>
    </row>
    <row r="1933" spans="1:10">
      <c r="A1933">
        <v>0.45</v>
      </c>
      <c r="B1933">
        <v>0</v>
      </c>
      <c r="C1933">
        <v>-610.25589141919602</v>
      </c>
      <c r="D1933" t="s">
        <v>14</v>
      </c>
      <c r="E1933" t="s">
        <v>1967</v>
      </c>
      <c r="F1933" t="s">
        <v>1655</v>
      </c>
      <c r="G1933">
        <v>16</v>
      </c>
      <c r="H1933">
        <v>0.45</v>
      </c>
      <c r="I1933" s="6" t="s">
        <v>233</v>
      </c>
      <c r="J1933" s="6" t="s">
        <v>234</v>
      </c>
    </row>
    <row r="1934" spans="1:10">
      <c r="A1934">
        <v>0.01</v>
      </c>
      <c r="B1934">
        <v>0</v>
      </c>
      <c r="C1934">
        <v>-290.18702958315401</v>
      </c>
      <c r="D1934" t="s">
        <v>14</v>
      </c>
      <c r="E1934" t="s">
        <v>1968</v>
      </c>
      <c r="F1934" t="s">
        <v>1655</v>
      </c>
      <c r="G1934">
        <v>16</v>
      </c>
      <c r="H1934">
        <v>0.01</v>
      </c>
      <c r="I1934" s="6" t="s">
        <v>479</v>
      </c>
      <c r="J1934" s="6" t="s">
        <v>480</v>
      </c>
    </row>
    <row r="1935" spans="1:10">
      <c r="A1935">
        <v>0</v>
      </c>
      <c r="B1935">
        <v>0</v>
      </c>
      <c r="C1935">
        <v>-45.012635441268401</v>
      </c>
      <c r="D1935" t="s">
        <v>14</v>
      </c>
      <c r="E1935" t="s">
        <v>1969</v>
      </c>
      <c r="F1935" t="s">
        <v>1655</v>
      </c>
      <c r="G1935">
        <v>16</v>
      </c>
      <c r="H1935">
        <v>0</v>
      </c>
      <c r="I1935">
        <v>0</v>
      </c>
      <c r="J1935" s="6" t="s">
        <v>140</v>
      </c>
    </row>
    <row r="1936" spans="1:10">
      <c r="A1936">
        <v>0.57999999999999996</v>
      </c>
      <c r="B1936">
        <v>0</v>
      </c>
      <c r="C1936">
        <v>-733.328747815361</v>
      </c>
      <c r="D1936" t="s">
        <v>14</v>
      </c>
      <c r="E1936" t="s">
        <v>1970</v>
      </c>
      <c r="F1936" t="s">
        <v>1655</v>
      </c>
      <c r="G1936">
        <v>16</v>
      </c>
      <c r="H1936">
        <v>0.57999999999999996</v>
      </c>
      <c r="I1936" s="6" t="s">
        <v>420</v>
      </c>
      <c r="J1936" s="6" t="s">
        <v>421</v>
      </c>
    </row>
    <row r="1937" spans="1:10">
      <c r="A1937">
        <v>0.04</v>
      </c>
      <c r="B1937">
        <v>0</v>
      </c>
      <c r="C1937">
        <v>-374.62394379855999</v>
      </c>
      <c r="D1937" t="s">
        <v>14</v>
      </c>
      <c r="E1937" t="s">
        <v>1971</v>
      </c>
      <c r="F1937" t="s">
        <v>1655</v>
      </c>
      <c r="G1937">
        <v>16</v>
      </c>
      <c r="H1937">
        <v>0.04</v>
      </c>
      <c r="I1937">
        <v>5.09931620646296E-3</v>
      </c>
      <c r="J1937" s="6" t="s">
        <v>165</v>
      </c>
    </row>
    <row r="1938" spans="1:10">
      <c r="A1938">
        <v>0</v>
      </c>
      <c r="B1938">
        <v>0</v>
      </c>
      <c r="C1938">
        <v>-63.0017531052818</v>
      </c>
      <c r="D1938" t="s">
        <v>14</v>
      </c>
      <c r="E1938" t="s">
        <v>1972</v>
      </c>
      <c r="F1938" t="s">
        <v>1655</v>
      </c>
      <c r="G1938">
        <v>16</v>
      </c>
      <c r="H1938">
        <v>0</v>
      </c>
      <c r="I1938">
        <v>0</v>
      </c>
      <c r="J1938" s="6" t="s">
        <v>140</v>
      </c>
    </row>
    <row r="1939" spans="1:10">
      <c r="A1939">
        <v>0.62</v>
      </c>
      <c r="B1939">
        <v>0</v>
      </c>
      <c r="C1939">
        <v>-747.19140514651497</v>
      </c>
      <c r="D1939" t="s">
        <v>14</v>
      </c>
      <c r="E1939" t="s">
        <v>1973</v>
      </c>
      <c r="F1939" t="s">
        <v>1655</v>
      </c>
      <c r="G1939">
        <v>16</v>
      </c>
      <c r="H1939">
        <v>0.62</v>
      </c>
      <c r="I1939" s="6" t="s">
        <v>119</v>
      </c>
      <c r="J1939" s="6" t="s">
        <v>120</v>
      </c>
    </row>
    <row r="1940" spans="1:10">
      <c r="A1940">
        <v>1</v>
      </c>
      <c r="B1940">
        <v>0</v>
      </c>
      <c r="C1940">
        <v>-217.80494386552999</v>
      </c>
      <c r="D1940" t="s">
        <v>14</v>
      </c>
      <c r="E1940" t="s">
        <v>1974</v>
      </c>
      <c r="F1940" t="s">
        <v>1655</v>
      </c>
      <c r="G1940">
        <v>16</v>
      </c>
      <c r="H1940">
        <v>1</v>
      </c>
      <c r="I1940" s="6" t="s">
        <v>149</v>
      </c>
      <c r="J1940">
        <v>1</v>
      </c>
    </row>
    <row r="1941" spans="1:10">
      <c r="A1941">
        <v>0</v>
      </c>
      <c r="B1941">
        <v>0</v>
      </c>
      <c r="C1941">
        <v>-6.9045807313554803</v>
      </c>
      <c r="D1941" t="s">
        <v>14</v>
      </c>
      <c r="E1941" t="s">
        <v>1975</v>
      </c>
      <c r="F1941" t="s">
        <v>1655</v>
      </c>
      <c r="G1941">
        <v>16</v>
      </c>
      <c r="H1941">
        <v>0</v>
      </c>
      <c r="I1941">
        <v>0</v>
      </c>
      <c r="J1941" s="6" t="s">
        <v>140</v>
      </c>
    </row>
    <row r="1942" spans="1:10">
      <c r="A1942">
        <v>0.49</v>
      </c>
      <c r="B1942">
        <v>0</v>
      </c>
      <c r="C1942">
        <v>-727.08736887785994</v>
      </c>
      <c r="D1942" t="s">
        <v>14</v>
      </c>
      <c r="E1942" t="s">
        <v>1976</v>
      </c>
      <c r="F1942" t="s">
        <v>1655</v>
      </c>
      <c r="G1942">
        <v>16</v>
      </c>
      <c r="H1942">
        <v>0.49</v>
      </c>
      <c r="I1942" s="6" t="s">
        <v>393</v>
      </c>
      <c r="J1942" s="6" t="s">
        <v>394</v>
      </c>
    </row>
    <row r="1943" spans="1:10">
      <c r="A1943">
        <v>0.93</v>
      </c>
      <c r="B1943">
        <v>0</v>
      </c>
      <c r="C1943">
        <v>-190.07893688762201</v>
      </c>
      <c r="D1943" t="s">
        <v>14</v>
      </c>
      <c r="E1943" t="s">
        <v>1977</v>
      </c>
      <c r="F1943" t="s">
        <v>1655</v>
      </c>
      <c r="G1943">
        <v>16</v>
      </c>
      <c r="H1943">
        <v>0.93</v>
      </c>
      <c r="I1943" s="6" t="s">
        <v>206</v>
      </c>
      <c r="J1943" s="6" t="s">
        <v>207</v>
      </c>
    </row>
    <row r="1944" spans="1:10">
      <c r="A1944">
        <v>0</v>
      </c>
      <c r="B1944">
        <v>0</v>
      </c>
      <c r="C1944">
        <v>-6.1206545347823704</v>
      </c>
      <c r="D1944" t="s">
        <v>14</v>
      </c>
      <c r="E1944" t="s">
        <v>1978</v>
      </c>
      <c r="F1944" t="s">
        <v>1655</v>
      </c>
      <c r="G1944">
        <v>16</v>
      </c>
      <c r="H1944">
        <v>0</v>
      </c>
      <c r="I1944">
        <v>0</v>
      </c>
      <c r="J1944" s="6" t="s">
        <v>140</v>
      </c>
    </row>
    <row r="1945" spans="1:10">
      <c r="A1945">
        <v>0</v>
      </c>
      <c r="B1945">
        <v>0</v>
      </c>
      <c r="C1945">
        <v>-46.337246259967401</v>
      </c>
      <c r="D1945" t="s">
        <v>14</v>
      </c>
      <c r="E1945" t="s">
        <v>1979</v>
      </c>
      <c r="F1945" t="s">
        <v>1655</v>
      </c>
      <c r="G1945">
        <v>16</v>
      </c>
      <c r="H1945">
        <v>0</v>
      </c>
      <c r="I1945">
        <v>0</v>
      </c>
      <c r="J1945" s="6" t="s">
        <v>140</v>
      </c>
    </row>
    <row r="1946" spans="1:10">
      <c r="A1946">
        <v>0</v>
      </c>
      <c r="B1946">
        <v>0</v>
      </c>
      <c r="C1946">
        <v>-6.3116109159988998</v>
      </c>
      <c r="D1946" t="s">
        <v>14</v>
      </c>
      <c r="E1946" t="s">
        <v>1980</v>
      </c>
      <c r="F1946" t="s">
        <v>1655</v>
      </c>
      <c r="G1946">
        <v>16</v>
      </c>
      <c r="H1946">
        <v>0</v>
      </c>
      <c r="I1946">
        <v>0</v>
      </c>
      <c r="J1946" s="6" t="s">
        <v>140</v>
      </c>
    </row>
    <row r="1947" spans="1:10">
      <c r="A1947">
        <v>0.89</v>
      </c>
      <c r="B1947">
        <v>0</v>
      </c>
      <c r="C1947">
        <v>-372.91027667746403</v>
      </c>
      <c r="D1947" t="s">
        <v>14</v>
      </c>
      <c r="E1947" t="s">
        <v>1981</v>
      </c>
      <c r="F1947" t="s">
        <v>1655</v>
      </c>
      <c r="G1947">
        <v>16</v>
      </c>
      <c r="H1947">
        <v>0.89</v>
      </c>
      <c r="I1947" s="6" t="s">
        <v>159</v>
      </c>
      <c r="J1947" s="6" t="s">
        <v>160</v>
      </c>
    </row>
    <row r="1948" spans="1:10">
      <c r="A1948">
        <v>0.96</v>
      </c>
      <c r="B1948">
        <v>0</v>
      </c>
      <c r="C1948">
        <v>-296.62537194064703</v>
      </c>
      <c r="D1948" t="s">
        <v>14</v>
      </c>
      <c r="E1948" t="s">
        <v>1982</v>
      </c>
      <c r="F1948" t="s">
        <v>1655</v>
      </c>
      <c r="G1948">
        <v>16</v>
      </c>
      <c r="H1948">
        <v>0.96</v>
      </c>
      <c r="I1948" s="6" t="s">
        <v>565</v>
      </c>
      <c r="J1948">
        <v>0.99490068379353702</v>
      </c>
    </row>
    <row r="1949" spans="1:10">
      <c r="A1949">
        <v>7.0000000000000007E-2</v>
      </c>
      <c r="B1949">
        <v>0</v>
      </c>
      <c r="C1949">
        <v>-422.85719656019802</v>
      </c>
      <c r="D1949" t="s">
        <v>14</v>
      </c>
      <c r="E1949" t="s">
        <v>1983</v>
      </c>
      <c r="F1949" t="s">
        <v>1655</v>
      </c>
      <c r="G1949">
        <v>16</v>
      </c>
      <c r="H1949">
        <v>7.0000000000000007E-2</v>
      </c>
      <c r="I1949" s="6" t="s">
        <v>177</v>
      </c>
      <c r="J1949">
        <v>0.29301767695622299</v>
      </c>
    </row>
    <row r="1950" spans="1:10">
      <c r="A1950">
        <v>0</v>
      </c>
      <c r="B1950">
        <v>0</v>
      </c>
      <c r="C1950">
        <v>-319.89314258599899</v>
      </c>
      <c r="D1950" t="s">
        <v>14</v>
      </c>
      <c r="E1950" t="s">
        <v>1984</v>
      </c>
      <c r="F1950" t="s">
        <v>1655</v>
      </c>
      <c r="G1950">
        <v>16</v>
      </c>
      <c r="H1950">
        <v>0</v>
      </c>
      <c r="I1950">
        <v>0</v>
      </c>
      <c r="J1950" s="6" t="s">
        <v>140</v>
      </c>
    </row>
    <row r="1951" spans="1:10">
      <c r="A1951">
        <v>0</v>
      </c>
      <c r="B1951">
        <v>0</v>
      </c>
      <c r="C1951">
        <v>-135.386544836475</v>
      </c>
      <c r="D1951" t="s">
        <v>14</v>
      </c>
      <c r="E1951" t="s">
        <v>1985</v>
      </c>
      <c r="F1951" t="s">
        <v>1655</v>
      </c>
      <c r="G1951">
        <v>16</v>
      </c>
      <c r="H1951">
        <v>0</v>
      </c>
      <c r="I1951">
        <v>0</v>
      </c>
      <c r="J1951" s="6" t="s">
        <v>140</v>
      </c>
    </row>
    <row r="1952" spans="1:10">
      <c r="A1952">
        <v>0</v>
      </c>
      <c r="B1952">
        <v>0</v>
      </c>
      <c r="C1952">
        <v>-200.05781820146001</v>
      </c>
      <c r="D1952" t="s">
        <v>14</v>
      </c>
      <c r="E1952" t="s">
        <v>1986</v>
      </c>
      <c r="F1952" t="s">
        <v>1655</v>
      </c>
      <c r="G1952">
        <v>16</v>
      </c>
      <c r="H1952">
        <v>0</v>
      </c>
      <c r="I1952">
        <v>0</v>
      </c>
      <c r="J1952" s="6" t="s">
        <v>140</v>
      </c>
    </row>
    <row r="1953" spans="1:10">
      <c r="A1953">
        <v>0</v>
      </c>
      <c r="B1953">
        <v>0</v>
      </c>
      <c r="C1953">
        <v>-214.01753232978501</v>
      </c>
      <c r="D1953" t="s">
        <v>14</v>
      </c>
      <c r="E1953" t="s">
        <v>1987</v>
      </c>
      <c r="F1953" t="s">
        <v>1655</v>
      </c>
      <c r="G1953">
        <v>16</v>
      </c>
      <c r="H1953">
        <v>0</v>
      </c>
      <c r="I1953">
        <v>0</v>
      </c>
      <c r="J1953" s="6" t="s">
        <v>140</v>
      </c>
    </row>
    <row r="1954" spans="1:10">
      <c r="A1954">
        <v>0</v>
      </c>
      <c r="B1954">
        <v>0</v>
      </c>
      <c r="C1954">
        <v>-245.147596394473</v>
      </c>
      <c r="D1954" t="s">
        <v>14</v>
      </c>
      <c r="E1954" t="s">
        <v>1988</v>
      </c>
      <c r="F1954" t="s">
        <v>1655</v>
      </c>
      <c r="G1954">
        <v>16</v>
      </c>
      <c r="H1954">
        <v>0</v>
      </c>
      <c r="I1954">
        <v>0</v>
      </c>
      <c r="J1954" s="6" t="s">
        <v>140</v>
      </c>
    </row>
    <row r="1955" spans="1:10">
      <c r="A1955">
        <v>0</v>
      </c>
      <c r="B1955">
        <v>0</v>
      </c>
      <c r="C1955">
        <v>-127.389462783173</v>
      </c>
      <c r="D1955" t="s">
        <v>14</v>
      </c>
      <c r="E1955" t="s">
        <v>1989</v>
      </c>
      <c r="F1955" t="s">
        <v>1655</v>
      </c>
      <c r="G1955">
        <v>16</v>
      </c>
      <c r="H1955">
        <v>0</v>
      </c>
      <c r="I1955">
        <v>0</v>
      </c>
      <c r="J1955" s="6" t="s">
        <v>140</v>
      </c>
    </row>
    <row r="1956" spans="1:10">
      <c r="A1956">
        <v>0.18</v>
      </c>
      <c r="B1956">
        <v>0</v>
      </c>
      <c r="C1956">
        <v>-52.887366987245699</v>
      </c>
      <c r="D1956" t="s">
        <v>13</v>
      </c>
      <c r="E1956" t="s">
        <v>1990</v>
      </c>
      <c r="F1956" t="s">
        <v>1655</v>
      </c>
      <c r="G1956">
        <v>5</v>
      </c>
      <c r="H1956">
        <v>0.18</v>
      </c>
      <c r="I1956" s="6" t="s">
        <v>400</v>
      </c>
      <c r="J1956" s="6" t="s">
        <v>401</v>
      </c>
    </row>
    <row r="1957" spans="1:10">
      <c r="A1957">
        <v>0.77</v>
      </c>
      <c r="B1957">
        <v>0</v>
      </c>
      <c r="C1957">
        <v>-451.29543106425399</v>
      </c>
      <c r="D1957" t="s">
        <v>14</v>
      </c>
      <c r="E1957" t="s">
        <v>1990</v>
      </c>
      <c r="F1957" t="s">
        <v>1655</v>
      </c>
      <c r="G1957">
        <v>16</v>
      </c>
      <c r="H1957">
        <v>0.77</v>
      </c>
      <c r="I1957" s="6" t="s">
        <v>506</v>
      </c>
      <c r="J1957" s="6" t="s">
        <v>507</v>
      </c>
    </row>
    <row r="1958" spans="1:10">
      <c r="A1958">
        <v>0</v>
      </c>
      <c r="B1958">
        <v>0</v>
      </c>
      <c r="C1958">
        <v>-5.1156209494322296</v>
      </c>
      <c r="D1958" t="s">
        <v>14</v>
      </c>
      <c r="E1958" t="s">
        <v>1991</v>
      </c>
      <c r="F1958" t="s">
        <v>1655</v>
      </c>
      <c r="G1958">
        <v>16</v>
      </c>
      <c r="H1958">
        <v>0</v>
      </c>
      <c r="I1958">
        <v>0</v>
      </c>
      <c r="J1958" s="6" t="s">
        <v>140</v>
      </c>
    </row>
    <row r="1959" spans="1:10">
      <c r="A1959">
        <v>0.85</v>
      </c>
      <c r="B1959">
        <v>0</v>
      </c>
      <c r="C1959">
        <v>-437.81344244869302</v>
      </c>
      <c r="D1959" t="s">
        <v>14</v>
      </c>
      <c r="E1959" t="s">
        <v>1992</v>
      </c>
      <c r="F1959" t="s">
        <v>1655</v>
      </c>
      <c r="G1959">
        <v>16</v>
      </c>
      <c r="H1959">
        <v>0.85</v>
      </c>
      <c r="I1959" s="6" t="s">
        <v>287</v>
      </c>
      <c r="J1959" s="6" t="s">
        <v>288</v>
      </c>
    </row>
    <row r="1960" spans="1:10">
      <c r="A1960">
        <v>0</v>
      </c>
      <c r="B1960">
        <v>0</v>
      </c>
      <c r="C1960">
        <v>-4.5327014699291501</v>
      </c>
      <c r="D1960" t="s">
        <v>14</v>
      </c>
      <c r="E1960" t="s">
        <v>1993</v>
      </c>
      <c r="F1960" t="s">
        <v>1655</v>
      </c>
      <c r="G1960">
        <v>16</v>
      </c>
      <c r="H1960">
        <v>0</v>
      </c>
      <c r="I1960">
        <v>0</v>
      </c>
      <c r="J1960" s="6" t="s">
        <v>140</v>
      </c>
    </row>
    <row r="1961" spans="1:10">
      <c r="A1961">
        <v>1</v>
      </c>
      <c r="B1961">
        <v>0</v>
      </c>
      <c r="C1961">
        <v>-188.05704346723101</v>
      </c>
      <c r="D1961" t="s">
        <v>14</v>
      </c>
      <c r="E1961" t="s">
        <v>1994</v>
      </c>
      <c r="F1961" t="s">
        <v>1655</v>
      </c>
      <c r="G1961">
        <v>16</v>
      </c>
      <c r="H1961">
        <v>1</v>
      </c>
      <c r="I1961" s="6" t="s">
        <v>149</v>
      </c>
      <c r="J1961">
        <v>1</v>
      </c>
    </row>
    <row r="1962" spans="1:10">
      <c r="A1962">
        <v>0</v>
      </c>
      <c r="B1962">
        <v>0</v>
      </c>
      <c r="C1962">
        <v>-73.150762583652906</v>
      </c>
      <c r="D1962" t="s">
        <v>14</v>
      </c>
      <c r="E1962" t="s">
        <v>1995</v>
      </c>
      <c r="F1962" t="s">
        <v>1655</v>
      </c>
      <c r="G1962">
        <v>16</v>
      </c>
      <c r="H1962">
        <v>0</v>
      </c>
      <c r="I1962">
        <v>0</v>
      </c>
      <c r="J1962" s="6" t="s">
        <v>140</v>
      </c>
    </row>
    <row r="1963" spans="1:10">
      <c r="A1963">
        <v>0.98</v>
      </c>
      <c r="B1963">
        <v>0</v>
      </c>
      <c r="C1963">
        <v>-208.36106838176201</v>
      </c>
      <c r="D1963" t="s">
        <v>14</v>
      </c>
      <c r="E1963" t="s">
        <v>1996</v>
      </c>
      <c r="F1963" t="s">
        <v>1655</v>
      </c>
      <c r="G1963">
        <v>16</v>
      </c>
      <c r="H1963">
        <v>0.98</v>
      </c>
      <c r="I1963" s="6" t="s">
        <v>559</v>
      </c>
      <c r="J1963" s="6" t="s">
        <v>560</v>
      </c>
    </row>
    <row r="1964" spans="1:10">
      <c r="A1964">
        <v>0</v>
      </c>
      <c r="B1964">
        <v>0</v>
      </c>
      <c r="C1964">
        <v>-4.5025504623686396</v>
      </c>
      <c r="D1964" t="s">
        <v>14</v>
      </c>
      <c r="E1964" t="s">
        <v>1997</v>
      </c>
      <c r="F1964" t="s">
        <v>1655</v>
      </c>
      <c r="G1964">
        <v>16</v>
      </c>
      <c r="H1964">
        <v>0</v>
      </c>
      <c r="I1964">
        <v>0</v>
      </c>
      <c r="J1964" s="6" t="s">
        <v>140</v>
      </c>
    </row>
    <row r="1965" spans="1:10">
      <c r="A1965">
        <v>0</v>
      </c>
      <c r="B1965">
        <v>0</v>
      </c>
      <c r="C1965">
        <v>-12.3719634356602</v>
      </c>
      <c r="D1965" t="s">
        <v>14</v>
      </c>
      <c r="E1965" t="s">
        <v>1998</v>
      </c>
      <c r="F1965" t="s">
        <v>1655</v>
      </c>
      <c r="G1965">
        <v>16</v>
      </c>
      <c r="H1965">
        <v>0</v>
      </c>
      <c r="I1965">
        <v>0</v>
      </c>
      <c r="J1965" s="6" t="s">
        <v>140</v>
      </c>
    </row>
    <row r="1966" spans="1:10">
      <c r="A1966">
        <v>0</v>
      </c>
      <c r="B1966">
        <v>0</v>
      </c>
      <c r="C1966">
        <v>-47.253065727308602</v>
      </c>
      <c r="D1966" t="s">
        <v>14</v>
      </c>
      <c r="E1966" t="s">
        <v>1999</v>
      </c>
      <c r="F1966" t="s">
        <v>1655</v>
      </c>
      <c r="G1966">
        <v>16</v>
      </c>
      <c r="H1966">
        <v>0</v>
      </c>
      <c r="I1966">
        <v>0</v>
      </c>
      <c r="J1966" s="6" t="s">
        <v>140</v>
      </c>
    </row>
    <row r="1967" spans="1:10">
      <c r="A1967">
        <v>0</v>
      </c>
      <c r="B1967">
        <v>0</v>
      </c>
      <c r="C1967">
        <v>-29.720716918169</v>
      </c>
      <c r="D1967" t="s">
        <v>14</v>
      </c>
      <c r="E1967" t="s">
        <v>2000</v>
      </c>
      <c r="F1967" t="s">
        <v>1655</v>
      </c>
      <c r="G1967">
        <v>16</v>
      </c>
      <c r="H1967">
        <v>0</v>
      </c>
      <c r="I1967">
        <v>0</v>
      </c>
      <c r="J1967" s="6" t="s">
        <v>140</v>
      </c>
    </row>
    <row r="1968" spans="1:10">
      <c r="A1968">
        <v>0</v>
      </c>
      <c r="B1968">
        <v>0</v>
      </c>
      <c r="C1968">
        <v>-78.694748323787607</v>
      </c>
      <c r="D1968" t="s">
        <v>14</v>
      </c>
      <c r="E1968" t="s">
        <v>2001</v>
      </c>
      <c r="F1968" t="s">
        <v>1655</v>
      </c>
      <c r="G1968">
        <v>16</v>
      </c>
      <c r="H1968">
        <v>0</v>
      </c>
      <c r="I1968">
        <v>0</v>
      </c>
      <c r="J1968" s="6" t="s">
        <v>140</v>
      </c>
    </row>
    <row r="1969" spans="1:10">
      <c r="A1969">
        <v>0</v>
      </c>
      <c r="B1969">
        <v>0</v>
      </c>
      <c r="C1969">
        <v>-97.1619878595979</v>
      </c>
      <c r="D1969" t="s">
        <v>14</v>
      </c>
      <c r="E1969" t="s">
        <v>2002</v>
      </c>
      <c r="F1969" t="s">
        <v>1655</v>
      </c>
      <c r="G1969">
        <v>16</v>
      </c>
      <c r="H1969">
        <v>0</v>
      </c>
      <c r="I1969">
        <v>0</v>
      </c>
      <c r="J1969" s="6" t="s">
        <v>140</v>
      </c>
    </row>
    <row r="1970" spans="1:10">
      <c r="A1970">
        <v>0</v>
      </c>
      <c r="B1970">
        <v>0</v>
      </c>
      <c r="C1970">
        <v>-58.378391869993301</v>
      </c>
      <c r="D1970" t="s">
        <v>14</v>
      </c>
      <c r="E1970" t="s">
        <v>2003</v>
      </c>
      <c r="F1970" t="s">
        <v>1655</v>
      </c>
      <c r="G1970">
        <v>16</v>
      </c>
      <c r="H1970">
        <v>0</v>
      </c>
      <c r="I1970">
        <v>0</v>
      </c>
      <c r="J1970" s="6" t="s">
        <v>140</v>
      </c>
    </row>
    <row r="1971" spans="1:10">
      <c r="A1971">
        <v>0</v>
      </c>
      <c r="B1971">
        <v>0</v>
      </c>
      <c r="C1971">
        <v>-139.079579644897</v>
      </c>
      <c r="D1971" t="s">
        <v>14</v>
      </c>
      <c r="E1971" t="s">
        <v>2004</v>
      </c>
      <c r="F1971" t="s">
        <v>1655</v>
      </c>
      <c r="G1971">
        <v>16</v>
      </c>
      <c r="H1971">
        <v>0</v>
      </c>
      <c r="I1971">
        <v>0</v>
      </c>
      <c r="J1971" s="6" t="s">
        <v>140</v>
      </c>
    </row>
    <row r="1972" spans="1:10">
      <c r="A1972">
        <v>0</v>
      </c>
      <c r="B1972">
        <v>0</v>
      </c>
      <c r="C1972">
        <v>-5.3941485816524199</v>
      </c>
      <c r="D1972" t="s">
        <v>14</v>
      </c>
      <c r="E1972" t="s">
        <v>2005</v>
      </c>
      <c r="F1972" t="s">
        <v>1655</v>
      </c>
      <c r="G1972">
        <v>16</v>
      </c>
      <c r="H1972">
        <v>0</v>
      </c>
      <c r="I1972">
        <v>0</v>
      </c>
      <c r="J1972" s="6" t="s">
        <v>140</v>
      </c>
    </row>
    <row r="1973" spans="1:10">
      <c r="A1973">
        <v>0</v>
      </c>
      <c r="B1973">
        <v>0</v>
      </c>
      <c r="C1973">
        <v>-65.5220949486948</v>
      </c>
      <c r="D1973" t="s">
        <v>14</v>
      </c>
      <c r="E1973" t="s">
        <v>2006</v>
      </c>
      <c r="F1973" t="s">
        <v>1655</v>
      </c>
      <c r="G1973">
        <v>16</v>
      </c>
      <c r="H1973">
        <v>0</v>
      </c>
      <c r="I1973">
        <v>0</v>
      </c>
      <c r="J1973" s="6" t="s">
        <v>140</v>
      </c>
    </row>
    <row r="1974" spans="1:10">
      <c r="A1974">
        <v>0</v>
      </c>
      <c r="B1974">
        <v>0</v>
      </c>
      <c r="C1974">
        <v>-58.376399539297601</v>
      </c>
      <c r="D1974" t="s">
        <v>14</v>
      </c>
      <c r="E1974" t="s">
        <v>2007</v>
      </c>
      <c r="F1974" t="s">
        <v>1655</v>
      </c>
      <c r="G1974">
        <v>16</v>
      </c>
      <c r="H1974">
        <v>0</v>
      </c>
      <c r="I1974">
        <v>0</v>
      </c>
      <c r="J1974" s="6" t="s">
        <v>140</v>
      </c>
    </row>
    <row r="1975" spans="1:10">
      <c r="A1975">
        <v>0.04</v>
      </c>
      <c r="B1975">
        <v>0</v>
      </c>
      <c r="C1975">
        <v>-278.06874327036599</v>
      </c>
      <c r="D1975" t="s">
        <v>14</v>
      </c>
      <c r="E1975" t="s">
        <v>2008</v>
      </c>
      <c r="F1975" t="s">
        <v>1655</v>
      </c>
      <c r="G1975">
        <v>16</v>
      </c>
      <c r="H1975">
        <v>0.04</v>
      </c>
      <c r="I1975">
        <v>5.09931620646296E-3</v>
      </c>
      <c r="J1975" s="6" t="s">
        <v>165</v>
      </c>
    </row>
    <row r="1976" spans="1:10">
      <c r="A1976">
        <v>1</v>
      </c>
      <c r="B1976">
        <v>0</v>
      </c>
      <c r="C1976">
        <v>-222.54827264592299</v>
      </c>
      <c r="D1976" t="s">
        <v>14</v>
      </c>
      <c r="E1976" t="s">
        <v>2009</v>
      </c>
      <c r="F1976" t="s">
        <v>1655</v>
      </c>
      <c r="G1976">
        <v>16</v>
      </c>
      <c r="H1976">
        <v>1</v>
      </c>
      <c r="I1976" s="6" t="s">
        <v>149</v>
      </c>
      <c r="J1976">
        <v>1</v>
      </c>
    </row>
    <row r="1977" spans="1:10">
      <c r="A1977">
        <v>1</v>
      </c>
      <c r="B1977">
        <v>0</v>
      </c>
      <c r="C1977">
        <v>-283.198191155514</v>
      </c>
      <c r="D1977" t="s">
        <v>14</v>
      </c>
      <c r="E1977" t="s">
        <v>2010</v>
      </c>
      <c r="F1977" t="s">
        <v>1655</v>
      </c>
      <c r="G1977">
        <v>16</v>
      </c>
      <c r="H1977">
        <v>1</v>
      </c>
      <c r="I1977" s="6" t="s">
        <v>149</v>
      </c>
      <c r="J1977">
        <v>1</v>
      </c>
    </row>
    <row r="1978" spans="1:10">
      <c r="A1978">
        <v>0</v>
      </c>
      <c r="B1978">
        <v>0</v>
      </c>
      <c r="C1978">
        <v>-8.04026868280115</v>
      </c>
      <c r="D1978" t="s">
        <v>14</v>
      </c>
      <c r="E1978" t="s">
        <v>2011</v>
      </c>
      <c r="F1978" t="s">
        <v>1655</v>
      </c>
      <c r="G1978">
        <v>16</v>
      </c>
      <c r="H1978">
        <v>0</v>
      </c>
      <c r="I1978">
        <v>0</v>
      </c>
      <c r="J1978" s="6" t="s">
        <v>140</v>
      </c>
    </row>
    <row r="1979" spans="1:10">
      <c r="A1979">
        <v>0</v>
      </c>
      <c r="B1979">
        <v>0</v>
      </c>
      <c r="C1979">
        <v>-6.1307048706358698</v>
      </c>
      <c r="D1979" t="s">
        <v>14</v>
      </c>
      <c r="E1979" t="s">
        <v>2012</v>
      </c>
      <c r="F1979" t="s">
        <v>1655</v>
      </c>
      <c r="G1979">
        <v>16</v>
      </c>
      <c r="H1979">
        <v>0</v>
      </c>
      <c r="I1979">
        <v>0</v>
      </c>
      <c r="J1979" s="6" t="s">
        <v>140</v>
      </c>
    </row>
    <row r="1980" spans="1:10">
      <c r="A1980">
        <v>0</v>
      </c>
      <c r="B1980">
        <v>0</v>
      </c>
      <c r="C1980">
        <v>-5.26637598723475</v>
      </c>
      <c r="D1980" t="s">
        <v>14</v>
      </c>
      <c r="E1980" t="s">
        <v>2013</v>
      </c>
      <c r="F1980" t="s">
        <v>1655</v>
      </c>
      <c r="G1980">
        <v>16</v>
      </c>
      <c r="H1980">
        <v>0</v>
      </c>
      <c r="I1980">
        <v>0</v>
      </c>
      <c r="J1980" s="6" t="s">
        <v>140</v>
      </c>
    </row>
    <row r="1981" spans="1:10">
      <c r="A1981">
        <v>1</v>
      </c>
      <c r="B1981">
        <v>0</v>
      </c>
      <c r="C1981">
        <v>-206.43926019799699</v>
      </c>
      <c r="D1981" t="s">
        <v>14</v>
      </c>
      <c r="E1981" t="s">
        <v>2014</v>
      </c>
      <c r="F1981" t="s">
        <v>1655</v>
      </c>
      <c r="G1981">
        <v>16</v>
      </c>
      <c r="H1981">
        <v>1</v>
      </c>
      <c r="I1981" s="6" t="s">
        <v>149</v>
      </c>
      <c r="J1981">
        <v>1</v>
      </c>
    </row>
    <row r="1982" spans="1:10">
      <c r="A1982">
        <v>0.88</v>
      </c>
      <c r="B1982">
        <v>0</v>
      </c>
      <c r="C1982">
        <v>-493.92892559974098</v>
      </c>
      <c r="D1982" t="s">
        <v>14</v>
      </c>
      <c r="E1982" t="s">
        <v>2015</v>
      </c>
      <c r="F1982" t="s">
        <v>1655</v>
      </c>
      <c r="G1982">
        <v>16</v>
      </c>
      <c r="H1982">
        <v>0.88</v>
      </c>
      <c r="I1982" s="6" t="s">
        <v>434</v>
      </c>
      <c r="J1982" s="6" t="s">
        <v>435</v>
      </c>
    </row>
    <row r="1983" spans="1:10">
      <c r="A1983">
        <v>0.99</v>
      </c>
      <c r="B1983">
        <v>0</v>
      </c>
      <c r="C1983">
        <v>-222.76283174058599</v>
      </c>
      <c r="D1983" t="s">
        <v>14</v>
      </c>
      <c r="E1983" t="s">
        <v>2016</v>
      </c>
      <c r="F1983" t="s">
        <v>1655</v>
      </c>
      <c r="G1983">
        <v>16</v>
      </c>
      <c r="H1983">
        <v>0.99</v>
      </c>
      <c r="I1983" s="6" t="s">
        <v>263</v>
      </c>
      <c r="J1983" s="6" t="s">
        <v>264</v>
      </c>
    </row>
    <row r="1984" spans="1:10">
      <c r="A1984">
        <v>0</v>
      </c>
      <c r="B1984">
        <v>0</v>
      </c>
      <c r="C1984">
        <v>-5.09552027772523</v>
      </c>
      <c r="D1984" t="s">
        <v>14</v>
      </c>
      <c r="E1984" t="s">
        <v>2017</v>
      </c>
      <c r="F1984" t="s">
        <v>1655</v>
      </c>
      <c r="G1984">
        <v>16</v>
      </c>
      <c r="H1984">
        <v>0</v>
      </c>
      <c r="I1984">
        <v>0</v>
      </c>
      <c r="J1984" s="6" t="s">
        <v>140</v>
      </c>
    </row>
    <row r="1985" spans="1:10">
      <c r="A1985">
        <v>0</v>
      </c>
      <c r="B1985">
        <v>0</v>
      </c>
      <c r="C1985">
        <v>-6.8342283803809796</v>
      </c>
      <c r="D1985" t="s">
        <v>14</v>
      </c>
      <c r="E1985" t="s">
        <v>2018</v>
      </c>
      <c r="F1985" t="s">
        <v>1655</v>
      </c>
      <c r="G1985">
        <v>16</v>
      </c>
      <c r="H1985">
        <v>0</v>
      </c>
      <c r="I1985">
        <v>0</v>
      </c>
      <c r="J1985" s="6" t="s">
        <v>140</v>
      </c>
    </row>
    <row r="1986" spans="1:10">
      <c r="A1986">
        <v>0</v>
      </c>
      <c r="B1986">
        <v>0</v>
      </c>
      <c r="C1986">
        <v>-4.4925001265151403</v>
      </c>
      <c r="D1986" t="s">
        <v>14</v>
      </c>
      <c r="E1986" t="s">
        <v>2019</v>
      </c>
      <c r="F1986" t="s">
        <v>1655</v>
      </c>
      <c r="G1986">
        <v>16</v>
      </c>
      <c r="H1986">
        <v>0</v>
      </c>
      <c r="I1986">
        <v>0</v>
      </c>
      <c r="J1986" s="6" t="s">
        <v>140</v>
      </c>
    </row>
    <row r="1987" spans="1:10">
      <c r="A1987">
        <v>0</v>
      </c>
      <c r="B1987">
        <v>0</v>
      </c>
      <c r="C1987">
        <v>-8.7839935359602599</v>
      </c>
      <c r="D1987" t="s">
        <v>14</v>
      </c>
      <c r="E1987" t="s">
        <v>2020</v>
      </c>
      <c r="F1987" t="s">
        <v>1655</v>
      </c>
      <c r="G1987">
        <v>16</v>
      </c>
      <c r="H1987">
        <v>0</v>
      </c>
      <c r="I1987">
        <v>0</v>
      </c>
      <c r="J1987" s="6" t="s">
        <v>140</v>
      </c>
    </row>
    <row r="1988" spans="1:10">
      <c r="A1988">
        <v>0</v>
      </c>
      <c r="B1988">
        <v>0</v>
      </c>
      <c r="C1988">
        <v>-5.7588424440563202</v>
      </c>
      <c r="D1988" t="s">
        <v>14</v>
      </c>
      <c r="E1988" t="s">
        <v>2021</v>
      </c>
      <c r="F1988" t="s">
        <v>1655</v>
      </c>
      <c r="G1988">
        <v>16</v>
      </c>
      <c r="H1988">
        <v>0</v>
      </c>
      <c r="I1988">
        <v>0</v>
      </c>
      <c r="J1988" s="6" t="s">
        <v>140</v>
      </c>
    </row>
    <row r="1989" spans="1:10">
      <c r="A1989">
        <v>0</v>
      </c>
      <c r="B1989">
        <v>0</v>
      </c>
      <c r="C1989">
        <v>-8.4523324527947103</v>
      </c>
      <c r="D1989" t="s">
        <v>14</v>
      </c>
      <c r="E1989" t="s">
        <v>2022</v>
      </c>
      <c r="F1989" t="s">
        <v>1655</v>
      </c>
      <c r="G1989">
        <v>16</v>
      </c>
      <c r="H1989">
        <v>0</v>
      </c>
      <c r="I1989">
        <v>0</v>
      </c>
      <c r="J1989" s="6" t="s">
        <v>140</v>
      </c>
    </row>
    <row r="1990" spans="1:10">
      <c r="A1990">
        <v>0</v>
      </c>
      <c r="B1990">
        <v>0</v>
      </c>
      <c r="C1990">
        <v>-110.36168985224499</v>
      </c>
      <c r="D1990" t="s">
        <v>14</v>
      </c>
      <c r="E1990" t="s">
        <v>2023</v>
      </c>
      <c r="F1990" t="s">
        <v>1655</v>
      </c>
      <c r="G1990">
        <v>16</v>
      </c>
      <c r="H1990">
        <v>0</v>
      </c>
      <c r="I1990">
        <v>0</v>
      </c>
      <c r="J1990" s="6" t="s">
        <v>140</v>
      </c>
    </row>
    <row r="1991" spans="1:10">
      <c r="A1991">
        <v>0</v>
      </c>
      <c r="B1991">
        <v>0</v>
      </c>
      <c r="C1991">
        <v>-42.331502756021997</v>
      </c>
      <c r="D1991" t="s">
        <v>14</v>
      </c>
      <c r="E1991" t="s">
        <v>2024</v>
      </c>
      <c r="F1991" t="s">
        <v>1655</v>
      </c>
      <c r="G1991">
        <v>16</v>
      </c>
      <c r="H1991">
        <v>0</v>
      </c>
      <c r="I1991">
        <v>0</v>
      </c>
      <c r="J1991" s="6" t="s">
        <v>140</v>
      </c>
    </row>
    <row r="1992" spans="1:10">
      <c r="A1992">
        <v>0</v>
      </c>
      <c r="B1992">
        <v>0</v>
      </c>
      <c r="C1992">
        <v>-5.1859733004067401</v>
      </c>
      <c r="D1992" t="s">
        <v>14</v>
      </c>
      <c r="E1992" t="s">
        <v>2025</v>
      </c>
      <c r="F1992" t="s">
        <v>1655</v>
      </c>
      <c r="G1992">
        <v>16</v>
      </c>
      <c r="H1992">
        <v>0</v>
      </c>
      <c r="I1992">
        <v>0</v>
      </c>
      <c r="J1992" s="6" t="s">
        <v>140</v>
      </c>
    </row>
    <row r="1993" spans="1:10">
      <c r="A1993">
        <v>1</v>
      </c>
      <c r="B1993">
        <v>0</v>
      </c>
      <c r="C1993">
        <v>-174.10049666869901</v>
      </c>
      <c r="D1993" t="s">
        <v>14</v>
      </c>
      <c r="E1993" t="s">
        <v>2026</v>
      </c>
      <c r="F1993" t="s">
        <v>1655</v>
      </c>
      <c r="G1993">
        <v>16</v>
      </c>
      <c r="H1993">
        <v>1</v>
      </c>
      <c r="I1993" s="6" t="s">
        <v>149</v>
      </c>
      <c r="J1993">
        <v>1</v>
      </c>
    </row>
    <row r="1994" spans="1:10">
      <c r="A1994">
        <v>0.87</v>
      </c>
      <c r="B1994">
        <v>0</v>
      </c>
      <c r="C1994">
        <v>-461.807205009923</v>
      </c>
      <c r="D1994" t="s">
        <v>14</v>
      </c>
      <c r="E1994" t="s">
        <v>2027</v>
      </c>
      <c r="F1994" t="s">
        <v>1655</v>
      </c>
      <c r="G1994">
        <v>16</v>
      </c>
      <c r="H1994">
        <v>0.87</v>
      </c>
      <c r="I1994" s="6" t="s">
        <v>167</v>
      </c>
      <c r="J1994" s="6" t="s">
        <v>168</v>
      </c>
    </row>
    <row r="1995" spans="1:10">
      <c r="A1995">
        <v>1</v>
      </c>
      <c r="B1995">
        <v>0</v>
      </c>
      <c r="C1995">
        <v>-169.22229489356499</v>
      </c>
      <c r="D1995" t="s">
        <v>14</v>
      </c>
      <c r="E1995" t="s">
        <v>2028</v>
      </c>
      <c r="F1995" t="s">
        <v>1655</v>
      </c>
      <c r="G1995">
        <v>16</v>
      </c>
      <c r="H1995">
        <v>1</v>
      </c>
      <c r="I1995" s="6" t="s">
        <v>149</v>
      </c>
      <c r="J1995">
        <v>1</v>
      </c>
    </row>
    <row r="1996" spans="1:10">
      <c r="A1996">
        <v>0</v>
      </c>
      <c r="B1996">
        <v>0</v>
      </c>
      <c r="C1996">
        <v>-56.939344134874197</v>
      </c>
      <c r="D1996" t="s">
        <v>14</v>
      </c>
      <c r="E1996" t="s">
        <v>2029</v>
      </c>
      <c r="F1996" t="s">
        <v>1655</v>
      </c>
      <c r="G1996">
        <v>16</v>
      </c>
      <c r="H1996">
        <v>0</v>
      </c>
      <c r="I1996">
        <v>0</v>
      </c>
      <c r="J1996" s="6" t="s">
        <v>140</v>
      </c>
    </row>
    <row r="1997" spans="1:10">
      <c r="A1997">
        <v>0</v>
      </c>
      <c r="B1997">
        <v>0</v>
      </c>
      <c r="C1997">
        <v>-8.4020807735271994</v>
      </c>
      <c r="D1997" t="s">
        <v>14</v>
      </c>
      <c r="E1997" t="s">
        <v>2030</v>
      </c>
      <c r="F1997" t="s">
        <v>1655</v>
      </c>
      <c r="G1997">
        <v>16</v>
      </c>
      <c r="H1997">
        <v>0</v>
      </c>
      <c r="I1997">
        <v>0</v>
      </c>
      <c r="J1997" s="6" t="s">
        <v>140</v>
      </c>
    </row>
    <row r="1998" spans="1:10">
      <c r="A1998">
        <v>0</v>
      </c>
      <c r="B1998">
        <v>0</v>
      </c>
      <c r="C1998">
        <v>-78.684365293009407</v>
      </c>
      <c r="D1998" t="s">
        <v>14</v>
      </c>
      <c r="E1998" t="s">
        <v>2031</v>
      </c>
      <c r="F1998" t="s">
        <v>1655</v>
      </c>
      <c r="G1998">
        <v>16</v>
      </c>
      <c r="H1998">
        <v>0</v>
      </c>
      <c r="I1998">
        <v>0</v>
      </c>
      <c r="J1998" s="6" t="s">
        <v>140</v>
      </c>
    </row>
    <row r="1999" spans="1:10">
      <c r="A1999">
        <v>0.78</v>
      </c>
      <c r="B1999">
        <v>0</v>
      </c>
      <c r="C1999">
        <v>-825.43269452929599</v>
      </c>
      <c r="D1999" t="s">
        <v>14</v>
      </c>
      <c r="E1999" t="s">
        <v>2032</v>
      </c>
      <c r="F1999" t="s">
        <v>1655</v>
      </c>
      <c r="G1999">
        <v>16</v>
      </c>
      <c r="H1999">
        <v>0.78</v>
      </c>
      <c r="I1999" s="6" t="s">
        <v>450</v>
      </c>
      <c r="J1999">
        <v>0.91595245987187102</v>
      </c>
    </row>
    <row r="2000" spans="1:10">
      <c r="A2000">
        <v>0.14000000000000001</v>
      </c>
      <c r="B2000">
        <v>0</v>
      </c>
      <c r="C2000">
        <v>-563.09129505771295</v>
      </c>
      <c r="D2000" t="s">
        <v>14</v>
      </c>
      <c r="E2000" t="s">
        <v>2033</v>
      </c>
      <c r="F2000" t="s">
        <v>1655</v>
      </c>
      <c r="G2000">
        <v>16</v>
      </c>
      <c r="H2000">
        <v>0.14000000000000001</v>
      </c>
      <c r="I2000">
        <v>4.1864672574284501E-2</v>
      </c>
      <c r="J2000" s="6" t="s">
        <v>170</v>
      </c>
    </row>
    <row r="2001" spans="1:10">
      <c r="A2001">
        <v>1</v>
      </c>
      <c r="B2001">
        <v>0</v>
      </c>
      <c r="C2001">
        <v>-59.0323618282344</v>
      </c>
      <c r="D2001" t="s">
        <v>14</v>
      </c>
      <c r="E2001" t="s">
        <v>2034</v>
      </c>
      <c r="F2001" t="s">
        <v>1655</v>
      </c>
      <c r="G2001">
        <v>16</v>
      </c>
      <c r="H2001">
        <v>1</v>
      </c>
      <c r="I2001" s="6" t="s">
        <v>149</v>
      </c>
      <c r="J2001">
        <v>1</v>
      </c>
    </row>
    <row r="2002" spans="1:10">
      <c r="A2002">
        <v>0</v>
      </c>
      <c r="B2002">
        <v>0</v>
      </c>
      <c r="C2002">
        <v>-5.9296981535658499</v>
      </c>
      <c r="D2002" t="s">
        <v>14</v>
      </c>
      <c r="E2002" t="s">
        <v>2035</v>
      </c>
      <c r="F2002" t="s">
        <v>1655</v>
      </c>
      <c r="G2002">
        <v>16</v>
      </c>
      <c r="H2002">
        <v>0</v>
      </c>
      <c r="I2002">
        <v>0</v>
      </c>
      <c r="J2002" s="6" t="s">
        <v>140</v>
      </c>
    </row>
    <row r="2003" spans="1:10">
      <c r="A2003">
        <v>0</v>
      </c>
      <c r="B2003">
        <v>0</v>
      </c>
      <c r="C2003">
        <v>-346.59392192642298</v>
      </c>
      <c r="D2003" t="s">
        <v>14</v>
      </c>
      <c r="E2003" t="s">
        <v>2036</v>
      </c>
      <c r="F2003" t="s">
        <v>1655</v>
      </c>
      <c r="G2003">
        <v>16</v>
      </c>
      <c r="H2003">
        <v>0</v>
      </c>
      <c r="I2003">
        <v>0</v>
      </c>
      <c r="J2003" s="6" t="s">
        <v>140</v>
      </c>
    </row>
    <row r="2004" spans="1:10">
      <c r="A2004">
        <v>0</v>
      </c>
      <c r="B2004">
        <v>0</v>
      </c>
      <c r="C2004">
        <v>-7.8493123015846198</v>
      </c>
      <c r="D2004" t="s">
        <v>14</v>
      </c>
      <c r="E2004" t="s">
        <v>2037</v>
      </c>
      <c r="F2004" t="s">
        <v>1655</v>
      </c>
      <c r="G2004">
        <v>16</v>
      </c>
      <c r="H2004">
        <v>0</v>
      </c>
      <c r="I2004">
        <v>0</v>
      </c>
      <c r="J2004" s="6" t="s">
        <v>140</v>
      </c>
    </row>
    <row r="2005" spans="1:10">
      <c r="A2005">
        <v>1</v>
      </c>
      <c r="B2005">
        <v>0</v>
      </c>
      <c r="C2005">
        <v>-135.470055034898</v>
      </c>
      <c r="D2005" t="s">
        <v>14</v>
      </c>
      <c r="E2005" t="s">
        <v>2038</v>
      </c>
      <c r="F2005" t="s">
        <v>1655</v>
      </c>
      <c r="G2005">
        <v>16</v>
      </c>
      <c r="H2005">
        <v>1</v>
      </c>
      <c r="I2005" s="6" t="s">
        <v>149</v>
      </c>
      <c r="J2005">
        <v>1</v>
      </c>
    </row>
    <row r="2006" spans="1:10">
      <c r="A2006">
        <v>0</v>
      </c>
      <c r="B2006">
        <v>0</v>
      </c>
      <c r="C2006">
        <v>-8.3719297659666996</v>
      </c>
      <c r="D2006" t="s">
        <v>14</v>
      </c>
      <c r="E2006" t="s">
        <v>2039</v>
      </c>
      <c r="F2006" t="s">
        <v>1655</v>
      </c>
      <c r="G2006">
        <v>16</v>
      </c>
      <c r="H2006">
        <v>0</v>
      </c>
      <c r="I2006">
        <v>0</v>
      </c>
      <c r="J2006" s="6" t="s">
        <v>140</v>
      </c>
    </row>
    <row r="2007" spans="1:10">
      <c r="A2007">
        <v>0.23</v>
      </c>
      <c r="B2007">
        <v>0</v>
      </c>
      <c r="C2007">
        <v>-678.93244273620201</v>
      </c>
      <c r="D2007" t="s">
        <v>14</v>
      </c>
      <c r="E2007" t="s">
        <v>2040</v>
      </c>
      <c r="F2007" t="s">
        <v>1655</v>
      </c>
      <c r="G2007">
        <v>16</v>
      </c>
      <c r="H2007">
        <v>0.23</v>
      </c>
      <c r="I2007">
        <v>8.9866955870574194E-2</v>
      </c>
      <c r="J2007" s="6" t="s">
        <v>402</v>
      </c>
    </row>
    <row r="2008" spans="1:10">
      <c r="A2008">
        <v>0</v>
      </c>
      <c r="B2008">
        <v>0</v>
      </c>
      <c r="C2008">
        <v>-6.0905035272218697</v>
      </c>
      <c r="D2008" t="s">
        <v>14</v>
      </c>
      <c r="E2008" t="s">
        <v>2041</v>
      </c>
      <c r="F2008" t="s">
        <v>1655</v>
      </c>
      <c r="G2008">
        <v>16</v>
      </c>
      <c r="H2008">
        <v>0</v>
      </c>
      <c r="I2008">
        <v>0</v>
      </c>
      <c r="J2008" s="6" t="s">
        <v>140</v>
      </c>
    </row>
    <row r="2009" spans="1:10">
      <c r="A2009">
        <v>0.98</v>
      </c>
      <c r="B2009">
        <v>0</v>
      </c>
      <c r="C2009">
        <v>-232.47207883063899</v>
      </c>
      <c r="D2009" t="s">
        <v>14</v>
      </c>
      <c r="E2009" t="s">
        <v>2042</v>
      </c>
      <c r="F2009" t="s">
        <v>1655</v>
      </c>
      <c r="G2009">
        <v>16</v>
      </c>
      <c r="H2009">
        <v>0.98</v>
      </c>
      <c r="I2009" s="6" t="s">
        <v>559</v>
      </c>
      <c r="J2009" s="6" t="s">
        <v>560</v>
      </c>
    </row>
    <row r="2010" spans="1:10">
      <c r="A2010">
        <v>0.39</v>
      </c>
      <c r="B2010">
        <v>0</v>
      </c>
      <c r="C2010">
        <v>-868.39930410339696</v>
      </c>
      <c r="D2010" t="s">
        <v>14</v>
      </c>
      <c r="E2010" t="s">
        <v>2043</v>
      </c>
      <c r="F2010" t="s">
        <v>1655</v>
      </c>
      <c r="G2010">
        <v>16</v>
      </c>
      <c r="H2010">
        <v>0.39</v>
      </c>
      <c r="I2010" s="6" t="s">
        <v>493</v>
      </c>
      <c r="J2010" s="6" t="s">
        <v>494</v>
      </c>
    </row>
    <row r="2011" spans="1:10">
      <c r="A2011">
        <v>1</v>
      </c>
      <c r="B2011">
        <v>0</v>
      </c>
      <c r="C2011">
        <v>-176.12936753723699</v>
      </c>
      <c r="D2011" t="s">
        <v>14</v>
      </c>
      <c r="E2011" t="s">
        <v>2044</v>
      </c>
      <c r="F2011" t="s">
        <v>1655</v>
      </c>
      <c r="G2011">
        <v>16</v>
      </c>
      <c r="H2011">
        <v>1</v>
      </c>
      <c r="I2011" s="6" t="s">
        <v>149</v>
      </c>
      <c r="J2011">
        <v>1</v>
      </c>
    </row>
    <row r="2012" spans="1:10">
      <c r="A2012">
        <v>0</v>
      </c>
      <c r="B2012">
        <v>0</v>
      </c>
      <c r="C2012">
        <v>-6.2613592367313897</v>
      </c>
      <c r="D2012" t="s">
        <v>14</v>
      </c>
      <c r="E2012" t="s">
        <v>2045</v>
      </c>
      <c r="F2012" t="s">
        <v>1655</v>
      </c>
      <c r="G2012">
        <v>16</v>
      </c>
      <c r="H2012">
        <v>0</v>
      </c>
      <c r="I2012">
        <v>0</v>
      </c>
      <c r="J2012" s="6" t="s">
        <v>140</v>
      </c>
    </row>
    <row r="2013" spans="1:10">
      <c r="A2013">
        <v>0</v>
      </c>
      <c r="B2013">
        <v>0</v>
      </c>
      <c r="C2013">
        <v>-40.780109211257603</v>
      </c>
      <c r="D2013" t="s">
        <v>14</v>
      </c>
      <c r="E2013" t="s">
        <v>2046</v>
      </c>
      <c r="F2013" t="s">
        <v>1655</v>
      </c>
      <c r="G2013">
        <v>16</v>
      </c>
      <c r="H2013">
        <v>0</v>
      </c>
      <c r="I2013">
        <v>0</v>
      </c>
      <c r="J2013" s="6" t="s">
        <v>140</v>
      </c>
    </row>
    <row r="2014" spans="1:10">
      <c r="A2014">
        <v>0</v>
      </c>
      <c r="B2014">
        <v>0</v>
      </c>
      <c r="C2014">
        <v>-7.9196646525591303</v>
      </c>
      <c r="D2014" t="s">
        <v>14</v>
      </c>
      <c r="E2014" t="s">
        <v>2047</v>
      </c>
      <c r="F2014" t="s">
        <v>1655</v>
      </c>
      <c r="G2014">
        <v>16</v>
      </c>
      <c r="H2014">
        <v>0</v>
      </c>
      <c r="I2014">
        <v>0</v>
      </c>
      <c r="J2014" s="6" t="s">
        <v>140</v>
      </c>
    </row>
    <row r="2015" spans="1:10">
      <c r="A2015">
        <v>0.1</v>
      </c>
      <c r="B2015">
        <v>0</v>
      </c>
      <c r="C2015">
        <v>-569.47514104432003</v>
      </c>
      <c r="D2015" t="s">
        <v>14</v>
      </c>
      <c r="E2015" t="s">
        <v>2048</v>
      </c>
      <c r="F2015" t="s">
        <v>1655</v>
      </c>
      <c r="G2015">
        <v>16</v>
      </c>
      <c r="H2015">
        <v>0.1</v>
      </c>
      <c r="I2015" s="6" t="s">
        <v>172</v>
      </c>
      <c r="J2015" s="6" t="s">
        <v>173</v>
      </c>
    </row>
    <row r="2016" spans="1:10">
      <c r="A2016">
        <v>0.19</v>
      </c>
      <c r="B2016">
        <v>0</v>
      </c>
      <c r="C2016">
        <v>-372.55546974442598</v>
      </c>
      <c r="D2016" t="s">
        <v>14</v>
      </c>
      <c r="E2016" t="s">
        <v>2049</v>
      </c>
      <c r="F2016" t="s">
        <v>1655</v>
      </c>
      <c r="G2016">
        <v>16</v>
      </c>
      <c r="H2016">
        <v>0.19</v>
      </c>
      <c r="I2016">
        <v>6.7266012751223098E-2</v>
      </c>
      <c r="J2016" s="6" t="s">
        <v>504</v>
      </c>
    </row>
    <row r="2017" spans="1:10">
      <c r="A2017">
        <v>0</v>
      </c>
      <c r="B2017">
        <v>0</v>
      </c>
      <c r="C2017">
        <v>-122.756748999872</v>
      </c>
      <c r="D2017" t="s">
        <v>14</v>
      </c>
      <c r="E2017" t="s">
        <v>2050</v>
      </c>
      <c r="F2017" t="s">
        <v>1655</v>
      </c>
      <c r="G2017">
        <v>16</v>
      </c>
      <c r="H2017">
        <v>0</v>
      </c>
      <c r="I2017">
        <v>0</v>
      </c>
      <c r="J2017" s="6" t="s">
        <v>140</v>
      </c>
    </row>
    <row r="2018" spans="1:10">
      <c r="A2018">
        <v>0.65</v>
      </c>
      <c r="B2018">
        <v>0</v>
      </c>
      <c r="C2018">
        <v>-869.75587896694003</v>
      </c>
      <c r="D2018" t="s">
        <v>14</v>
      </c>
      <c r="E2018" t="s">
        <v>2051</v>
      </c>
      <c r="F2018" t="s">
        <v>1655</v>
      </c>
      <c r="G2018">
        <v>16</v>
      </c>
      <c r="H2018">
        <v>0.65</v>
      </c>
      <c r="I2018" s="6" t="s">
        <v>470</v>
      </c>
      <c r="J2018" s="6" t="s">
        <v>471</v>
      </c>
    </row>
    <row r="2019" spans="1:10">
      <c r="A2019">
        <v>0</v>
      </c>
      <c r="B2019">
        <v>0</v>
      </c>
      <c r="C2019">
        <v>-4.7136075152921704</v>
      </c>
      <c r="D2019" t="s">
        <v>14</v>
      </c>
      <c r="E2019" t="s">
        <v>2052</v>
      </c>
      <c r="F2019" t="s">
        <v>1655</v>
      </c>
      <c r="G2019">
        <v>16</v>
      </c>
      <c r="H2019">
        <v>0</v>
      </c>
      <c r="I2019">
        <v>0</v>
      </c>
      <c r="J2019" s="6" t="s">
        <v>140</v>
      </c>
    </row>
    <row r="2020" spans="1:10">
      <c r="A2020">
        <v>0.86</v>
      </c>
      <c r="B2020">
        <v>0</v>
      </c>
      <c r="C2020">
        <v>-373.243873079921</v>
      </c>
      <c r="D2020" t="s">
        <v>14</v>
      </c>
      <c r="E2020" t="s">
        <v>2053</v>
      </c>
      <c r="F2020" t="s">
        <v>1655</v>
      </c>
      <c r="G2020">
        <v>17</v>
      </c>
      <c r="H2020">
        <v>0.86</v>
      </c>
      <c r="I2020" s="6" t="s">
        <v>2054</v>
      </c>
      <c r="J2020" s="6" t="s">
        <v>2055</v>
      </c>
    </row>
    <row r="2021" spans="1:10">
      <c r="A2021">
        <v>0.37</v>
      </c>
      <c r="B2021">
        <v>0</v>
      </c>
      <c r="C2021">
        <v>-808.07081468251795</v>
      </c>
      <c r="D2021" t="s">
        <v>14</v>
      </c>
      <c r="E2021" t="s">
        <v>2056</v>
      </c>
      <c r="F2021" t="s">
        <v>1655</v>
      </c>
      <c r="G2021">
        <v>16</v>
      </c>
      <c r="H2021">
        <v>0.37</v>
      </c>
      <c r="I2021" s="6" t="s">
        <v>137</v>
      </c>
      <c r="J2021" s="6" t="s">
        <v>138</v>
      </c>
    </row>
    <row r="2022" spans="1:10">
      <c r="A2022">
        <v>0.55000000000000004</v>
      </c>
      <c r="B2022">
        <v>0</v>
      </c>
      <c r="C2022">
        <v>-830.79128474611502</v>
      </c>
      <c r="D2022" t="s">
        <v>14</v>
      </c>
      <c r="E2022" t="s">
        <v>2057</v>
      </c>
      <c r="F2022" t="s">
        <v>1655</v>
      </c>
      <c r="G2022">
        <v>16</v>
      </c>
      <c r="H2022">
        <v>0.55000000000000004</v>
      </c>
      <c r="I2022" s="6" t="s">
        <v>131</v>
      </c>
      <c r="J2022" s="6" t="s">
        <v>132</v>
      </c>
    </row>
    <row r="2023" spans="1:10">
      <c r="A2023">
        <v>0.03</v>
      </c>
      <c r="B2023">
        <v>0</v>
      </c>
      <c r="C2023">
        <v>-364.02154636191102</v>
      </c>
      <c r="D2023" t="s">
        <v>14</v>
      </c>
      <c r="E2023" t="s">
        <v>2058</v>
      </c>
      <c r="F2023" t="s">
        <v>1655</v>
      </c>
      <c r="G2023">
        <v>16</v>
      </c>
      <c r="H2023">
        <v>0.03</v>
      </c>
      <c r="I2023">
        <v>3.0372082184858002E-3</v>
      </c>
      <c r="J2023" s="6" t="s">
        <v>334</v>
      </c>
    </row>
    <row r="2024" spans="1:10">
      <c r="A2024">
        <v>0</v>
      </c>
      <c r="B2024">
        <v>0</v>
      </c>
      <c r="C2024">
        <v>-11.884787891549699</v>
      </c>
      <c r="D2024" t="s">
        <v>10</v>
      </c>
      <c r="E2024" t="s">
        <v>2059</v>
      </c>
      <c r="F2024" t="s">
        <v>1655</v>
      </c>
      <c r="G2024">
        <v>5</v>
      </c>
      <c r="H2024">
        <v>0</v>
      </c>
      <c r="I2024" s="6" t="s">
        <v>126</v>
      </c>
      <c r="J2024" s="6" t="s">
        <v>127</v>
      </c>
    </row>
    <row r="2025" spans="1:10">
      <c r="A2025">
        <v>7.0000000000000007E-2</v>
      </c>
      <c r="B2025">
        <v>0</v>
      </c>
      <c r="C2025">
        <v>-14.9826604880744</v>
      </c>
      <c r="D2025" t="s">
        <v>13</v>
      </c>
      <c r="E2025" t="s">
        <v>2059</v>
      </c>
      <c r="F2025" t="s">
        <v>1655</v>
      </c>
      <c r="G2025">
        <v>5</v>
      </c>
      <c r="H2025">
        <v>7.0000000000000007E-2</v>
      </c>
      <c r="I2025">
        <v>5.4526237774235398E-3</v>
      </c>
      <c r="J2025" s="6" t="s">
        <v>389</v>
      </c>
    </row>
    <row r="2026" spans="1:10">
      <c r="A2026">
        <v>0.25</v>
      </c>
      <c r="B2026">
        <v>0</v>
      </c>
      <c r="C2026">
        <v>-555.87451232171998</v>
      </c>
      <c r="D2026" t="s">
        <v>14</v>
      </c>
      <c r="E2026" t="s">
        <v>2059</v>
      </c>
      <c r="F2026" t="s">
        <v>1655</v>
      </c>
      <c r="G2026">
        <v>16</v>
      </c>
      <c r="H2026">
        <v>0.25</v>
      </c>
      <c r="I2026" s="6" t="s">
        <v>196</v>
      </c>
      <c r="J2026" s="6" t="s">
        <v>197</v>
      </c>
    </row>
    <row r="2027" spans="1:10">
      <c r="A2027">
        <v>0</v>
      </c>
      <c r="B2027">
        <v>0</v>
      </c>
      <c r="C2027">
        <v>-5.5477853911327903</v>
      </c>
      <c r="D2027" t="s">
        <v>14</v>
      </c>
      <c r="E2027" t="s">
        <v>2060</v>
      </c>
      <c r="F2027" t="s">
        <v>1655</v>
      </c>
      <c r="G2027">
        <v>16</v>
      </c>
      <c r="H2027">
        <v>0</v>
      </c>
      <c r="I2027">
        <v>0</v>
      </c>
      <c r="J2027" s="6" t="s">
        <v>140</v>
      </c>
    </row>
    <row r="2028" spans="1:10">
      <c r="A2028">
        <v>0.53</v>
      </c>
      <c r="B2028">
        <v>0</v>
      </c>
      <c r="C2028">
        <v>-147.920039311354</v>
      </c>
      <c r="D2028" t="s">
        <v>10</v>
      </c>
      <c r="E2028" t="s">
        <v>2061</v>
      </c>
      <c r="F2028" t="s">
        <v>1655</v>
      </c>
      <c r="G2028">
        <v>7</v>
      </c>
      <c r="H2028">
        <v>0.53</v>
      </c>
      <c r="I2028" s="6" t="s">
        <v>966</v>
      </c>
      <c r="J2028" s="6" t="s">
        <v>967</v>
      </c>
    </row>
    <row r="2029" spans="1:10">
      <c r="A2029">
        <v>0.64</v>
      </c>
      <c r="B2029">
        <v>0</v>
      </c>
      <c r="C2029">
        <v>-85.679373615777706</v>
      </c>
      <c r="D2029" t="s">
        <v>13</v>
      </c>
      <c r="E2029" t="s">
        <v>2061</v>
      </c>
      <c r="F2029" t="s">
        <v>1655</v>
      </c>
      <c r="G2029">
        <v>7</v>
      </c>
      <c r="H2029">
        <v>0.64</v>
      </c>
      <c r="I2029" s="6" t="s">
        <v>2062</v>
      </c>
      <c r="J2029" s="6" t="s">
        <v>2063</v>
      </c>
    </row>
    <row r="2030" spans="1:10">
      <c r="A2030">
        <v>0.86</v>
      </c>
      <c r="B2030">
        <v>0</v>
      </c>
      <c r="C2030">
        <v>-639.67285168429396</v>
      </c>
      <c r="D2030" t="s">
        <v>14</v>
      </c>
      <c r="E2030" t="s">
        <v>2061</v>
      </c>
      <c r="F2030" t="s">
        <v>1655</v>
      </c>
      <c r="G2030">
        <v>16</v>
      </c>
      <c r="H2030">
        <v>0.86</v>
      </c>
      <c r="I2030" s="6" t="s">
        <v>308</v>
      </c>
      <c r="J2030" s="6" t="s">
        <v>309</v>
      </c>
    </row>
    <row r="2031" spans="1:10">
      <c r="A2031">
        <v>0</v>
      </c>
      <c r="B2031">
        <v>0</v>
      </c>
      <c r="C2031">
        <v>-170.38248522657199</v>
      </c>
      <c r="D2031" t="s">
        <v>14</v>
      </c>
      <c r="E2031" t="s">
        <v>2064</v>
      </c>
      <c r="F2031" t="s">
        <v>1655</v>
      </c>
      <c r="G2031">
        <v>16</v>
      </c>
      <c r="H2031">
        <v>0</v>
      </c>
      <c r="I2031">
        <v>0</v>
      </c>
      <c r="J2031" s="6" t="s">
        <v>140</v>
      </c>
    </row>
    <row r="2032" spans="1:10">
      <c r="A2032">
        <v>0.13</v>
      </c>
      <c r="B2032">
        <v>0</v>
      </c>
      <c r="C2032">
        <v>-567.311748541464</v>
      </c>
      <c r="D2032" t="s">
        <v>14</v>
      </c>
      <c r="E2032" t="s">
        <v>2065</v>
      </c>
      <c r="F2032" t="s">
        <v>1655</v>
      </c>
      <c r="G2032">
        <v>16</v>
      </c>
      <c r="H2032">
        <v>0.13</v>
      </c>
      <c r="I2032">
        <v>3.7231133725714599E-2</v>
      </c>
      <c r="J2032" s="6" t="s">
        <v>336</v>
      </c>
    </row>
    <row r="2033" spans="1:10">
      <c r="A2033">
        <v>0</v>
      </c>
      <c r="B2033">
        <v>0</v>
      </c>
      <c r="C2033">
        <v>-34.377183791666297</v>
      </c>
      <c r="D2033" t="s">
        <v>10</v>
      </c>
      <c r="E2033" t="s">
        <v>2066</v>
      </c>
      <c r="F2033" t="s">
        <v>1655</v>
      </c>
      <c r="G2033">
        <v>5</v>
      </c>
      <c r="H2033">
        <v>0</v>
      </c>
      <c r="I2033" s="6" t="s">
        <v>126</v>
      </c>
      <c r="J2033" s="6" t="s">
        <v>127</v>
      </c>
    </row>
    <row r="2034" spans="1:10">
      <c r="A2034">
        <v>0.27</v>
      </c>
      <c r="B2034">
        <v>0</v>
      </c>
      <c r="C2034">
        <v>-625.92375748872905</v>
      </c>
      <c r="D2034" t="s">
        <v>14</v>
      </c>
      <c r="E2034" t="s">
        <v>2066</v>
      </c>
      <c r="F2034" t="s">
        <v>1655</v>
      </c>
      <c r="G2034">
        <v>16</v>
      </c>
      <c r="H2034">
        <v>0.27</v>
      </c>
      <c r="I2034">
        <v>0.114172650502742</v>
      </c>
      <c r="J2034" s="6" t="s">
        <v>429</v>
      </c>
    </row>
    <row r="2035" spans="1:10">
      <c r="A2035">
        <v>0.56000000000000005</v>
      </c>
      <c r="B2035">
        <v>0</v>
      </c>
      <c r="C2035">
        <v>-764.09347439782198</v>
      </c>
      <c r="D2035" t="s">
        <v>14</v>
      </c>
      <c r="E2035" t="s">
        <v>2067</v>
      </c>
      <c r="F2035" t="s">
        <v>1655</v>
      </c>
      <c r="G2035">
        <v>16</v>
      </c>
      <c r="H2035">
        <v>0.56000000000000005</v>
      </c>
      <c r="I2035" s="6" t="s">
        <v>225</v>
      </c>
      <c r="J2035">
        <v>0.76710682244145301</v>
      </c>
    </row>
    <row r="2036" spans="1:10">
      <c r="A2036">
        <v>0.59</v>
      </c>
      <c r="B2036">
        <v>0</v>
      </c>
      <c r="C2036">
        <v>-446.89584313406698</v>
      </c>
      <c r="D2036" t="s">
        <v>14</v>
      </c>
      <c r="E2036" t="s">
        <v>2068</v>
      </c>
      <c r="F2036" t="s">
        <v>1655</v>
      </c>
      <c r="G2036">
        <v>16</v>
      </c>
      <c r="H2036">
        <v>0.59</v>
      </c>
      <c r="I2036" s="6" t="s">
        <v>426</v>
      </c>
      <c r="J2036" s="6" t="s">
        <v>427</v>
      </c>
    </row>
    <row r="2037" spans="1:10">
      <c r="A2037">
        <v>0</v>
      </c>
      <c r="B2037">
        <v>0</v>
      </c>
      <c r="C2037">
        <v>-81.590677753250304</v>
      </c>
      <c r="D2037" t="s">
        <v>14</v>
      </c>
      <c r="E2037" t="s">
        <v>2069</v>
      </c>
      <c r="F2037" t="s">
        <v>1655</v>
      </c>
      <c r="G2037">
        <v>16</v>
      </c>
      <c r="H2037">
        <v>0</v>
      </c>
      <c r="I2037">
        <v>0</v>
      </c>
      <c r="J2037" s="6" t="s">
        <v>140</v>
      </c>
    </row>
    <row r="2038" spans="1:10">
      <c r="A2038">
        <v>0.77</v>
      </c>
      <c r="B2038">
        <v>0</v>
      </c>
      <c r="C2038">
        <v>-566.88700532200198</v>
      </c>
      <c r="D2038" t="s">
        <v>14</v>
      </c>
      <c r="E2038" t="s">
        <v>2070</v>
      </c>
      <c r="F2038" t="s">
        <v>1655</v>
      </c>
      <c r="G2038">
        <v>16</v>
      </c>
      <c r="H2038">
        <v>0.77</v>
      </c>
      <c r="I2038" s="6" t="s">
        <v>506</v>
      </c>
      <c r="J2038" s="6" t="s">
        <v>507</v>
      </c>
    </row>
    <row r="2039" spans="1:10">
      <c r="A2039">
        <v>0</v>
      </c>
      <c r="B2039">
        <v>0</v>
      </c>
      <c r="C2039">
        <v>-134.531627333778</v>
      </c>
      <c r="D2039" t="s">
        <v>14</v>
      </c>
      <c r="E2039" t="s">
        <v>2071</v>
      </c>
      <c r="F2039" t="s">
        <v>2072</v>
      </c>
      <c r="G2039">
        <v>16</v>
      </c>
      <c r="H2039">
        <v>0</v>
      </c>
      <c r="I2039">
        <v>0</v>
      </c>
      <c r="J2039" s="6" t="s">
        <v>140</v>
      </c>
    </row>
    <row r="2040" spans="1:10">
      <c r="A2040">
        <v>0</v>
      </c>
      <c r="B2040">
        <v>0</v>
      </c>
      <c r="C2040">
        <v>-15.2974032175171</v>
      </c>
      <c r="D2040" t="s">
        <v>10</v>
      </c>
      <c r="E2040" t="s">
        <v>2073</v>
      </c>
      <c r="F2040" t="s">
        <v>2074</v>
      </c>
      <c r="G2040">
        <v>7</v>
      </c>
      <c r="H2040">
        <v>0</v>
      </c>
      <c r="I2040">
        <v>0</v>
      </c>
      <c r="J2040" s="6" t="s">
        <v>214</v>
      </c>
    </row>
    <row r="2041" spans="1:10">
      <c r="A2041">
        <v>0</v>
      </c>
      <c r="B2041">
        <v>0</v>
      </c>
      <c r="C2041">
        <v>-32.785025556353503</v>
      </c>
      <c r="D2041" t="s">
        <v>13</v>
      </c>
      <c r="E2041" t="s">
        <v>2073</v>
      </c>
      <c r="F2041" t="s">
        <v>2074</v>
      </c>
      <c r="G2041">
        <v>6</v>
      </c>
      <c r="H2041">
        <v>0</v>
      </c>
      <c r="I2041">
        <v>0</v>
      </c>
      <c r="J2041" s="6" t="s">
        <v>109</v>
      </c>
    </row>
    <row r="2042" spans="1:10">
      <c r="A2042">
        <v>0.1</v>
      </c>
      <c r="B2042">
        <v>0</v>
      </c>
      <c r="C2042">
        <v>-402.20039905761098</v>
      </c>
      <c r="D2042" t="s">
        <v>14</v>
      </c>
      <c r="E2042" t="s">
        <v>2073</v>
      </c>
      <c r="F2042" t="s">
        <v>2074</v>
      </c>
      <c r="G2042">
        <v>16</v>
      </c>
      <c r="H2042">
        <v>0.1</v>
      </c>
      <c r="I2042" s="6" t="s">
        <v>172</v>
      </c>
      <c r="J2042" s="6" t="s">
        <v>173</v>
      </c>
    </row>
    <row r="2043" spans="1:10">
      <c r="A2043">
        <v>0.84</v>
      </c>
      <c r="B2043">
        <v>0</v>
      </c>
      <c r="C2043">
        <v>-515.98998199075095</v>
      </c>
      <c r="D2043" t="s">
        <v>14</v>
      </c>
      <c r="E2043" t="s">
        <v>2075</v>
      </c>
      <c r="F2043" t="s">
        <v>2074</v>
      </c>
      <c r="G2043">
        <v>16</v>
      </c>
      <c r="H2043">
        <v>0.84</v>
      </c>
      <c r="I2043" s="6" t="s">
        <v>217</v>
      </c>
      <c r="J2043" s="6" t="s">
        <v>218</v>
      </c>
    </row>
    <row r="2044" spans="1:10">
      <c r="A2044">
        <v>0.19</v>
      </c>
      <c r="B2044">
        <v>0</v>
      </c>
      <c r="C2044">
        <v>-153.777614449955</v>
      </c>
      <c r="D2044" t="s">
        <v>10</v>
      </c>
      <c r="E2044" t="s">
        <v>2076</v>
      </c>
      <c r="F2044" t="s">
        <v>2074</v>
      </c>
      <c r="G2044">
        <v>7</v>
      </c>
      <c r="H2044">
        <v>0.19</v>
      </c>
      <c r="I2044" s="6" t="s">
        <v>1454</v>
      </c>
      <c r="J2044" s="6" t="s">
        <v>1455</v>
      </c>
    </row>
    <row r="2045" spans="1:10">
      <c r="A2045">
        <v>0.38</v>
      </c>
      <c r="B2045">
        <v>0</v>
      </c>
      <c r="C2045">
        <v>-255.44744407727401</v>
      </c>
      <c r="D2045" t="s">
        <v>14</v>
      </c>
      <c r="E2045" t="s">
        <v>2076</v>
      </c>
      <c r="F2045" t="s">
        <v>2074</v>
      </c>
      <c r="G2045">
        <v>16</v>
      </c>
      <c r="H2045">
        <v>0.38</v>
      </c>
      <c r="I2045" s="6" t="s">
        <v>803</v>
      </c>
      <c r="J2045" s="6" t="s">
        <v>804</v>
      </c>
    </row>
    <row r="2046" spans="1:10">
      <c r="A2046">
        <v>0.32</v>
      </c>
      <c r="B2046">
        <v>0</v>
      </c>
      <c r="C2046">
        <v>-78.709675790437799</v>
      </c>
      <c r="D2046" t="s">
        <v>10</v>
      </c>
      <c r="E2046" t="s">
        <v>2077</v>
      </c>
      <c r="F2046" t="s">
        <v>2074</v>
      </c>
      <c r="G2046">
        <v>5</v>
      </c>
      <c r="H2046">
        <v>0.32</v>
      </c>
      <c r="I2046">
        <v>8.0937723303772996E-2</v>
      </c>
      <c r="J2046" s="6" t="s">
        <v>409</v>
      </c>
    </row>
    <row r="2047" spans="1:10">
      <c r="A2047">
        <v>0.39</v>
      </c>
      <c r="B2047">
        <v>0</v>
      </c>
      <c r="C2047">
        <v>-532.56177902070999</v>
      </c>
      <c r="D2047" t="s">
        <v>14</v>
      </c>
      <c r="E2047" t="s">
        <v>2077</v>
      </c>
      <c r="F2047" t="s">
        <v>2074</v>
      </c>
      <c r="G2047">
        <v>16</v>
      </c>
      <c r="H2047">
        <v>0.39</v>
      </c>
      <c r="I2047" s="6" t="s">
        <v>493</v>
      </c>
      <c r="J2047" s="6" t="s">
        <v>494</v>
      </c>
    </row>
    <row r="2048" spans="1:10">
      <c r="A2048">
        <v>0.4</v>
      </c>
      <c r="B2048">
        <v>0</v>
      </c>
      <c r="C2048">
        <v>-350.42832031015803</v>
      </c>
      <c r="D2048" t="s">
        <v>14</v>
      </c>
      <c r="E2048" t="s">
        <v>2078</v>
      </c>
      <c r="F2048" t="s">
        <v>2074</v>
      </c>
      <c r="G2048">
        <v>16</v>
      </c>
      <c r="H2048">
        <v>0.4</v>
      </c>
      <c r="I2048" s="6" t="s">
        <v>257</v>
      </c>
      <c r="J2048" s="6" t="s">
        <v>258</v>
      </c>
    </row>
    <row r="2049" spans="1:10">
      <c r="A2049">
        <v>0.48</v>
      </c>
      <c r="B2049">
        <v>0</v>
      </c>
      <c r="C2049">
        <v>-70.802501716994499</v>
      </c>
      <c r="D2049" t="s">
        <v>10</v>
      </c>
      <c r="E2049" t="s">
        <v>2079</v>
      </c>
      <c r="F2049" t="s">
        <v>2080</v>
      </c>
      <c r="G2049">
        <v>5</v>
      </c>
      <c r="H2049">
        <v>0.48</v>
      </c>
      <c r="I2049" s="6" t="s">
        <v>728</v>
      </c>
      <c r="J2049">
        <v>0.81811692991273999</v>
      </c>
    </row>
    <row r="2050" spans="1:10">
      <c r="A2050">
        <v>0.5</v>
      </c>
      <c r="B2050">
        <v>0</v>
      </c>
      <c r="C2050">
        <v>-692.07661015077201</v>
      </c>
      <c r="D2050" t="s">
        <v>14</v>
      </c>
      <c r="E2050" t="s">
        <v>2079</v>
      </c>
      <c r="F2050" t="s">
        <v>2080</v>
      </c>
      <c r="G2050">
        <v>16</v>
      </c>
      <c r="H2050">
        <v>0.5</v>
      </c>
      <c r="I2050" s="6" t="s">
        <v>188</v>
      </c>
      <c r="J2050" s="6" t="s">
        <v>189</v>
      </c>
    </row>
    <row r="2051" spans="1:10">
      <c r="A2051">
        <v>0</v>
      </c>
      <c r="B2051">
        <v>0</v>
      </c>
      <c r="C2051">
        <v>-8.6935405132787391</v>
      </c>
      <c r="D2051" t="s">
        <v>14</v>
      </c>
      <c r="E2051" t="s">
        <v>2081</v>
      </c>
      <c r="F2051" t="s">
        <v>2080</v>
      </c>
      <c r="G2051">
        <v>16</v>
      </c>
      <c r="H2051">
        <v>0</v>
      </c>
      <c r="I2051">
        <v>0</v>
      </c>
      <c r="J2051" s="6" t="s">
        <v>140</v>
      </c>
    </row>
    <row r="2052" spans="1:10">
      <c r="A2052">
        <v>0.48</v>
      </c>
      <c r="B2052">
        <v>0</v>
      </c>
      <c r="C2052">
        <v>-1152.1478335561901</v>
      </c>
      <c r="D2052" t="s">
        <v>14</v>
      </c>
      <c r="E2052" t="s">
        <v>2082</v>
      </c>
      <c r="F2052" t="s">
        <v>2080</v>
      </c>
      <c r="G2052">
        <v>16</v>
      </c>
      <c r="H2052">
        <v>0.48</v>
      </c>
      <c r="I2052" s="6" t="s">
        <v>510</v>
      </c>
      <c r="J2052" s="6" t="s">
        <v>511</v>
      </c>
    </row>
    <row r="2053" spans="1:10">
      <c r="A2053">
        <v>0.6</v>
      </c>
      <c r="B2053">
        <v>0</v>
      </c>
      <c r="C2053">
        <v>-723.41113597141202</v>
      </c>
      <c r="D2053" t="s">
        <v>14</v>
      </c>
      <c r="E2053" t="s">
        <v>2083</v>
      </c>
      <c r="F2053" t="s">
        <v>2080</v>
      </c>
      <c r="G2053">
        <v>16</v>
      </c>
      <c r="H2053">
        <v>0.6</v>
      </c>
      <c r="I2053" s="6" t="s">
        <v>143</v>
      </c>
      <c r="J2053" s="6" t="s">
        <v>144</v>
      </c>
    </row>
    <row r="2054" spans="1:10">
      <c r="A2054" s="6" t="s">
        <v>236</v>
      </c>
      <c r="B2054">
        <v>0</v>
      </c>
      <c r="C2054">
        <v>-765.82645375769096</v>
      </c>
      <c r="D2054" t="s">
        <v>14</v>
      </c>
      <c r="E2054" t="s">
        <v>2084</v>
      </c>
      <c r="F2054" t="s">
        <v>2080</v>
      </c>
      <c r="G2054">
        <v>16</v>
      </c>
      <c r="H2054" s="6" t="s">
        <v>236</v>
      </c>
      <c r="I2054" s="6" t="s">
        <v>237</v>
      </c>
      <c r="J2054">
        <v>0.64453599400862305</v>
      </c>
    </row>
    <row r="2055" spans="1:10">
      <c r="A2055">
        <v>0</v>
      </c>
      <c r="B2055">
        <v>0</v>
      </c>
      <c r="C2055">
        <v>-330.54962355732403</v>
      </c>
      <c r="D2055" t="s">
        <v>14</v>
      </c>
      <c r="E2055" t="s">
        <v>2085</v>
      </c>
      <c r="F2055" t="s">
        <v>2086</v>
      </c>
      <c r="G2055">
        <v>16</v>
      </c>
      <c r="H2055">
        <v>0</v>
      </c>
      <c r="I2055">
        <v>0</v>
      </c>
      <c r="J2055" s="6" t="s">
        <v>140</v>
      </c>
    </row>
    <row r="2056" spans="1:10">
      <c r="A2056" s="6" t="s">
        <v>290</v>
      </c>
      <c r="B2056">
        <v>0</v>
      </c>
      <c r="C2056">
        <v>-162.07713403440999</v>
      </c>
      <c r="D2056" t="s">
        <v>10</v>
      </c>
      <c r="E2056" t="s">
        <v>2087</v>
      </c>
      <c r="F2056" t="s">
        <v>2086</v>
      </c>
      <c r="G2056">
        <v>5</v>
      </c>
      <c r="H2056" s="6" t="s">
        <v>290</v>
      </c>
      <c r="I2056" s="6" t="s">
        <v>292</v>
      </c>
      <c r="J2056" s="6" t="s">
        <v>293</v>
      </c>
    </row>
    <row r="2057" spans="1:10">
      <c r="A2057">
        <v>0.23</v>
      </c>
      <c r="B2057">
        <v>0</v>
      </c>
      <c r="C2057">
        <v>-705.42865561839005</v>
      </c>
      <c r="D2057" t="s">
        <v>14</v>
      </c>
      <c r="E2057" t="s">
        <v>2087</v>
      </c>
      <c r="F2057" t="s">
        <v>2086</v>
      </c>
      <c r="G2057">
        <v>16</v>
      </c>
      <c r="H2057">
        <v>0.23</v>
      </c>
      <c r="I2057">
        <v>8.9866955870574194E-2</v>
      </c>
      <c r="J2057" s="6" t="s">
        <v>402</v>
      </c>
    </row>
    <row r="2058" spans="1:10">
      <c r="A2058">
        <v>0</v>
      </c>
      <c r="B2058">
        <v>0</v>
      </c>
      <c r="C2058">
        <v>-6.5327183047759299</v>
      </c>
      <c r="D2058" t="s">
        <v>14</v>
      </c>
      <c r="E2058" t="s">
        <v>2088</v>
      </c>
      <c r="F2058" t="s">
        <v>2089</v>
      </c>
      <c r="G2058">
        <v>16</v>
      </c>
      <c r="H2058">
        <v>0</v>
      </c>
      <c r="I2058">
        <v>0</v>
      </c>
      <c r="J2058" s="6" t="s">
        <v>140</v>
      </c>
    </row>
    <row r="2059" spans="1:10">
      <c r="A2059">
        <v>0</v>
      </c>
      <c r="B2059">
        <v>0</v>
      </c>
      <c r="C2059">
        <v>-7.5443752483977802</v>
      </c>
      <c r="D2059" t="s">
        <v>14</v>
      </c>
      <c r="E2059" t="s">
        <v>2090</v>
      </c>
      <c r="F2059" t="s">
        <v>2089</v>
      </c>
      <c r="G2059">
        <v>16</v>
      </c>
      <c r="H2059">
        <v>0</v>
      </c>
      <c r="I2059">
        <v>0</v>
      </c>
      <c r="J2059" s="6" t="s">
        <v>140</v>
      </c>
    </row>
    <row r="2060" spans="1:10">
      <c r="A2060">
        <v>0</v>
      </c>
      <c r="B2060">
        <v>0</v>
      </c>
      <c r="C2060">
        <v>-9.2865103286353303</v>
      </c>
      <c r="D2060" t="s">
        <v>14</v>
      </c>
      <c r="E2060" t="s">
        <v>2091</v>
      </c>
      <c r="F2060" t="s">
        <v>2092</v>
      </c>
      <c r="G2060">
        <v>16</v>
      </c>
      <c r="H2060">
        <v>0</v>
      </c>
      <c r="I2060">
        <v>0</v>
      </c>
      <c r="J2060" s="6" t="s">
        <v>140</v>
      </c>
    </row>
    <row r="2061" spans="1:10">
      <c r="A2061">
        <v>0.5</v>
      </c>
      <c r="B2061">
        <v>0</v>
      </c>
      <c r="C2061">
        <v>-569.42970901932995</v>
      </c>
      <c r="D2061" t="s">
        <v>14</v>
      </c>
      <c r="E2061" t="s">
        <v>2093</v>
      </c>
      <c r="F2061" t="s">
        <v>2092</v>
      </c>
      <c r="G2061">
        <v>16</v>
      </c>
      <c r="H2061">
        <v>0.5</v>
      </c>
      <c r="I2061" s="6" t="s">
        <v>188</v>
      </c>
      <c r="J2061" s="6" t="s">
        <v>189</v>
      </c>
    </row>
    <row r="2062" spans="1:10">
      <c r="A2062">
        <v>0.24</v>
      </c>
      <c r="B2062">
        <v>0</v>
      </c>
      <c r="C2062">
        <v>-667.73496446727097</v>
      </c>
      <c r="D2062" t="s">
        <v>14</v>
      </c>
      <c r="E2062" t="s">
        <v>2094</v>
      </c>
      <c r="F2062" t="s">
        <v>2095</v>
      </c>
      <c r="G2062">
        <v>16</v>
      </c>
      <c r="H2062">
        <v>0.24</v>
      </c>
      <c r="I2062">
        <v>9.5792488470350406E-2</v>
      </c>
      <c r="J2062" s="6" t="s">
        <v>152</v>
      </c>
    </row>
    <row r="2063" spans="1:10">
      <c r="A2063">
        <v>0</v>
      </c>
      <c r="B2063">
        <v>0</v>
      </c>
      <c r="C2063">
        <v>-79.584434768889196</v>
      </c>
      <c r="D2063" t="s">
        <v>14</v>
      </c>
      <c r="E2063" t="s">
        <v>2096</v>
      </c>
      <c r="F2063" t="s">
        <v>2095</v>
      </c>
      <c r="G2063">
        <v>16</v>
      </c>
      <c r="H2063">
        <v>0</v>
      </c>
      <c r="I2063">
        <v>0</v>
      </c>
      <c r="J2063" s="6" t="s">
        <v>140</v>
      </c>
    </row>
    <row r="2064" spans="1:10">
      <c r="A2064">
        <v>0</v>
      </c>
      <c r="B2064">
        <v>0</v>
      </c>
      <c r="C2064">
        <v>-5.5879867345468002</v>
      </c>
      <c r="D2064" t="s">
        <v>14</v>
      </c>
      <c r="E2064" t="s">
        <v>2097</v>
      </c>
      <c r="F2064" t="s">
        <v>2095</v>
      </c>
      <c r="G2064">
        <v>16</v>
      </c>
      <c r="H2064">
        <v>0</v>
      </c>
      <c r="I2064">
        <v>0</v>
      </c>
      <c r="J2064" s="6" t="s">
        <v>140</v>
      </c>
    </row>
    <row r="2065" spans="1:10">
      <c r="A2065">
        <v>0</v>
      </c>
      <c r="B2065">
        <v>0</v>
      </c>
      <c r="C2065">
        <v>-276.74382867042101</v>
      </c>
      <c r="D2065" t="s">
        <v>14</v>
      </c>
      <c r="E2065" t="s">
        <v>2098</v>
      </c>
      <c r="F2065" t="s">
        <v>2095</v>
      </c>
      <c r="G2065">
        <v>16</v>
      </c>
      <c r="H2065">
        <v>0</v>
      </c>
      <c r="I2065">
        <v>0</v>
      </c>
      <c r="J2065" s="6" t="s">
        <v>140</v>
      </c>
    </row>
    <row r="2066" spans="1:10">
      <c r="A2066">
        <v>0.01</v>
      </c>
      <c r="B2066">
        <v>0</v>
      </c>
      <c r="C2066">
        <v>-292.86403726927301</v>
      </c>
      <c r="D2066" t="s">
        <v>14</v>
      </c>
      <c r="E2066" t="s">
        <v>2099</v>
      </c>
      <c r="F2066" t="s">
        <v>2095</v>
      </c>
      <c r="G2066">
        <v>16</v>
      </c>
      <c r="H2066">
        <v>0.01</v>
      </c>
      <c r="I2066" s="6" t="s">
        <v>479</v>
      </c>
      <c r="J2066" s="6" t="s">
        <v>480</v>
      </c>
    </row>
    <row r="2067" spans="1:10">
      <c r="A2067">
        <v>0</v>
      </c>
      <c r="B2067">
        <v>0</v>
      </c>
      <c r="C2067">
        <v>-208.390031206879</v>
      </c>
      <c r="D2067" t="s">
        <v>14</v>
      </c>
      <c r="E2067" t="s">
        <v>2100</v>
      </c>
      <c r="F2067" t="s">
        <v>2095</v>
      </c>
      <c r="G2067">
        <v>16</v>
      </c>
      <c r="H2067">
        <v>0</v>
      </c>
      <c r="I2067">
        <v>0</v>
      </c>
      <c r="J2067" s="6" t="s">
        <v>140</v>
      </c>
    </row>
    <row r="2068" spans="1:10">
      <c r="A2068">
        <v>0</v>
      </c>
      <c r="B2068">
        <v>0</v>
      </c>
      <c r="C2068">
        <v>-8.0000673393871402</v>
      </c>
      <c r="D2068" t="s">
        <v>14</v>
      </c>
      <c r="E2068" t="s">
        <v>2101</v>
      </c>
      <c r="F2068" t="s">
        <v>2095</v>
      </c>
      <c r="G2068">
        <v>16</v>
      </c>
      <c r="H2068">
        <v>0</v>
      </c>
      <c r="I2068">
        <v>0</v>
      </c>
      <c r="J2068" s="6" t="s">
        <v>140</v>
      </c>
    </row>
    <row r="2069" spans="1:10">
      <c r="A2069">
        <v>0</v>
      </c>
      <c r="B2069">
        <v>0</v>
      </c>
      <c r="C2069">
        <v>-111.350468297966</v>
      </c>
      <c r="D2069" t="s">
        <v>14</v>
      </c>
      <c r="E2069" t="s">
        <v>2102</v>
      </c>
      <c r="F2069" t="s">
        <v>2095</v>
      </c>
      <c r="G2069">
        <v>16</v>
      </c>
      <c r="H2069">
        <v>0</v>
      </c>
      <c r="I2069">
        <v>0</v>
      </c>
      <c r="J2069" s="6" t="s">
        <v>140</v>
      </c>
    </row>
    <row r="2070" spans="1:10">
      <c r="A2070">
        <v>0</v>
      </c>
      <c r="B2070">
        <v>0</v>
      </c>
      <c r="C2070">
        <v>-5.0251679267507203</v>
      </c>
      <c r="D2070" t="s">
        <v>14</v>
      </c>
      <c r="E2070" t="s">
        <v>2103</v>
      </c>
      <c r="F2070" t="s">
        <v>2095</v>
      </c>
      <c r="G2070">
        <v>16</v>
      </c>
      <c r="H2070">
        <v>0</v>
      </c>
      <c r="I2070">
        <v>0</v>
      </c>
      <c r="J2070" s="6" t="s">
        <v>140</v>
      </c>
    </row>
    <row r="2071" spans="1:10">
      <c r="A2071">
        <v>0.26</v>
      </c>
      <c r="B2071">
        <v>0</v>
      </c>
      <c r="C2071">
        <v>-557.18816051769602</v>
      </c>
      <c r="D2071" t="s">
        <v>14</v>
      </c>
      <c r="E2071" t="s">
        <v>2104</v>
      </c>
      <c r="F2071" t="s">
        <v>2095</v>
      </c>
      <c r="G2071">
        <v>16</v>
      </c>
      <c r="H2071">
        <v>0.26</v>
      </c>
      <c r="I2071" s="6" t="s">
        <v>440</v>
      </c>
      <c r="J2071">
        <v>0.50498332953799996</v>
      </c>
    </row>
    <row r="2072" spans="1:10">
      <c r="A2072" s="6" t="s">
        <v>472</v>
      </c>
      <c r="B2072">
        <v>0</v>
      </c>
      <c r="C2072">
        <v>-108.31714628505399</v>
      </c>
      <c r="D2072" t="s">
        <v>10</v>
      </c>
      <c r="E2072" t="s">
        <v>2105</v>
      </c>
      <c r="F2072" t="s">
        <v>2095</v>
      </c>
      <c r="G2072">
        <v>6</v>
      </c>
      <c r="H2072" s="6" t="s">
        <v>472</v>
      </c>
      <c r="I2072" s="6" t="s">
        <v>2106</v>
      </c>
      <c r="J2072" s="6" t="s">
        <v>2107</v>
      </c>
    </row>
    <row r="2073" spans="1:10">
      <c r="A2073">
        <v>0.37</v>
      </c>
      <c r="B2073">
        <v>0</v>
      </c>
      <c r="C2073">
        <v>-61.093337702485201</v>
      </c>
      <c r="D2073" t="s">
        <v>13</v>
      </c>
      <c r="E2073" t="s">
        <v>2105</v>
      </c>
      <c r="F2073" t="s">
        <v>2095</v>
      </c>
      <c r="G2073">
        <v>6</v>
      </c>
      <c r="H2073">
        <v>0.37</v>
      </c>
      <c r="I2073" s="6" t="s">
        <v>1322</v>
      </c>
      <c r="J2073" s="6" t="s">
        <v>1323</v>
      </c>
    </row>
    <row r="2074" spans="1:10">
      <c r="A2074">
        <v>0.79</v>
      </c>
      <c r="B2074">
        <v>0</v>
      </c>
      <c r="C2074">
        <v>-566.63975447718406</v>
      </c>
      <c r="D2074" t="s">
        <v>14</v>
      </c>
      <c r="E2074" t="s">
        <v>2105</v>
      </c>
      <c r="F2074" t="s">
        <v>2095</v>
      </c>
      <c r="G2074">
        <v>16</v>
      </c>
      <c r="H2074">
        <v>0.79</v>
      </c>
      <c r="I2074" s="6" t="s">
        <v>239</v>
      </c>
      <c r="J2074" s="6" t="s">
        <v>240</v>
      </c>
    </row>
    <row r="2075" spans="1:10">
      <c r="A2075">
        <v>0.52</v>
      </c>
      <c r="B2075">
        <v>0</v>
      </c>
      <c r="C2075">
        <v>-291.152365698815</v>
      </c>
      <c r="D2075" t="s">
        <v>14</v>
      </c>
      <c r="E2075" t="s">
        <v>2108</v>
      </c>
      <c r="F2075" t="s">
        <v>2095</v>
      </c>
      <c r="G2075">
        <v>16</v>
      </c>
      <c r="H2075">
        <v>0.52</v>
      </c>
      <c r="I2075" s="6" t="s">
        <v>405</v>
      </c>
      <c r="J2075" s="6" t="s">
        <v>406</v>
      </c>
    </row>
    <row r="2076" spans="1:10">
      <c r="A2076">
        <v>0</v>
      </c>
      <c r="B2076">
        <v>0</v>
      </c>
      <c r="C2076">
        <v>-25.2163295657909</v>
      </c>
      <c r="D2076" t="s">
        <v>10</v>
      </c>
      <c r="E2076" t="s">
        <v>2109</v>
      </c>
      <c r="F2076" t="s">
        <v>2095</v>
      </c>
      <c r="G2076">
        <v>5</v>
      </c>
      <c r="H2076">
        <v>0</v>
      </c>
      <c r="I2076" s="6" t="s">
        <v>126</v>
      </c>
      <c r="J2076" s="6" t="s">
        <v>127</v>
      </c>
    </row>
    <row r="2077" spans="1:10">
      <c r="A2077">
        <v>0.59</v>
      </c>
      <c r="B2077">
        <v>0</v>
      </c>
      <c r="C2077">
        <v>-507.39123661036501</v>
      </c>
      <c r="D2077" t="s">
        <v>14</v>
      </c>
      <c r="E2077" t="s">
        <v>2109</v>
      </c>
      <c r="F2077" t="s">
        <v>2095</v>
      </c>
      <c r="G2077">
        <v>16</v>
      </c>
      <c r="H2077">
        <v>0.59</v>
      </c>
      <c r="I2077" s="6" t="s">
        <v>426</v>
      </c>
      <c r="J2077" s="6" t="s">
        <v>427</v>
      </c>
    </row>
    <row r="2078" spans="1:10">
      <c r="A2078">
        <v>0.16</v>
      </c>
      <c r="B2078">
        <v>0</v>
      </c>
      <c r="C2078">
        <v>-409.82808523753999</v>
      </c>
      <c r="D2078" t="s">
        <v>14</v>
      </c>
      <c r="E2078" t="s">
        <v>2110</v>
      </c>
      <c r="F2078" t="s">
        <v>2095</v>
      </c>
      <c r="G2078">
        <v>16</v>
      </c>
      <c r="H2078">
        <v>0.16</v>
      </c>
      <c r="I2078">
        <v>5.1602574492917601E-2</v>
      </c>
      <c r="J2078" s="6" t="s">
        <v>283</v>
      </c>
    </row>
    <row r="2079" spans="1:10">
      <c r="A2079">
        <v>1</v>
      </c>
      <c r="B2079">
        <v>0</v>
      </c>
      <c r="C2079">
        <v>-235.28429331516099</v>
      </c>
      <c r="D2079" t="s">
        <v>14</v>
      </c>
      <c r="E2079" t="s">
        <v>2111</v>
      </c>
      <c r="F2079" t="s">
        <v>2095</v>
      </c>
      <c r="G2079">
        <v>16</v>
      </c>
      <c r="H2079">
        <v>1</v>
      </c>
      <c r="I2079" s="6" t="s">
        <v>149</v>
      </c>
      <c r="J2079">
        <v>1</v>
      </c>
    </row>
    <row r="2080" spans="1:10">
      <c r="A2080">
        <v>0.38</v>
      </c>
      <c r="B2080">
        <v>0</v>
      </c>
      <c r="C2080">
        <v>-42.851224466387897</v>
      </c>
      <c r="D2080" t="s">
        <v>10</v>
      </c>
      <c r="E2080" t="s">
        <v>2112</v>
      </c>
      <c r="F2080" t="s">
        <v>2095</v>
      </c>
      <c r="G2080">
        <v>5</v>
      </c>
      <c r="H2080">
        <v>0.38</v>
      </c>
      <c r="I2080" s="6" t="s">
        <v>1001</v>
      </c>
      <c r="J2080">
        <v>0.75630209626295297</v>
      </c>
    </row>
    <row r="2081" spans="1:10">
      <c r="A2081">
        <v>0.51</v>
      </c>
      <c r="B2081">
        <v>0</v>
      </c>
      <c r="C2081">
        <v>-859.09776115796296</v>
      </c>
      <c r="D2081" t="s">
        <v>14</v>
      </c>
      <c r="E2081" t="s">
        <v>2112</v>
      </c>
      <c r="F2081" t="s">
        <v>2095</v>
      </c>
      <c r="G2081">
        <v>16</v>
      </c>
      <c r="H2081">
        <v>0.51</v>
      </c>
      <c r="I2081" s="6" t="s">
        <v>271</v>
      </c>
      <c r="J2081" s="6" t="s">
        <v>272</v>
      </c>
    </row>
    <row r="2082" spans="1:10">
      <c r="A2082">
        <v>0.81</v>
      </c>
      <c r="B2082">
        <v>0</v>
      </c>
      <c r="C2082">
        <v>-568.24820865581705</v>
      </c>
      <c r="D2082" t="s">
        <v>14</v>
      </c>
      <c r="E2082" t="s">
        <v>2113</v>
      </c>
      <c r="F2082" t="s">
        <v>2095</v>
      </c>
      <c r="G2082">
        <v>16</v>
      </c>
      <c r="H2082">
        <v>0.81</v>
      </c>
      <c r="I2082" s="6" t="s">
        <v>525</v>
      </c>
      <c r="J2082" s="6" t="s">
        <v>526</v>
      </c>
    </row>
    <row r="2083" spans="1:10">
      <c r="A2083">
        <v>0.71</v>
      </c>
      <c r="B2083">
        <v>0</v>
      </c>
      <c r="C2083">
        <v>-97.422745511443793</v>
      </c>
      <c r="D2083" t="s">
        <v>10</v>
      </c>
      <c r="E2083" t="s">
        <v>2114</v>
      </c>
      <c r="F2083" t="s">
        <v>2095</v>
      </c>
      <c r="G2083">
        <v>7</v>
      </c>
      <c r="H2083">
        <v>0.71</v>
      </c>
      <c r="I2083" s="6" t="s">
        <v>2115</v>
      </c>
      <c r="J2083" s="6" t="s">
        <v>2116</v>
      </c>
    </row>
    <row r="2084" spans="1:10">
      <c r="A2084">
        <v>0.76</v>
      </c>
      <c r="B2084">
        <v>0</v>
      </c>
      <c r="C2084">
        <v>-53.435660782346901</v>
      </c>
      <c r="D2084" t="s">
        <v>13</v>
      </c>
      <c r="E2084" t="s">
        <v>2114</v>
      </c>
      <c r="F2084" t="s">
        <v>2095</v>
      </c>
      <c r="G2084">
        <v>7</v>
      </c>
      <c r="H2084">
        <v>0.76</v>
      </c>
      <c r="I2084" s="6" t="s">
        <v>248</v>
      </c>
      <c r="J2084" s="6" t="s">
        <v>249</v>
      </c>
    </row>
    <row r="2085" spans="1:10">
      <c r="A2085">
        <v>0.59</v>
      </c>
      <c r="B2085">
        <v>0</v>
      </c>
      <c r="C2085">
        <v>-616.94777609524397</v>
      </c>
      <c r="D2085" t="s">
        <v>14</v>
      </c>
      <c r="E2085" t="s">
        <v>2114</v>
      </c>
      <c r="F2085" t="s">
        <v>2095</v>
      </c>
      <c r="G2085">
        <v>16</v>
      </c>
      <c r="H2085">
        <v>0.59</v>
      </c>
      <c r="I2085" s="6" t="s">
        <v>426</v>
      </c>
      <c r="J2085" s="6" t="s">
        <v>427</v>
      </c>
    </row>
    <row r="2086" spans="1:10">
      <c r="A2086">
        <v>0</v>
      </c>
      <c r="B2086">
        <v>0</v>
      </c>
      <c r="C2086">
        <v>-124.25663091745901</v>
      </c>
      <c r="D2086" t="s">
        <v>14</v>
      </c>
      <c r="E2086" t="s">
        <v>2117</v>
      </c>
      <c r="F2086" t="s">
        <v>2095</v>
      </c>
      <c r="G2086">
        <v>16</v>
      </c>
      <c r="H2086">
        <v>0</v>
      </c>
      <c r="I2086">
        <v>0</v>
      </c>
      <c r="J2086" s="6" t="s">
        <v>140</v>
      </c>
    </row>
    <row r="2087" spans="1:10">
      <c r="A2087">
        <v>0</v>
      </c>
      <c r="B2087">
        <v>0</v>
      </c>
      <c r="C2087">
        <v>-63.3735899751902</v>
      </c>
      <c r="D2087" t="s">
        <v>14</v>
      </c>
      <c r="E2087" t="s">
        <v>2118</v>
      </c>
      <c r="F2087" t="s">
        <v>2095</v>
      </c>
      <c r="G2087">
        <v>16</v>
      </c>
      <c r="H2087">
        <v>0</v>
      </c>
      <c r="I2087">
        <v>0</v>
      </c>
      <c r="J2087" s="6" t="s">
        <v>140</v>
      </c>
    </row>
    <row r="2088" spans="1:10">
      <c r="A2088">
        <v>0</v>
      </c>
      <c r="B2088">
        <v>0</v>
      </c>
      <c r="C2088">
        <v>-5.8995471460053404</v>
      </c>
      <c r="D2088" t="s">
        <v>14</v>
      </c>
      <c r="E2088" t="s">
        <v>2119</v>
      </c>
      <c r="F2088" t="s">
        <v>2095</v>
      </c>
      <c r="G2088">
        <v>16</v>
      </c>
      <c r="H2088">
        <v>0</v>
      </c>
      <c r="I2088">
        <v>0</v>
      </c>
      <c r="J2088" s="6" t="s">
        <v>140</v>
      </c>
    </row>
    <row r="2089" spans="1:10">
      <c r="A2089">
        <v>0.34</v>
      </c>
      <c r="B2089">
        <v>0</v>
      </c>
      <c r="C2089">
        <v>-515.19108698105094</v>
      </c>
      <c r="D2089" t="s">
        <v>14</v>
      </c>
      <c r="E2089" t="s">
        <v>2120</v>
      </c>
      <c r="F2089" t="s">
        <v>2095</v>
      </c>
      <c r="G2089">
        <v>16</v>
      </c>
      <c r="H2089">
        <v>0.34</v>
      </c>
      <c r="I2089" s="6" t="s">
        <v>294</v>
      </c>
      <c r="J2089" s="6" t="s">
        <v>295</v>
      </c>
    </row>
    <row r="2090" spans="1:10">
      <c r="A2090">
        <v>0</v>
      </c>
      <c r="B2090">
        <v>0</v>
      </c>
      <c r="C2090">
        <v>-303.04094254177699</v>
      </c>
      <c r="D2090" t="s">
        <v>14</v>
      </c>
      <c r="E2090" t="s">
        <v>2121</v>
      </c>
      <c r="F2090" t="s">
        <v>2095</v>
      </c>
      <c r="G2090">
        <v>16</v>
      </c>
      <c r="H2090">
        <v>0</v>
      </c>
      <c r="I2090">
        <v>0</v>
      </c>
      <c r="J2090" s="6" t="s">
        <v>140</v>
      </c>
    </row>
    <row r="2091" spans="1:10">
      <c r="A2091">
        <v>0.05</v>
      </c>
      <c r="B2091">
        <v>0</v>
      </c>
      <c r="C2091">
        <v>-338.38254952192301</v>
      </c>
      <c r="D2091" t="s">
        <v>14</v>
      </c>
      <c r="E2091" t="s">
        <v>2122</v>
      </c>
      <c r="F2091" t="s">
        <v>2095</v>
      </c>
      <c r="G2091">
        <v>16</v>
      </c>
      <c r="H2091">
        <v>0.05</v>
      </c>
      <c r="I2091">
        <v>7.5593352321114303E-3</v>
      </c>
      <c r="J2091" s="6" t="s">
        <v>199</v>
      </c>
    </row>
    <row r="2092" spans="1:10">
      <c r="A2092">
        <v>0.97</v>
      </c>
      <c r="B2092">
        <v>0</v>
      </c>
      <c r="C2092">
        <v>-335.621282007003</v>
      </c>
      <c r="D2092" t="s">
        <v>14</v>
      </c>
      <c r="E2092" t="s">
        <v>2123</v>
      </c>
      <c r="F2092" t="s">
        <v>2095</v>
      </c>
      <c r="G2092">
        <v>16</v>
      </c>
      <c r="H2092">
        <v>0.97</v>
      </c>
      <c r="I2092" s="6" t="s">
        <v>640</v>
      </c>
      <c r="J2092" s="6" t="s">
        <v>641</v>
      </c>
    </row>
    <row r="2093" spans="1:10">
      <c r="A2093">
        <v>0</v>
      </c>
      <c r="B2093">
        <v>0</v>
      </c>
      <c r="C2093">
        <v>-87.661648558426407</v>
      </c>
      <c r="D2093" t="s">
        <v>14</v>
      </c>
      <c r="E2093" t="s">
        <v>2124</v>
      </c>
      <c r="F2093" t="s">
        <v>2095</v>
      </c>
      <c r="G2093">
        <v>16</v>
      </c>
      <c r="H2093">
        <v>0</v>
      </c>
      <c r="I2093">
        <v>0</v>
      </c>
      <c r="J2093" s="6" t="s">
        <v>140</v>
      </c>
    </row>
    <row r="2094" spans="1:10">
      <c r="A2094">
        <v>0.99</v>
      </c>
      <c r="B2094">
        <v>0</v>
      </c>
      <c r="C2094">
        <v>-216.08309007660799</v>
      </c>
      <c r="D2094" t="s">
        <v>14</v>
      </c>
      <c r="E2094" t="s">
        <v>2125</v>
      </c>
      <c r="F2094" t="s">
        <v>2095</v>
      </c>
      <c r="G2094">
        <v>16</v>
      </c>
      <c r="H2094">
        <v>0.99</v>
      </c>
      <c r="I2094" s="6" t="s">
        <v>263</v>
      </c>
      <c r="J2094" s="6" t="s">
        <v>264</v>
      </c>
    </row>
    <row r="2095" spans="1:10">
      <c r="A2095">
        <v>0</v>
      </c>
      <c r="B2095">
        <v>0</v>
      </c>
      <c r="C2095">
        <v>-65.983844707725297</v>
      </c>
      <c r="D2095" t="s">
        <v>14</v>
      </c>
      <c r="E2095" t="s">
        <v>2126</v>
      </c>
      <c r="F2095" t="s">
        <v>2095</v>
      </c>
      <c r="G2095">
        <v>16</v>
      </c>
      <c r="H2095">
        <v>0</v>
      </c>
      <c r="I2095">
        <v>0</v>
      </c>
      <c r="J2095" s="6" t="s">
        <v>140</v>
      </c>
    </row>
    <row r="2096" spans="1:10">
      <c r="A2096">
        <v>0</v>
      </c>
      <c r="B2096">
        <v>0</v>
      </c>
      <c r="C2096">
        <v>-170.34480616982401</v>
      </c>
      <c r="D2096" t="s">
        <v>14</v>
      </c>
      <c r="E2096" t="s">
        <v>2127</v>
      </c>
      <c r="F2096" t="s">
        <v>2095</v>
      </c>
      <c r="G2096">
        <v>16</v>
      </c>
      <c r="H2096">
        <v>0</v>
      </c>
      <c r="I2096">
        <v>0</v>
      </c>
      <c r="J2096" s="6" t="s">
        <v>140</v>
      </c>
    </row>
    <row r="2097" spans="1:10">
      <c r="A2097">
        <v>0</v>
      </c>
      <c r="B2097">
        <v>0</v>
      </c>
      <c r="C2097">
        <v>-5.1055706135787302</v>
      </c>
      <c r="D2097" t="s">
        <v>14</v>
      </c>
      <c r="E2097" t="s">
        <v>2128</v>
      </c>
      <c r="F2097" t="s">
        <v>2095</v>
      </c>
      <c r="G2097">
        <v>16</v>
      </c>
      <c r="H2097">
        <v>0</v>
      </c>
      <c r="I2097">
        <v>0</v>
      </c>
      <c r="J2097" s="6" t="s">
        <v>140</v>
      </c>
    </row>
    <row r="2098" spans="1:10">
      <c r="A2098">
        <v>0</v>
      </c>
      <c r="B2098">
        <v>0</v>
      </c>
      <c r="C2098">
        <v>-6.2915102442919002</v>
      </c>
      <c r="D2098" t="s">
        <v>14</v>
      </c>
      <c r="E2098" t="s">
        <v>2129</v>
      </c>
      <c r="F2098" t="s">
        <v>2095</v>
      </c>
      <c r="G2098">
        <v>16</v>
      </c>
      <c r="H2098">
        <v>0</v>
      </c>
      <c r="I2098">
        <v>0</v>
      </c>
      <c r="J2098" s="6" t="s">
        <v>140</v>
      </c>
    </row>
    <row r="2099" spans="1:10">
      <c r="A2099">
        <v>0</v>
      </c>
      <c r="B2099">
        <v>0</v>
      </c>
      <c r="C2099">
        <v>-100.601843684499</v>
      </c>
      <c r="D2099" t="s">
        <v>14</v>
      </c>
      <c r="E2099" t="s">
        <v>2130</v>
      </c>
      <c r="F2099" t="s">
        <v>2095</v>
      </c>
      <c r="G2099">
        <v>16</v>
      </c>
      <c r="H2099">
        <v>0</v>
      </c>
      <c r="I2099">
        <v>0</v>
      </c>
      <c r="J2099" s="6" t="s">
        <v>140</v>
      </c>
    </row>
    <row r="2100" spans="1:10">
      <c r="A2100">
        <v>0</v>
      </c>
      <c r="B2100">
        <v>0</v>
      </c>
      <c r="C2100">
        <v>-6.2312082291708899</v>
      </c>
      <c r="D2100" t="s">
        <v>14</v>
      </c>
      <c r="E2100" t="s">
        <v>2131</v>
      </c>
      <c r="F2100" t="s">
        <v>2095</v>
      </c>
      <c r="G2100">
        <v>16</v>
      </c>
      <c r="H2100">
        <v>0</v>
      </c>
      <c r="I2100">
        <v>0</v>
      </c>
      <c r="J2100" s="6" t="s">
        <v>140</v>
      </c>
    </row>
    <row r="2101" spans="1:10">
      <c r="A2101">
        <v>0.02</v>
      </c>
      <c r="B2101">
        <v>0</v>
      </c>
      <c r="C2101">
        <v>-421.23972633883301</v>
      </c>
      <c r="D2101" t="s">
        <v>14</v>
      </c>
      <c r="E2101" t="s">
        <v>2132</v>
      </c>
      <c r="F2101" t="s">
        <v>2095</v>
      </c>
      <c r="G2101">
        <v>16</v>
      </c>
      <c r="H2101">
        <v>0.02</v>
      </c>
      <c r="I2101">
        <v>1.4372521617873901E-3</v>
      </c>
      <c r="J2101" s="6" t="s">
        <v>899</v>
      </c>
    </row>
    <row r="2102" spans="1:10">
      <c r="A2102">
        <v>0</v>
      </c>
      <c r="B2102">
        <v>0</v>
      </c>
      <c r="C2102">
        <v>-83.073894779808896</v>
      </c>
      <c r="D2102" t="s">
        <v>14</v>
      </c>
      <c r="E2102" t="s">
        <v>2133</v>
      </c>
      <c r="F2102" t="s">
        <v>2095</v>
      </c>
      <c r="G2102">
        <v>16</v>
      </c>
      <c r="H2102">
        <v>0</v>
      </c>
      <c r="I2102">
        <v>0</v>
      </c>
      <c r="J2102" s="6" t="s">
        <v>140</v>
      </c>
    </row>
    <row r="2103" spans="1:10">
      <c r="A2103">
        <v>0.96</v>
      </c>
      <c r="B2103">
        <v>0</v>
      </c>
      <c r="C2103">
        <v>-195.20152002389901</v>
      </c>
      <c r="D2103" t="s">
        <v>14</v>
      </c>
      <c r="E2103" t="s">
        <v>2134</v>
      </c>
      <c r="F2103" t="s">
        <v>2095</v>
      </c>
      <c r="G2103">
        <v>16</v>
      </c>
      <c r="H2103">
        <v>0.96</v>
      </c>
      <c r="I2103" s="6" t="s">
        <v>565</v>
      </c>
      <c r="J2103">
        <v>0.99490068379353702</v>
      </c>
    </row>
    <row r="2104" spans="1:10">
      <c r="A2104">
        <v>0</v>
      </c>
      <c r="B2104">
        <v>0</v>
      </c>
      <c r="C2104">
        <v>-196.038234293112</v>
      </c>
      <c r="D2104" t="s">
        <v>14</v>
      </c>
      <c r="E2104" t="s">
        <v>2135</v>
      </c>
      <c r="F2104" t="s">
        <v>2095</v>
      </c>
      <c r="G2104">
        <v>16</v>
      </c>
      <c r="H2104">
        <v>0</v>
      </c>
      <c r="I2104">
        <v>0</v>
      </c>
      <c r="J2104" s="6" t="s">
        <v>140</v>
      </c>
    </row>
    <row r="2105" spans="1:10">
      <c r="A2105">
        <v>0</v>
      </c>
      <c r="B2105">
        <v>0</v>
      </c>
      <c r="C2105">
        <v>-265.73258820227198</v>
      </c>
      <c r="D2105" t="s">
        <v>14</v>
      </c>
      <c r="E2105" t="s">
        <v>2136</v>
      </c>
      <c r="F2105" t="s">
        <v>2095</v>
      </c>
      <c r="G2105">
        <v>16</v>
      </c>
      <c r="H2105">
        <v>0</v>
      </c>
      <c r="I2105">
        <v>0</v>
      </c>
      <c r="J2105" s="6" t="s">
        <v>140</v>
      </c>
    </row>
    <row r="2106" spans="1:10">
      <c r="A2106">
        <v>0.98</v>
      </c>
      <c r="B2106">
        <v>0</v>
      </c>
      <c r="C2106">
        <v>-283.49845412552497</v>
      </c>
      <c r="D2106" t="s">
        <v>14</v>
      </c>
      <c r="E2106" t="s">
        <v>2137</v>
      </c>
      <c r="F2106" t="s">
        <v>2095</v>
      </c>
      <c r="G2106">
        <v>16</v>
      </c>
      <c r="H2106">
        <v>0.98</v>
      </c>
      <c r="I2106" s="6" t="s">
        <v>559</v>
      </c>
      <c r="J2106" s="6" t="s">
        <v>560</v>
      </c>
    </row>
    <row r="2107" spans="1:10">
      <c r="A2107">
        <v>0</v>
      </c>
      <c r="B2107">
        <v>0</v>
      </c>
      <c r="C2107">
        <v>-100.568057494537</v>
      </c>
      <c r="D2107" t="s">
        <v>14</v>
      </c>
      <c r="E2107" t="s">
        <v>2138</v>
      </c>
      <c r="F2107" t="s">
        <v>2095</v>
      </c>
      <c r="G2107">
        <v>16</v>
      </c>
      <c r="H2107">
        <v>0</v>
      </c>
      <c r="I2107">
        <v>0</v>
      </c>
      <c r="J2107" s="6" t="s">
        <v>140</v>
      </c>
    </row>
    <row r="2108" spans="1:10">
      <c r="A2108">
        <v>0</v>
      </c>
      <c r="B2108">
        <v>0</v>
      </c>
      <c r="C2108">
        <v>-286.44873101973201</v>
      </c>
      <c r="D2108" t="s">
        <v>14</v>
      </c>
      <c r="E2108" t="s">
        <v>2139</v>
      </c>
      <c r="F2108" t="s">
        <v>2095</v>
      </c>
      <c r="G2108">
        <v>16</v>
      </c>
      <c r="H2108">
        <v>0</v>
      </c>
      <c r="I2108">
        <v>0</v>
      </c>
      <c r="J2108" s="6" t="s">
        <v>140</v>
      </c>
    </row>
    <row r="2109" spans="1:10">
      <c r="A2109">
        <v>0</v>
      </c>
      <c r="B2109">
        <v>0</v>
      </c>
      <c r="C2109">
        <v>-8.3523455133723399</v>
      </c>
      <c r="D2109" t="s">
        <v>14</v>
      </c>
      <c r="E2109" t="s">
        <v>2140</v>
      </c>
      <c r="F2109" t="s">
        <v>2095</v>
      </c>
      <c r="G2109">
        <v>16</v>
      </c>
      <c r="H2109">
        <v>0</v>
      </c>
      <c r="I2109">
        <v>0</v>
      </c>
      <c r="J2109" s="6" t="s">
        <v>140</v>
      </c>
    </row>
    <row r="2110" spans="1:10">
      <c r="A2110">
        <v>0</v>
      </c>
      <c r="B2110">
        <v>0</v>
      </c>
      <c r="C2110">
        <v>-69.681893589982096</v>
      </c>
      <c r="D2110" t="s">
        <v>14</v>
      </c>
      <c r="E2110" t="s">
        <v>2141</v>
      </c>
      <c r="F2110" t="s">
        <v>2095</v>
      </c>
      <c r="G2110">
        <v>16</v>
      </c>
      <c r="H2110">
        <v>0</v>
      </c>
      <c r="I2110">
        <v>0</v>
      </c>
      <c r="J2110" s="6" t="s">
        <v>140</v>
      </c>
    </row>
    <row r="2111" spans="1:10">
      <c r="A2111">
        <v>0.79</v>
      </c>
      <c r="B2111">
        <v>0</v>
      </c>
      <c r="C2111">
        <v>-487.342593633273</v>
      </c>
      <c r="D2111" t="s">
        <v>14</v>
      </c>
      <c r="E2111" t="s">
        <v>2142</v>
      </c>
      <c r="F2111" t="s">
        <v>2095</v>
      </c>
      <c r="G2111">
        <v>16</v>
      </c>
      <c r="H2111">
        <v>0.79</v>
      </c>
      <c r="I2111" s="6" t="s">
        <v>239</v>
      </c>
      <c r="J2111" s="6" t="s">
        <v>240</v>
      </c>
    </row>
    <row r="2112" spans="1:10">
      <c r="A2112">
        <v>0.9</v>
      </c>
      <c r="B2112">
        <v>0</v>
      </c>
      <c r="C2112">
        <v>-469.04979230941302</v>
      </c>
      <c r="D2112" t="s">
        <v>14</v>
      </c>
      <c r="E2112" t="s">
        <v>2143</v>
      </c>
      <c r="F2112" t="s">
        <v>2095</v>
      </c>
      <c r="G2112">
        <v>16</v>
      </c>
      <c r="H2112">
        <v>0.9</v>
      </c>
      <c r="I2112" s="6" t="s">
        <v>556</v>
      </c>
      <c r="J2112" s="6" t="s">
        <v>557</v>
      </c>
    </row>
    <row r="2113" spans="1:10">
      <c r="A2113">
        <v>0</v>
      </c>
      <c r="B2113">
        <v>0</v>
      </c>
      <c r="C2113">
        <v>-148.732685819164</v>
      </c>
      <c r="D2113" t="s">
        <v>14</v>
      </c>
      <c r="E2113" t="s">
        <v>2144</v>
      </c>
      <c r="F2113" t="s">
        <v>2095</v>
      </c>
      <c r="G2113">
        <v>16</v>
      </c>
      <c r="H2113">
        <v>0</v>
      </c>
      <c r="I2113">
        <v>0</v>
      </c>
      <c r="J2113" s="6" t="s">
        <v>140</v>
      </c>
    </row>
    <row r="2114" spans="1:10">
      <c r="A2114">
        <v>0</v>
      </c>
      <c r="B2114">
        <v>0</v>
      </c>
      <c r="C2114">
        <v>-8.5427854754762205</v>
      </c>
      <c r="D2114" t="s">
        <v>14</v>
      </c>
      <c r="E2114" t="s">
        <v>2145</v>
      </c>
      <c r="F2114" t="s">
        <v>2095</v>
      </c>
      <c r="G2114">
        <v>16</v>
      </c>
      <c r="H2114">
        <v>0</v>
      </c>
      <c r="I2114">
        <v>0</v>
      </c>
      <c r="J2114" s="6" t="s">
        <v>140</v>
      </c>
    </row>
    <row r="2115" spans="1:10">
      <c r="A2115">
        <v>0</v>
      </c>
      <c r="B2115">
        <v>0</v>
      </c>
      <c r="C2115">
        <v>-100.04561418102099</v>
      </c>
      <c r="D2115" t="s">
        <v>14</v>
      </c>
      <c r="E2115" t="s">
        <v>2146</v>
      </c>
      <c r="F2115" t="s">
        <v>2095</v>
      </c>
      <c r="G2115">
        <v>16</v>
      </c>
      <c r="H2115">
        <v>0</v>
      </c>
      <c r="I2115">
        <v>0</v>
      </c>
      <c r="J2115" s="6" t="s">
        <v>140</v>
      </c>
    </row>
    <row r="2116" spans="1:10">
      <c r="A2116">
        <v>0</v>
      </c>
      <c r="B2116">
        <v>0</v>
      </c>
      <c r="C2116">
        <v>-71.333676625008295</v>
      </c>
      <c r="D2116" t="s">
        <v>14</v>
      </c>
      <c r="E2116" t="s">
        <v>2147</v>
      </c>
      <c r="F2116" t="s">
        <v>2095</v>
      </c>
      <c r="G2116">
        <v>16</v>
      </c>
      <c r="H2116">
        <v>0</v>
      </c>
      <c r="I2116">
        <v>0</v>
      </c>
      <c r="J2116" s="6" t="s">
        <v>140</v>
      </c>
    </row>
    <row r="2117" spans="1:10">
      <c r="A2117">
        <v>0</v>
      </c>
      <c r="B2117">
        <v>0</v>
      </c>
      <c r="C2117">
        <v>-55.119301154313597</v>
      </c>
      <c r="D2117" t="s">
        <v>14</v>
      </c>
      <c r="E2117" t="s">
        <v>2148</v>
      </c>
      <c r="F2117" t="s">
        <v>2095</v>
      </c>
      <c r="G2117">
        <v>16</v>
      </c>
      <c r="H2117">
        <v>0</v>
      </c>
      <c r="I2117">
        <v>0</v>
      </c>
      <c r="J2117" s="6" t="s">
        <v>140</v>
      </c>
    </row>
    <row r="2118" spans="1:10">
      <c r="A2118">
        <v>0</v>
      </c>
      <c r="B2118">
        <v>0</v>
      </c>
      <c r="C2118">
        <v>-4.5729028133431502</v>
      </c>
      <c r="D2118" t="s">
        <v>14</v>
      </c>
      <c r="E2118" t="s">
        <v>2149</v>
      </c>
      <c r="F2118" t="s">
        <v>2095</v>
      </c>
      <c r="G2118">
        <v>16</v>
      </c>
      <c r="H2118">
        <v>0</v>
      </c>
      <c r="I2118">
        <v>0</v>
      </c>
      <c r="J2118" s="6" t="s">
        <v>140</v>
      </c>
    </row>
    <row r="2119" spans="1:10">
      <c r="A2119">
        <v>0</v>
      </c>
      <c r="B2119">
        <v>0</v>
      </c>
      <c r="C2119">
        <v>-212.334709545441</v>
      </c>
      <c r="D2119" t="s">
        <v>14</v>
      </c>
      <c r="E2119" t="s">
        <v>2150</v>
      </c>
      <c r="F2119" t="s">
        <v>2095</v>
      </c>
      <c r="G2119">
        <v>16</v>
      </c>
      <c r="H2119">
        <v>0</v>
      </c>
      <c r="I2119">
        <v>0</v>
      </c>
      <c r="J2119" s="6" t="s">
        <v>140</v>
      </c>
    </row>
    <row r="2120" spans="1:10">
      <c r="A2120">
        <v>0</v>
      </c>
      <c r="B2120">
        <v>0</v>
      </c>
      <c r="C2120">
        <v>-9.8493291364314093</v>
      </c>
      <c r="D2120" t="s">
        <v>14</v>
      </c>
      <c r="E2120" t="s">
        <v>2151</v>
      </c>
      <c r="F2120" t="s">
        <v>2095</v>
      </c>
      <c r="G2120">
        <v>16</v>
      </c>
      <c r="H2120">
        <v>0</v>
      </c>
      <c r="I2120">
        <v>0</v>
      </c>
      <c r="J2120" s="6" t="s">
        <v>140</v>
      </c>
    </row>
    <row r="2121" spans="1:10">
      <c r="A2121">
        <v>0</v>
      </c>
      <c r="B2121">
        <v>0</v>
      </c>
      <c r="C2121">
        <v>-4.5528021416361497</v>
      </c>
      <c r="D2121" t="s">
        <v>14</v>
      </c>
      <c r="E2121" t="s">
        <v>2152</v>
      </c>
      <c r="F2121" t="s">
        <v>2095</v>
      </c>
      <c r="G2121">
        <v>16</v>
      </c>
      <c r="H2121">
        <v>0</v>
      </c>
      <c r="I2121">
        <v>0</v>
      </c>
      <c r="J2121" s="6" t="s">
        <v>140</v>
      </c>
    </row>
    <row r="2122" spans="1:10">
      <c r="A2122">
        <v>0</v>
      </c>
      <c r="B2122">
        <v>0</v>
      </c>
      <c r="C2122">
        <v>-7.0050840898904996</v>
      </c>
      <c r="D2122" t="s">
        <v>14</v>
      </c>
      <c r="E2122" t="s">
        <v>2153</v>
      </c>
      <c r="F2122" t="s">
        <v>2095</v>
      </c>
      <c r="G2122">
        <v>16</v>
      </c>
      <c r="H2122">
        <v>0</v>
      </c>
      <c r="I2122">
        <v>0</v>
      </c>
      <c r="J2122" s="6" t="s">
        <v>140</v>
      </c>
    </row>
    <row r="2123" spans="1:10">
      <c r="A2123">
        <v>0</v>
      </c>
      <c r="B2123">
        <v>0</v>
      </c>
      <c r="C2123">
        <v>-5.79904378747033</v>
      </c>
      <c r="D2123" t="s">
        <v>14</v>
      </c>
      <c r="E2123" t="s">
        <v>2154</v>
      </c>
      <c r="F2123" t="s">
        <v>2095</v>
      </c>
      <c r="G2123">
        <v>16</v>
      </c>
      <c r="H2123">
        <v>0</v>
      </c>
      <c r="I2123">
        <v>0</v>
      </c>
      <c r="J2123" s="6" t="s">
        <v>140</v>
      </c>
    </row>
    <row r="2124" spans="1:10">
      <c r="A2124">
        <v>0</v>
      </c>
      <c r="B2124">
        <v>0</v>
      </c>
      <c r="C2124">
        <v>-6.6935236784319603</v>
      </c>
      <c r="D2124" t="s">
        <v>14</v>
      </c>
      <c r="E2124" t="s">
        <v>2155</v>
      </c>
      <c r="F2124" t="s">
        <v>2095</v>
      </c>
      <c r="G2124">
        <v>16</v>
      </c>
      <c r="H2124">
        <v>0</v>
      </c>
      <c r="I2124">
        <v>0</v>
      </c>
      <c r="J2124" s="6" t="s">
        <v>140</v>
      </c>
    </row>
    <row r="2125" spans="1:10">
      <c r="A2125">
        <v>0</v>
      </c>
      <c r="B2125">
        <v>0</v>
      </c>
      <c r="C2125">
        <v>-8.2814767432851895</v>
      </c>
      <c r="D2125" t="s">
        <v>14</v>
      </c>
      <c r="E2125" t="s">
        <v>2156</v>
      </c>
      <c r="F2125" t="s">
        <v>2095</v>
      </c>
      <c r="G2125">
        <v>16</v>
      </c>
      <c r="H2125">
        <v>0</v>
      </c>
      <c r="I2125">
        <v>0</v>
      </c>
      <c r="J2125" s="6" t="s">
        <v>140</v>
      </c>
    </row>
    <row r="2126" spans="1:10">
      <c r="A2126">
        <v>0</v>
      </c>
      <c r="B2126">
        <v>0</v>
      </c>
      <c r="C2126">
        <v>-52.195179416142601</v>
      </c>
      <c r="D2126" t="s">
        <v>14</v>
      </c>
      <c r="E2126" t="s">
        <v>2157</v>
      </c>
      <c r="F2126" t="s">
        <v>2095</v>
      </c>
      <c r="G2126">
        <v>16</v>
      </c>
      <c r="H2126">
        <v>0</v>
      </c>
      <c r="I2126">
        <v>0</v>
      </c>
      <c r="J2126" s="6" t="s">
        <v>140</v>
      </c>
    </row>
    <row r="2127" spans="1:10">
      <c r="A2127">
        <v>1</v>
      </c>
      <c r="B2127">
        <v>0</v>
      </c>
      <c r="C2127">
        <v>-170.94370146919499</v>
      </c>
      <c r="D2127" t="s">
        <v>14</v>
      </c>
      <c r="E2127" t="s">
        <v>2158</v>
      </c>
      <c r="F2127" t="s">
        <v>2095</v>
      </c>
      <c r="G2127">
        <v>16</v>
      </c>
      <c r="H2127">
        <v>1</v>
      </c>
      <c r="I2127" s="6" t="s">
        <v>149</v>
      </c>
      <c r="J2127">
        <v>1</v>
      </c>
    </row>
    <row r="2128" spans="1:10">
      <c r="A2128">
        <v>0.78</v>
      </c>
      <c r="B2128">
        <v>0</v>
      </c>
      <c r="C2128">
        <v>-483.74542977840503</v>
      </c>
      <c r="D2128" t="s">
        <v>14</v>
      </c>
      <c r="E2128" t="s">
        <v>2159</v>
      </c>
      <c r="F2128" t="s">
        <v>2095</v>
      </c>
      <c r="G2128">
        <v>16</v>
      </c>
      <c r="H2128">
        <v>0.78</v>
      </c>
      <c r="I2128" s="6" t="s">
        <v>450</v>
      </c>
      <c r="J2128">
        <v>0.91595245987187102</v>
      </c>
    </row>
    <row r="2129" spans="1:10">
      <c r="A2129">
        <v>0.39</v>
      </c>
      <c r="B2129">
        <v>0</v>
      </c>
      <c r="C2129">
        <v>-94.697790868715799</v>
      </c>
      <c r="D2129" t="s">
        <v>10</v>
      </c>
      <c r="E2129" t="s">
        <v>2160</v>
      </c>
      <c r="F2129" t="s">
        <v>2095</v>
      </c>
      <c r="G2129">
        <v>6</v>
      </c>
      <c r="H2129">
        <v>0.39</v>
      </c>
      <c r="I2129" s="6" t="s">
        <v>901</v>
      </c>
      <c r="J2129" s="6" t="s">
        <v>902</v>
      </c>
    </row>
    <row r="2130" spans="1:10">
      <c r="A2130">
        <v>0.5</v>
      </c>
      <c r="B2130">
        <v>0</v>
      </c>
      <c r="C2130">
        <v>-58.575310591995297</v>
      </c>
      <c r="D2130" t="s">
        <v>13</v>
      </c>
      <c r="E2130" t="s">
        <v>2160</v>
      </c>
      <c r="F2130" t="s">
        <v>2095</v>
      </c>
      <c r="G2130">
        <v>5</v>
      </c>
      <c r="H2130">
        <v>0.5</v>
      </c>
      <c r="I2130" s="6" t="s">
        <v>883</v>
      </c>
      <c r="J2130" s="6" t="s">
        <v>884</v>
      </c>
    </row>
    <row r="2131" spans="1:10">
      <c r="A2131">
        <v>0.5</v>
      </c>
      <c r="B2131">
        <v>0</v>
      </c>
      <c r="C2131">
        <v>-455.49640526658698</v>
      </c>
      <c r="D2131" t="s">
        <v>14</v>
      </c>
      <c r="E2131" t="s">
        <v>2160</v>
      </c>
      <c r="F2131" t="s">
        <v>2095</v>
      </c>
      <c r="G2131">
        <v>16</v>
      </c>
      <c r="H2131">
        <v>0.5</v>
      </c>
      <c r="I2131" s="6" t="s">
        <v>188</v>
      </c>
      <c r="J2131" s="6" t="s">
        <v>189</v>
      </c>
    </row>
    <row r="2132" spans="1:10">
      <c r="A2132">
        <v>0</v>
      </c>
      <c r="B2132">
        <v>0</v>
      </c>
      <c r="C2132">
        <v>-6.63322166331095</v>
      </c>
      <c r="D2132" t="s">
        <v>14</v>
      </c>
      <c r="E2132" t="s">
        <v>2161</v>
      </c>
      <c r="F2132" t="s">
        <v>2095</v>
      </c>
      <c r="G2132">
        <v>16</v>
      </c>
      <c r="H2132">
        <v>0</v>
      </c>
      <c r="I2132">
        <v>0</v>
      </c>
      <c r="J2132" s="6" t="s">
        <v>140</v>
      </c>
    </row>
    <row r="2133" spans="1:10">
      <c r="A2133">
        <v>0</v>
      </c>
      <c r="B2133">
        <v>0</v>
      </c>
      <c r="C2133">
        <v>-199.045867359195</v>
      </c>
      <c r="D2133" t="s">
        <v>14</v>
      </c>
      <c r="E2133" t="s">
        <v>2162</v>
      </c>
      <c r="F2133" t="s">
        <v>2095</v>
      </c>
      <c r="G2133">
        <v>16</v>
      </c>
      <c r="H2133">
        <v>0</v>
      </c>
      <c r="I2133">
        <v>0</v>
      </c>
      <c r="J2133" s="6" t="s">
        <v>140</v>
      </c>
    </row>
    <row r="2134" spans="1:10">
      <c r="A2134">
        <v>0.49</v>
      </c>
      <c r="B2134">
        <v>0</v>
      </c>
      <c r="C2134">
        <v>-70.854430536085403</v>
      </c>
      <c r="D2134" t="s">
        <v>10</v>
      </c>
      <c r="E2134" t="s">
        <v>2163</v>
      </c>
      <c r="F2134" t="s">
        <v>2095</v>
      </c>
      <c r="G2134">
        <v>5</v>
      </c>
      <c r="H2134">
        <v>0.49</v>
      </c>
      <c r="I2134" s="6" t="s">
        <v>1296</v>
      </c>
      <c r="J2134" s="6" t="s">
        <v>1297</v>
      </c>
    </row>
    <row r="2135" spans="1:10">
      <c r="A2135">
        <v>0.44</v>
      </c>
      <c r="B2135">
        <v>0</v>
      </c>
      <c r="C2135">
        <v>-58.580569948658898</v>
      </c>
      <c r="D2135" t="s">
        <v>13</v>
      </c>
      <c r="E2135" t="s">
        <v>2163</v>
      </c>
      <c r="F2135" t="s">
        <v>2095</v>
      </c>
      <c r="G2135">
        <v>7</v>
      </c>
      <c r="H2135">
        <v>0.44</v>
      </c>
      <c r="I2135" s="6" t="s">
        <v>1294</v>
      </c>
      <c r="J2135" s="6" t="s">
        <v>1295</v>
      </c>
    </row>
    <row r="2136" spans="1:10">
      <c r="A2136">
        <v>0.72</v>
      </c>
      <c r="B2136">
        <v>0</v>
      </c>
      <c r="C2136">
        <v>-505.43891657525</v>
      </c>
      <c r="D2136" t="s">
        <v>14</v>
      </c>
      <c r="E2136" t="s">
        <v>2163</v>
      </c>
      <c r="F2136" t="s">
        <v>2095</v>
      </c>
      <c r="G2136">
        <v>16</v>
      </c>
      <c r="H2136">
        <v>0.72</v>
      </c>
      <c r="I2136" s="6" t="s">
        <v>467</v>
      </c>
      <c r="J2136" s="6" t="s">
        <v>468</v>
      </c>
    </row>
    <row r="2137" spans="1:10">
      <c r="A2137" s="6" t="s">
        <v>610</v>
      </c>
      <c r="B2137">
        <v>0</v>
      </c>
      <c r="C2137">
        <v>-307.58508172196798</v>
      </c>
      <c r="D2137" t="s">
        <v>14</v>
      </c>
      <c r="E2137" t="s">
        <v>2164</v>
      </c>
      <c r="F2137" t="s">
        <v>2095</v>
      </c>
      <c r="G2137">
        <v>16</v>
      </c>
      <c r="H2137" s="6" t="s">
        <v>610</v>
      </c>
      <c r="I2137" s="6" t="s">
        <v>612</v>
      </c>
      <c r="J2137" s="6" t="s">
        <v>613</v>
      </c>
    </row>
    <row r="2138" spans="1:10">
      <c r="A2138">
        <v>0.53</v>
      </c>
      <c r="B2138">
        <v>0</v>
      </c>
      <c r="C2138">
        <v>-58.339841699558598</v>
      </c>
      <c r="D2138" t="s">
        <v>10</v>
      </c>
      <c r="E2138" t="s">
        <v>2165</v>
      </c>
      <c r="F2138" t="s">
        <v>2095</v>
      </c>
      <c r="G2138">
        <v>5</v>
      </c>
      <c r="H2138">
        <v>0.53</v>
      </c>
      <c r="I2138" s="6" t="s">
        <v>2166</v>
      </c>
      <c r="J2138" s="6" t="s">
        <v>2167</v>
      </c>
    </row>
    <row r="2139" spans="1:10">
      <c r="A2139">
        <v>0.71</v>
      </c>
      <c r="B2139">
        <v>0</v>
      </c>
      <c r="C2139">
        <v>-39.229384245824697</v>
      </c>
      <c r="D2139" t="s">
        <v>13</v>
      </c>
      <c r="E2139" t="s">
        <v>2165</v>
      </c>
      <c r="F2139" t="s">
        <v>2095</v>
      </c>
      <c r="G2139">
        <v>7</v>
      </c>
      <c r="H2139">
        <v>0.71</v>
      </c>
      <c r="I2139" s="6" t="s">
        <v>2115</v>
      </c>
      <c r="J2139" s="6" t="s">
        <v>2116</v>
      </c>
    </row>
    <row r="2140" spans="1:10">
      <c r="A2140">
        <v>0.18</v>
      </c>
      <c r="B2140">
        <v>0</v>
      </c>
      <c r="C2140">
        <v>-540.55176917937001</v>
      </c>
      <c r="D2140" t="s">
        <v>14</v>
      </c>
      <c r="E2140" t="s">
        <v>2165</v>
      </c>
      <c r="F2140" t="s">
        <v>2095</v>
      </c>
      <c r="G2140">
        <v>16</v>
      </c>
      <c r="H2140">
        <v>0.18</v>
      </c>
      <c r="I2140">
        <v>6.1913216705024199E-2</v>
      </c>
      <c r="J2140" s="6" t="s">
        <v>733</v>
      </c>
    </row>
    <row r="2141" spans="1:10">
      <c r="A2141">
        <v>0.01</v>
      </c>
      <c r="B2141">
        <v>0</v>
      </c>
      <c r="C2141">
        <v>-342.11493217051401</v>
      </c>
      <c r="D2141" t="s">
        <v>14</v>
      </c>
      <c r="E2141" t="s">
        <v>2168</v>
      </c>
      <c r="F2141" t="s">
        <v>2095</v>
      </c>
      <c r="G2141">
        <v>16</v>
      </c>
      <c r="H2141">
        <v>0.01</v>
      </c>
      <c r="I2141" s="6" t="s">
        <v>479</v>
      </c>
      <c r="J2141" s="6" t="s">
        <v>480</v>
      </c>
    </row>
    <row r="2142" spans="1:10">
      <c r="A2142">
        <v>0.49</v>
      </c>
      <c r="B2142">
        <v>0</v>
      </c>
      <c r="C2142">
        <v>-705.69132340561396</v>
      </c>
      <c r="D2142" t="s">
        <v>14</v>
      </c>
      <c r="E2142" t="s">
        <v>2169</v>
      </c>
      <c r="F2142" t="s">
        <v>2095</v>
      </c>
      <c r="G2142">
        <v>16</v>
      </c>
      <c r="H2142">
        <v>0.49</v>
      </c>
      <c r="I2142" s="6" t="s">
        <v>393</v>
      </c>
      <c r="J2142" s="6" t="s">
        <v>394</v>
      </c>
    </row>
    <row r="2143" spans="1:10">
      <c r="A2143">
        <v>0.73</v>
      </c>
      <c r="B2143">
        <v>0</v>
      </c>
      <c r="C2143">
        <v>-550.25517028301294</v>
      </c>
      <c r="D2143" t="s">
        <v>14</v>
      </c>
      <c r="E2143" t="s">
        <v>2170</v>
      </c>
      <c r="F2143" t="s">
        <v>2095</v>
      </c>
      <c r="G2143">
        <v>16</v>
      </c>
      <c r="H2143">
        <v>0.73</v>
      </c>
      <c r="I2143" s="6" t="s">
        <v>584</v>
      </c>
      <c r="J2143" s="6" t="s">
        <v>585</v>
      </c>
    </row>
    <row r="2144" spans="1:10">
      <c r="A2144">
        <v>1</v>
      </c>
      <c r="B2144">
        <v>0</v>
      </c>
      <c r="C2144">
        <v>-179.954095063811</v>
      </c>
      <c r="D2144" t="s">
        <v>14</v>
      </c>
      <c r="E2144" t="s">
        <v>2171</v>
      </c>
      <c r="F2144" t="s">
        <v>2095</v>
      </c>
      <c r="G2144">
        <v>16</v>
      </c>
      <c r="H2144">
        <v>1</v>
      </c>
      <c r="I2144" s="6" t="s">
        <v>149</v>
      </c>
      <c r="J2144">
        <v>1</v>
      </c>
    </row>
    <row r="2145" spans="1:10">
      <c r="A2145">
        <v>0</v>
      </c>
      <c r="B2145">
        <v>0</v>
      </c>
      <c r="C2145">
        <v>-12.6423747336849</v>
      </c>
      <c r="D2145" t="s">
        <v>10</v>
      </c>
      <c r="E2145" t="s">
        <v>2172</v>
      </c>
      <c r="F2145" t="s">
        <v>2095</v>
      </c>
      <c r="G2145">
        <v>7</v>
      </c>
      <c r="H2145">
        <v>0</v>
      </c>
      <c r="I2145">
        <v>0</v>
      </c>
      <c r="J2145" s="6" t="s">
        <v>214</v>
      </c>
    </row>
    <row r="2146" spans="1:10">
      <c r="A2146">
        <v>0.11</v>
      </c>
      <c r="B2146">
        <v>0</v>
      </c>
      <c r="C2146">
        <v>-534.30126489317695</v>
      </c>
      <c r="D2146" t="s">
        <v>14</v>
      </c>
      <c r="E2146" t="s">
        <v>2172</v>
      </c>
      <c r="F2146" t="s">
        <v>2095</v>
      </c>
      <c r="G2146">
        <v>16</v>
      </c>
      <c r="H2146">
        <v>0.11</v>
      </c>
      <c r="I2146" s="6" t="s">
        <v>695</v>
      </c>
      <c r="J2146" s="6" t="s">
        <v>696</v>
      </c>
    </row>
    <row r="2147" spans="1:10">
      <c r="A2147">
        <v>0</v>
      </c>
      <c r="B2147">
        <v>0</v>
      </c>
      <c r="C2147">
        <v>-5.3422963772617997</v>
      </c>
      <c r="D2147" t="s">
        <v>13</v>
      </c>
      <c r="E2147" t="s">
        <v>2173</v>
      </c>
      <c r="F2147" t="s">
        <v>2095</v>
      </c>
      <c r="G2147">
        <v>5</v>
      </c>
      <c r="H2147">
        <v>0</v>
      </c>
      <c r="I2147" s="6" t="s">
        <v>126</v>
      </c>
      <c r="J2147" s="6" t="s">
        <v>127</v>
      </c>
    </row>
    <row r="2148" spans="1:10">
      <c r="A2148">
        <v>0.25</v>
      </c>
      <c r="B2148">
        <v>0</v>
      </c>
      <c r="C2148">
        <v>-677.61536252607698</v>
      </c>
      <c r="D2148" t="s">
        <v>14</v>
      </c>
      <c r="E2148" t="s">
        <v>2173</v>
      </c>
      <c r="F2148" t="s">
        <v>2095</v>
      </c>
      <c r="G2148">
        <v>16</v>
      </c>
      <c r="H2148">
        <v>0.25</v>
      </c>
      <c r="I2148" s="6" t="s">
        <v>196</v>
      </c>
      <c r="J2148" s="6" t="s">
        <v>197</v>
      </c>
    </row>
    <row r="2149" spans="1:10">
      <c r="A2149">
        <v>0.92</v>
      </c>
      <c r="B2149">
        <v>0</v>
      </c>
      <c r="C2149">
        <v>-225.266612704209</v>
      </c>
      <c r="D2149" t="s">
        <v>14</v>
      </c>
      <c r="E2149" t="s">
        <v>2174</v>
      </c>
      <c r="F2149" t="s">
        <v>2095</v>
      </c>
      <c r="G2149">
        <v>16</v>
      </c>
      <c r="H2149">
        <v>0.92</v>
      </c>
      <c r="I2149" s="6" t="s">
        <v>596</v>
      </c>
      <c r="J2149">
        <v>0.98312054273103699</v>
      </c>
    </row>
    <row r="2150" spans="1:10">
      <c r="A2150">
        <v>0</v>
      </c>
      <c r="B2150">
        <v>0</v>
      </c>
      <c r="C2150">
        <v>-7.2462921503745399</v>
      </c>
      <c r="D2150" t="s">
        <v>14</v>
      </c>
      <c r="E2150" t="s">
        <v>2175</v>
      </c>
      <c r="F2150" t="s">
        <v>2095</v>
      </c>
      <c r="G2150">
        <v>16</v>
      </c>
      <c r="H2150">
        <v>0</v>
      </c>
      <c r="I2150">
        <v>0</v>
      </c>
      <c r="J2150" s="6" t="s">
        <v>140</v>
      </c>
    </row>
    <row r="2151" spans="1:10">
      <c r="A2151">
        <v>0.44</v>
      </c>
      <c r="B2151">
        <v>0</v>
      </c>
      <c r="C2151">
        <v>-854.48299470745098</v>
      </c>
      <c r="D2151" t="s">
        <v>14</v>
      </c>
      <c r="E2151" t="s">
        <v>2176</v>
      </c>
      <c r="F2151" t="s">
        <v>2095</v>
      </c>
      <c r="G2151">
        <v>16</v>
      </c>
      <c r="H2151">
        <v>0.44</v>
      </c>
      <c r="I2151" s="6" t="s">
        <v>414</v>
      </c>
      <c r="J2151" s="6" t="s">
        <v>415</v>
      </c>
    </row>
    <row r="2152" spans="1:10">
      <c r="A2152">
        <v>0</v>
      </c>
      <c r="B2152">
        <v>0</v>
      </c>
      <c r="C2152">
        <v>-6.67342300672495</v>
      </c>
      <c r="D2152" t="s">
        <v>14</v>
      </c>
      <c r="E2152" t="s">
        <v>2177</v>
      </c>
      <c r="F2152" t="s">
        <v>2095</v>
      </c>
      <c r="G2152">
        <v>16</v>
      </c>
      <c r="H2152">
        <v>0</v>
      </c>
      <c r="I2152">
        <v>0</v>
      </c>
      <c r="J2152" s="6" t="s">
        <v>140</v>
      </c>
    </row>
    <row r="2153" spans="1:10">
      <c r="A2153">
        <v>0</v>
      </c>
      <c r="B2153">
        <v>0</v>
      </c>
      <c r="C2153">
        <v>-8.2814767432851806</v>
      </c>
      <c r="D2153" t="s">
        <v>14</v>
      </c>
      <c r="E2153" t="s">
        <v>2178</v>
      </c>
      <c r="F2153" t="s">
        <v>2095</v>
      </c>
      <c r="G2153">
        <v>16</v>
      </c>
      <c r="H2153">
        <v>0</v>
      </c>
      <c r="I2153">
        <v>0</v>
      </c>
      <c r="J2153" s="6" t="s">
        <v>140</v>
      </c>
    </row>
    <row r="2154" spans="1:10">
      <c r="A2154">
        <v>0.12</v>
      </c>
      <c r="B2154">
        <v>0</v>
      </c>
      <c r="C2154">
        <v>-32.188139085234603</v>
      </c>
      <c r="D2154" t="s">
        <v>13</v>
      </c>
      <c r="E2154" t="s">
        <v>2179</v>
      </c>
      <c r="F2154" t="s">
        <v>2095</v>
      </c>
      <c r="G2154">
        <v>5</v>
      </c>
      <c r="H2154">
        <v>0.12</v>
      </c>
      <c r="I2154" s="6" t="s">
        <v>502</v>
      </c>
      <c r="J2154" s="6" t="s">
        <v>503</v>
      </c>
    </row>
    <row r="2155" spans="1:10">
      <c r="A2155">
        <v>0.5</v>
      </c>
      <c r="B2155">
        <v>0</v>
      </c>
      <c r="C2155">
        <v>-691.59195944054397</v>
      </c>
      <c r="D2155" t="s">
        <v>14</v>
      </c>
      <c r="E2155" t="s">
        <v>2179</v>
      </c>
      <c r="F2155" t="s">
        <v>2095</v>
      </c>
      <c r="G2155">
        <v>16</v>
      </c>
      <c r="H2155">
        <v>0.5</v>
      </c>
      <c r="I2155" s="6" t="s">
        <v>188</v>
      </c>
      <c r="J2155" s="6" t="s">
        <v>189</v>
      </c>
    </row>
    <row r="2156" spans="1:10">
      <c r="A2156">
        <v>0</v>
      </c>
      <c r="B2156">
        <v>0</v>
      </c>
      <c r="C2156">
        <v>-101.106779397926</v>
      </c>
      <c r="D2156" t="s">
        <v>14</v>
      </c>
      <c r="E2156" t="s">
        <v>2180</v>
      </c>
      <c r="F2156" t="s">
        <v>2095</v>
      </c>
      <c r="G2156">
        <v>16</v>
      </c>
      <c r="H2156">
        <v>0</v>
      </c>
      <c r="I2156">
        <v>0</v>
      </c>
      <c r="J2156" s="6" t="s">
        <v>140</v>
      </c>
    </row>
    <row r="2157" spans="1:10">
      <c r="A2157">
        <v>0.05</v>
      </c>
      <c r="B2157">
        <v>0</v>
      </c>
      <c r="C2157">
        <v>-394.63831447277101</v>
      </c>
      <c r="D2157" t="s">
        <v>14</v>
      </c>
      <c r="E2157" t="s">
        <v>2181</v>
      </c>
      <c r="F2157" t="s">
        <v>2095</v>
      </c>
      <c r="G2157">
        <v>16</v>
      </c>
      <c r="H2157">
        <v>0.05</v>
      </c>
      <c r="I2157">
        <v>7.5593352321114303E-3</v>
      </c>
      <c r="J2157" s="6" t="s">
        <v>199</v>
      </c>
    </row>
    <row r="2158" spans="1:10">
      <c r="A2158">
        <v>0</v>
      </c>
      <c r="B2158">
        <v>0</v>
      </c>
      <c r="C2158">
        <v>-119.523243094149</v>
      </c>
      <c r="D2158" t="s">
        <v>14</v>
      </c>
      <c r="E2158" t="s">
        <v>2182</v>
      </c>
      <c r="F2158" t="s">
        <v>2095</v>
      </c>
      <c r="G2158">
        <v>16</v>
      </c>
      <c r="H2158">
        <v>0</v>
      </c>
      <c r="I2158">
        <v>0</v>
      </c>
      <c r="J2158" s="6" t="s">
        <v>140</v>
      </c>
    </row>
    <row r="2159" spans="1:10">
      <c r="A2159">
        <v>0.87</v>
      </c>
      <c r="B2159">
        <v>0</v>
      </c>
      <c r="C2159">
        <v>-401.84245623687701</v>
      </c>
      <c r="D2159" t="s">
        <v>14</v>
      </c>
      <c r="E2159" t="s">
        <v>2183</v>
      </c>
      <c r="F2159" t="s">
        <v>2095</v>
      </c>
      <c r="G2159">
        <v>16</v>
      </c>
      <c r="H2159">
        <v>0.87</v>
      </c>
      <c r="I2159" s="6" t="s">
        <v>167</v>
      </c>
      <c r="J2159" s="6" t="s">
        <v>168</v>
      </c>
    </row>
    <row r="2160" spans="1:10">
      <c r="A2160">
        <v>0.15</v>
      </c>
      <c r="B2160">
        <v>0</v>
      </c>
      <c r="C2160">
        <v>-383.65211146458</v>
      </c>
      <c r="D2160" t="s">
        <v>14</v>
      </c>
      <c r="E2160" t="s">
        <v>2184</v>
      </c>
      <c r="F2160" t="s">
        <v>2095</v>
      </c>
      <c r="G2160">
        <v>16</v>
      </c>
      <c r="H2160">
        <v>0.15</v>
      </c>
      <c r="I2160">
        <v>4.6658155288370001E-2</v>
      </c>
      <c r="J2160" s="6" t="s">
        <v>365</v>
      </c>
    </row>
    <row r="2161" spans="1:10">
      <c r="A2161">
        <v>0.03</v>
      </c>
      <c r="B2161">
        <v>0</v>
      </c>
      <c r="C2161">
        <v>-430.27570358938601</v>
      </c>
      <c r="D2161" t="s">
        <v>14</v>
      </c>
      <c r="E2161" t="s">
        <v>2185</v>
      </c>
      <c r="F2161" t="s">
        <v>2095</v>
      </c>
      <c r="G2161">
        <v>16</v>
      </c>
      <c r="H2161">
        <v>0.03</v>
      </c>
      <c r="I2161">
        <v>3.0372082184858002E-3</v>
      </c>
      <c r="J2161" s="6" t="s">
        <v>334</v>
      </c>
    </row>
    <row r="2162" spans="1:10">
      <c r="A2162">
        <v>0.06</v>
      </c>
      <c r="B2162">
        <v>0</v>
      </c>
      <c r="C2162">
        <v>-366.01578085905101</v>
      </c>
      <c r="D2162" t="s">
        <v>14</v>
      </c>
      <c r="E2162" t="s">
        <v>2186</v>
      </c>
      <c r="F2162" t="s">
        <v>2095</v>
      </c>
      <c r="G2162">
        <v>16</v>
      </c>
      <c r="H2162">
        <v>0.06</v>
      </c>
      <c r="I2162" s="6" t="s">
        <v>932</v>
      </c>
      <c r="J2162" s="6" t="s">
        <v>933</v>
      </c>
    </row>
    <row r="2163" spans="1:10">
      <c r="A2163">
        <v>0</v>
      </c>
      <c r="B2163">
        <v>0</v>
      </c>
      <c r="C2163">
        <v>-141.33036730750601</v>
      </c>
      <c r="D2163" t="s">
        <v>14</v>
      </c>
      <c r="E2163" t="s">
        <v>2187</v>
      </c>
      <c r="F2163" t="s">
        <v>2095</v>
      </c>
      <c r="G2163">
        <v>16</v>
      </c>
      <c r="H2163">
        <v>0</v>
      </c>
      <c r="I2163">
        <v>0</v>
      </c>
      <c r="J2163" s="6" t="s">
        <v>140</v>
      </c>
    </row>
    <row r="2164" spans="1:10">
      <c r="A2164">
        <v>0.89</v>
      </c>
      <c r="B2164">
        <v>0</v>
      </c>
      <c r="C2164">
        <v>-299.071766683786</v>
      </c>
      <c r="D2164" t="s">
        <v>14</v>
      </c>
      <c r="E2164" t="s">
        <v>2188</v>
      </c>
      <c r="F2164" t="s">
        <v>2095</v>
      </c>
      <c r="G2164">
        <v>16</v>
      </c>
      <c r="H2164">
        <v>0.89</v>
      </c>
      <c r="I2164" s="6" t="s">
        <v>159</v>
      </c>
      <c r="J2164" s="6" t="s">
        <v>160</v>
      </c>
    </row>
    <row r="2165" spans="1:10">
      <c r="A2165">
        <v>0.76</v>
      </c>
      <c r="B2165">
        <v>0</v>
      </c>
      <c r="C2165">
        <v>-593.38056298520098</v>
      </c>
      <c r="D2165" t="s">
        <v>14</v>
      </c>
      <c r="E2165" t="s">
        <v>2189</v>
      </c>
      <c r="F2165" t="s">
        <v>2095</v>
      </c>
      <c r="G2165">
        <v>16</v>
      </c>
      <c r="H2165">
        <v>0.76</v>
      </c>
      <c r="I2165" s="6" t="s">
        <v>544</v>
      </c>
      <c r="J2165" s="6" t="s">
        <v>545</v>
      </c>
    </row>
    <row r="2166" spans="1:10">
      <c r="A2166">
        <v>0</v>
      </c>
      <c r="B2166">
        <v>0</v>
      </c>
      <c r="C2166">
        <v>-16.604990079822301</v>
      </c>
      <c r="D2166" t="s">
        <v>10</v>
      </c>
      <c r="E2166" t="s">
        <v>2190</v>
      </c>
      <c r="F2166" t="s">
        <v>2095</v>
      </c>
      <c r="G2166">
        <v>5</v>
      </c>
      <c r="H2166">
        <v>0</v>
      </c>
      <c r="I2166" s="6" t="s">
        <v>126</v>
      </c>
      <c r="J2166" s="6" t="s">
        <v>127</v>
      </c>
    </row>
    <row r="2167" spans="1:10">
      <c r="A2167">
        <v>0</v>
      </c>
      <c r="B2167">
        <v>0</v>
      </c>
      <c r="C2167">
        <v>-20.472435469551002</v>
      </c>
      <c r="D2167" t="s">
        <v>13</v>
      </c>
      <c r="E2167" t="s">
        <v>2190</v>
      </c>
      <c r="F2167" t="s">
        <v>2095</v>
      </c>
      <c r="G2167">
        <v>5</v>
      </c>
      <c r="H2167">
        <v>0</v>
      </c>
      <c r="I2167" s="6" t="s">
        <v>126</v>
      </c>
      <c r="J2167" s="6" t="s">
        <v>127</v>
      </c>
    </row>
    <row r="2168" spans="1:10">
      <c r="A2168">
        <v>0.36</v>
      </c>
      <c r="B2168">
        <v>0</v>
      </c>
      <c r="C2168">
        <v>-453.67799656216999</v>
      </c>
      <c r="D2168" t="s">
        <v>14</v>
      </c>
      <c r="E2168" t="s">
        <v>2190</v>
      </c>
      <c r="F2168" t="s">
        <v>2095</v>
      </c>
      <c r="G2168">
        <v>16</v>
      </c>
      <c r="H2168">
        <v>0.36</v>
      </c>
      <c r="I2168" s="6" t="s">
        <v>252</v>
      </c>
      <c r="J2168" s="6" t="s">
        <v>253</v>
      </c>
    </row>
    <row r="2169" spans="1:10">
      <c r="A2169">
        <v>0</v>
      </c>
      <c r="B2169">
        <v>0</v>
      </c>
      <c r="C2169">
        <v>-7.6583559203680904</v>
      </c>
      <c r="D2169" t="s">
        <v>14</v>
      </c>
      <c r="E2169" t="s">
        <v>2191</v>
      </c>
      <c r="F2169" t="s">
        <v>2095</v>
      </c>
      <c r="G2169">
        <v>16</v>
      </c>
      <c r="H2169">
        <v>0</v>
      </c>
      <c r="I2169">
        <v>0</v>
      </c>
      <c r="J2169" s="6" t="s">
        <v>140</v>
      </c>
    </row>
    <row r="2170" spans="1:10">
      <c r="A2170">
        <v>0</v>
      </c>
      <c r="B2170">
        <v>0</v>
      </c>
      <c r="C2170">
        <v>-7.6483055845145902</v>
      </c>
      <c r="D2170" t="s">
        <v>14</v>
      </c>
      <c r="E2170" t="s">
        <v>2192</v>
      </c>
      <c r="F2170" t="s">
        <v>2095</v>
      </c>
      <c r="G2170">
        <v>16</v>
      </c>
      <c r="H2170">
        <v>0</v>
      </c>
      <c r="I2170">
        <v>0</v>
      </c>
      <c r="J2170" s="6" t="s">
        <v>140</v>
      </c>
    </row>
    <row r="2171" spans="1:10">
      <c r="A2171">
        <v>0.79</v>
      </c>
      <c r="B2171">
        <v>0</v>
      </c>
      <c r="C2171">
        <v>-675.84127502196702</v>
      </c>
      <c r="D2171" t="s">
        <v>14</v>
      </c>
      <c r="E2171" t="s">
        <v>2193</v>
      </c>
      <c r="F2171" t="s">
        <v>2095</v>
      </c>
      <c r="G2171">
        <v>16</v>
      </c>
      <c r="H2171">
        <v>0.79</v>
      </c>
      <c r="I2171" s="6" t="s">
        <v>239</v>
      </c>
      <c r="J2171" s="6" t="s">
        <v>240</v>
      </c>
    </row>
    <row r="2172" spans="1:10">
      <c r="A2172">
        <v>0</v>
      </c>
      <c r="B2172">
        <v>0</v>
      </c>
      <c r="C2172">
        <v>-38.311463993096297</v>
      </c>
      <c r="D2172" t="s">
        <v>14</v>
      </c>
      <c r="E2172" t="s">
        <v>2194</v>
      </c>
      <c r="F2172" t="s">
        <v>2095</v>
      </c>
      <c r="G2172">
        <v>16</v>
      </c>
      <c r="H2172">
        <v>0</v>
      </c>
      <c r="I2172">
        <v>0</v>
      </c>
      <c r="J2172" s="6" t="s">
        <v>140</v>
      </c>
    </row>
    <row r="2173" spans="1:10">
      <c r="A2173">
        <v>1</v>
      </c>
      <c r="B2173">
        <v>0</v>
      </c>
      <c r="C2173">
        <v>-163.58084654248799</v>
      </c>
      <c r="D2173" t="s">
        <v>14</v>
      </c>
      <c r="E2173" t="s">
        <v>2195</v>
      </c>
      <c r="F2173" t="s">
        <v>2095</v>
      </c>
      <c r="G2173">
        <v>16</v>
      </c>
      <c r="H2173">
        <v>1</v>
      </c>
      <c r="I2173" s="6" t="s">
        <v>149</v>
      </c>
      <c r="J2173">
        <v>1</v>
      </c>
    </row>
    <row r="2174" spans="1:10">
      <c r="A2174">
        <v>0</v>
      </c>
      <c r="B2174">
        <v>0</v>
      </c>
      <c r="C2174">
        <v>-5.4271813608907697</v>
      </c>
      <c r="D2174" t="s">
        <v>14</v>
      </c>
      <c r="E2174" t="s">
        <v>2196</v>
      </c>
      <c r="F2174" t="s">
        <v>2095</v>
      </c>
      <c r="G2174">
        <v>16</v>
      </c>
      <c r="H2174">
        <v>0</v>
      </c>
      <c r="I2174">
        <v>0</v>
      </c>
      <c r="J2174" s="6" t="s">
        <v>140</v>
      </c>
    </row>
    <row r="2175" spans="1:10">
      <c r="A2175">
        <v>0.06</v>
      </c>
      <c r="B2175">
        <v>0</v>
      </c>
      <c r="C2175">
        <v>-69.044730983731299</v>
      </c>
      <c r="D2175" t="s">
        <v>10</v>
      </c>
      <c r="E2175" t="s">
        <v>2197</v>
      </c>
      <c r="F2175" t="s">
        <v>2095</v>
      </c>
      <c r="G2175">
        <v>6</v>
      </c>
      <c r="H2175">
        <v>0.06</v>
      </c>
      <c r="I2175">
        <v>4.78472059018753E-3</v>
      </c>
      <c r="J2175" s="6" t="s">
        <v>213</v>
      </c>
    </row>
    <row r="2176" spans="1:10">
      <c r="A2176">
        <v>0</v>
      </c>
      <c r="B2176">
        <v>0</v>
      </c>
      <c r="C2176">
        <v>-15.3376984675775</v>
      </c>
      <c r="D2176" t="s">
        <v>13</v>
      </c>
      <c r="E2176" t="s">
        <v>2197</v>
      </c>
      <c r="F2176" t="s">
        <v>2095</v>
      </c>
      <c r="G2176">
        <v>6</v>
      </c>
      <c r="H2176">
        <v>0</v>
      </c>
      <c r="I2176">
        <v>0</v>
      </c>
      <c r="J2176" s="6" t="s">
        <v>109</v>
      </c>
    </row>
    <row r="2177" spans="1:10">
      <c r="A2177">
        <v>0.17</v>
      </c>
      <c r="B2177">
        <v>0</v>
      </c>
      <c r="C2177">
        <v>-637.07078711232202</v>
      </c>
      <c r="D2177" t="s">
        <v>14</v>
      </c>
      <c r="E2177" t="s">
        <v>2197</v>
      </c>
      <c r="F2177" t="s">
        <v>2095</v>
      </c>
      <c r="G2177">
        <v>16</v>
      </c>
      <c r="H2177">
        <v>0.17</v>
      </c>
      <c r="I2177">
        <v>5.6689958584459903E-2</v>
      </c>
      <c r="J2177" s="6" t="s">
        <v>179</v>
      </c>
    </row>
    <row r="2178" spans="1:10">
      <c r="A2178">
        <v>0</v>
      </c>
      <c r="B2178">
        <v>0</v>
      </c>
      <c r="C2178">
        <v>-6.63322166331095</v>
      </c>
      <c r="D2178" t="s">
        <v>14</v>
      </c>
      <c r="E2178" t="s">
        <v>2198</v>
      </c>
      <c r="F2178" t="s">
        <v>2095</v>
      </c>
      <c r="G2178">
        <v>16</v>
      </c>
      <c r="H2178">
        <v>0</v>
      </c>
      <c r="I2178">
        <v>0</v>
      </c>
      <c r="J2178" s="6" t="s">
        <v>140</v>
      </c>
    </row>
    <row r="2179" spans="1:10">
      <c r="A2179">
        <v>0.34</v>
      </c>
      <c r="B2179">
        <v>0</v>
      </c>
      <c r="C2179">
        <v>-88.593501938523602</v>
      </c>
      <c r="D2179" t="s">
        <v>10</v>
      </c>
      <c r="E2179" t="s">
        <v>2199</v>
      </c>
      <c r="F2179" t="s">
        <v>2095</v>
      </c>
      <c r="G2179">
        <v>5</v>
      </c>
      <c r="H2179">
        <v>0.34</v>
      </c>
      <c r="I2179">
        <v>8.96257980918721E-2</v>
      </c>
      <c r="J2179" s="6" t="s">
        <v>246</v>
      </c>
    </row>
    <row r="2180" spans="1:10">
      <c r="A2180">
        <v>0.12</v>
      </c>
      <c r="B2180">
        <v>0</v>
      </c>
      <c r="C2180">
        <v>-464.64835571915398</v>
      </c>
      <c r="D2180" t="s">
        <v>14</v>
      </c>
      <c r="E2180" t="s">
        <v>2199</v>
      </c>
      <c r="F2180" t="s">
        <v>2095</v>
      </c>
      <c r="G2180">
        <v>16</v>
      </c>
      <c r="H2180">
        <v>0.12</v>
      </c>
      <c r="I2180">
        <v>3.2767774577421999E-2</v>
      </c>
      <c r="J2180" s="6" t="s">
        <v>260</v>
      </c>
    </row>
    <row r="2181" spans="1:10">
      <c r="A2181">
        <v>0.75</v>
      </c>
      <c r="B2181">
        <v>0</v>
      </c>
      <c r="C2181">
        <v>-698.98684949692495</v>
      </c>
      <c r="D2181" t="s">
        <v>14</v>
      </c>
      <c r="E2181" t="s">
        <v>2200</v>
      </c>
      <c r="F2181" t="s">
        <v>2095</v>
      </c>
      <c r="G2181">
        <v>16</v>
      </c>
      <c r="H2181">
        <v>0.75</v>
      </c>
      <c r="I2181" s="6" t="s">
        <v>1200</v>
      </c>
      <c r="J2181" s="6" t="s">
        <v>1201</v>
      </c>
    </row>
    <row r="2182" spans="1:10">
      <c r="A2182">
        <v>0</v>
      </c>
      <c r="B2182">
        <v>0</v>
      </c>
      <c r="C2182">
        <v>-170.20485504435001</v>
      </c>
      <c r="D2182" t="s">
        <v>14</v>
      </c>
      <c r="E2182" t="s">
        <v>2201</v>
      </c>
      <c r="F2182" t="s">
        <v>2095</v>
      </c>
      <c r="G2182">
        <v>16</v>
      </c>
      <c r="H2182">
        <v>0</v>
      </c>
      <c r="I2182">
        <v>0</v>
      </c>
      <c r="J2182" s="6" t="s">
        <v>140</v>
      </c>
    </row>
    <row r="2183" spans="1:10">
      <c r="A2183">
        <v>0.19</v>
      </c>
      <c r="B2183">
        <v>0</v>
      </c>
      <c r="C2183">
        <v>-511.44316069992101</v>
      </c>
      <c r="D2183" t="s">
        <v>14</v>
      </c>
      <c r="E2183" t="s">
        <v>2202</v>
      </c>
      <c r="F2183" t="s">
        <v>2095</v>
      </c>
      <c r="G2183">
        <v>16</v>
      </c>
      <c r="H2183">
        <v>0.19</v>
      </c>
      <c r="I2183">
        <v>6.7266012751223098E-2</v>
      </c>
      <c r="J2183" s="6" t="s">
        <v>504</v>
      </c>
    </row>
    <row r="2184" spans="1:10">
      <c r="A2184">
        <v>7.0000000000000007E-2</v>
      </c>
      <c r="B2184">
        <v>0</v>
      </c>
      <c r="C2184">
        <v>-32.029851623044401</v>
      </c>
      <c r="D2184" t="s">
        <v>13</v>
      </c>
      <c r="E2184" t="s">
        <v>2203</v>
      </c>
      <c r="F2184" t="s">
        <v>2095</v>
      </c>
      <c r="G2184">
        <v>5</v>
      </c>
      <c r="H2184">
        <v>7.0000000000000007E-2</v>
      </c>
      <c r="I2184">
        <v>5.4526237774235398E-3</v>
      </c>
      <c r="J2184" s="6" t="s">
        <v>389</v>
      </c>
    </row>
    <row r="2185" spans="1:10">
      <c r="A2185">
        <v>0.55000000000000004</v>
      </c>
      <c r="B2185">
        <v>0</v>
      </c>
      <c r="C2185">
        <v>-623.44471272729902</v>
      </c>
      <c r="D2185" t="s">
        <v>14</v>
      </c>
      <c r="E2185" t="s">
        <v>2203</v>
      </c>
      <c r="F2185" t="s">
        <v>2095</v>
      </c>
      <c r="G2185">
        <v>16</v>
      </c>
      <c r="H2185">
        <v>0.55000000000000004</v>
      </c>
      <c r="I2185" s="6" t="s">
        <v>131</v>
      </c>
      <c r="J2185" s="6" t="s">
        <v>132</v>
      </c>
    </row>
    <row r="2186" spans="1:10">
      <c r="A2186">
        <v>0</v>
      </c>
      <c r="B2186">
        <v>0</v>
      </c>
      <c r="C2186">
        <v>-4.6734061718781703</v>
      </c>
      <c r="D2186" t="s">
        <v>14</v>
      </c>
      <c r="E2186" t="s">
        <v>2204</v>
      </c>
      <c r="F2186" t="s">
        <v>2095</v>
      </c>
      <c r="G2186">
        <v>16</v>
      </c>
      <c r="H2186">
        <v>0</v>
      </c>
      <c r="I2186">
        <v>0</v>
      </c>
      <c r="J2186" s="6" t="s">
        <v>140</v>
      </c>
    </row>
    <row r="2187" spans="1:10">
      <c r="A2187">
        <v>0.01</v>
      </c>
      <c r="B2187">
        <v>0</v>
      </c>
      <c r="C2187">
        <v>-431.17299726691402</v>
      </c>
      <c r="D2187" t="s">
        <v>14</v>
      </c>
      <c r="E2187" t="s">
        <v>2205</v>
      </c>
      <c r="F2187" t="s">
        <v>2095</v>
      </c>
      <c r="G2187">
        <v>16</v>
      </c>
      <c r="H2187">
        <v>0.01</v>
      </c>
      <c r="I2187" s="6" t="s">
        <v>479</v>
      </c>
      <c r="J2187" s="6" t="s">
        <v>480</v>
      </c>
    </row>
    <row r="2188" spans="1:10">
      <c r="A2188">
        <v>0</v>
      </c>
      <c r="B2188">
        <v>0</v>
      </c>
      <c r="C2188">
        <v>-51.282961009342799</v>
      </c>
      <c r="D2188" t="s">
        <v>14</v>
      </c>
      <c r="E2188" t="s">
        <v>2206</v>
      </c>
      <c r="F2188" t="s">
        <v>2095</v>
      </c>
      <c r="G2188">
        <v>16</v>
      </c>
      <c r="H2188">
        <v>0</v>
      </c>
      <c r="I2188">
        <v>0</v>
      </c>
      <c r="J2188" s="6" t="s">
        <v>140</v>
      </c>
    </row>
    <row r="2189" spans="1:10">
      <c r="A2189">
        <v>0</v>
      </c>
      <c r="B2189">
        <v>0</v>
      </c>
      <c r="C2189">
        <v>-6.9045807313554901</v>
      </c>
      <c r="D2189" t="s">
        <v>14</v>
      </c>
      <c r="E2189" t="s">
        <v>2207</v>
      </c>
      <c r="F2189" t="s">
        <v>2095</v>
      </c>
      <c r="G2189">
        <v>16</v>
      </c>
      <c r="H2189">
        <v>0</v>
      </c>
      <c r="I2189">
        <v>0</v>
      </c>
      <c r="J2189" s="6" t="s">
        <v>140</v>
      </c>
    </row>
    <row r="2190" spans="1:10">
      <c r="A2190">
        <v>0.25</v>
      </c>
      <c r="B2190">
        <v>0</v>
      </c>
      <c r="C2190">
        <v>-883.26824278400704</v>
      </c>
      <c r="D2190" t="s">
        <v>14</v>
      </c>
      <c r="E2190" t="s">
        <v>2208</v>
      </c>
      <c r="F2190" t="s">
        <v>2095</v>
      </c>
      <c r="G2190">
        <v>16</v>
      </c>
      <c r="H2190">
        <v>0.25</v>
      </c>
      <c r="I2190" s="6" t="s">
        <v>196</v>
      </c>
      <c r="J2190" s="6" t="s">
        <v>197</v>
      </c>
    </row>
    <row r="2191" spans="1:10">
      <c r="A2191">
        <v>0</v>
      </c>
      <c r="B2191">
        <v>0</v>
      </c>
      <c r="C2191">
        <v>-129.247288736413</v>
      </c>
      <c r="D2191" t="s">
        <v>14</v>
      </c>
      <c r="E2191" t="s">
        <v>2209</v>
      </c>
      <c r="F2191" t="s">
        <v>2095</v>
      </c>
      <c r="G2191">
        <v>16</v>
      </c>
      <c r="H2191">
        <v>0</v>
      </c>
      <c r="I2191">
        <v>0</v>
      </c>
      <c r="J2191" s="6" t="s">
        <v>140</v>
      </c>
    </row>
    <row r="2192" spans="1:10">
      <c r="A2192">
        <v>0.89</v>
      </c>
      <c r="B2192">
        <v>0</v>
      </c>
      <c r="C2192">
        <v>-393.67809454492698</v>
      </c>
      <c r="D2192" t="s">
        <v>14</v>
      </c>
      <c r="E2192" t="s">
        <v>2210</v>
      </c>
      <c r="F2192" t="s">
        <v>2095</v>
      </c>
      <c r="G2192">
        <v>16</v>
      </c>
      <c r="H2192">
        <v>0.89</v>
      </c>
      <c r="I2192" s="6" t="s">
        <v>159</v>
      </c>
      <c r="J2192" s="6" t="s">
        <v>160</v>
      </c>
    </row>
    <row r="2193" spans="1:10">
      <c r="A2193">
        <v>0</v>
      </c>
      <c r="B2193">
        <v>0</v>
      </c>
      <c r="C2193">
        <v>-344.85394809396701</v>
      </c>
      <c r="D2193" t="s">
        <v>14</v>
      </c>
      <c r="E2193" t="s">
        <v>2211</v>
      </c>
      <c r="F2193" t="s">
        <v>2095</v>
      </c>
      <c r="G2193">
        <v>16</v>
      </c>
      <c r="H2193">
        <v>0</v>
      </c>
      <c r="I2193">
        <v>0</v>
      </c>
      <c r="J2193" s="6" t="s">
        <v>140</v>
      </c>
    </row>
    <row r="2194" spans="1:10">
      <c r="A2194">
        <v>0</v>
      </c>
      <c r="B2194">
        <v>0</v>
      </c>
      <c r="C2194">
        <v>-121.58227200849301</v>
      </c>
      <c r="D2194" t="s">
        <v>14</v>
      </c>
      <c r="E2194" t="s">
        <v>2212</v>
      </c>
      <c r="F2194" t="s">
        <v>2095</v>
      </c>
      <c r="G2194">
        <v>16</v>
      </c>
      <c r="H2194">
        <v>0</v>
      </c>
      <c r="I2194">
        <v>0</v>
      </c>
      <c r="J2194" s="6" t="s">
        <v>140</v>
      </c>
    </row>
    <row r="2195" spans="1:10">
      <c r="A2195">
        <v>0</v>
      </c>
      <c r="B2195">
        <v>0</v>
      </c>
      <c r="C2195">
        <v>-4.7940102021201803</v>
      </c>
      <c r="D2195" t="s">
        <v>14</v>
      </c>
      <c r="E2195" t="s">
        <v>2213</v>
      </c>
      <c r="F2195" t="s">
        <v>2095</v>
      </c>
      <c r="G2195">
        <v>16</v>
      </c>
      <c r="H2195">
        <v>0</v>
      </c>
      <c r="I2195">
        <v>0</v>
      </c>
      <c r="J2195" s="6" t="s">
        <v>140</v>
      </c>
    </row>
    <row r="2196" spans="1:10">
      <c r="A2196">
        <v>0</v>
      </c>
      <c r="B2196">
        <v>0</v>
      </c>
      <c r="C2196">
        <v>-172.708906767538</v>
      </c>
      <c r="D2196" t="s">
        <v>14</v>
      </c>
      <c r="E2196" t="s">
        <v>2214</v>
      </c>
      <c r="F2196" t="s">
        <v>2095</v>
      </c>
      <c r="G2196">
        <v>16</v>
      </c>
      <c r="H2196">
        <v>0</v>
      </c>
      <c r="I2196">
        <v>0</v>
      </c>
      <c r="J2196" s="6" t="s">
        <v>140</v>
      </c>
    </row>
    <row r="2197" spans="1:10">
      <c r="A2197">
        <v>1</v>
      </c>
      <c r="B2197">
        <v>0</v>
      </c>
      <c r="C2197">
        <v>-191.57662947203499</v>
      </c>
      <c r="D2197" t="s">
        <v>14</v>
      </c>
      <c r="E2197" t="s">
        <v>2215</v>
      </c>
      <c r="F2197" t="s">
        <v>2095</v>
      </c>
      <c r="G2197">
        <v>16</v>
      </c>
      <c r="H2197">
        <v>1</v>
      </c>
      <c r="I2197" s="6" t="s">
        <v>149</v>
      </c>
      <c r="J2197">
        <v>1</v>
      </c>
    </row>
    <row r="2198" spans="1:10">
      <c r="A2198">
        <v>0</v>
      </c>
      <c r="B2198">
        <v>0</v>
      </c>
      <c r="C2198">
        <v>-7.81916129402412</v>
      </c>
      <c r="D2198" t="s">
        <v>14</v>
      </c>
      <c r="E2198" t="s">
        <v>2216</v>
      </c>
      <c r="F2198" t="s">
        <v>2095</v>
      </c>
      <c r="G2198">
        <v>16</v>
      </c>
      <c r="H2198">
        <v>0</v>
      </c>
      <c r="I2198">
        <v>0</v>
      </c>
      <c r="J2198" s="6" t="s">
        <v>140</v>
      </c>
    </row>
    <row r="2199" spans="1:10">
      <c r="A2199">
        <v>0</v>
      </c>
      <c r="B2199">
        <v>0</v>
      </c>
      <c r="C2199">
        <v>-217.83722299299399</v>
      </c>
      <c r="D2199" t="s">
        <v>14</v>
      </c>
      <c r="E2199" t="s">
        <v>2217</v>
      </c>
      <c r="F2199" t="s">
        <v>2095</v>
      </c>
      <c r="G2199">
        <v>16</v>
      </c>
      <c r="H2199">
        <v>0</v>
      </c>
      <c r="I2199">
        <v>0</v>
      </c>
      <c r="J2199" s="6" t="s">
        <v>140</v>
      </c>
    </row>
    <row r="2200" spans="1:10">
      <c r="A2200">
        <v>1</v>
      </c>
      <c r="B2200">
        <v>0</v>
      </c>
      <c r="C2200">
        <v>-210.47823451830101</v>
      </c>
      <c r="D2200" t="s">
        <v>14</v>
      </c>
      <c r="E2200" t="s">
        <v>2218</v>
      </c>
      <c r="F2200" t="s">
        <v>2095</v>
      </c>
      <c r="G2200">
        <v>16</v>
      </c>
      <c r="H2200">
        <v>1</v>
      </c>
      <c r="I2200" s="6" t="s">
        <v>149</v>
      </c>
      <c r="J2200">
        <v>1</v>
      </c>
    </row>
    <row r="2201" spans="1:10">
      <c r="A2201">
        <v>0.1</v>
      </c>
      <c r="B2201">
        <v>0</v>
      </c>
      <c r="C2201">
        <v>-613.79449850173</v>
      </c>
      <c r="D2201" t="s">
        <v>14</v>
      </c>
      <c r="E2201" t="s">
        <v>2219</v>
      </c>
      <c r="F2201" t="s">
        <v>2095</v>
      </c>
      <c r="G2201">
        <v>16</v>
      </c>
      <c r="H2201">
        <v>0.1</v>
      </c>
      <c r="I2201" s="6" t="s">
        <v>172</v>
      </c>
      <c r="J2201" s="6" t="s">
        <v>173</v>
      </c>
    </row>
    <row r="2202" spans="1:10">
      <c r="A2202">
        <v>0</v>
      </c>
      <c r="B2202">
        <v>0</v>
      </c>
      <c r="C2202">
        <v>-30.4623593985519</v>
      </c>
      <c r="D2202" t="s">
        <v>14</v>
      </c>
      <c r="E2202" t="s">
        <v>2220</v>
      </c>
      <c r="F2202" t="s">
        <v>2095</v>
      </c>
      <c r="G2202">
        <v>16</v>
      </c>
      <c r="H2202">
        <v>0</v>
      </c>
      <c r="I2202">
        <v>0</v>
      </c>
      <c r="J2202" s="6" t="s">
        <v>140</v>
      </c>
    </row>
    <row r="2203" spans="1:10">
      <c r="A2203">
        <v>0</v>
      </c>
      <c r="B2203">
        <v>0</v>
      </c>
      <c r="C2203">
        <v>-91.995759000076305</v>
      </c>
      <c r="D2203" t="s">
        <v>14</v>
      </c>
      <c r="E2203" t="s">
        <v>2221</v>
      </c>
      <c r="F2203" t="s">
        <v>2095</v>
      </c>
      <c r="G2203">
        <v>16</v>
      </c>
      <c r="H2203">
        <v>0</v>
      </c>
      <c r="I2203">
        <v>0</v>
      </c>
      <c r="J2203" s="6" t="s">
        <v>140</v>
      </c>
    </row>
    <row r="2204" spans="1:10">
      <c r="A2204">
        <v>0</v>
      </c>
      <c r="B2204">
        <v>0</v>
      </c>
      <c r="C2204">
        <v>-197.519957651825</v>
      </c>
      <c r="D2204" t="s">
        <v>14</v>
      </c>
      <c r="E2204" t="s">
        <v>2222</v>
      </c>
      <c r="F2204" t="s">
        <v>2095</v>
      </c>
      <c r="G2204">
        <v>16</v>
      </c>
      <c r="H2204">
        <v>0</v>
      </c>
      <c r="I2204">
        <v>0</v>
      </c>
      <c r="J2204" s="6" t="s">
        <v>140</v>
      </c>
    </row>
    <row r="2205" spans="1:10">
      <c r="A2205">
        <v>0</v>
      </c>
      <c r="B2205">
        <v>0</v>
      </c>
      <c r="C2205">
        <v>-70.090076583723402</v>
      </c>
      <c r="D2205" t="s">
        <v>14</v>
      </c>
      <c r="E2205" t="s">
        <v>2223</v>
      </c>
      <c r="F2205" t="s">
        <v>2095</v>
      </c>
      <c r="G2205">
        <v>16</v>
      </c>
      <c r="H2205">
        <v>0</v>
      </c>
      <c r="I2205">
        <v>0</v>
      </c>
      <c r="J2205" s="6" t="s">
        <v>140</v>
      </c>
    </row>
    <row r="2206" spans="1:10">
      <c r="A2206">
        <v>0</v>
      </c>
      <c r="B2206">
        <v>0</v>
      </c>
      <c r="C2206">
        <v>-130.33010567822501</v>
      </c>
      <c r="D2206" t="s">
        <v>14</v>
      </c>
      <c r="E2206" t="s">
        <v>2224</v>
      </c>
      <c r="F2206" t="s">
        <v>2095</v>
      </c>
      <c r="G2206">
        <v>16</v>
      </c>
      <c r="H2206">
        <v>0</v>
      </c>
      <c r="I2206">
        <v>0</v>
      </c>
      <c r="J2206" s="6" t="s">
        <v>140</v>
      </c>
    </row>
    <row r="2207" spans="1:10">
      <c r="A2207">
        <v>0.08</v>
      </c>
      <c r="B2207">
        <v>0</v>
      </c>
      <c r="C2207">
        <v>-73.535132461826706</v>
      </c>
      <c r="D2207" t="s">
        <v>10</v>
      </c>
      <c r="E2207" t="s">
        <v>2225</v>
      </c>
      <c r="F2207" t="s">
        <v>2095</v>
      </c>
      <c r="G2207">
        <v>7</v>
      </c>
      <c r="H2207">
        <v>0.08</v>
      </c>
      <c r="I2207">
        <v>9.2151622807254401E-3</v>
      </c>
      <c r="J2207" s="6" t="s">
        <v>232</v>
      </c>
    </row>
    <row r="2208" spans="1:10">
      <c r="A2208">
        <v>0.12</v>
      </c>
      <c r="B2208">
        <v>0</v>
      </c>
      <c r="C2208">
        <v>-63.152735624659798</v>
      </c>
      <c r="D2208" t="s">
        <v>13</v>
      </c>
      <c r="E2208" t="s">
        <v>2225</v>
      </c>
      <c r="F2208" t="s">
        <v>2095</v>
      </c>
      <c r="G2208">
        <v>7</v>
      </c>
      <c r="H2208">
        <v>0.12</v>
      </c>
      <c r="I2208">
        <v>1.8962044041347E-2</v>
      </c>
      <c r="J2208" s="6" t="s">
        <v>2226</v>
      </c>
    </row>
    <row r="2209" spans="1:10">
      <c r="A2209">
        <v>0.32</v>
      </c>
      <c r="B2209">
        <v>0</v>
      </c>
      <c r="C2209">
        <v>-896.66733327156305</v>
      </c>
      <c r="D2209" t="s">
        <v>14</v>
      </c>
      <c r="E2209" t="s">
        <v>2225</v>
      </c>
      <c r="F2209" t="s">
        <v>2095</v>
      </c>
      <c r="G2209">
        <v>16</v>
      </c>
      <c r="H2209">
        <v>0.32</v>
      </c>
      <c r="I2209" s="6" t="s">
        <v>182</v>
      </c>
      <c r="J2209" s="6" t="s">
        <v>183</v>
      </c>
    </row>
    <row r="2210" spans="1:10">
      <c r="A2210">
        <v>0.72</v>
      </c>
      <c r="B2210">
        <v>0</v>
      </c>
      <c r="C2210">
        <v>-547.44783626038702</v>
      </c>
      <c r="D2210" t="s">
        <v>14</v>
      </c>
      <c r="E2210" t="s">
        <v>2227</v>
      </c>
      <c r="F2210" t="s">
        <v>2095</v>
      </c>
      <c r="G2210">
        <v>16</v>
      </c>
      <c r="H2210">
        <v>0.72</v>
      </c>
      <c r="I2210" s="6" t="s">
        <v>467</v>
      </c>
      <c r="J2210" s="6" t="s">
        <v>468</v>
      </c>
    </row>
    <row r="2211" spans="1:10">
      <c r="A2211">
        <v>1</v>
      </c>
      <c r="B2211">
        <v>0</v>
      </c>
      <c r="C2211">
        <v>-195.86148197321899</v>
      </c>
      <c r="D2211" t="s">
        <v>14</v>
      </c>
      <c r="E2211" t="s">
        <v>2228</v>
      </c>
      <c r="F2211" t="s">
        <v>2095</v>
      </c>
      <c r="G2211">
        <v>16</v>
      </c>
      <c r="H2211">
        <v>1</v>
      </c>
      <c r="I2211" s="6" t="s">
        <v>149</v>
      </c>
      <c r="J2211">
        <v>1</v>
      </c>
    </row>
    <row r="2212" spans="1:10">
      <c r="A2212">
        <v>1</v>
      </c>
      <c r="B2212">
        <v>0</v>
      </c>
      <c r="C2212">
        <v>-174.283634609514</v>
      </c>
      <c r="D2212" t="s">
        <v>14</v>
      </c>
      <c r="E2212" t="s">
        <v>2229</v>
      </c>
      <c r="F2212" t="s">
        <v>2095</v>
      </c>
      <c r="G2212">
        <v>16</v>
      </c>
      <c r="H2212">
        <v>1</v>
      </c>
      <c r="I2212" s="6" t="s">
        <v>149</v>
      </c>
      <c r="J2212">
        <v>1</v>
      </c>
    </row>
    <row r="2213" spans="1:10">
      <c r="A2213">
        <v>0.32</v>
      </c>
      <c r="B2213">
        <v>0</v>
      </c>
      <c r="C2213">
        <v>-506.89021570969999</v>
      </c>
      <c r="D2213" t="s">
        <v>14</v>
      </c>
      <c r="E2213" t="s">
        <v>2230</v>
      </c>
      <c r="F2213" t="s">
        <v>2095</v>
      </c>
      <c r="G2213">
        <v>16</v>
      </c>
      <c r="H2213">
        <v>0.32</v>
      </c>
      <c r="I2213" s="6" t="s">
        <v>182</v>
      </c>
      <c r="J2213" s="6" t="s">
        <v>183</v>
      </c>
    </row>
    <row r="2214" spans="1:10">
      <c r="A2214">
        <v>0.31</v>
      </c>
      <c r="B2214">
        <v>0</v>
      </c>
      <c r="C2214">
        <v>-745.14607950284403</v>
      </c>
      <c r="D2214" t="s">
        <v>14</v>
      </c>
      <c r="E2214" t="s">
        <v>2231</v>
      </c>
      <c r="F2214" t="s">
        <v>2095</v>
      </c>
      <c r="G2214">
        <v>16</v>
      </c>
      <c r="H2214">
        <v>0.31</v>
      </c>
      <c r="I2214" s="6" t="s">
        <v>860</v>
      </c>
      <c r="J2214" s="6" t="s">
        <v>861</v>
      </c>
    </row>
    <row r="2215" spans="1:10">
      <c r="A2215">
        <v>0.93</v>
      </c>
      <c r="B2215">
        <v>0</v>
      </c>
      <c r="C2215">
        <v>-453.59290880756203</v>
      </c>
      <c r="D2215" t="s">
        <v>14</v>
      </c>
      <c r="E2215" t="s">
        <v>2232</v>
      </c>
      <c r="F2215" t="s">
        <v>2095</v>
      </c>
      <c r="G2215">
        <v>16</v>
      </c>
      <c r="H2215">
        <v>0.93</v>
      </c>
      <c r="I2215" s="6" t="s">
        <v>206</v>
      </c>
      <c r="J2215" s="6" t="s">
        <v>207</v>
      </c>
    </row>
    <row r="2216" spans="1:10">
      <c r="A2216">
        <v>0</v>
      </c>
      <c r="B2216">
        <v>0</v>
      </c>
      <c r="C2216">
        <v>-219.773489006413</v>
      </c>
      <c r="D2216" t="s">
        <v>14</v>
      </c>
      <c r="E2216" t="s">
        <v>2233</v>
      </c>
      <c r="F2216" t="s">
        <v>2095</v>
      </c>
      <c r="G2216">
        <v>16</v>
      </c>
      <c r="H2216">
        <v>0</v>
      </c>
      <c r="I2216">
        <v>0</v>
      </c>
      <c r="J2216" s="6" t="s">
        <v>140</v>
      </c>
    </row>
    <row r="2217" spans="1:10">
      <c r="A2217">
        <v>0.45</v>
      </c>
      <c r="B2217">
        <v>0</v>
      </c>
      <c r="C2217">
        <v>-107.019405717141</v>
      </c>
      <c r="D2217" t="s">
        <v>10</v>
      </c>
      <c r="E2217" t="s">
        <v>2234</v>
      </c>
      <c r="F2217" t="s">
        <v>2095</v>
      </c>
      <c r="G2217">
        <v>5</v>
      </c>
      <c r="H2217">
        <v>0.45</v>
      </c>
      <c r="I2217" s="6" t="s">
        <v>911</v>
      </c>
      <c r="J2217" s="6" t="s">
        <v>912</v>
      </c>
    </row>
    <row r="2218" spans="1:10">
      <c r="A2218">
        <v>0.32</v>
      </c>
      <c r="B2218">
        <v>0</v>
      </c>
      <c r="C2218">
        <v>-703.15687229744003</v>
      </c>
      <c r="D2218" t="s">
        <v>14</v>
      </c>
      <c r="E2218" t="s">
        <v>2234</v>
      </c>
      <c r="F2218" t="s">
        <v>2095</v>
      </c>
      <c r="G2218">
        <v>16</v>
      </c>
      <c r="H2218">
        <v>0.32</v>
      </c>
      <c r="I2218" s="6" t="s">
        <v>182</v>
      </c>
      <c r="J2218" s="6" t="s">
        <v>183</v>
      </c>
    </row>
    <row r="2219" spans="1:10">
      <c r="A2219">
        <v>0.42</v>
      </c>
      <c r="B2219">
        <v>0</v>
      </c>
      <c r="C2219">
        <v>-84.592527791381002</v>
      </c>
      <c r="D2219" t="s">
        <v>10</v>
      </c>
      <c r="E2219" t="s">
        <v>2235</v>
      </c>
      <c r="F2219" t="s">
        <v>2095</v>
      </c>
      <c r="G2219">
        <v>5</v>
      </c>
      <c r="H2219">
        <v>0.42</v>
      </c>
      <c r="I2219" s="6" t="s">
        <v>157</v>
      </c>
      <c r="J2219" s="6" t="s">
        <v>158</v>
      </c>
    </row>
    <row r="2220" spans="1:10">
      <c r="A2220">
        <v>0.34</v>
      </c>
      <c r="B2220">
        <v>0</v>
      </c>
      <c r="C2220">
        <v>-67.736699785976896</v>
      </c>
      <c r="D2220" t="s">
        <v>13</v>
      </c>
      <c r="E2220" t="s">
        <v>2235</v>
      </c>
      <c r="F2220" t="s">
        <v>2095</v>
      </c>
      <c r="G2220">
        <v>5</v>
      </c>
      <c r="H2220">
        <v>0.34</v>
      </c>
      <c r="I2220">
        <v>8.96257980918721E-2</v>
      </c>
      <c r="J2220" s="6" t="s">
        <v>246</v>
      </c>
    </row>
    <row r="2221" spans="1:10">
      <c r="A2221">
        <v>0.23</v>
      </c>
      <c r="B2221">
        <v>0</v>
      </c>
      <c r="C2221">
        <v>-556.98799623132697</v>
      </c>
      <c r="D2221" t="s">
        <v>14</v>
      </c>
      <c r="E2221" t="s">
        <v>2235</v>
      </c>
      <c r="F2221" t="s">
        <v>2095</v>
      </c>
      <c r="G2221">
        <v>16</v>
      </c>
      <c r="H2221">
        <v>0.23</v>
      </c>
      <c r="I2221">
        <v>8.9866955870574194E-2</v>
      </c>
      <c r="J2221" s="6" t="s">
        <v>402</v>
      </c>
    </row>
    <row r="2222" spans="1:10">
      <c r="A2222">
        <v>0.32</v>
      </c>
      <c r="B2222">
        <v>0</v>
      </c>
      <c r="C2222">
        <v>-809.96677241254702</v>
      </c>
      <c r="D2222" t="s">
        <v>14</v>
      </c>
      <c r="E2222" t="s">
        <v>2236</v>
      </c>
      <c r="F2222" t="s">
        <v>2095</v>
      </c>
      <c r="G2222">
        <v>16</v>
      </c>
      <c r="H2222">
        <v>0.32</v>
      </c>
      <c r="I2222" s="6" t="s">
        <v>182</v>
      </c>
      <c r="J2222" s="6" t="s">
        <v>183</v>
      </c>
    </row>
    <row r="2223" spans="1:10">
      <c r="A2223">
        <v>0.27</v>
      </c>
      <c r="B2223">
        <v>0</v>
      </c>
      <c r="C2223">
        <v>-73.792765489363205</v>
      </c>
      <c r="D2223" t="s">
        <v>10</v>
      </c>
      <c r="E2223" t="s">
        <v>2237</v>
      </c>
      <c r="F2223" t="s">
        <v>2095</v>
      </c>
      <c r="G2223">
        <v>5</v>
      </c>
      <c r="H2223">
        <v>0.27</v>
      </c>
      <c r="I2223">
        <v>6.0701776889939399E-2</v>
      </c>
      <c r="J2223">
        <v>0.67916015691032094</v>
      </c>
    </row>
    <row r="2224" spans="1:10">
      <c r="A2224">
        <v>0.48</v>
      </c>
      <c r="B2224">
        <v>0</v>
      </c>
      <c r="C2224">
        <v>-581.65512187535796</v>
      </c>
      <c r="D2224" t="s">
        <v>14</v>
      </c>
      <c r="E2224" t="s">
        <v>2237</v>
      </c>
      <c r="F2224" t="s">
        <v>2095</v>
      </c>
      <c r="G2224">
        <v>16</v>
      </c>
      <c r="H2224">
        <v>0.48</v>
      </c>
      <c r="I2224" s="6" t="s">
        <v>510</v>
      </c>
      <c r="J2224" s="6" t="s">
        <v>511</v>
      </c>
    </row>
    <row r="2225" spans="1:10">
      <c r="A2225">
        <v>0</v>
      </c>
      <c r="B2225">
        <v>0</v>
      </c>
      <c r="C2225">
        <v>-20.3003882063317</v>
      </c>
      <c r="D2225" t="s">
        <v>10</v>
      </c>
      <c r="E2225" t="s">
        <v>2238</v>
      </c>
      <c r="F2225" t="s">
        <v>2095</v>
      </c>
      <c r="G2225">
        <v>7</v>
      </c>
      <c r="H2225">
        <v>0</v>
      </c>
      <c r="I2225">
        <v>0</v>
      </c>
      <c r="J2225" s="6" t="s">
        <v>214</v>
      </c>
    </row>
    <row r="2226" spans="1:10">
      <c r="A2226">
        <v>0</v>
      </c>
      <c r="B2226">
        <v>0</v>
      </c>
      <c r="C2226">
        <v>-9.8923476985833503</v>
      </c>
      <c r="D2226" t="s">
        <v>13</v>
      </c>
      <c r="E2226" t="s">
        <v>2238</v>
      </c>
      <c r="F2226" t="s">
        <v>2095</v>
      </c>
      <c r="G2226">
        <v>7</v>
      </c>
      <c r="H2226">
        <v>0</v>
      </c>
      <c r="I2226">
        <v>0</v>
      </c>
      <c r="J2226" s="6" t="s">
        <v>214</v>
      </c>
    </row>
    <row r="2227" spans="1:10">
      <c r="A2227">
        <v>0.13</v>
      </c>
      <c r="B2227">
        <v>0</v>
      </c>
      <c r="C2227">
        <v>-462.34655425528098</v>
      </c>
      <c r="D2227" t="s">
        <v>14</v>
      </c>
      <c r="E2227" t="s">
        <v>2238</v>
      </c>
      <c r="F2227" t="s">
        <v>2095</v>
      </c>
      <c r="G2227">
        <v>16</v>
      </c>
      <c r="H2227">
        <v>0.13</v>
      </c>
      <c r="I2227">
        <v>3.7231133725714599E-2</v>
      </c>
      <c r="J2227" s="6" t="s">
        <v>336</v>
      </c>
    </row>
    <row r="2228" spans="1:10">
      <c r="A2228">
        <v>0.27</v>
      </c>
      <c r="B2228">
        <v>0</v>
      </c>
      <c r="C2228">
        <v>-97.689881751515301</v>
      </c>
      <c r="D2228" t="s">
        <v>10</v>
      </c>
      <c r="E2228" t="s">
        <v>2239</v>
      </c>
      <c r="F2228" t="s">
        <v>2095</v>
      </c>
      <c r="G2228">
        <v>7</v>
      </c>
      <c r="H2228">
        <v>0.27</v>
      </c>
      <c r="I2228">
        <v>7.4945594572426805E-2</v>
      </c>
      <c r="J2228" s="6" t="s">
        <v>2240</v>
      </c>
    </row>
    <row r="2229" spans="1:10">
      <c r="A2229">
        <v>0.37</v>
      </c>
      <c r="B2229">
        <v>0</v>
      </c>
      <c r="C2229">
        <v>-513.11586567269399</v>
      </c>
      <c r="D2229" t="s">
        <v>14</v>
      </c>
      <c r="E2229" t="s">
        <v>2239</v>
      </c>
      <c r="F2229" t="s">
        <v>2095</v>
      </c>
      <c r="G2229">
        <v>16</v>
      </c>
      <c r="H2229">
        <v>0.37</v>
      </c>
      <c r="I2229" s="6" t="s">
        <v>137</v>
      </c>
      <c r="J2229" s="6" t="s">
        <v>138</v>
      </c>
    </row>
    <row r="2230" spans="1:10">
      <c r="A2230">
        <v>0.6</v>
      </c>
      <c r="B2230">
        <v>0</v>
      </c>
      <c r="C2230">
        <v>-418.39055873866403</v>
      </c>
      <c r="D2230" t="s">
        <v>14</v>
      </c>
      <c r="E2230" t="s">
        <v>2241</v>
      </c>
      <c r="F2230" t="s">
        <v>2095</v>
      </c>
      <c r="G2230">
        <v>16</v>
      </c>
      <c r="H2230">
        <v>0.6</v>
      </c>
      <c r="I2230" s="6" t="s">
        <v>143</v>
      </c>
      <c r="J2230" s="6" t="s">
        <v>144</v>
      </c>
    </row>
    <row r="2231" spans="1:10">
      <c r="A2231">
        <v>0.43</v>
      </c>
      <c r="B2231">
        <v>0</v>
      </c>
      <c r="C2231">
        <v>-759.90717215445</v>
      </c>
      <c r="D2231" t="s">
        <v>14</v>
      </c>
      <c r="E2231" t="s">
        <v>2242</v>
      </c>
      <c r="F2231" t="s">
        <v>2095</v>
      </c>
      <c r="G2231">
        <v>16</v>
      </c>
      <c r="H2231">
        <v>0.43</v>
      </c>
      <c r="I2231" s="6" t="s">
        <v>459</v>
      </c>
      <c r="J2231" s="6" t="s">
        <v>460</v>
      </c>
    </row>
    <row r="2232" spans="1:10">
      <c r="A2232" s="6" t="s">
        <v>290</v>
      </c>
      <c r="B2232">
        <v>0</v>
      </c>
      <c r="C2232">
        <v>-587.047409339468</v>
      </c>
      <c r="D2232" t="s">
        <v>14</v>
      </c>
      <c r="E2232" t="s">
        <v>2243</v>
      </c>
      <c r="F2232" t="s">
        <v>2095</v>
      </c>
      <c r="G2232">
        <v>16</v>
      </c>
      <c r="H2232" s="6" t="s">
        <v>290</v>
      </c>
      <c r="I2232" s="6" t="s">
        <v>381</v>
      </c>
      <c r="J2232">
        <v>0.86001360472521104</v>
      </c>
    </row>
    <row r="2233" spans="1:10">
      <c r="A2233">
        <v>0.85</v>
      </c>
      <c r="B2233">
        <v>0</v>
      </c>
      <c r="C2233">
        <v>-70.141806817649694</v>
      </c>
      <c r="D2233" t="s">
        <v>10</v>
      </c>
      <c r="E2233" t="s">
        <v>2244</v>
      </c>
      <c r="F2233" t="s">
        <v>2095</v>
      </c>
      <c r="G2233">
        <v>5</v>
      </c>
      <c r="H2233">
        <v>0.85</v>
      </c>
      <c r="I2233" s="6" t="s">
        <v>2245</v>
      </c>
      <c r="J2233" s="6" t="s">
        <v>2246</v>
      </c>
    </row>
    <row r="2234" spans="1:10">
      <c r="A2234">
        <v>0.45</v>
      </c>
      <c r="B2234">
        <v>0</v>
      </c>
      <c r="C2234">
        <v>-107.117287835364</v>
      </c>
      <c r="D2234" t="s">
        <v>13</v>
      </c>
      <c r="E2234" t="s">
        <v>2244</v>
      </c>
      <c r="F2234" t="s">
        <v>2095</v>
      </c>
      <c r="G2234">
        <v>7</v>
      </c>
      <c r="H2234">
        <v>0.45</v>
      </c>
      <c r="I2234" s="6" t="s">
        <v>1227</v>
      </c>
      <c r="J2234" s="6" t="s">
        <v>1228</v>
      </c>
    </row>
    <row r="2235" spans="1:10">
      <c r="A2235">
        <v>0.77</v>
      </c>
      <c r="B2235">
        <v>0</v>
      </c>
      <c r="C2235">
        <v>-732.10180327283001</v>
      </c>
      <c r="D2235" t="s">
        <v>14</v>
      </c>
      <c r="E2235" t="s">
        <v>2244</v>
      </c>
      <c r="F2235" t="s">
        <v>2095</v>
      </c>
      <c r="G2235">
        <v>16</v>
      </c>
      <c r="H2235">
        <v>0.77</v>
      </c>
      <c r="I2235" s="6" t="s">
        <v>506</v>
      </c>
      <c r="J2235" s="6" t="s">
        <v>507</v>
      </c>
    </row>
    <row r="2236" spans="1:10">
      <c r="A2236">
        <v>0.51</v>
      </c>
      <c r="B2236">
        <v>0</v>
      </c>
      <c r="C2236">
        <v>-402.558812339562</v>
      </c>
      <c r="D2236" t="s">
        <v>14</v>
      </c>
      <c r="E2236" t="s">
        <v>2247</v>
      </c>
      <c r="F2236" t="s">
        <v>2095</v>
      </c>
      <c r="G2236">
        <v>16</v>
      </c>
      <c r="H2236">
        <v>0.51</v>
      </c>
      <c r="I2236" s="6" t="s">
        <v>271</v>
      </c>
      <c r="J2236" s="6" t="s">
        <v>272</v>
      </c>
    </row>
    <row r="2237" spans="1:10">
      <c r="A2237">
        <v>0.86</v>
      </c>
      <c r="B2237">
        <v>0</v>
      </c>
      <c r="C2237">
        <v>-461.593730981173</v>
      </c>
      <c r="D2237" t="s">
        <v>14</v>
      </c>
      <c r="E2237" t="s">
        <v>2248</v>
      </c>
      <c r="F2237" t="s">
        <v>2095</v>
      </c>
      <c r="G2237">
        <v>16</v>
      </c>
      <c r="H2237">
        <v>0.86</v>
      </c>
      <c r="I2237" s="6" t="s">
        <v>308</v>
      </c>
      <c r="J2237" s="6" t="s">
        <v>309</v>
      </c>
    </row>
    <row r="2238" spans="1:10">
      <c r="A2238">
        <v>1</v>
      </c>
      <c r="B2238">
        <v>0</v>
      </c>
      <c r="C2238">
        <v>-177.680596831489</v>
      </c>
      <c r="D2238" t="s">
        <v>14</v>
      </c>
      <c r="E2238" t="s">
        <v>2249</v>
      </c>
      <c r="F2238" t="s">
        <v>2095</v>
      </c>
      <c r="G2238">
        <v>16</v>
      </c>
      <c r="H2238">
        <v>1</v>
      </c>
      <c r="I2238" s="6" t="s">
        <v>149</v>
      </c>
      <c r="J2238">
        <v>1</v>
      </c>
    </row>
    <row r="2239" spans="1:10">
      <c r="A2239">
        <v>0.54</v>
      </c>
      <c r="B2239">
        <v>0</v>
      </c>
      <c r="C2239">
        <v>-531.69711860966504</v>
      </c>
      <c r="D2239" t="s">
        <v>14</v>
      </c>
      <c r="E2239" t="s">
        <v>2250</v>
      </c>
      <c r="F2239" t="s">
        <v>2095</v>
      </c>
      <c r="G2239">
        <v>16</v>
      </c>
      <c r="H2239">
        <v>0.54</v>
      </c>
      <c r="I2239" s="6" t="s">
        <v>517</v>
      </c>
      <c r="J2239" s="6" t="s">
        <v>518</v>
      </c>
    </row>
    <row r="2240" spans="1:10">
      <c r="A2240">
        <v>0</v>
      </c>
      <c r="B2240">
        <v>0</v>
      </c>
      <c r="C2240">
        <v>-247.59857656344599</v>
      </c>
      <c r="D2240" t="s">
        <v>14</v>
      </c>
      <c r="E2240" t="s">
        <v>2251</v>
      </c>
      <c r="F2240" t="s">
        <v>2095</v>
      </c>
      <c r="G2240">
        <v>16</v>
      </c>
      <c r="H2240">
        <v>0</v>
      </c>
      <c r="I2240">
        <v>0</v>
      </c>
      <c r="J2240" s="6" t="s">
        <v>140</v>
      </c>
    </row>
    <row r="2241" spans="1:10">
      <c r="A2241">
        <v>0</v>
      </c>
      <c r="B2241">
        <v>0</v>
      </c>
      <c r="C2241">
        <v>-107.05163006053</v>
      </c>
      <c r="D2241" t="s">
        <v>14</v>
      </c>
      <c r="E2241" t="s">
        <v>2252</v>
      </c>
      <c r="F2241" t="s">
        <v>2095</v>
      </c>
      <c r="G2241">
        <v>16</v>
      </c>
      <c r="H2241">
        <v>0</v>
      </c>
      <c r="I2241">
        <v>0</v>
      </c>
      <c r="J2241" s="6" t="s">
        <v>140</v>
      </c>
    </row>
    <row r="2242" spans="1:10">
      <c r="A2242">
        <v>0.56000000000000005</v>
      </c>
      <c r="B2242">
        <v>0</v>
      </c>
      <c r="C2242">
        <v>-782.44779551031797</v>
      </c>
      <c r="D2242" t="s">
        <v>14</v>
      </c>
      <c r="E2242" t="s">
        <v>2253</v>
      </c>
      <c r="F2242" t="s">
        <v>2095</v>
      </c>
      <c r="G2242">
        <v>16</v>
      </c>
      <c r="H2242">
        <v>0.56000000000000005</v>
      </c>
      <c r="I2242" s="6" t="s">
        <v>225</v>
      </c>
      <c r="J2242">
        <v>0.76710682244145301</v>
      </c>
    </row>
    <row r="2243" spans="1:10">
      <c r="A2243">
        <v>0</v>
      </c>
      <c r="B2243">
        <v>0</v>
      </c>
      <c r="C2243">
        <v>-5.3467786740627599</v>
      </c>
      <c r="D2243" t="s">
        <v>14</v>
      </c>
      <c r="E2243" t="s">
        <v>2254</v>
      </c>
      <c r="F2243" t="s">
        <v>2095</v>
      </c>
      <c r="G2243">
        <v>16</v>
      </c>
      <c r="H2243">
        <v>0</v>
      </c>
      <c r="I2243">
        <v>0</v>
      </c>
      <c r="J2243" s="6" t="s">
        <v>140</v>
      </c>
    </row>
    <row r="2244" spans="1:10">
      <c r="A2244">
        <v>0.71</v>
      </c>
      <c r="B2244">
        <v>0</v>
      </c>
      <c r="C2244">
        <v>-796.70014213331206</v>
      </c>
      <c r="D2244" t="s">
        <v>14</v>
      </c>
      <c r="E2244" t="s">
        <v>2255</v>
      </c>
      <c r="F2244" t="s">
        <v>2095</v>
      </c>
      <c r="G2244">
        <v>16</v>
      </c>
      <c r="H2244">
        <v>0.71</v>
      </c>
      <c r="I2244" s="6" t="s">
        <v>796</v>
      </c>
      <c r="J2244" s="6" t="s">
        <v>797</v>
      </c>
    </row>
    <row r="2245" spans="1:10">
      <c r="A2245">
        <v>0.88</v>
      </c>
      <c r="B2245">
        <v>0</v>
      </c>
      <c r="C2245">
        <v>-285.171482124411</v>
      </c>
      <c r="D2245" t="s">
        <v>14</v>
      </c>
      <c r="E2245" t="s">
        <v>2256</v>
      </c>
      <c r="F2245" t="s">
        <v>2095</v>
      </c>
      <c r="G2245">
        <v>16</v>
      </c>
      <c r="H2245">
        <v>0.88</v>
      </c>
      <c r="I2245" s="6" t="s">
        <v>434</v>
      </c>
      <c r="J2245" s="6" t="s">
        <v>435</v>
      </c>
    </row>
    <row r="2246" spans="1:10">
      <c r="A2246">
        <v>0.13</v>
      </c>
      <c r="B2246">
        <v>0</v>
      </c>
      <c r="C2246">
        <v>-409.80863286693398</v>
      </c>
      <c r="D2246" t="s">
        <v>14</v>
      </c>
      <c r="E2246" t="s">
        <v>2257</v>
      </c>
      <c r="F2246" t="s">
        <v>2095</v>
      </c>
      <c r="G2246">
        <v>16</v>
      </c>
      <c r="H2246">
        <v>0.13</v>
      </c>
      <c r="I2246">
        <v>3.7231133725714599E-2</v>
      </c>
      <c r="J2246" s="6" t="s">
        <v>336</v>
      </c>
    </row>
    <row r="2247" spans="1:10">
      <c r="A2247">
        <v>0.6</v>
      </c>
      <c r="B2247">
        <v>0</v>
      </c>
      <c r="C2247">
        <v>-999.34355589006304</v>
      </c>
      <c r="D2247" t="s">
        <v>14</v>
      </c>
      <c r="E2247" t="s">
        <v>2258</v>
      </c>
      <c r="F2247" t="s">
        <v>2095</v>
      </c>
      <c r="G2247">
        <v>16</v>
      </c>
      <c r="H2247">
        <v>0.6</v>
      </c>
      <c r="I2247" s="6" t="s">
        <v>143</v>
      </c>
      <c r="J2247" s="6" t="s">
        <v>144</v>
      </c>
    </row>
    <row r="2248" spans="1:10">
      <c r="A2248">
        <v>0</v>
      </c>
      <c r="B2248">
        <v>0</v>
      </c>
      <c r="C2248">
        <v>-59.304660497015497</v>
      </c>
      <c r="D2248" t="s">
        <v>14</v>
      </c>
      <c r="E2248" t="s">
        <v>2259</v>
      </c>
      <c r="F2248" t="s">
        <v>2095</v>
      </c>
      <c r="G2248">
        <v>16</v>
      </c>
      <c r="H2248">
        <v>0</v>
      </c>
      <c r="I2248">
        <v>0</v>
      </c>
      <c r="J2248" s="6" t="s">
        <v>140</v>
      </c>
    </row>
    <row r="2249" spans="1:10">
      <c r="A2249">
        <v>0.26</v>
      </c>
      <c r="B2249">
        <v>0</v>
      </c>
      <c r="C2249">
        <v>-440.80379022337502</v>
      </c>
      <c r="D2249" t="s">
        <v>14</v>
      </c>
      <c r="E2249" t="s">
        <v>2260</v>
      </c>
      <c r="F2249" t="s">
        <v>2095</v>
      </c>
      <c r="G2249">
        <v>16</v>
      </c>
      <c r="H2249">
        <v>0.26</v>
      </c>
      <c r="I2249" s="6" t="s">
        <v>440</v>
      </c>
      <c r="J2249">
        <v>0.50498332953799996</v>
      </c>
    </row>
    <row r="2250" spans="1:10">
      <c r="A2250">
        <v>0.89</v>
      </c>
      <c r="B2250">
        <v>0</v>
      </c>
      <c r="C2250">
        <v>-280.87648875623597</v>
      </c>
      <c r="D2250" t="s">
        <v>14</v>
      </c>
      <c r="E2250" t="s">
        <v>2261</v>
      </c>
      <c r="F2250" t="s">
        <v>2095</v>
      </c>
      <c r="G2250">
        <v>16</v>
      </c>
      <c r="H2250">
        <v>0.89</v>
      </c>
      <c r="I2250" s="6" t="s">
        <v>159</v>
      </c>
      <c r="J2250" s="6" t="s">
        <v>160</v>
      </c>
    </row>
    <row r="2251" spans="1:10">
      <c r="A2251">
        <v>0</v>
      </c>
      <c r="B2251">
        <v>0</v>
      </c>
      <c r="C2251">
        <v>-172.909579926009</v>
      </c>
      <c r="D2251" t="s">
        <v>14</v>
      </c>
      <c r="E2251" t="s">
        <v>2262</v>
      </c>
      <c r="F2251" t="s">
        <v>2095</v>
      </c>
      <c r="G2251">
        <v>16</v>
      </c>
      <c r="H2251">
        <v>0</v>
      </c>
      <c r="I2251">
        <v>0</v>
      </c>
      <c r="J2251" s="6" t="s">
        <v>140</v>
      </c>
    </row>
    <row r="2252" spans="1:10">
      <c r="A2252">
        <v>0</v>
      </c>
      <c r="B2252">
        <v>0</v>
      </c>
      <c r="C2252">
        <v>-41.164884778401898</v>
      </c>
      <c r="D2252" t="s">
        <v>14</v>
      </c>
      <c r="E2252" t="s">
        <v>2263</v>
      </c>
      <c r="F2252" t="s">
        <v>2095</v>
      </c>
      <c r="G2252">
        <v>16</v>
      </c>
      <c r="H2252">
        <v>0</v>
      </c>
      <c r="I2252">
        <v>0</v>
      </c>
      <c r="J2252" s="6" t="s">
        <v>140</v>
      </c>
    </row>
    <row r="2253" spans="1:10">
      <c r="A2253">
        <v>0</v>
      </c>
      <c r="B2253">
        <v>0</v>
      </c>
      <c r="C2253">
        <v>-258.22804589923402</v>
      </c>
      <c r="D2253" t="s">
        <v>14</v>
      </c>
      <c r="E2253" t="s">
        <v>2264</v>
      </c>
      <c r="F2253" t="s">
        <v>2095</v>
      </c>
      <c r="G2253">
        <v>16</v>
      </c>
      <c r="H2253">
        <v>0</v>
      </c>
      <c r="I2253">
        <v>0</v>
      </c>
      <c r="J2253" s="6" t="s">
        <v>140</v>
      </c>
    </row>
    <row r="2254" spans="1:10">
      <c r="A2254">
        <v>0</v>
      </c>
      <c r="B2254">
        <v>0</v>
      </c>
      <c r="C2254">
        <v>-234.23551381990299</v>
      </c>
      <c r="D2254" t="s">
        <v>14</v>
      </c>
      <c r="E2254" t="s">
        <v>2265</v>
      </c>
      <c r="F2254" t="s">
        <v>2095</v>
      </c>
      <c r="G2254">
        <v>16</v>
      </c>
      <c r="H2254">
        <v>0</v>
      </c>
      <c r="I2254">
        <v>0</v>
      </c>
      <c r="J2254" s="6" t="s">
        <v>140</v>
      </c>
    </row>
    <row r="2255" spans="1:10">
      <c r="A2255">
        <v>0.31</v>
      </c>
      <c r="B2255">
        <v>0</v>
      </c>
      <c r="C2255">
        <v>-692.32824288249299</v>
      </c>
      <c r="D2255" t="s">
        <v>14</v>
      </c>
      <c r="E2255" t="s">
        <v>2266</v>
      </c>
      <c r="F2255" t="s">
        <v>2095</v>
      </c>
      <c r="G2255">
        <v>16</v>
      </c>
      <c r="H2255">
        <v>0.31</v>
      </c>
      <c r="I2255" s="6" t="s">
        <v>860</v>
      </c>
      <c r="J2255" s="6" t="s">
        <v>861</v>
      </c>
    </row>
    <row r="2256" spans="1:10">
      <c r="A2256">
        <v>7.0000000000000007E-2</v>
      </c>
      <c r="B2256">
        <v>0</v>
      </c>
      <c r="C2256">
        <v>-76.739649489962403</v>
      </c>
      <c r="D2256" t="s">
        <v>10</v>
      </c>
      <c r="E2256" t="s">
        <v>2267</v>
      </c>
      <c r="F2256" t="s">
        <v>2095</v>
      </c>
      <c r="G2256">
        <v>5</v>
      </c>
      <c r="H2256">
        <v>7.0000000000000007E-2</v>
      </c>
      <c r="I2256">
        <v>5.4526237774235398E-3</v>
      </c>
      <c r="J2256" s="6" t="s">
        <v>389</v>
      </c>
    </row>
    <row r="2257" spans="1:10">
      <c r="A2257">
        <v>0.81</v>
      </c>
      <c r="B2257">
        <v>0</v>
      </c>
      <c r="C2257">
        <v>-574.48118984286396</v>
      </c>
      <c r="D2257" t="s">
        <v>14</v>
      </c>
      <c r="E2257" t="s">
        <v>2267</v>
      </c>
      <c r="F2257" t="s">
        <v>2095</v>
      </c>
      <c r="G2257">
        <v>16</v>
      </c>
      <c r="H2257">
        <v>0.81</v>
      </c>
      <c r="I2257" s="6" t="s">
        <v>525</v>
      </c>
      <c r="J2257" s="6" t="s">
        <v>526</v>
      </c>
    </row>
    <row r="2258" spans="1:10">
      <c r="A2258">
        <v>0</v>
      </c>
      <c r="B2258">
        <v>0</v>
      </c>
      <c r="C2258">
        <v>-4.5327014699291501</v>
      </c>
      <c r="D2258" t="s">
        <v>14</v>
      </c>
      <c r="E2258" t="s">
        <v>2268</v>
      </c>
      <c r="F2258" t="s">
        <v>2095</v>
      </c>
      <c r="G2258">
        <v>16</v>
      </c>
      <c r="H2258">
        <v>0</v>
      </c>
      <c r="I2258">
        <v>0</v>
      </c>
      <c r="J2258" s="6" t="s">
        <v>140</v>
      </c>
    </row>
    <row r="2259" spans="1:10">
      <c r="A2259">
        <v>0</v>
      </c>
      <c r="B2259">
        <v>0</v>
      </c>
      <c r="C2259">
        <v>-326.33414690935501</v>
      </c>
      <c r="D2259" t="s">
        <v>14</v>
      </c>
      <c r="E2259" t="s">
        <v>2269</v>
      </c>
      <c r="F2259" t="s">
        <v>2095</v>
      </c>
      <c r="G2259">
        <v>16</v>
      </c>
      <c r="H2259">
        <v>0</v>
      </c>
      <c r="I2259">
        <v>0</v>
      </c>
      <c r="J2259" s="6" t="s">
        <v>140</v>
      </c>
    </row>
    <row r="2260" spans="1:10">
      <c r="A2260">
        <v>0</v>
      </c>
      <c r="B2260">
        <v>0</v>
      </c>
      <c r="C2260">
        <v>-109.376913369552</v>
      </c>
      <c r="D2260" t="s">
        <v>14</v>
      </c>
      <c r="E2260" t="s">
        <v>2270</v>
      </c>
      <c r="F2260" t="s">
        <v>2095</v>
      </c>
      <c r="G2260">
        <v>16</v>
      </c>
      <c r="H2260">
        <v>0</v>
      </c>
      <c r="I2260">
        <v>0</v>
      </c>
      <c r="J2260" s="6" t="s">
        <v>140</v>
      </c>
    </row>
    <row r="2261" spans="1:10">
      <c r="A2261">
        <v>0</v>
      </c>
      <c r="B2261">
        <v>0</v>
      </c>
      <c r="C2261">
        <v>-82.016764887336393</v>
      </c>
      <c r="D2261" t="s">
        <v>14</v>
      </c>
      <c r="E2261" t="s">
        <v>2271</v>
      </c>
      <c r="F2261" t="s">
        <v>2095</v>
      </c>
      <c r="G2261">
        <v>16</v>
      </c>
      <c r="H2261">
        <v>0</v>
      </c>
      <c r="I2261">
        <v>0</v>
      </c>
      <c r="J2261" s="6" t="s">
        <v>140</v>
      </c>
    </row>
    <row r="2262" spans="1:10">
      <c r="A2262">
        <v>0</v>
      </c>
      <c r="B2262">
        <v>0</v>
      </c>
      <c r="C2262">
        <v>-97.0194786404453</v>
      </c>
      <c r="D2262" t="s">
        <v>14</v>
      </c>
      <c r="E2262" t="s">
        <v>2272</v>
      </c>
      <c r="F2262" t="s">
        <v>2095</v>
      </c>
      <c r="G2262">
        <v>16</v>
      </c>
      <c r="H2262">
        <v>0</v>
      </c>
      <c r="I2262">
        <v>0</v>
      </c>
      <c r="J2262" s="6" t="s">
        <v>140</v>
      </c>
    </row>
    <row r="2263" spans="1:10">
      <c r="A2263">
        <v>0</v>
      </c>
      <c r="B2263">
        <v>0</v>
      </c>
      <c r="C2263">
        <v>-62.297636316639199</v>
      </c>
      <c r="D2263" t="s">
        <v>14</v>
      </c>
      <c r="E2263" t="s">
        <v>2273</v>
      </c>
      <c r="F2263" t="s">
        <v>2095</v>
      </c>
      <c r="G2263">
        <v>16</v>
      </c>
      <c r="H2263">
        <v>0</v>
      </c>
      <c r="I2263">
        <v>0</v>
      </c>
      <c r="J2263" s="6" t="s">
        <v>140</v>
      </c>
    </row>
    <row r="2264" spans="1:10">
      <c r="A2264">
        <v>0.18</v>
      </c>
      <c r="B2264">
        <v>0</v>
      </c>
      <c r="C2264">
        <v>-386.02099946189003</v>
      </c>
      <c r="D2264" t="s">
        <v>14</v>
      </c>
      <c r="E2264" t="s">
        <v>2274</v>
      </c>
      <c r="F2264" t="s">
        <v>2095</v>
      </c>
      <c r="G2264">
        <v>16</v>
      </c>
      <c r="H2264">
        <v>0.18</v>
      </c>
      <c r="I2264">
        <v>6.1913216705024199E-2</v>
      </c>
      <c r="J2264" s="6" t="s">
        <v>733</v>
      </c>
    </row>
    <row r="2265" spans="1:10">
      <c r="A2265">
        <v>0</v>
      </c>
      <c r="B2265">
        <v>0</v>
      </c>
      <c r="C2265">
        <v>-233.50589342459099</v>
      </c>
      <c r="D2265" t="s">
        <v>14</v>
      </c>
      <c r="E2265" t="s">
        <v>2275</v>
      </c>
      <c r="F2265" t="s">
        <v>2095</v>
      </c>
      <c r="G2265">
        <v>16</v>
      </c>
      <c r="H2265">
        <v>0</v>
      </c>
      <c r="I2265">
        <v>0</v>
      </c>
      <c r="J2265" s="6" t="s">
        <v>140</v>
      </c>
    </row>
    <row r="2266" spans="1:10">
      <c r="A2266">
        <v>0</v>
      </c>
      <c r="B2266">
        <v>0</v>
      </c>
      <c r="C2266">
        <v>-0.71357384559860204</v>
      </c>
      <c r="D2266" t="s">
        <v>10</v>
      </c>
      <c r="E2266" t="s">
        <v>2276</v>
      </c>
      <c r="F2266" t="s">
        <v>2095</v>
      </c>
      <c r="G2266">
        <v>5</v>
      </c>
      <c r="H2266">
        <v>0</v>
      </c>
      <c r="I2266" s="6" t="s">
        <v>126</v>
      </c>
      <c r="J2266" s="6" t="s">
        <v>127</v>
      </c>
    </row>
    <row r="2267" spans="1:10">
      <c r="A2267">
        <v>0</v>
      </c>
      <c r="B2267">
        <v>0</v>
      </c>
      <c r="C2267">
        <v>-21.9075199948403</v>
      </c>
      <c r="D2267" t="s">
        <v>13</v>
      </c>
      <c r="E2267" t="s">
        <v>2276</v>
      </c>
      <c r="F2267" t="s">
        <v>2095</v>
      </c>
      <c r="G2267">
        <v>5</v>
      </c>
      <c r="H2267">
        <v>0</v>
      </c>
      <c r="I2267" s="6" t="s">
        <v>126</v>
      </c>
      <c r="J2267" s="6" t="s">
        <v>127</v>
      </c>
    </row>
    <row r="2268" spans="1:10">
      <c r="A2268">
        <v>0.06</v>
      </c>
      <c r="B2268">
        <v>0</v>
      </c>
      <c r="C2268">
        <v>-545.71874552698796</v>
      </c>
      <c r="D2268" t="s">
        <v>14</v>
      </c>
      <c r="E2268" t="s">
        <v>2276</v>
      </c>
      <c r="F2268" t="s">
        <v>2095</v>
      </c>
      <c r="G2268">
        <v>16</v>
      </c>
      <c r="H2268">
        <v>0.06</v>
      </c>
      <c r="I2268" s="6" t="s">
        <v>932</v>
      </c>
      <c r="J2268" s="6" t="s">
        <v>933</v>
      </c>
    </row>
    <row r="2269" spans="1:10">
      <c r="A2269">
        <v>0.79</v>
      </c>
      <c r="B2269">
        <v>0</v>
      </c>
      <c r="C2269">
        <v>-22.980123626224898</v>
      </c>
      <c r="D2269" t="s">
        <v>13</v>
      </c>
      <c r="E2269" t="s">
        <v>2277</v>
      </c>
      <c r="F2269" t="s">
        <v>2095</v>
      </c>
      <c r="G2269">
        <v>5</v>
      </c>
      <c r="H2269">
        <v>0.79</v>
      </c>
      <c r="I2269" s="6" t="s">
        <v>1376</v>
      </c>
      <c r="J2269">
        <v>0.96057489775415095</v>
      </c>
    </row>
    <row r="2270" spans="1:10">
      <c r="A2270">
        <v>0.5</v>
      </c>
      <c r="B2270">
        <v>0</v>
      </c>
      <c r="C2270">
        <v>-600.55867129440105</v>
      </c>
      <c r="D2270" t="s">
        <v>14</v>
      </c>
      <c r="E2270" t="s">
        <v>2277</v>
      </c>
      <c r="F2270" t="s">
        <v>2095</v>
      </c>
      <c r="G2270">
        <v>16</v>
      </c>
      <c r="H2270">
        <v>0.5</v>
      </c>
      <c r="I2270" s="6" t="s">
        <v>188</v>
      </c>
      <c r="J2270" s="6" t="s">
        <v>189</v>
      </c>
    </row>
    <row r="2271" spans="1:10">
      <c r="A2271">
        <v>0</v>
      </c>
      <c r="B2271">
        <v>0</v>
      </c>
      <c r="C2271">
        <v>-26.301861223215901</v>
      </c>
      <c r="D2271" t="s">
        <v>10</v>
      </c>
      <c r="E2271" t="s">
        <v>2278</v>
      </c>
      <c r="F2271" t="s">
        <v>2095</v>
      </c>
      <c r="G2271">
        <v>6</v>
      </c>
      <c r="H2271">
        <v>0</v>
      </c>
      <c r="I2271">
        <v>0</v>
      </c>
      <c r="J2271" s="6" t="s">
        <v>109</v>
      </c>
    </row>
    <row r="2272" spans="1:10">
      <c r="A2272">
        <v>0.26</v>
      </c>
      <c r="B2272">
        <v>0</v>
      </c>
      <c r="C2272">
        <v>-45.334910614380803</v>
      </c>
      <c r="D2272" t="s">
        <v>13</v>
      </c>
      <c r="E2272" t="s">
        <v>2278</v>
      </c>
      <c r="F2272" t="s">
        <v>2095</v>
      </c>
      <c r="G2272">
        <v>5</v>
      </c>
      <c r="H2272">
        <v>0.26</v>
      </c>
      <c r="I2272">
        <v>5.6919537459588401E-2</v>
      </c>
      <c r="J2272" s="6" t="s">
        <v>615</v>
      </c>
    </row>
    <row r="2273" spans="1:10">
      <c r="A2273">
        <v>0.34</v>
      </c>
      <c r="B2273">
        <v>0</v>
      </c>
      <c r="C2273">
        <v>-907.70677687728005</v>
      </c>
      <c r="D2273" t="s">
        <v>14</v>
      </c>
      <c r="E2273" t="s">
        <v>2278</v>
      </c>
      <c r="F2273" t="s">
        <v>2095</v>
      </c>
      <c r="G2273">
        <v>16</v>
      </c>
      <c r="H2273">
        <v>0.34</v>
      </c>
      <c r="I2273" s="6" t="s">
        <v>294</v>
      </c>
      <c r="J2273" s="6" t="s">
        <v>295</v>
      </c>
    </row>
    <row r="2274" spans="1:10">
      <c r="A2274">
        <v>0</v>
      </c>
      <c r="B2274">
        <v>0</v>
      </c>
      <c r="C2274">
        <v>-8.5025841320622195</v>
      </c>
      <c r="D2274" t="s">
        <v>14</v>
      </c>
      <c r="E2274" t="s">
        <v>2279</v>
      </c>
      <c r="F2274" t="s">
        <v>2095</v>
      </c>
      <c r="G2274">
        <v>16</v>
      </c>
      <c r="H2274">
        <v>0</v>
      </c>
      <c r="I2274">
        <v>0</v>
      </c>
      <c r="J2274" s="6" t="s">
        <v>140</v>
      </c>
    </row>
    <row r="2275" spans="1:10">
      <c r="A2275">
        <v>0.92</v>
      </c>
      <c r="B2275">
        <v>0</v>
      </c>
      <c r="C2275">
        <v>-450.69142005318298</v>
      </c>
      <c r="D2275" t="s">
        <v>14</v>
      </c>
      <c r="E2275" t="s">
        <v>2280</v>
      </c>
      <c r="F2275" t="s">
        <v>2095</v>
      </c>
      <c r="G2275">
        <v>16</v>
      </c>
      <c r="H2275">
        <v>0.92</v>
      </c>
      <c r="I2275" s="6" t="s">
        <v>596</v>
      </c>
      <c r="J2275">
        <v>0.98312054273103699</v>
      </c>
    </row>
    <row r="2276" spans="1:10">
      <c r="A2276">
        <v>0.91</v>
      </c>
      <c r="B2276">
        <v>0</v>
      </c>
      <c r="C2276">
        <v>-334.692960607028</v>
      </c>
      <c r="D2276" t="s">
        <v>14</v>
      </c>
      <c r="E2276" t="s">
        <v>2281</v>
      </c>
      <c r="F2276" t="s">
        <v>2095</v>
      </c>
      <c r="G2276">
        <v>16</v>
      </c>
      <c r="H2276">
        <v>0.91</v>
      </c>
      <c r="I2276">
        <v>0.68176683412285399</v>
      </c>
      <c r="J2276" s="6" t="s">
        <v>276</v>
      </c>
    </row>
    <row r="2277" spans="1:10">
      <c r="A2277">
        <v>0.1</v>
      </c>
      <c r="B2277">
        <v>0</v>
      </c>
      <c r="C2277">
        <v>-84.512957550039104</v>
      </c>
      <c r="D2277" t="s">
        <v>10</v>
      </c>
      <c r="E2277" t="s">
        <v>2282</v>
      </c>
      <c r="F2277" t="s">
        <v>2095</v>
      </c>
      <c r="G2277">
        <v>6</v>
      </c>
      <c r="H2277">
        <v>0.1</v>
      </c>
      <c r="I2277">
        <v>1.21914619099597E-2</v>
      </c>
      <c r="J2277" s="6" t="s">
        <v>617</v>
      </c>
    </row>
    <row r="2278" spans="1:10">
      <c r="A2278">
        <v>0.09</v>
      </c>
      <c r="B2278">
        <v>0</v>
      </c>
      <c r="C2278">
        <v>-45.188127486041999</v>
      </c>
      <c r="D2278" t="s">
        <v>13</v>
      </c>
      <c r="E2278" t="s">
        <v>2282</v>
      </c>
      <c r="F2278" t="s">
        <v>2095</v>
      </c>
      <c r="G2278">
        <v>6</v>
      </c>
      <c r="H2278">
        <v>0.09</v>
      </c>
      <c r="I2278" s="6" t="s">
        <v>1930</v>
      </c>
      <c r="J2278" s="6" t="s">
        <v>1931</v>
      </c>
    </row>
    <row r="2279" spans="1:10">
      <c r="A2279">
        <v>0.1</v>
      </c>
      <c r="B2279">
        <v>0</v>
      </c>
      <c r="C2279">
        <v>-462.41222166050198</v>
      </c>
      <c r="D2279" t="s">
        <v>14</v>
      </c>
      <c r="E2279" t="s">
        <v>2282</v>
      </c>
      <c r="F2279" t="s">
        <v>2095</v>
      </c>
      <c r="G2279">
        <v>16</v>
      </c>
      <c r="H2279">
        <v>0.1</v>
      </c>
      <c r="I2279" s="6" t="s">
        <v>172</v>
      </c>
      <c r="J2279" s="6" t="s">
        <v>173</v>
      </c>
    </row>
    <row r="2280" spans="1:10">
      <c r="A2280">
        <v>0</v>
      </c>
      <c r="B2280">
        <v>0</v>
      </c>
      <c r="C2280">
        <v>-206.62572426611399</v>
      </c>
      <c r="D2280" t="s">
        <v>14</v>
      </c>
      <c r="E2280" t="s">
        <v>2283</v>
      </c>
      <c r="F2280" t="s">
        <v>2095</v>
      </c>
      <c r="G2280">
        <v>16</v>
      </c>
      <c r="H2280">
        <v>0</v>
      </c>
      <c r="I2280">
        <v>0</v>
      </c>
      <c r="J2280" s="6" t="s">
        <v>140</v>
      </c>
    </row>
    <row r="2281" spans="1:10">
      <c r="A2281">
        <v>0</v>
      </c>
      <c r="B2281">
        <v>0</v>
      </c>
      <c r="C2281">
        <v>-4.9447652399226998</v>
      </c>
      <c r="D2281" t="s">
        <v>14</v>
      </c>
      <c r="E2281" t="s">
        <v>2284</v>
      </c>
      <c r="F2281" t="s">
        <v>2095</v>
      </c>
      <c r="G2281">
        <v>16</v>
      </c>
      <c r="H2281">
        <v>0</v>
      </c>
      <c r="I2281">
        <v>0</v>
      </c>
      <c r="J2281" s="6" t="s">
        <v>140</v>
      </c>
    </row>
    <row r="2282" spans="1:10">
      <c r="A2282" s="6" t="s">
        <v>760</v>
      </c>
      <c r="B2282">
        <v>0</v>
      </c>
      <c r="C2282">
        <v>-317.98672392168902</v>
      </c>
      <c r="D2282" t="s">
        <v>14</v>
      </c>
      <c r="E2282" t="s">
        <v>2285</v>
      </c>
      <c r="F2282" t="s">
        <v>2095</v>
      </c>
      <c r="G2282">
        <v>16</v>
      </c>
      <c r="H2282" s="6" t="s">
        <v>760</v>
      </c>
      <c r="I2282" s="6" t="s">
        <v>762</v>
      </c>
      <c r="J2282" s="6" t="s">
        <v>763</v>
      </c>
    </row>
    <row r="2283" spans="1:10">
      <c r="A2283">
        <v>0.04</v>
      </c>
      <c r="B2283">
        <v>0</v>
      </c>
      <c r="C2283">
        <v>-392.56858880475301</v>
      </c>
      <c r="D2283" t="s">
        <v>14</v>
      </c>
      <c r="E2283" t="s">
        <v>2286</v>
      </c>
      <c r="F2283" t="s">
        <v>2095</v>
      </c>
      <c r="G2283">
        <v>16</v>
      </c>
      <c r="H2283">
        <v>0.04</v>
      </c>
      <c r="I2283">
        <v>5.09931620646296E-3</v>
      </c>
      <c r="J2283" s="6" t="s">
        <v>165</v>
      </c>
    </row>
    <row r="2284" spans="1:10">
      <c r="A2284" s="6" t="s">
        <v>488</v>
      </c>
      <c r="B2284">
        <v>0</v>
      </c>
      <c r="C2284">
        <v>-116.24109380127901</v>
      </c>
      <c r="D2284" t="s">
        <v>10</v>
      </c>
      <c r="E2284" t="s">
        <v>2287</v>
      </c>
      <c r="F2284" t="s">
        <v>2095</v>
      </c>
      <c r="G2284">
        <v>7</v>
      </c>
      <c r="H2284" s="6" t="s">
        <v>488</v>
      </c>
      <c r="I2284" s="6" t="s">
        <v>2288</v>
      </c>
      <c r="J2284" s="6" t="s">
        <v>2289</v>
      </c>
    </row>
    <row r="2285" spans="1:10">
      <c r="A2285">
        <v>0.77</v>
      </c>
      <c r="B2285">
        <v>0</v>
      </c>
      <c r="C2285">
        <v>-80.376911432139394</v>
      </c>
      <c r="D2285" t="s">
        <v>13</v>
      </c>
      <c r="E2285" t="s">
        <v>2287</v>
      </c>
      <c r="F2285" t="s">
        <v>2095</v>
      </c>
      <c r="G2285">
        <v>7</v>
      </c>
      <c r="H2285">
        <v>0.77</v>
      </c>
      <c r="I2285" s="6" t="s">
        <v>2290</v>
      </c>
      <c r="J2285">
        <v>0.94248096288108696</v>
      </c>
    </row>
    <row r="2286" spans="1:10">
      <c r="A2286">
        <v>1</v>
      </c>
      <c r="B2286">
        <v>0</v>
      </c>
      <c r="C2286">
        <v>-100.289158477054</v>
      </c>
      <c r="D2286" t="s">
        <v>14</v>
      </c>
      <c r="E2286" t="s">
        <v>2287</v>
      </c>
      <c r="F2286" t="s">
        <v>2095</v>
      </c>
      <c r="G2286">
        <v>16</v>
      </c>
      <c r="H2286">
        <v>1</v>
      </c>
      <c r="I2286" s="6" t="s">
        <v>149</v>
      </c>
      <c r="J2286">
        <v>1</v>
      </c>
    </row>
    <row r="2287" spans="1:10">
      <c r="A2287">
        <v>0</v>
      </c>
      <c r="B2287">
        <v>0</v>
      </c>
      <c r="C2287">
        <v>-163.86967366597401</v>
      </c>
      <c r="D2287" t="s">
        <v>14</v>
      </c>
      <c r="E2287" t="s">
        <v>2291</v>
      </c>
      <c r="F2287" t="s">
        <v>2095</v>
      </c>
      <c r="G2287">
        <v>16</v>
      </c>
      <c r="H2287">
        <v>0</v>
      </c>
      <c r="I2287">
        <v>0</v>
      </c>
      <c r="J2287" s="6" t="s">
        <v>140</v>
      </c>
    </row>
    <row r="2288" spans="1:10">
      <c r="A2288">
        <v>0.18</v>
      </c>
      <c r="B2288">
        <v>0</v>
      </c>
      <c r="C2288">
        <v>-519.50292815232297</v>
      </c>
      <c r="D2288" t="s">
        <v>14</v>
      </c>
      <c r="E2288" t="s">
        <v>2292</v>
      </c>
      <c r="F2288" t="s">
        <v>2095</v>
      </c>
      <c r="G2288">
        <v>16</v>
      </c>
      <c r="H2288">
        <v>0.18</v>
      </c>
      <c r="I2288">
        <v>6.1913216705024199E-2</v>
      </c>
      <c r="J2288" s="6" t="s">
        <v>733</v>
      </c>
    </row>
    <row r="2289" spans="1:10">
      <c r="A2289">
        <v>0.67</v>
      </c>
      <c r="B2289">
        <v>0</v>
      </c>
      <c r="C2289">
        <v>-506.33208041175902</v>
      </c>
      <c r="D2289" t="s">
        <v>14</v>
      </c>
      <c r="E2289" t="s">
        <v>2293</v>
      </c>
      <c r="F2289" t="s">
        <v>2095</v>
      </c>
      <c r="G2289">
        <v>16</v>
      </c>
      <c r="H2289">
        <v>0.67</v>
      </c>
      <c r="I2289" s="6" t="s">
        <v>530</v>
      </c>
      <c r="J2289" s="6" t="s">
        <v>531</v>
      </c>
    </row>
    <row r="2290" spans="1:10">
      <c r="A2290">
        <v>0</v>
      </c>
      <c r="B2290">
        <v>0</v>
      </c>
      <c r="C2290">
        <v>-254.16976558365499</v>
      </c>
      <c r="D2290" t="s">
        <v>14</v>
      </c>
      <c r="E2290" t="s">
        <v>2294</v>
      </c>
      <c r="F2290" t="s">
        <v>2095</v>
      </c>
      <c r="G2290">
        <v>16</v>
      </c>
      <c r="H2290">
        <v>0</v>
      </c>
      <c r="I2290">
        <v>0</v>
      </c>
      <c r="J2290" s="6" t="s">
        <v>140</v>
      </c>
    </row>
    <row r="2291" spans="1:10">
      <c r="A2291">
        <v>0.88</v>
      </c>
      <c r="B2291">
        <v>0</v>
      </c>
      <c r="C2291">
        <v>-635.14451943798701</v>
      </c>
      <c r="D2291" t="s">
        <v>14</v>
      </c>
      <c r="E2291" t="s">
        <v>2295</v>
      </c>
      <c r="F2291" t="s">
        <v>2095</v>
      </c>
      <c r="G2291">
        <v>16</v>
      </c>
      <c r="H2291">
        <v>0.88</v>
      </c>
      <c r="I2291" s="6" t="s">
        <v>434</v>
      </c>
      <c r="J2291" s="6" t="s">
        <v>435</v>
      </c>
    </row>
    <row r="2292" spans="1:10">
      <c r="A2292">
        <v>0</v>
      </c>
      <c r="B2292">
        <v>0</v>
      </c>
      <c r="C2292">
        <v>-55.358101769894503</v>
      </c>
      <c r="D2292" t="s">
        <v>14</v>
      </c>
      <c r="E2292" t="s">
        <v>2296</v>
      </c>
      <c r="F2292" t="s">
        <v>2095</v>
      </c>
      <c r="G2292">
        <v>16</v>
      </c>
      <c r="H2292">
        <v>0</v>
      </c>
      <c r="I2292">
        <v>0</v>
      </c>
      <c r="J2292" s="6" t="s">
        <v>140</v>
      </c>
    </row>
    <row r="2293" spans="1:10">
      <c r="A2293" s="6" t="s">
        <v>610</v>
      </c>
      <c r="B2293">
        <v>0</v>
      </c>
      <c r="C2293">
        <v>-261.24017508411998</v>
      </c>
      <c r="D2293" t="s">
        <v>14</v>
      </c>
      <c r="E2293" t="s">
        <v>2297</v>
      </c>
      <c r="F2293" t="s">
        <v>2095</v>
      </c>
      <c r="G2293">
        <v>16</v>
      </c>
      <c r="H2293" s="6" t="s">
        <v>610</v>
      </c>
      <c r="I2293" s="6" t="s">
        <v>612</v>
      </c>
      <c r="J2293" s="6" t="s">
        <v>613</v>
      </c>
    </row>
    <row r="2294" spans="1:10">
      <c r="A2294">
        <v>0.08</v>
      </c>
      <c r="B2294">
        <v>0</v>
      </c>
      <c r="C2294">
        <v>-633.60881588242501</v>
      </c>
      <c r="D2294" t="s">
        <v>14</v>
      </c>
      <c r="E2294" t="s">
        <v>2298</v>
      </c>
      <c r="F2294" t="s">
        <v>2095</v>
      </c>
      <c r="G2294">
        <v>16</v>
      </c>
      <c r="H2294">
        <v>0.08</v>
      </c>
      <c r="I2294">
        <v>1.6879457268963199E-2</v>
      </c>
      <c r="J2294" s="6" t="s">
        <v>713</v>
      </c>
    </row>
    <row r="2295" spans="1:10">
      <c r="A2295">
        <v>0.59</v>
      </c>
      <c r="B2295">
        <v>0</v>
      </c>
      <c r="C2295">
        <v>-105.05897921336999</v>
      </c>
      <c r="D2295" t="s">
        <v>10</v>
      </c>
      <c r="E2295" t="s">
        <v>2299</v>
      </c>
      <c r="F2295" t="s">
        <v>2095</v>
      </c>
      <c r="G2295">
        <v>6</v>
      </c>
      <c r="H2295">
        <v>0.59</v>
      </c>
      <c r="I2295" s="6" t="s">
        <v>1721</v>
      </c>
      <c r="J2295" s="6" t="s">
        <v>1722</v>
      </c>
    </row>
    <row r="2296" spans="1:10">
      <c r="A2296" s="6" t="s">
        <v>573</v>
      </c>
      <c r="B2296">
        <v>0</v>
      </c>
      <c r="C2296">
        <v>-836.58788035937198</v>
      </c>
      <c r="D2296" t="s">
        <v>14</v>
      </c>
      <c r="E2296" t="s">
        <v>2299</v>
      </c>
      <c r="F2296" t="s">
        <v>2095</v>
      </c>
      <c r="G2296">
        <v>16</v>
      </c>
      <c r="H2296" s="6" t="s">
        <v>573</v>
      </c>
      <c r="I2296" s="6" t="s">
        <v>575</v>
      </c>
      <c r="J2296" s="6" t="s">
        <v>576</v>
      </c>
    </row>
    <row r="2297" spans="1:10">
      <c r="A2297" s="6" t="s">
        <v>236</v>
      </c>
      <c r="B2297">
        <v>0</v>
      </c>
      <c r="C2297">
        <v>-68.8873672728473</v>
      </c>
      <c r="D2297" t="s">
        <v>10</v>
      </c>
      <c r="E2297" t="s">
        <v>2300</v>
      </c>
      <c r="F2297" t="s">
        <v>2095</v>
      </c>
      <c r="G2297">
        <v>5</v>
      </c>
      <c r="H2297" s="6" t="s">
        <v>236</v>
      </c>
      <c r="I2297" s="6" t="s">
        <v>1423</v>
      </c>
      <c r="J2297" s="6" t="s">
        <v>1424</v>
      </c>
    </row>
    <row r="2298" spans="1:10">
      <c r="A2298">
        <v>0.65</v>
      </c>
      <c r="B2298">
        <v>0</v>
      </c>
      <c r="C2298">
        <v>-615.60561961791905</v>
      </c>
      <c r="D2298" t="s">
        <v>14</v>
      </c>
      <c r="E2298" t="s">
        <v>2300</v>
      </c>
      <c r="F2298" t="s">
        <v>2095</v>
      </c>
      <c r="G2298">
        <v>16</v>
      </c>
      <c r="H2298">
        <v>0.65</v>
      </c>
      <c r="I2298" s="6" t="s">
        <v>470</v>
      </c>
      <c r="J2298" s="6" t="s">
        <v>471</v>
      </c>
    </row>
    <row r="2299" spans="1:10">
      <c r="A2299">
        <v>1</v>
      </c>
      <c r="B2299">
        <v>0</v>
      </c>
      <c r="C2299">
        <v>-95.151799064096807</v>
      </c>
      <c r="D2299" t="s">
        <v>14</v>
      </c>
      <c r="E2299" t="s">
        <v>2301</v>
      </c>
      <c r="F2299" t="s">
        <v>2095</v>
      </c>
      <c r="G2299">
        <v>16</v>
      </c>
      <c r="H2299">
        <v>1</v>
      </c>
      <c r="I2299" s="6" t="s">
        <v>149</v>
      </c>
      <c r="J2299">
        <v>1</v>
      </c>
    </row>
    <row r="2300" spans="1:10">
      <c r="A2300">
        <v>0.05</v>
      </c>
      <c r="B2300">
        <v>0</v>
      </c>
      <c r="C2300">
        <v>-439.13321365983802</v>
      </c>
      <c r="D2300" t="s">
        <v>14</v>
      </c>
      <c r="E2300" t="s">
        <v>2302</v>
      </c>
      <c r="F2300" t="s">
        <v>2095</v>
      </c>
      <c r="G2300">
        <v>16</v>
      </c>
      <c r="H2300">
        <v>0.05</v>
      </c>
      <c r="I2300">
        <v>7.5593352321114303E-3</v>
      </c>
      <c r="J2300" s="6" t="s">
        <v>199</v>
      </c>
    </row>
    <row r="2301" spans="1:10">
      <c r="A2301" s="6" t="s">
        <v>760</v>
      </c>
      <c r="B2301">
        <v>0</v>
      </c>
      <c r="C2301">
        <v>-600.92979048098096</v>
      </c>
      <c r="D2301" t="s">
        <v>14</v>
      </c>
      <c r="E2301" t="s">
        <v>2303</v>
      </c>
      <c r="F2301" t="s">
        <v>2095</v>
      </c>
      <c r="G2301">
        <v>16</v>
      </c>
      <c r="H2301" s="6" t="s">
        <v>760</v>
      </c>
      <c r="I2301" s="6" t="s">
        <v>762</v>
      </c>
      <c r="J2301" s="6" t="s">
        <v>763</v>
      </c>
    </row>
    <row r="2302" spans="1:10">
      <c r="A2302">
        <v>0.63</v>
      </c>
      <c r="B2302">
        <v>0</v>
      </c>
      <c r="C2302">
        <v>-85.138840512797401</v>
      </c>
      <c r="D2302" t="s">
        <v>10</v>
      </c>
      <c r="E2302" t="s">
        <v>2304</v>
      </c>
      <c r="F2302" t="s">
        <v>2095</v>
      </c>
      <c r="G2302">
        <v>5</v>
      </c>
      <c r="H2302">
        <v>0.63</v>
      </c>
      <c r="I2302">
        <v>0.25030193302544901</v>
      </c>
      <c r="J2302" s="6" t="s">
        <v>687</v>
      </c>
    </row>
    <row r="2303" spans="1:10">
      <c r="A2303">
        <v>0.62</v>
      </c>
      <c r="B2303">
        <v>0</v>
      </c>
      <c r="C2303">
        <v>-48.610803607525</v>
      </c>
      <c r="D2303" t="s">
        <v>13</v>
      </c>
      <c r="E2303" t="s">
        <v>2304</v>
      </c>
      <c r="F2303" t="s">
        <v>2095</v>
      </c>
      <c r="G2303">
        <v>5</v>
      </c>
      <c r="H2303">
        <v>0.62</v>
      </c>
      <c r="I2303" s="6" t="s">
        <v>2305</v>
      </c>
      <c r="J2303" s="6" t="s">
        <v>2306</v>
      </c>
    </row>
    <row r="2304" spans="1:10">
      <c r="A2304">
        <v>0.21</v>
      </c>
      <c r="B2304">
        <v>0</v>
      </c>
      <c r="C2304">
        <v>-531.53735956130504</v>
      </c>
      <c r="D2304" t="s">
        <v>14</v>
      </c>
      <c r="E2304" t="s">
        <v>2304</v>
      </c>
      <c r="F2304" t="s">
        <v>2095</v>
      </c>
      <c r="G2304">
        <v>16</v>
      </c>
      <c r="H2304">
        <v>0.21</v>
      </c>
      <c r="I2304" s="6" t="s">
        <v>162</v>
      </c>
      <c r="J2304" s="6" t="s">
        <v>163</v>
      </c>
    </row>
    <row r="2305" spans="1:10">
      <c r="A2305">
        <v>0</v>
      </c>
      <c r="B2305">
        <v>0</v>
      </c>
      <c r="C2305">
        <v>-132.11591014269601</v>
      </c>
      <c r="D2305" t="s">
        <v>14</v>
      </c>
      <c r="E2305" t="s">
        <v>2307</v>
      </c>
      <c r="F2305" t="s">
        <v>2095</v>
      </c>
      <c r="G2305">
        <v>16</v>
      </c>
      <c r="H2305">
        <v>0</v>
      </c>
      <c r="I2305">
        <v>0</v>
      </c>
      <c r="J2305" s="6" t="s">
        <v>140</v>
      </c>
    </row>
    <row r="2306" spans="1:10">
      <c r="A2306">
        <v>0</v>
      </c>
      <c r="B2306">
        <v>0</v>
      </c>
      <c r="C2306">
        <v>-64.959276140898695</v>
      </c>
      <c r="D2306" t="s">
        <v>14</v>
      </c>
      <c r="E2306" t="s">
        <v>2308</v>
      </c>
      <c r="F2306" t="s">
        <v>2095</v>
      </c>
      <c r="G2306">
        <v>16</v>
      </c>
      <c r="H2306">
        <v>0</v>
      </c>
      <c r="I2306">
        <v>0</v>
      </c>
      <c r="J2306" s="6" t="s">
        <v>140</v>
      </c>
    </row>
    <row r="2307" spans="1:10">
      <c r="A2307">
        <v>0.67</v>
      </c>
      <c r="B2307">
        <v>0</v>
      </c>
      <c r="C2307">
        <v>-120.91867907092301</v>
      </c>
      <c r="D2307" t="s">
        <v>10</v>
      </c>
      <c r="E2307" t="s">
        <v>2309</v>
      </c>
      <c r="F2307" t="s">
        <v>2095</v>
      </c>
      <c r="G2307">
        <v>5</v>
      </c>
      <c r="H2307">
        <v>0.67</v>
      </c>
      <c r="I2307" s="6" t="s">
        <v>845</v>
      </c>
      <c r="J2307" s="6" t="s">
        <v>846</v>
      </c>
    </row>
    <row r="2308" spans="1:10">
      <c r="A2308">
        <v>0</v>
      </c>
      <c r="B2308">
        <v>0</v>
      </c>
      <c r="C2308">
        <v>-282.76062374946002</v>
      </c>
      <c r="D2308" t="s">
        <v>14</v>
      </c>
      <c r="E2308" t="s">
        <v>2309</v>
      </c>
      <c r="F2308" t="s">
        <v>2095</v>
      </c>
      <c r="G2308">
        <v>16</v>
      </c>
      <c r="H2308">
        <v>0</v>
      </c>
      <c r="I2308">
        <v>0</v>
      </c>
      <c r="J2308" s="6" t="s">
        <v>140</v>
      </c>
    </row>
    <row r="2309" spans="1:10">
      <c r="A2309">
        <v>0.84</v>
      </c>
      <c r="B2309">
        <v>0</v>
      </c>
      <c r="C2309">
        <v>-313.778534424741</v>
      </c>
      <c r="D2309" t="s">
        <v>14</v>
      </c>
      <c r="E2309" t="s">
        <v>2310</v>
      </c>
      <c r="F2309" t="s">
        <v>2095</v>
      </c>
      <c r="G2309">
        <v>16</v>
      </c>
      <c r="H2309">
        <v>0.84</v>
      </c>
      <c r="I2309" s="6" t="s">
        <v>217</v>
      </c>
      <c r="J2309" s="6" t="s">
        <v>218</v>
      </c>
    </row>
    <row r="2310" spans="1:10">
      <c r="A2310">
        <v>0</v>
      </c>
      <c r="B2310">
        <v>0</v>
      </c>
      <c r="C2310">
        <v>-73.579685046643903</v>
      </c>
      <c r="D2310" t="s">
        <v>14</v>
      </c>
      <c r="E2310" t="s">
        <v>2311</v>
      </c>
      <c r="F2310" t="s">
        <v>2095</v>
      </c>
      <c r="G2310">
        <v>16</v>
      </c>
      <c r="H2310">
        <v>0</v>
      </c>
      <c r="I2310">
        <v>0</v>
      </c>
      <c r="J2310" s="6" t="s">
        <v>140</v>
      </c>
    </row>
    <row r="2311" spans="1:10">
      <c r="A2311">
        <v>0</v>
      </c>
      <c r="B2311">
        <v>0</v>
      </c>
      <c r="C2311">
        <v>-7.2462921503745399</v>
      </c>
      <c r="D2311" t="s">
        <v>14</v>
      </c>
      <c r="E2311" t="s">
        <v>2312</v>
      </c>
      <c r="F2311" t="s">
        <v>2095</v>
      </c>
      <c r="G2311">
        <v>16</v>
      </c>
      <c r="H2311">
        <v>0</v>
      </c>
      <c r="I2311">
        <v>0</v>
      </c>
      <c r="J2311" s="6" t="s">
        <v>140</v>
      </c>
    </row>
    <row r="2312" spans="1:10">
      <c r="A2312">
        <v>0</v>
      </c>
      <c r="B2312">
        <v>0</v>
      </c>
      <c r="C2312">
        <v>-394.91184843819502</v>
      </c>
      <c r="D2312" t="s">
        <v>14</v>
      </c>
      <c r="E2312" t="s">
        <v>2313</v>
      </c>
      <c r="F2312" t="s">
        <v>2095</v>
      </c>
      <c r="G2312">
        <v>16</v>
      </c>
      <c r="H2312">
        <v>0</v>
      </c>
      <c r="I2312">
        <v>0</v>
      </c>
      <c r="J2312" s="6" t="s">
        <v>140</v>
      </c>
    </row>
    <row r="2313" spans="1:10">
      <c r="A2313">
        <v>0.05</v>
      </c>
      <c r="B2313">
        <v>0</v>
      </c>
      <c r="C2313">
        <v>-473.759708994064</v>
      </c>
      <c r="D2313" t="s">
        <v>14</v>
      </c>
      <c r="E2313" t="s">
        <v>2314</v>
      </c>
      <c r="F2313" t="s">
        <v>2095</v>
      </c>
      <c r="G2313">
        <v>16</v>
      </c>
      <c r="H2313">
        <v>0.05</v>
      </c>
      <c r="I2313">
        <v>7.5593352321114303E-3</v>
      </c>
      <c r="J2313" s="6" t="s">
        <v>199</v>
      </c>
    </row>
    <row r="2314" spans="1:10">
      <c r="A2314">
        <v>0.16</v>
      </c>
      <c r="B2314">
        <v>0</v>
      </c>
      <c r="C2314">
        <v>-635.78324157426596</v>
      </c>
      <c r="D2314" t="s">
        <v>14</v>
      </c>
      <c r="E2314" t="s">
        <v>2315</v>
      </c>
      <c r="F2314" t="s">
        <v>2095</v>
      </c>
      <c r="G2314">
        <v>16</v>
      </c>
      <c r="H2314">
        <v>0.16</v>
      </c>
      <c r="I2314">
        <v>5.1602574492917601E-2</v>
      </c>
      <c r="J2314" s="6" t="s">
        <v>283</v>
      </c>
    </row>
    <row r="2315" spans="1:10">
      <c r="A2315">
        <v>0.37</v>
      </c>
      <c r="B2315">
        <v>0</v>
      </c>
      <c r="C2315">
        <v>-577.56842064677903</v>
      </c>
      <c r="D2315" t="s">
        <v>14</v>
      </c>
      <c r="E2315" t="s">
        <v>2316</v>
      </c>
      <c r="F2315" t="s">
        <v>2095</v>
      </c>
      <c r="G2315">
        <v>16</v>
      </c>
      <c r="H2315">
        <v>0.37</v>
      </c>
      <c r="I2315" s="6" t="s">
        <v>137</v>
      </c>
      <c r="J2315" s="6" t="s">
        <v>138</v>
      </c>
    </row>
    <row r="2316" spans="1:10">
      <c r="A2316">
        <v>0</v>
      </c>
      <c r="B2316">
        <v>0</v>
      </c>
      <c r="C2316">
        <v>-9.3669130154633393</v>
      </c>
      <c r="D2316" t="s">
        <v>14</v>
      </c>
      <c r="E2316" t="s">
        <v>2317</v>
      </c>
      <c r="F2316" t="s">
        <v>2095</v>
      </c>
      <c r="G2316">
        <v>16</v>
      </c>
      <c r="H2316">
        <v>0</v>
      </c>
      <c r="I2316">
        <v>0</v>
      </c>
      <c r="J2316" s="6" t="s">
        <v>140</v>
      </c>
    </row>
    <row r="2317" spans="1:10">
      <c r="A2317">
        <v>0</v>
      </c>
      <c r="B2317">
        <v>0</v>
      </c>
      <c r="C2317">
        <v>-113.715224477917</v>
      </c>
      <c r="D2317" t="s">
        <v>14</v>
      </c>
      <c r="E2317" t="s">
        <v>2318</v>
      </c>
      <c r="F2317" t="s">
        <v>2095</v>
      </c>
      <c r="G2317">
        <v>16</v>
      </c>
      <c r="H2317">
        <v>0</v>
      </c>
      <c r="I2317">
        <v>0</v>
      </c>
      <c r="J2317" s="6" t="s">
        <v>140</v>
      </c>
    </row>
    <row r="2318" spans="1:10">
      <c r="A2318">
        <v>0</v>
      </c>
      <c r="B2318">
        <v>0</v>
      </c>
      <c r="C2318">
        <v>-6.15080554234288</v>
      </c>
      <c r="D2318" t="s">
        <v>14</v>
      </c>
      <c r="E2318" t="s">
        <v>2319</v>
      </c>
      <c r="F2318" t="s">
        <v>2095</v>
      </c>
      <c r="G2318">
        <v>16</v>
      </c>
      <c r="H2318">
        <v>0</v>
      </c>
      <c r="I2318">
        <v>0</v>
      </c>
      <c r="J2318" s="6" t="s">
        <v>140</v>
      </c>
    </row>
    <row r="2319" spans="1:10">
      <c r="A2319">
        <v>0</v>
      </c>
      <c r="B2319">
        <v>0</v>
      </c>
      <c r="C2319">
        <v>-6.9045807313554901</v>
      </c>
      <c r="D2319" t="s">
        <v>14</v>
      </c>
      <c r="E2319" t="s">
        <v>2320</v>
      </c>
      <c r="F2319" t="s">
        <v>2095</v>
      </c>
      <c r="G2319">
        <v>16</v>
      </c>
      <c r="H2319">
        <v>0</v>
      </c>
      <c r="I2319">
        <v>0</v>
      </c>
      <c r="J2319" s="6" t="s">
        <v>140</v>
      </c>
    </row>
    <row r="2320" spans="1:10">
      <c r="A2320">
        <v>0</v>
      </c>
      <c r="B2320">
        <v>0</v>
      </c>
      <c r="C2320">
        <v>-40.237391075168503</v>
      </c>
      <c r="D2320" t="s">
        <v>14</v>
      </c>
      <c r="E2320" t="s">
        <v>2321</v>
      </c>
      <c r="F2320" t="s">
        <v>2095</v>
      </c>
      <c r="G2320">
        <v>16</v>
      </c>
      <c r="H2320">
        <v>0</v>
      </c>
      <c r="I2320">
        <v>0</v>
      </c>
      <c r="J2320" s="6" t="s">
        <v>140</v>
      </c>
    </row>
    <row r="2321" spans="1:10">
      <c r="A2321">
        <v>0</v>
      </c>
      <c r="B2321">
        <v>0</v>
      </c>
      <c r="C2321">
        <v>-5.6181377421073</v>
      </c>
      <c r="D2321" t="s">
        <v>14</v>
      </c>
      <c r="E2321" t="s">
        <v>2322</v>
      </c>
      <c r="F2321" t="s">
        <v>2095</v>
      </c>
      <c r="G2321">
        <v>16</v>
      </c>
      <c r="H2321">
        <v>0</v>
      </c>
      <c r="I2321">
        <v>0</v>
      </c>
      <c r="J2321" s="6" t="s">
        <v>140</v>
      </c>
    </row>
    <row r="2322" spans="1:10">
      <c r="A2322">
        <v>0</v>
      </c>
      <c r="B2322">
        <v>0</v>
      </c>
      <c r="C2322">
        <v>-114.691166581803</v>
      </c>
      <c r="D2322" t="s">
        <v>14</v>
      </c>
      <c r="E2322" t="s">
        <v>2323</v>
      </c>
      <c r="F2322" t="s">
        <v>2095</v>
      </c>
      <c r="G2322">
        <v>16</v>
      </c>
      <c r="H2322">
        <v>0</v>
      </c>
      <c r="I2322">
        <v>0</v>
      </c>
      <c r="J2322" s="6" t="s">
        <v>140</v>
      </c>
    </row>
    <row r="2323" spans="1:10">
      <c r="A2323">
        <v>0</v>
      </c>
      <c r="B2323">
        <v>0</v>
      </c>
      <c r="C2323">
        <v>-63.287250396385701</v>
      </c>
      <c r="D2323" t="s">
        <v>14</v>
      </c>
      <c r="E2323" t="s">
        <v>2324</v>
      </c>
      <c r="F2323" t="s">
        <v>2095</v>
      </c>
      <c r="G2323">
        <v>16</v>
      </c>
      <c r="H2323">
        <v>0</v>
      </c>
      <c r="I2323">
        <v>0</v>
      </c>
      <c r="J2323" s="6" t="s">
        <v>140</v>
      </c>
    </row>
    <row r="2324" spans="1:10">
      <c r="A2324">
        <v>7.0000000000000007E-2</v>
      </c>
      <c r="B2324">
        <v>0</v>
      </c>
      <c r="C2324">
        <v>-38.5067863587864</v>
      </c>
      <c r="D2324" t="s">
        <v>10</v>
      </c>
      <c r="E2324" t="s">
        <v>2325</v>
      </c>
      <c r="F2324" t="s">
        <v>2095</v>
      </c>
      <c r="G2324">
        <v>6</v>
      </c>
      <c r="H2324">
        <v>7.0000000000000007E-2</v>
      </c>
      <c r="I2324">
        <v>6.3652686117132004E-3</v>
      </c>
      <c r="J2324" s="6" t="s">
        <v>338</v>
      </c>
    </row>
    <row r="2325" spans="1:10">
      <c r="A2325">
        <v>0.48</v>
      </c>
      <c r="B2325">
        <v>0</v>
      </c>
      <c r="C2325">
        <v>-690.98898239125003</v>
      </c>
      <c r="D2325" t="s">
        <v>14</v>
      </c>
      <c r="E2325" t="s">
        <v>2325</v>
      </c>
      <c r="F2325" t="s">
        <v>2095</v>
      </c>
      <c r="G2325">
        <v>16</v>
      </c>
      <c r="H2325">
        <v>0.48</v>
      </c>
      <c r="I2325" s="6" t="s">
        <v>510</v>
      </c>
      <c r="J2325" s="6" t="s">
        <v>511</v>
      </c>
    </row>
    <row r="2326" spans="1:10">
      <c r="A2326">
        <v>0.01</v>
      </c>
      <c r="B2326">
        <v>0</v>
      </c>
      <c r="C2326">
        <v>-286.09105595984198</v>
      </c>
      <c r="D2326" t="s">
        <v>14</v>
      </c>
      <c r="E2326" t="s">
        <v>2326</v>
      </c>
      <c r="F2326" t="s">
        <v>2095</v>
      </c>
      <c r="G2326">
        <v>16</v>
      </c>
      <c r="H2326">
        <v>0.01</v>
      </c>
      <c r="I2326" s="6" t="s">
        <v>479</v>
      </c>
      <c r="J2326" s="6" t="s">
        <v>480</v>
      </c>
    </row>
    <row r="2327" spans="1:10">
      <c r="A2327">
        <v>0.32</v>
      </c>
      <c r="B2327">
        <v>0</v>
      </c>
      <c r="C2327">
        <v>-829.34706219121699</v>
      </c>
      <c r="D2327" t="s">
        <v>14</v>
      </c>
      <c r="E2327" t="s">
        <v>2327</v>
      </c>
      <c r="F2327" t="s">
        <v>2095</v>
      </c>
      <c r="G2327">
        <v>16</v>
      </c>
      <c r="H2327">
        <v>0.32</v>
      </c>
      <c r="I2327" s="6" t="s">
        <v>182</v>
      </c>
      <c r="J2327" s="6" t="s">
        <v>183</v>
      </c>
    </row>
    <row r="2328" spans="1:10">
      <c r="A2328">
        <v>0.24</v>
      </c>
      <c r="B2328">
        <v>0</v>
      </c>
      <c r="C2328">
        <v>-647.36175631709102</v>
      </c>
      <c r="D2328" t="s">
        <v>14</v>
      </c>
      <c r="E2328" t="s">
        <v>2328</v>
      </c>
      <c r="F2328" t="s">
        <v>2095</v>
      </c>
      <c r="G2328">
        <v>16</v>
      </c>
      <c r="H2328">
        <v>0.24</v>
      </c>
      <c r="I2328">
        <v>9.5792488470350406E-2</v>
      </c>
      <c r="J2328" s="6" t="s">
        <v>152</v>
      </c>
    </row>
    <row r="2329" spans="1:10">
      <c r="A2329">
        <v>0.04</v>
      </c>
      <c r="B2329">
        <v>0</v>
      </c>
      <c r="C2329">
        <v>-506.879490542876</v>
      </c>
      <c r="D2329" t="s">
        <v>14</v>
      </c>
      <c r="E2329" t="s">
        <v>2329</v>
      </c>
      <c r="F2329" t="s">
        <v>2095</v>
      </c>
      <c r="G2329">
        <v>16</v>
      </c>
      <c r="H2329">
        <v>0.04</v>
      </c>
      <c r="I2329">
        <v>5.09931620646296E-3</v>
      </c>
      <c r="J2329" s="6" t="s">
        <v>165</v>
      </c>
    </row>
    <row r="2330" spans="1:10">
      <c r="A2330">
        <v>1</v>
      </c>
      <c r="B2330">
        <v>0</v>
      </c>
      <c r="C2330">
        <v>-53.046541938079002</v>
      </c>
      <c r="D2330" t="s">
        <v>14</v>
      </c>
      <c r="E2330" t="s">
        <v>2330</v>
      </c>
      <c r="F2330" t="s">
        <v>2095</v>
      </c>
      <c r="G2330">
        <v>16</v>
      </c>
      <c r="H2330">
        <v>1</v>
      </c>
      <c r="I2330" s="6" t="s">
        <v>149</v>
      </c>
      <c r="J2330">
        <v>1</v>
      </c>
    </row>
    <row r="2331" spans="1:10">
      <c r="A2331">
        <v>0.12</v>
      </c>
      <c r="B2331">
        <v>0</v>
      </c>
      <c r="C2331">
        <v>-484.60902846606001</v>
      </c>
      <c r="D2331" t="s">
        <v>14</v>
      </c>
      <c r="E2331" t="s">
        <v>2331</v>
      </c>
      <c r="F2331" t="s">
        <v>2095</v>
      </c>
      <c r="G2331">
        <v>16</v>
      </c>
      <c r="H2331">
        <v>0.12</v>
      </c>
      <c r="I2331">
        <v>3.2767774577421999E-2</v>
      </c>
      <c r="J2331" s="6" t="s">
        <v>260</v>
      </c>
    </row>
    <row r="2332" spans="1:10">
      <c r="A2332">
        <v>0</v>
      </c>
      <c r="B2332">
        <v>0</v>
      </c>
      <c r="C2332">
        <v>-8.3518290942596902</v>
      </c>
      <c r="D2332" t="s">
        <v>14</v>
      </c>
      <c r="E2332" t="s">
        <v>2332</v>
      </c>
      <c r="F2332" t="s">
        <v>2095</v>
      </c>
      <c r="G2332">
        <v>16</v>
      </c>
      <c r="H2332">
        <v>0</v>
      </c>
      <c r="I2332">
        <v>0</v>
      </c>
      <c r="J2332" s="6" t="s">
        <v>140</v>
      </c>
    </row>
    <row r="2333" spans="1:10">
      <c r="A2333">
        <v>0</v>
      </c>
      <c r="B2333">
        <v>0</v>
      </c>
      <c r="C2333">
        <v>-62.275280035618501</v>
      </c>
      <c r="D2333" t="s">
        <v>14</v>
      </c>
      <c r="E2333" t="s">
        <v>2333</v>
      </c>
      <c r="F2333" t="s">
        <v>2095</v>
      </c>
      <c r="G2333">
        <v>16</v>
      </c>
      <c r="H2333">
        <v>0</v>
      </c>
      <c r="I2333">
        <v>0</v>
      </c>
      <c r="J2333" s="6" t="s">
        <v>140</v>
      </c>
    </row>
    <row r="2334" spans="1:10">
      <c r="A2334">
        <v>0</v>
      </c>
      <c r="B2334">
        <v>0</v>
      </c>
      <c r="C2334">
        <v>-316.54180702051002</v>
      </c>
      <c r="D2334" t="s">
        <v>14</v>
      </c>
      <c r="E2334" t="s">
        <v>2334</v>
      </c>
      <c r="F2334" t="s">
        <v>2095</v>
      </c>
      <c r="G2334">
        <v>16</v>
      </c>
      <c r="H2334">
        <v>0</v>
      </c>
      <c r="I2334">
        <v>0</v>
      </c>
      <c r="J2334" s="6" t="s">
        <v>140</v>
      </c>
    </row>
    <row r="2335" spans="1:10">
      <c r="A2335">
        <v>0</v>
      </c>
      <c r="B2335">
        <v>0</v>
      </c>
      <c r="C2335">
        <v>-123.474560935889</v>
      </c>
      <c r="D2335" t="s">
        <v>14</v>
      </c>
      <c r="E2335" t="s">
        <v>2335</v>
      </c>
      <c r="F2335" t="s">
        <v>2095</v>
      </c>
      <c r="G2335">
        <v>16</v>
      </c>
      <c r="H2335">
        <v>0</v>
      </c>
      <c r="I2335">
        <v>0</v>
      </c>
      <c r="J2335" s="6" t="s">
        <v>140</v>
      </c>
    </row>
    <row r="2336" spans="1:10">
      <c r="A2336">
        <v>0</v>
      </c>
      <c r="B2336">
        <v>0</v>
      </c>
      <c r="C2336">
        <v>-73.111825409633397</v>
      </c>
      <c r="D2336" t="s">
        <v>14</v>
      </c>
      <c r="E2336" t="s">
        <v>2336</v>
      </c>
      <c r="F2336" t="s">
        <v>2095</v>
      </c>
      <c r="G2336">
        <v>16</v>
      </c>
      <c r="H2336">
        <v>0</v>
      </c>
      <c r="I2336">
        <v>0</v>
      </c>
      <c r="J2336" s="6" t="s">
        <v>140</v>
      </c>
    </row>
    <row r="2337" spans="1:10">
      <c r="A2337">
        <v>0.22</v>
      </c>
      <c r="B2337">
        <v>0</v>
      </c>
      <c r="C2337">
        <v>-593.71934757886697</v>
      </c>
      <c r="D2337" t="s">
        <v>14</v>
      </c>
      <c r="E2337" t="s">
        <v>2337</v>
      </c>
      <c r="F2337" t="s">
        <v>2095</v>
      </c>
      <c r="G2337">
        <v>16</v>
      </c>
      <c r="H2337">
        <v>0.22</v>
      </c>
      <c r="I2337">
        <v>8.4047540128129095E-2</v>
      </c>
      <c r="J2337" s="6" t="s">
        <v>114</v>
      </c>
    </row>
    <row r="2338" spans="1:10">
      <c r="A2338">
        <v>0</v>
      </c>
      <c r="B2338">
        <v>0</v>
      </c>
      <c r="C2338">
        <v>-7.0349769560514099</v>
      </c>
      <c r="D2338" t="s">
        <v>14</v>
      </c>
      <c r="E2338" t="s">
        <v>2338</v>
      </c>
      <c r="F2338" t="s">
        <v>2095</v>
      </c>
      <c r="G2338">
        <v>16</v>
      </c>
      <c r="H2338">
        <v>0</v>
      </c>
      <c r="I2338">
        <v>0</v>
      </c>
      <c r="J2338" s="6" t="s">
        <v>140</v>
      </c>
    </row>
    <row r="2339" spans="1:10">
      <c r="A2339">
        <v>0</v>
      </c>
      <c r="B2339">
        <v>0</v>
      </c>
      <c r="C2339">
        <v>-25.8144681715095</v>
      </c>
      <c r="D2339" t="s">
        <v>14</v>
      </c>
      <c r="E2339" t="s">
        <v>2339</v>
      </c>
      <c r="F2339" t="s">
        <v>2095</v>
      </c>
      <c r="G2339">
        <v>16</v>
      </c>
      <c r="H2339">
        <v>0</v>
      </c>
      <c r="I2339">
        <v>0</v>
      </c>
      <c r="J2339" s="6" t="s">
        <v>140</v>
      </c>
    </row>
    <row r="2340" spans="1:10">
      <c r="A2340">
        <v>1</v>
      </c>
      <c r="B2340">
        <v>0</v>
      </c>
      <c r="C2340">
        <v>-115.739603718613</v>
      </c>
      <c r="D2340" t="s">
        <v>14</v>
      </c>
      <c r="E2340" t="s">
        <v>2340</v>
      </c>
      <c r="F2340" t="s">
        <v>2095</v>
      </c>
      <c r="G2340">
        <v>16</v>
      </c>
      <c r="H2340">
        <v>1</v>
      </c>
      <c r="I2340" s="6" t="s">
        <v>149</v>
      </c>
      <c r="J2340">
        <v>1</v>
      </c>
    </row>
    <row r="2341" spans="1:10">
      <c r="A2341">
        <v>0.5</v>
      </c>
      <c r="B2341">
        <v>0</v>
      </c>
      <c r="C2341">
        <v>-43.348570392445801</v>
      </c>
      <c r="D2341" t="s">
        <v>13</v>
      </c>
      <c r="E2341" t="s">
        <v>2341</v>
      </c>
      <c r="F2341" t="s">
        <v>2095</v>
      </c>
      <c r="G2341">
        <v>5</v>
      </c>
      <c r="H2341">
        <v>0.5</v>
      </c>
      <c r="I2341" s="6" t="s">
        <v>883</v>
      </c>
      <c r="J2341" s="6" t="s">
        <v>884</v>
      </c>
    </row>
    <row r="2342" spans="1:10">
      <c r="A2342">
        <v>0.63</v>
      </c>
      <c r="B2342">
        <v>0</v>
      </c>
      <c r="C2342">
        <v>-599.25999160082301</v>
      </c>
      <c r="D2342" t="s">
        <v>14</v>
      </c>
      <c r="E2342" t="s">
        <v>2341</v>
      </c>
      <c r="F2342" t="s">
        <v>2095</v>
      </c>
      <c r="G2342">
        <v>16</v>
      </c>
      <c r="H2342">
        <v>0.63</v>
      </c>
      <c r="I2342" s="6" t="s">
        <v>497</v>
      </c>
      <c r="J2342" s="6" t="s">
        <v>498</v>
      </c>
    </row>
    <row r="2343" spans="1:10">
      <c r="A2343">
        <v>0.38</v>
      </c>
      <c r="B2343">
        <v>0</v>
      </c>
      <c r="C2343">
        <v>-86.694705506212003</v>
      </c>
      <c r="D2343" t="s">
        <v>10</v>
      </c>
      <c r="E2343" t="s">
        <v>2342</v>
      </c>
      <c r="F2343" t="s">
        <v>2095</v>
      </c>
      <c r="G2343">
        <v>6</v>
      </c>
      <c r="H2343">
        <v>0.38</v>
      </c>
      <c r="I2343" s="6" t="s">
        <v>2343</v>
      </c>
      <c r="J2343" s="6" t="s">
        <v>2344</v>
      </c>
    </row>
    <row r="2344" spans="1:10">
      <c r="A2344">
        <v>0.5</v>
      </c>
      <c r="B2344">
        <v>0</v>
      </c>
      <c r="C2344">
        <v>-628.78902703711503</v>
      </c>
      <c r="D2344" t="s">
        <v>14</v>
      </c>
      <c r="E2344" t="s">
        <v>2342</v>
      </c>
      <c r="F2344" t="s">
        <v>2095</v>
      </c>
      <c r="G2344">
        <v>16</v>
      </c>
      <c r="H2344">
        <v>0.5</v>
      </c>
      <c r="I2344" s="6" t="s">
        <v>188</v>
      </c>
      <c r="J2344" s="6" t="s">
        <v>189</v>
      </c>
    </row>
    <row r="2345" spans="1:10">
      <c r="A2345">
        <v>0</v>
      </c>
      <c r="B2345">
        <v>0</v>
      </c>
      <c r="C2345">
        <v>-61.451548997150297</v>
      </c>
      <c r="D2345" t="s">
        <v>14</v>
      </c>
      <c r="E2345" t="s">
        <v>2345</v>
      </c>
      <c r="F2345" t="s">
        <v>2095</v>
      </c>
      <c r="G2345">
        <v>16</v>
      </c>
      <c r="H2345">
        <v>0</v>
      </c>
      <c r="I2345">
        <v>0</v>
      </c>
      <c r="J2345" s="6" t="s">
        <v>140</v>
      </c>
    </row>
    <row r="2346" spans="1:10">
      <c r="A2346">
        <v>0</v>
      </c>
      <c r="B2346">
        <v>0</v>
      </c>
      <c r="C2346">
        <v>-3.8752946432630799</v>
      </c>
      <c r="D2346" t="s">
        <v>10</v>
      </c>
      <c r="E2346" t="s">
        <v>2346</v>
      </c>
      <c r="F2346" t="s">
        <v>2095</v>
      </c>
      <c r="G2346">
        <v>6</v>
      </c>
      <c r="H2346">
        <v>0</v>
      </c>
      <c r="I2346">
        <v>0</v>
      </c>
      <c r="J2346" s="6" t="s">
        <v>109</v>
      </c>
    </row>
    <row r="2347" spans="1:10">
      <c r="A2347">
        <v>0</v>
      </c>
      <c r="B2347">
        <v>0</v>
      </c>
      <c r="C2347">
        <v>-0.56281880779607996</v>
      </c>
      <c r="D2347" t="s">
        <v>13</v>
      </c>
      <c r="E2347" t="s">
        <v>2346</v>
      </c>
      <c r="F2347" t="s">
        <v>2095</v>
      </c>
      <c r="G2347">
        <v>5</v>
      </c>
      <c r="H2347">
        <v>0</v>
      </c>
      <c r="I2347" s="6" t="s">
        <v>126</v>
      </c>
      <c r="J2347" s="6" t="s">
        <v>127</v>
      </c>
    </row>
    <row r="2348" spans="1:10">
      <c r="A2348">
        <v>0.11</v>
      </c>
      <c r="B2348">
        <v>0</v>
      </c>
      <c r="C2348">
        <v>-392.203887311377</v>
      </c>
      <c r="D2348" t="s">
        <v>14</v>
      </c>
      <c r="E2348" t="s">
        <v>2346</v>
      </c>
      <c r="F2348" t="s">
        <v>2095</v>
      </c>
      <c r="G2348">
        <v>16</v>
      </c>
      <c r="H2348">
        <v>0.11</v>
      </c>
      <c r="I2348" s="6" t="s">
        <v>695</v>
      </c>
      <c r="J2348" s="6" t="s">
        <v>696</v>
      </c>
    </row>
    <row r="2349" spans="1:10">
      <c r="A2349">
        <v>0.16</v>
      </c>
      <c r="B2349">
        <v>0</v>
      </c>
      <c r="C2349">
        <v>-27.135862270439802</v>
      </c>
      <c r="D2349" t="s">
        <v>10</v>
      </c>
      <c r="E2349" t="s">
        <v>2347</v>
      </c>
      <c r="F2349" t="s">
        <v>2095</v>
      </c>
      <c r="G2349">
        <v>5</v>
      </c>
      <c r="H2349">
        <v>0.16</v>
      </c>
      <c r="I2349">
        <v>2.4498271759069299E-2</v>
      </c>
      <c r="J2349" s="6" t="s">
        <v>572</v>
      </c>
    </row>
    <row r="2350" spans="1:10">
      <c r="A2350">
        <v>0.63</v>
      </c>
      <c r="B2350">
        <v>0</v>
      </c>
      <c r="C2350">
        <v>-603.85882765775602</v>
      </c>
      <c r="D2350" t="s">
        <v>14</v>
      </c>
      <c r="E2350" t="s">
        <v>2347</v>
      </c>
      <c r="F2350" t="s">
        <v>2095</v>
      </c>
      <c r="G2350">
        <v>16</v>
      </c>
      <c r="H2350">
        <v>0.63</v>
      </c>
      <c r="I2350" s="6" t="s">
        <v>497</v>
      </c>
      <c r="J2350" s="6" t="s">
        <v>498</v>
      </c>
    </row>
    <row r="2351" spans="1:10">
      <c r="A2351">
        <v>0.92</v>
      </c>
      <c r="B2351">
        <v>0</v>
      </c>
      <c r="C2351">
        <v>-446.60581146640601</v>
      </c>
      <c r="D2351" t="s">
        <v>14</v>
      </c>
      <c r="E2351" t="s">
        <v>2348</v>
      </c>
      <c r="F2351" t="s">
        <v>2095</v>
      </c>
      <c r="G2351">
        <v>16</v>
      </c>
      <c r="H2351">
        <v>0.92</v>
      </c>
      <c r="I2351" s="6" t="s">
        <v>596</v>
      </c>
      <c r="J2351">
        <v>0.98312054273103699</v>
      </c>
    </row>
    <row r="2352" spans="1:10">
      <c r="A2352">
        <v>0.03</v>
      </c>
      <c r="B2352">
        <v>0</v>
      </c>
      <c r="C2352">
        <v>-41.5721773464428</v>
      </c>
      <c r="D2352" t="s">
        <v>10</v>
      </c>
      <c r="E2352" t="s">
        <v>2349</v>
      </c>
      <c r="F2352" t="s">
        <v>2095</v>
      </c>
      <c r="G2352">
        <v>7</v>
      </c>
      <c r="H2352">
        <v>0.03</v>
      </c>
      <c r="I2352">
        <v>1.4839694458344201E-3</v>
      </c>
      <c r="J2352" s="6" t="s">
        <v>446</v>
      </c>
    </row>
    <row r="2353" spans="1:10">
      <c r="A2353">
        <v>0.21</v>
      </c>
      <c r="B2353">
        <v>0</v>
      </c>
      <c r="C2353">
        <v>-646.81380196368605</v>
      </c>
      <c r="D2353" t="s">
        <v>14</v>
      </c>
      <c r="E2353" t="s">
        <v>2349</v>
      </c>
      <c r="F2353" t="s">
        <v>2095</v>
      </c>
      <c r="G2353">
        <v>16</v>
      </c>
      <c r="H2353">
        <v>0.21</v>
      </c>
      <c r="I2353" s="6" t="s">
        <v>162</v>
      </c>
      <c r="J2353" s="6" t="s">
        <v>163</v>
      </c>
    </row>
    <row r="2354" spans="1:10">
      <c r="A2354">
        <v>0.67</v>
      </c>
      <c r="B2354">
        <v>0</v>
      </c>
      <c r="C2354">
        <v>-42.2525067853636</v>
      </c>
      <c r="D2354" t="s">
        <v>13</v>
      </c>
      <c r="E2354" t="s">
        <v>2350</v>
      </c>
      <c r="F2354" t="s">
        <v>2095</v>
      </c>
      <c r="G2354">
        <v>5</v>
      </c>
      <c r="H2354">
        <v>0.67</v>
      </c>
      <c r="I2354" s="6" t="s">
        <v>845</v>
      </c>
      <c r="J2354" s="6" t="s">
        <v>846</v>
      </c>
    </row>
    <row r="2355" spans="1:10">
      <c r="A2355">
        <v>0.04</v>
      </c>
      <c r="B2355">
        <v>0</v>
      </c>
      <c r="C2355">
        <v>-346.238047013261</v>
      </c>
      <c r="D2355" t="s">
        <v>14</v>
      </c>
      <c r="E2355" t="s">
        <v>2350</v>
      </c>
      <c r="F2355" t="s">
        <v>2095</v>
      </c>
      <c r="G2355">
        <v>16</v>
      </c>
      <c r="H2355">
        <v>0.04</v>
      </c>
      <c r="I2355">
        <v>5.09931620646296E-3</v>
      </c>
      <c r="J2355" s="6" t="s">
        <v>165</v>
      </c>
    </row>
    <row r="2356" spans="1:10">
      <c r="A2356">
        <v>0.27</v>
      </c>
      <c r="B2356">
        <v>0</v>
      </c>
      <c r="C2356">
        <v>-35.340688604528999</v>
      </c>
      <c r="D2356" t="s">
        <v>13</v>
      </c>
      <c r="E2356" t="s">
        <v>2351</v>
      </c>
      <c r="F2356" t="s">
        <v>2095</v>
      </c>
      <c r="G2356">
        <v>5</v>
      </c>
      <c r="H2356">
        <v>0.27</v>
      </c>
      <c r="I2356">
        <v>6.0701776889939399E-2</v>
      </c>
      <c r="J2356">
        <v>0.67916015691032094</v>
      </c>
    </row>
    <row r="2357" spans="1:10">
      <c r="A2357">
        <v>0.55000000000000004</v>
      </c>
      <c r="B2357">
        <v>0</v>
      </c>
      <c r="C2357">
        <v>-845.79578528681202</v>
      </c>
      <c r="D2357" t="s">
        <v>14</v>
      </c>
      <c r="E2357" t="s">
        <v>2351</v>
      </c>
      <c r="F2357" t="s">
        <v>2095</v>
      </c>
      <c r="G2357">
        <v>16</v>
      </c>
      <c r="H2357">
        <v>0.55000000000000004</v>
      </c>
      <c r="I2357" s="6" t="s">
        <v>131</v>
      </c>
      <c r="J2357" s="6" t="s">
        <v>132</v>
      </c>
    </row>
    <row r="2358" spans="1:10">
      <c r="A2358">
        <v>0</v>
      </c>
      <c r="B2358">
        <v>0</v>
      </c>
      <c r="C2358">
        <v>-20.119562150458599</v>
      </c>
      <c r="D2358" t="s">
        <v>13</v>
      </c>
      <c r="E2358" t="s">
        <v>2352</v>
      </c>
      <c r="F2358" t="s">
        <v>2095</v>
      </c>
      <c r="G2358">
        <v>6</v>
      </c>
      <c r="H2358">
        <v>0</v>
      </c>
      <c r="I2358">
        <v>0</v>
      </c>
      <c r="J2358" s="6" t="s">
        <v>109</v>
      </c>
    </row>
    <row r="2359" spans="1:10">
      <c r="A2359">
        <v>0.36</v>
      </c>
      <c r="B2359">
        <v>0</v>
      </c>
      <c r="C2359">
        <v>-600.20586682824899</v>
      </c>
      <c r="D2359" t="s">
        <v>14</v>
      </c>
      <c r="E2359" t="s">
        <v>2352</v>
      </c>
      <c r="F2359" t="s">
        <v>2095</v>
      </c>
      <c r="G2359">
        <v>16</v>
      </c>
      <c r="H2359">
        <v>0.36</v>
      </c>
      <c r="I2359" s="6" t="s">
        <v>252</v>
      </c>
      <c r="J2359" s="6" t="s">
        <v>253</v>
      </c>
    </row>
    <row r="2360" spans="1:10">
      <c r="A2360">
        <v>0</v>
      </c>
      <c r="B2360">
        <v>0</v>
      </c>
      <c r="C2360">
        <v>-115.204284686286</v>
      </c>
      <c r="D2360" t="s">
        <v>14</v>
      </c>
      <c r="E2360" t="s">
        <v>2353</v>
      </c>
      <c r="F2360" t="s">
        <v>2095</v>
      </c>
      <c r="G2360">
        <v>16</v>
      </c>
      <c r="H2360">
        <v>0</v>
      </c>
      <c r="I2360">
        <v>0</v>
      </c>
      <c r="J2360" s="6" t="s">
        <v>140</v>
      </c>
    </row>
    <row r="2361" spans="1:10">
      <c r="A2361">
        <v>0.03</v>
      </c>
      <c r="B2361">
        <v>0</v>
      </c>
      <c r="C2361">
        <v>-52.477173145260601</v>
      </c>
      <c r="D2361" t="s">
        <v>10</v>
      </c>
      <c r="E2361" t="s">
        <v>2354</v>
      </c>
      <c r="F2361" t="s">
        <v>2095</v>
      </c>
      <c r="G2361">
        <v>7</v>
      </c>
      <c r="H2361">
        <v>0.03</v>
      </c>
      <c r="I2361">
        <v>1.4839694458344201E-3</v>
      </c>
      <c r="J2361" s="6" t="s">
        <v>446</v>
      </c>
    </row>
    <row r="2362" spans="1:10">
      <c r="A2362">
        <v>0</v>
      </c>
      <c r="B2362">
        <v>0</v>
      </c>
      <c r="C2362">
        <v>-13.8446520369154</v>
      </c>
      <c r="D2362" t="s">
        <v>13</v>
      </c>
      <c r="E2362" t="s">
        <v>2354</v>
      </c>
      <c r="F2362" t="s">
        <v>2095</v>
      </c>
      <c r="G2362">
        <v>6</v>
      </c>
      <c r="H2362">
        <v>0</v>
      </c>
      <c r="I2362">
        <v>0</v>
      </c>
      <c r="J2362" s="6" t="s">
        <v>109</v>
      </c>
    </row>
    <row r="2363" spans="1:10">
      <c r="A2363">
        <v>0</v>
      </c>
      <c r="B2363">
        <v>0</v>
      </c>
      <c r="C2363">
        <v>-240.75109478828699</v>
      </c>
      <c r="D2363" t="s">
        <v>14</v>
      </c>
      <c r="E2363" t="s">
        <v>2354</v>
      </c>
      <c r="F2363" t="s">
        <v>2095</v>
      </c>
      <c r="G2363">
        <v>16</v>
      </c>
      <c r="H2363">
        <v>0</v>
      </c>
      <c r="I2363">
        <v>0</v>
      </c>
      <c r="J2363" s="6" t="s">
        <v>140</v>
      </c>
    </row>
    <row r="2364" spans="1:10">
      <c r="A2364">
        <v>0.26</v>
      </c>
      <c r="B2364">
        <v>0</v>
      </c>
      <c r="C2364">
        <v>-78.367477823173203</v>
      </c>
      <c r="D2364" t="s">
        <v>10</v>
      </c>
      <c r="E2364" t="s">
        <v>2355</v>
      </c>
      <c r="F2364" t="s">
        <v>2095</v>
      </c>
      <c r="G2364">
        <v>6</v>
      </c>
      <c r="H2364">
        <v>0.26</v>
      </c>
      <c r="I2364">
        <v>6.4066171571763003E-2</v>
      </c>
      <c r="J2364" s="6" t="s">
        <v>837</v>
      </c>
    </row>
    <row r="2365" spans="1:10">
      <c r="A2365">
        <v>0.61</v>
      </c>
      <c r="B2365">
        <v>0</v>
      </c>
      <c r="C2365">
        <v>-37.110273392153701</v>
      </c>
      <c r="D2365" t="s">
        <v>13</v>
      </c>
      <c r="E2365" t="s">
        <v>2355</v>
      </c>
      <c r="F2365" t="s">
        <v>2095</v>
      </c>
      <c r="G2365">
        <v>5</v>
      </c>
      <c r="H2365">
        <v>0.61</v>
      </c>
      <c r="I2365" s="6" t="s">
        <v>134</v>
      </c>
      <c r="J2365" s="6" t="s">
        <v>135</v>
      </c>
    </row>
    <row r="2366" spans="1:10">
      <c r="A2366">
        <v>0.54</v>
      </c>
      <c r="B2366">
        <v>0</v>
      </c>
      <c r="C2366">
        <v>-465.11393614578401</v>
      </c>
      <c r="D2366" t="s">
        <v>14</v>
      </c>
      <c r="E2366" t="s">
        <v>2355</v>
      </c>
      <c r="F2366" t="s">
        <v>2095</v>
      </c>
      <c r="G2366">
        <v>16</v>
      </c>
      <c r="H2366">
        <v>0.54</v>
      </c>
      <c r="I2366" s="6" t="s">
        <v>517</v>
      </c>
      <c r="J2366" s="6" t="s">
        <v>518</v>
      </c>
    </row>
    <row r="2367" spans="1:10">
      <c r="A2367">
        <v>0</v>
      </c>
      <c r="B2367">
        <v>0</v>
      </c>
      <c r="C2367">
        <v>-413.761160994048</v>
      </c>
      <c r="D2367" t="s">
        <v>14</v>
      </c>
      <c r="E2367" t="s">
        <v>2356</v>
      </c>
      <c r="F2367" t="s">
        <v>2095</v>
      </c>
      <c r="G2367">
        <v>16</v>
      </c>
      <c r="H2367">
        <v>0</v>
      </c>
      <c r="I2367">
        <v>0</v>
      </c>
      <c r="J2367" s="6" t="s">
        <v>140</v>
      </c>
    </row>
    <row r="2368" spans="1:10">
      <c r="A2368">
        <v>0</v>
      </c>
      <c r="B2368">
        <v>0</v>
      </c>
      <c r="C2368">
        <v>-30.587218198597899</v>
      </c>
      <c r="D2368" t="s">
        <v>10</v>
      </c>
      <c r="E2368" t="s">
        <v>2357</v>
      </c>
      <c r="F2368" t="s">
        <v>2095</v>
      </c>
      <c r="G2368">
        <v>5</v>
      </c>
      <c r="H2368">
        <v>0</v>
      </c>
      <c r="I2368" s="6" t="s">
        <v>126</v>
      </c>
      <c r="J2368" s="6" t="s">
        <v>127</v>
      </c>
    </row>
    <row r="2369" spans="1:10">
      <c r="A2369">
        <v>0.16</v>
      </c>
      <c r="B2369">
        <v>0</v>
      </c>
      <c r="C2369">
        <v>-465.25536803595298</v>
      </c>
      <c r="D2369" t="s">
        <v>14</v>
      </c>
      <c r="E2369" t="s">
        <v>2357</v>
      </c>
      <c r="F2369" t="s">
        <v>2095</v>
      </c>
      <c r="G2369">
        <v>16</v>
      </c>
      <c r="H2369">
        <v>0.16</v>
      </c>
      <c r="I2369">
        <v>5.1602574492917601E-2</v>
      </c>
      <c r="J2369" s="6" t="s">
        <v>283</v>
      </c>
    </row>
    <row r="2370" spans="1:10">
      <c r="A2370">
        <v>0</v>
      </c>
      <c r="B2370">
        <v>0</v>
      </c>
      <c r="C2370">
        <v>-4.9950169191902098</v>
      </c>
      <c r="D2370" t="s">
        <v>14</v>
      </c>
      <c r="E2370" t="s">
        <v>2358</v>
      </c>
      <c r="F2370" t="s">
        <v>2095</v>
      </c>
      <c r="G2370">
        <v>16</v>
      </c>
      <c r="H2370">
        <v>0</v>
      </c>
      <c r="I2370">
        <v>0</v>
      </c>
      <c r="J2370" s="6" t="s">
        <v>140</v>
      </c>
    </row>
    <row r="2371" spans="1:10">
      <c r="A2371">
        <v>0</v>
      </c>
      <c r="B2371">
        <v>0</v>
      </c>
      <c r="C2371">
        <v>-97.664392762712495</v>
      </c>
      <c r="D2371" t="s">
        <v>14</v>
      </c>
      <c r="E2371" t="s">
        <v>2359</v>
      </c>
      <c r="F2371" t="s">
        <v>2095</v>
      </c>
      <c r="G2371">
        <v>16</v>
      </c>
      <c r="H2371">
        <v>0</v>
      </c>
      <c r="I2371">
        <v>0</v>
      </c>
      <c r="J2371" s="6" t="s">
        <v>140</v>
      </c>
    </row>
    <row r="2372" spans="1:10">
      <c r="A2372">
        <v>0</v>
      </c>
      <c r="B2372">
        <v>0</v>
      </c>
      <c r="C2372">
        <v>-278.25880625307502</v>
      </c>
      <c r="D2372" t="s">
        <v>14</v>
      </c>
      <c r="E2372" t="s">
        <v>2360</v>
      </c>
      <c r="F2372" t="s">
        <v>2095</v>
      </c>
      <c r="G2372">
        <v>16</v>
      </c>
      <c r="H2372">
        <v>0</v>
      </c>
      <c r="I2372">
        <v>0</v>
      </c>
      <c r="J2372" s="6" t="s">
        <v>140</v>
      </c>
    </row>
    <row r="2373" spans="1:10">
      <c r="A2373">
        <v>0</v>
      </c>
      <c r="B2373">
        <v>0</v>
      </c>
      <c r="C2373">
        <v>-4.8744128889481901</v>
      </c>
      <c r="D2373" t="s">
        <v>14</v>
      </c>
      <c r="E2373" t="s">
        <v>2361</v>
      </c>
      <c r="F2373" t="s">
        <v>2095</v>
      </c>
      <c r="G2373">
        <v>16</v>
      </c>
      <c r="H2373">
        <v>0</v>
      </c>
      <c r="I2373">
        <v>0</v>
      </c>
      <c r="J2373" s="6" t="s">
        <v>140</v>
      </c>
    </row>
    <row r="2374" spans="1:10">
      <c r="A2374">
        <v>0</v>
      </c>
      <c r="B2374">
        <v>0</v>
      </c>
      <c r="C2374">
        <v>-73.5673575174376</v>
      </c>
      <c r="D2374" t="s">
        <v>14</v>
      </c>
      <c r="E2374" t="s">
        <v>2362</v>
      </c>
      <c r="F2374" t="s">
        <v>2095</v>
      </c>
      <c r="G2374">
        <v>16</v>
      </c>
      <c r="H2374">
        <v>0</v>
      </c>
      <c r="I2374">
        <v>0</v>
      </c>
      <c r="J2374" s="6" t="s">
        <v>140</v>
      </c>
    </row>
    <row r="2375" spans="1:10">
      <c r="A2375">
        <v>1</v>
      </c>
      <c r="B2375">
        <v>0</v>
      </c>
      <c r="C2375">
        <v>-29.979718352833899</v>
      </c>
      <c r="D2375" t="s">
        <v>10</v>
      </c>
      <c r="E2375" t="s">
        <v>2363</v>
      </c>
      <c r="F2375" t="s">
        <v>2095</v>
      </c>
      <c r="G2375">
        <v>6</v>
      </c>
      <c r="H2375">
        <v>1</v>
      </c>
      <c r="I2375" s="6" t="s">
        <v>342</v>
      </c>
      <c r="J2375">
        <v>1</v>
      </c>
    </row>
    <row r="2376" spans="1:10">
      <c r="A2376">
        <v>0.36</v>
      </c>
      <c r="B2376">
        <v>0</v>
      </c>
      <c r="C2376">
        <v>-42.385457712967998</v>
      </c>
      <c r="D2376" t="s">
        <v>13</v>
      </c>
      <c r="E2376" t="s">
        <v>2363</v>
      </c>
      <c r="F2376" t="s">
        <v>2095</v>
      </c>
      <c r="G2376">
        <v>6</v>
      </c>
      <c r="H2376">
        <v>0.36</v>
      </c>
      <c r="I2376" s="6" t="s">
        <v>1371</v>
      </c>
      <c r="J2376" s="6" t="s">
        <v>1372</v>
      </c>
    </row>
    <row r="2377" spans="1:10">
      <c r="A2377">
        <v>0.43</v>
      </c>
      <c r="B2377">
        <v>0</v>
      </c>
      <c r="C2377">
        <v>-397.243223431768</v>
      </c>
      <c r="D2377" t="s">
        <v>14</v>
      </c>
      <c r="E2377" t="s">
        <v>2363</v>
      </c>
      <c r="F2377" t="s">
        <v>2095</v>
      </c>
      <c r="G2377">
        <v>16</v>
      </c>
      <c r="H2377">
        <v>0.43</v>
      </c>
      <c r="I2377" s="6" t="s">
        <v>459</v>
      </c>
      <c r="J2377" s="6" t="s">
        <v>460</v>
      </c>
    </row>
    <row r="2378" spans="1:10">
      <c r="A2378">
        <v>0.3</v>
      </c>
      <c r="B2378">
        <v>0</v>
      </c>
      <c r="C2378">
        <v>-593.93485753601306</v>
      </c>
      <c r="D2378" t="s">
        <v>14</v>
      </c>
      <c r="E2378" t="s">
        <v>2364</v>
      </c>
      <c r="F2378" t="s">
        <v>2095</v>
      </c>
      <c r="G2378">
        <v>16</v>
      </c>
      <c r="H2378">
        <v>0.3</v>
      </c>
      <c r="I2378" s="6" t="s">
        <v>111</v>
      </c>
      <c r="J2378" s="6" t="s">
        <v>112</v>
      </c>
    </row>
    <row r="2379" spans="1:10">
      <c r="A2379">
        <v>0</v>
      </c>
      <c r="B2379">
        <v>0</v>
      </c>
      <c r="C2379">
        <v>-8.4925337962087095</v>
      </c>
      <c r="D2379" t="s">
        <v>14</v>
      </c>
      <c r="E2379" t="s">
        <v>2365</v>
      </c>
      <c r="F2379" t="s">
        <v>2095</v>
      </c>
      <c r="G2379">
        <v>16</v>
      </c>
      <c r="H2379">
        <v>0</v>
      </c>
      <c r="I2379">
        <v>0</v>
      </c>
      <c r="J2379" s="6" t="s">
        <v>140</v>
      </c>
    </row>
    <row r="2380" spans="1:10">
      <c r="A2380">
        <v>0</v>
      </c>
      <c r="B2380">
        <v>0</v>
      </c>
      <c r="C2380">
        <v>-5.3266780023557603</v>
      </c>
      <c r="D2380" t="s">
        <v>14</v>
      </c>
      <c r="E2380" t="s">
        <v>2366</v>
      </c>
      <c r="F2380" t="s">
        <v>2095</v>
      </c>
      <c r="G2380">
        <v>16</v>
      </c>
      <c r="H2380">
        <v>0</v>
      </c>
      <c r="I2380">
        <v>0</v>
      </c>
      <c r="J2380" s="6" t="s">
        <v>140</v>
      </c>
    </row>
    <row r="2381" spans="1:10">
      <c r="A2381">
        <v>0</v>
      </c>
      <c r="B2381">
        <v>0</v>
      </c>
      <c r="C2381">
        <v>-5.8090941233238302</v>
      </c>
      <c r="D2381" t="s">
        <v>14</v>
      </c>
      <c r="E2381" t="s">
        <v>2367</v>
      </c>
      <c r="F2381" t="s">
        <v>2095</v>
      </c>
      <c r="G2381">
        <v>16</v>
      </c>
      <c r="H2381">
        <v>0</v>
      </c>
      <c r="I2381">
        <v>0</v>
      </c>
      <c r="J2381" s="6" t="s">
        <v>140</v>
      </c>
    </row>
    <row r="2382" spans="1:10">
      <c r="A2382">
        <v>0</v>
      </c>
      <c r="B2382">
        <v>0</v>
      </c>
      <c r="C2382">
        <v>-139.78879810190799</v>
      </c>
      <c r="D2382" t="s">
        <v>14</v>
      </c>
      <c r="E2382" t="s">
        <v>2368</v>
      </c>
      <c r="F2382" t="s">
        <v>2095</v>
      </c>
      <c r="G2382">
        <v>16</v>
      </c>
      <c r="H2382">
        <v>0</v>
      </c>
      <c r="I2382">
        <v>0</v>
      </c>
      <c r="J2382" s="6" t="s">
        <v>140</v>
      </c>
    </row>
    <row r="2383" spans="1:10">
      <c r="A2383">
        <v>0</v>
      </c>
      <c r="B2383">
        <v>0</v>
      </c>
      <c r="C2383">
        <v>-85.410047809333605</v>
      </c>
      <c r="D2383" t="s">
        <v>14</v>
      </c>
      <c r="E2383" t="s">
        <v>2369</v>
      </c>
      <c r="F2383" t="s">
        <v>2095</v>
      </c>
      <c r="G2383">
        <v>16</v>
      </c>
      <c r="H2383">
        <v>0</v>
      </c>
      <c r="I2383">
        <v>0</v>
      </c>
      <c r="J2383" s="6" t="s">
        <v>140</v>
      </c>
    </row>
    <row r="2384" spans="1:10">
      <c r="A2384">
        <v>1</v>
      </c>
      <c r="B2384">
        <v>0</v>
      </c>
      <c r="C2384">
        <v>-221.951882447944</v>
      </c>
      <c r="D2384" t="s">
        <v>14</v>
      </c>
      <c r="E2384" t="s">
        <v>2370</v>
      </c>
      <c r="F2384" t="s">
        <v>2095</v>
      </c>
      <c r="G2384">
        <v>16</v>
      </c>
      <c r="H2384">
        <v>1</v>
      </c>
      <c r="I2384" s="6" t="s">
        <v>149</v>
      </c>
      <c r="J2384">
        <v>1</v>
      </c>
    </row>
    <row r="2385" spans="1:10">
      <c r="A2385">
        <v>0.75</v>
      </c>
      <c r="B2385">
        <v>0</v>
      </c>
      <c r="C2385">
        <v>-658.57126389395103</v>
      </c>
      <c r="D2385" t="s">
        <v>14</v>
      </c>
      <c r="E2385" t="s">
        <v>2371</v>
      </c>
      <c r="F2385" t="s">
        <v>2095</v>
      </c>
      <c r="G2385">
        <v>16</v>
      </c>
      <c r="H2385">
        <v>0.75</v>
      </c>
      <c r="I2385" s="6" t="s">
        <v>1200</v>
      </c>
      <c r="J2385" s="6" t="s">
        <v>1201</v>
      </c>
    </row>
    <row r="2386" spans="1:10">
      <c r="A2386">
        <v>0</v>
      </c>
      <c r="B2386">
        <v>0</v>
      </c>
      <c r="C2386">
        <v>-157.77750916594201</v>
      </c>
      <c r="D2386" t="s">
        <v>14</v>
      </c>
      <c r="E2386" t="s">
        <v>2372</v>
      </c>
      <c r="F2386" t="s">
        <v>2095</v>
      </c>
      <c r="G2386">
        <v>16</v>
      </c>
      <c r="H2386">
        <v>0</v>
      </c>
      <c r="I2386">
        <v>0</v>
      </c>
      <c r="J2386" s="6" t="s">
        <v>140</v>
      </c>
    </row>
    <row r="2387" spans="1:10">
      <c r="A2387">
        <v>0</v>
      </c>
      <c r="B2387">
        <v>0</v>
      </c>
      <c r="C2387">
        <v>-145.80155029442801</v>
      </c>
      <c r="D2387" t="s">
        <v>14</v>
      </c>
      <c r="E2387" t="s">
        <v>2373</v>
      </c>
      <c r="F2387" t="s">
        <v>2095</v>
      </c>
      <c r="G2387">
        <v>16</v>
      </c>
      <c r="H2387">
        <v>0</v>
      </c>
      <c r="I2387">
        <v>0</v>
      </c>
      <c r="J2387" s="6" t="s">
        <v>140</v>
      </c>
    </row>
    <row r="2388" spans="1:10">
      <c r="A2388">
        <v>0</v>
      </c>
      <c r="B2388">
        <v>0</v>
      </c>
      <c r="C2388">
        <v>-5.4975337118652803</v>
      </c>
      <c r="D2388" t="s">
        <v>14</v>
      </c>
      <c r="E2388" t="s">
        <v>2374</v>
      </c>
      <c r="F2388" t="s">
        <v>2095</v>
      </c>
      <c r="G2388">
        <v>16</v>
      </c>
      <c r="H2388">
        <v>0</v>
      </c>
      <c r="I2388">
        <v>0</v>
      </c>
      <c r="J2388" s="6" t="s">
        <v>140</v>
      </c>
    </row>
    <row r="2389" spans="1:10">
      <c r="A2389">
        <v>0</v>
      </c>
      <c r="B2389">
        <v>0</v>
      </c>
      <c r="C2389">
        <v>-4.1407383716425903</v>
      </c>
      <c r="D2389" t="s">
        <v>14</v>
      </c>
      <c r="E2389" t="s">
        <v>2375</v>
      </c>
      <c r="F2389" t="s">
        <v>2095</v>
      </c>
      <c r="G2389">
        <v>16</v>
      </c>
      <c r="H2389">
        <v>0</v>
      </c>
      <c r="I2389">
        <v>0</v>
      </c>
      <c r="J2389" s="6" t="s">
        <v>140</v>
      </c>
    </row>
    <row r="2390" spans="1:10">
      <c r="A2390">
        <v>0</v>
      </c>
      <c r="B2390">
        <v>0</v>
      </c>
      <c r="C2390">
        <v>-43.839659594277201</v>
      </c>
      <c r="D2390" t="s">
        <v>14</v>
      </c>
      <c r="E2390" t="s">
        <v>2376</v>
      </c>
      <c r="F2390" t="s">
        <v>2095</v>
      </c>
      <c r="G2390">
        <v>16</v>
      </c>
      <c r="H2390">
        <v>0</v>
      </c>
      <c r="I2390">
        <v>0</v>
      </c>
      <c r="J2390" s="6" t="s">
        <v>140</v>
      </c>
    </row>
    <row r="2391" spans="1:10">
      <c r="A2391">
        <v>0</v>
      </c>
      <c r="B2391">
        <v>0</v>
      </c>
      <c r="C2391">
        <v>-167.45819096967301</v>
      </c>
      <c r="D2391" t="s">
        <v>14</v>
      </c>
      <c r="E2391" t="s">
        <v>2377</v>
      </c>
      <c r="F2391" t="s">
        <v>2095</v>
      </c>
      <c r="G2391">
        <v>16</v>
      </c>
      <c r="H2391">
        <v>0</v>
      </c>
      <c r="I2391">
        <v>0</v>
      </c>
      <c r="J2391" s="6" t="s">
        <v>140</v>
      </c>
    </row>
    <row r="2392" spans="1:10">
      <c r="A2392">
        <v>0.68</v>
      </c>
      <c r="B2392">
        <v>0</v>
      </c>
      <c r="C2392">
        <v>-501.780379394264</v>
      </c>
      <c r="D2392" t="s">
        <v>14</v>
      </c>
      <c r="E2392" t="s">
        <v>2378</v>
      </c>
      <c r="F2392" t="s">
        <v>2095</v>
      </c>
      <c r="G2392">
        <v>16</v>
      </c>
      <c r="H2392">
        <v>0.68</v>
      </c>
      <c r="I2392" s="6" t="s">
        <v>106</v>
      </c>
      <c r="J2392" s="6" t="s">
        <v>107</v>
      </c>
    </row>
    <row r="2393" spans="1:10">
      <c r="A2393">
        <v>1</v>
      </c>
      <c r="B2393">
        <v>0</v>
      </c>
      <c r="C2393">
        <v>-162.99078999731199</v>
      </c>
      <c r="D2393" t="s">
        <v>14</v>
      </c>
      <c r="E2393" t="s">
        <v>2379</v>
      </c>
      <c r="F2393" t="s">
        <v>2095</v>
      </c>
      <c r="G2393">
        <v>16</v>
      </c>
      <c r="H2393">
        <v>1</v>
      </c>
      <c r="I2393" s="6" t="s">
        <v>149</v>
      </c>
      <c r="J2393">
        <v>1</v>
      </c>
    </row>
    <row r="2394" spans="1:10">
      <c r="A2394">
        <v>0</v>
      </c>
      <c r="B2394">
        <v>0</v>
      </c>
      <c r="C2394">
        <v>-3.8392282960375499</v>
      </c>
      <c r="D2394" t="s">
        <v>14</v>
      </c>
      <c r="E2394" t="s">
        <v>2380</v>
      </c>
      <c r="F2394" t="s">
        <v>2095</v>
      </c>
      <c r="G2394">
        <v>16</v>
      </c>
      <c r="H2394">
        <v>0</v>
      </c>
      <c r="I2394">
        <v>0</v>
      </c>
      <c r="J2394" s="6" t="s">
        <v>140</v>
      </c>
    </row>
    <row r="2395" spans="1:10">
      <c r="A2395">
        <v>0</v>
      </c>
      <c r="B2395">
        <v>0</v>
      </c>
      <c r="C2395">
        <v>-5.7487921082028199</v>
      </c>
      <c r="D2395" t="s">
        <v>14</v>
      </c>
      <c r="E2395" t="s">
        <v>2381</v>
      </c>
      <c r="F2395" t="s">
        <v>2095</v>
      </c>
      <c r="G2395">
        <v>16</v>
      </c>
      <c r="H2395">
        <v>0</v>
      </c>
      <c r="I2395">
        <v>0</v>
      </c>
      <c r="J2395" s="6" t="s">
        <v>140</v>
      </c>
    </row>
    <row r="2396" spans="1:10">
      <c r="A2396">
        <v>0</v>
      </c>
      <c r="B2396">
        <v>0</v>
      </c>
      <c r="C2396">
        <v>-38.0212439837536</v>
      </c>
      <c r="D2396" t="s">
        <v>14</v>
      </c>
      <c r="E2396" t="s">
        <v>2382</v>
      </c>
      <c r="F2396" t="s">
        <v>2095</v>
      </c>
      <c r="G2396">
        <v>16</v>
      </c>
      <c r="H2396">
        <v>0</v>
      </c>
      <c r="I2396">
        <v>0</v>
      </c>
      <c r="J2396" s="6" t="s">
        <v>140</v>
      </c>
    </row>
    <row r="2397" spans="1:10">
      <c r="A2397">
        <v>0</v>
      </c>
      <c r="B2397">
        <v>0</v>
      </c>
      <c r="C2397">
        <v>-144.07376722818699</v>
      </c>
      <c r="D2397" t="s">
        <v>14</v>
      </c>
      <c r="E2397" t="s">
        <v>2383</v>
      </c>
      <c r="F2397" t="s">
        <v>2095</v>
      </c>
      <c r="G2397">
        <v>16</v>
      </c>
      <c r="H2397">
        <v>0</v>
      </c>
      <c r="I2397">
        <v>0</v>
      </c>
      <c r="J2397" s="6" t="s">
        <v>140</v>
      </c>
    </row>
    <row r="2398" spans="1:10">
      <c r="A2398">
        <v>0.98</v>
      </c>
      <c r="B2398">
        <v>0</v>
      </c>
      <c r="C2398">
        <v>-233.12606513481001</v>
      </c>
      <c r="D2398" t="s">
        <v>14</v>
      </c>
      <c r="E2398" t="s">
        <v>2384</v>
      </c>
      <c r="F2398" t="s">
        <v>2095</v>
      </c>
      <c r="G2398">
        <v>16</v>
      </c>
      <c r="H2398">
        <v>0.98</v>
      </c>
      <c r="I2398" s="6" t="s">
        <v>559</v>
      </c>
      <c r="J2398" s="6" t="s">
        <v>560</v>
      </c>
    </row>
    <row r="2399" spans="1:10">
      <c r="A2399">
        <v>0</v>
      </c>
      <c r="B2399">
        <v>0</v>
      </c>
      <c r="C2399">
        <v>-6.6834733425784503</v>
      </c>
      <c r="D2399" t="s">
        <v>14</v>
      </c>
      <c r="E2399" t="s">
        <v>2385</v>
      </c>
      <c r="F2399" t="s">
        <v>2095</v>
      </c>
      <c r="G2399">
        <v>16</v>
      </c>
      <c r="H2399">
        <v>0</v>
      </c>
      <c r="I2399">
        <v>0</v>
      </c>
      <c r="J2399" s="6" t="s">
        <v>140</v>
      </c>
    </row>
    <row r="2400" spans="1:10">
      <c r="A2400">
        <v>0</v>
      </c>
      <c r="B2400">
        <v>0</v>
      </c>
      <c r="C2400">
        <v>-49.589298919177601</v>
      </c>
      <c r="D2400" t="s">
        <v>14</v>
      </c>
      <c r="E2400" t="s">
        <v>2386</v>
      </c>
      <c r="F2400" t="s">
        <v>2095</v>
      </c>
      <c r="G2400">
        <v>16</v>
      </c>
      <c r="H2400">
        <v>0</v>
      </c>
      <c r="I2400">
        <v>0</v>
      </c>
      <c r="J2400" s="6" t="s">
        <v>140</v>
      </c>
    </row>
    <row r="2401" spans="1:10">
      <c r="A2401">
        <v>0</v>
      </c>
      <c r="B2401">
        <v>0</v>
      </c>
      <c r="C2401">
        <v>-131.98854840898201</v>
      </c>
      <c r="D2401" t="s">
        <v>14</v>
      </c>
      <c r="E2401" t="s">
        <v>2387</v>
      </c>
      <c r="F2401" t="s">
        <v>2095</v>
      </c>
      <c r="G2401">
        <v>16</v>
      </c>
      <c r="H2401">
        <v>0</v>
      </c>
      <c r="I2401">
        <v>0</v>
      </c>
      <c r="J2401" s="6" t="s">
        <v>140</v>
      </c>
    </row>
    <row r="2402" spans="1:10">
      <c r="A2402">
        <v>0</v>
      </c>
      <c r="B2402">
        <v>0</v>
      </c>
      <c r="C2402">
        <v>-1.1457382872991599</v>
      </c>
      <c r="D2402" t="s">
        <v>14</v>
      </c>
      <c r="E2402" t="s">
        <v>2388</v>
      </c>
      <c r="F2402" t="s">
        <v>2095</v>
      </c>
      <c r="G2402">
        <v>16</v>
      </c>
      <c r="H2402">
        <v>0</v>
      </c>
      <c r="I2402">
        <v>0</v>
      </c>
      <c r="J2402" s="6" t="s">
        <v>140</v>
      </c>
    </row>
    <row r="2403" spans="1:10">
      <c r="A2403">
        <v>0</v>
      </c>
      <c r="B2403">
        <v>0</v>
      </c>
      <c r="C2403">
        <v>-8.0905203620686592</v>
      </c>
      <c r="D2403" t="s">
        <v>14</v>
      </c>
      <c r="E2403" t="s">
        <v>2389</v>
      </c>
      <c r="F2403" t="s">
        <v>2095</v>
      </c>
      <c r="G2403">
        <v>16</v>
      </c>
      <c r="H2403">
        <v>0</v>
      </c>
      <c r="I2403">
        <v>0</v>
      </c>
      <c r="J2403" s="6" t="s">
        <v>140</v>
      </c>
    </row>
    <row r="2404" spans="1:10">
      <c r="A2404">
        <v>0.53</v>
      </c>
      <c r="B2404">
        <v>0</v>
      </c>
      <c r="C2404">
        <v>-785.40973228518601</v>
      </c>
      <c r="D2404" t="s">
        <v>14</v>
      </c>
      <c r="E2404" t="s">
        <v>2390</v>
      </c>
      <c r="F2404" t="s">
        <v>2095</v>
      </c>
      <c r="G2404">
        <v>16</v>
      </c>
      <c r="H2404">
        <v>0.53</v>
      </c>
      <c r="I2404" s="6" t="s">
        <v>202</v>
      </c>
      <c r="J2404" s="6" t="s">
        <v>203</v>
      </c>
    </row>
    <row r="2405" spans="1:10">
      <c r="A2405">
        <v>0</v>
      </c>
      <c r="B2405">
        <v>0</v>
      </c>
      <c r="C2405">
        <v>-177.52941101675</v>
      </c>
      <c r="D2405" t="s">
        <v>14</v>
      </c>
      <c r="E2405" t="s">
        <v>2391</v>
      </c>
      <c r="F2405" t="s">
        <v>2095</v>
      </c>
      <c r="G2405">
        <v>16</v>
      </c>
      <c r="H2405">
        <v>0</v>
      </c>
      <c r="I2405">
        <v>0</v>
      </c>
      <c r="J2405" s="6" t="s">
        <v>140</v>
      </c>
    </row>
    <row r="2406" spans="1:10">
      <c r="A2406">
        <v>0</v>
      </c>
      <c r="B2406">
        <v>0</v>
      </c>
      <c r="C2406">
        <v>-132.23023518392699</v>
      </c>
      <c r="D2406" t="s">
        <v>14</v>
      </c>
      <c r="E2406" t="s">
        <v>2392</v>
      </c>
      <c r="F2406" t="s">
        <v>2095</v>
      </c>
      <c r="G2406">
        <v>16</v>
      </c>
      <c r="H2406">
        <v>0</v>
      </c>
      <c r="I2406">
        <v>0</v>
      </c>
      <c r="J2406" s="6" t="s">
        <v>140</v>
      </c>
    </row>
    <row r="2407" spans="1:10">
      <c r="A2407">
        <v>0</v>
      </c>
      <c r="B2407">
        <v>0</v>
      </c>
      <c r="C2407">
        <v>-108.04024297271</v>
      </c>
      <c r="D2407" t="s">
        <v>14</v>
      </c>
      <c r="E2407" t="s">
        <v>2393</v>
      </c>
      <c r="F2407" t="s">
        <v>2095</v>
      </c>
      <c r="G2407">
        <v>16</v>
      </c>
      <c r="H2407">
        <v>0</v>
      </c>
      <c r="I2407">
        <v>0</v>
      </c>
      <c r="J2407" s="6" t="s">
        <v>140</v>
      </c>
    </row>
    <row r="2408" spans="1:10">
      <c r="A2408">
        <v>0</v>
      </c>
      <c r="B2408">
        <v>0</v>
      </c>
      <c r="C2408">
        <v>-5.2764263230882502</v>
      </c>
      <c r="D2408" t="s">
        <v>14</v>
      </c>
      <c r="E2408" t="s">
        <v>2394</v>
      </c>
      <c r="F2408" t="s">
        <v>2095</v>
      </c>
      <c r="G2408">
        <v>16</v>
      </c>
      <c r="H2408">
        <v>0</v>
      </c>
      <c r="I2408">
        <v>0</v>
      </c>
      <c r="J2408" s="6" t="s">
        <v>140</v>
      </c>
    </row>
    <row r="2409" spans="1:10">
      <c r="A2409">
        <v>0</v>
      </c>
      <c r="B2409">
        <v>0</v>
      </c>
      <c r="C2409">
        <v>-6.4322149462409204</v>
      </c>
      <c r="D2409" t="s">
        <v>14</v>
      </c>
      <c r="E2409" t="s">
        <v>2395</v>
      </c>
      <c r="F2409" t="s">
        <v>2095</v>
      </c>
      <c r="G2409">
        <v>16</v>
      </c>
      <c r="H2409">
        <v>0</v>
      </c>
      <c r="I2409">
        <v>0</v>
      </c>
      <c r="J2409" s="6" t="s">
        <v>140</v>
      </c>
    </row>
    <row r="2410" spans="1:10">
      <c r="A2410">
        <v>0</v>
      </c>
      <c r="B2410">
        <v>0</v>
      </c>
      <c r="C2410">
        <v>-74.972568342554297</v>
      </c>
      <c r="D2410" t="s">
        <v>14</v>
      </c>
      <c r="E2410" t="s">
        <v>2396</v>
      </c>
      <c r="F2410" t="s">
        <v>2095</v>
      </c>
      <c r="G2410">
        <v>16</v>
      </c>
      <c r="H2410">
        <v>0</v>
      </c>
      <c r="I2410">
        <v>0</v>
      </c>
      <c r="J2410" s="6" t="s">
        <v>140</v>
      </c>
    </row>
    <row r="2411" spans="1:10">
      <c r="A2411">
        <v>0</v>
      </c>
      <c r="B2411">
        <v>0</v>
      </c>
      <c r="C2411">
        <v>-67.681101699847105</v>
      </c>
      <c r="D2411" t="s">
        <v>14</v>
      </c>
      <c r="E2411" t="s">
        <v>2397</v>
      </c>
      <c r="F2411" t="s">
        <v>2095</v>
      </c>
      <c r="G2411">
        <v>16</v>
      </c>
      <c r="H2411">
        <v>0</v>
      </c>
      <c r="I2411">
        <v>0</v>
      </c>
      <c r="J2411" s="6" t="s">
        <v>140</v>
      </c>
    </row>
    <row r="2412" spans="1:10">
      <c r="A2412">
        <v>7.0000000000000007E-2</v>
      </c>
      <c r="B2412">
        <v>0</v>
      </c>
      <c r="C2412">
        <v>-430.42516920475799</v>
      </c>
      <c r="D2412" t="s">
        <v>14</v>
      </c>
      <c r="E2412" t="s">
        <v>2398</v>
      </c>
      <c r="F2412" t="s">
        <v>2095</v>
      </c>
      <c r="G2412">
        <v>16</v>
      </c>
      <c r="H2412">
        <v>7.0000000000000007E-2</v>
      </c>
      <c r="I2412" s="6" t="s">
        <v>177</v>
      </c>
      <c r="J2412">
        <v>0.29301767695622299</v>
      </c>
    </row>
    <row r="2413" spans="1:10">
      <c r="A2413">
        <v>0</v>
      </c>
      <c r="B2413">
        <v>0</v>
      </c>
      <c r="C2413">
        <v>-34.123474903932298</v>
      </c>
      <c r="D2413" t="s">
        <v>14</v>
      </c>
      <c r="E2413" t="s">
        <v>2399</v>
      </c>
      <c r="F2413" t="s">
        <v>2095</v>
      </c>
      <c r="G2413">
        <v>16</v>
      </c>
      <c r="H2413">
        <v>0</v>
      </c>
      <c r="I2413">
        <v>0</v>
      </c>
      <c r="J2413" s="6" t="s">
        <v>140</v>
      </c>
    </row>
    <row r="2414" spans="1:10">
      <c r="A2414">
        <v>0</v>
      </c>
      <c r="B2414">
        <v>0</v>
      </c>
      <c r="C2414">
        <v>-7.4875002108585704</v>
      </c>
      <c r="D2414" t="s">
        <v>14</v>
      </c>
      <c r="E2414" t="s">
        <v>2400</v>
      </c>
      <c r="F2414" t="s">
        <v>2095</v>
      </c>
      <c r="G2414">
        <v>16</v>
      </c>
      <c r="H2414">
        <v>0</v>
      </c>
      <c r="I2414">
        <v>0</v>
      </c>
      <c r="J2414" s="6" t="s">
        <v>140</v>
      </c>
    </row>
    <row r="2415" spans="1:10">
      <c r="A2415">
        <v>0</v>
      </c>
      <c r="B2415">
        <v>0</v>
      </c>
      <c r="C2415">
        <v>-119.78160773528001</v>
      </c>
      <c r="D2415" t="s">
        <v>14</v>
      </c>
      <c r="E2415" t="s">
        <v>2401</v>
      </c>
      <c r="F2415" t="s">
        <v>2095</v>
      </c>
      <c r="G2415">
        <v>16</v>
      </c>
      <c r="H2415">
        <v>0</v>
      </c>
      <c r="I2415">
        <v>0</v>
      </c>
      <c r="J2415" s="6" t="s">
        <v>140</v>
      </c>
    </row>
    <row r="2416" spans="1:10">
      <c r="A2416">
        <v>0</v>
      </c>
      <c r="B2416">
        <v>0</v>
      </c>
      <c r="C2416">
        <v>-70.067539643879698</v>
      </c>
      <c r="D2416" t="s">
        <v>14</v>
      </c>
      <c r="E2416" t="s">
        <v>2402</v>
      </c>
      <c r="F2416" t="s">
        <v>2095</v>
      </c>
      <c r="G2416">
        <v>16</v>
      </c>
      <c r="H2416">
        <v>0</v>
      </c>
      <c r="I2416">
        <v>0</v>
      </c>
      <c r="J2416" s="6" t="s">
        <v>140</v>
      </c>
    </row>
    <row r="2417" spans="1:10">
      <c r="A2417">
        <v>0</v>
      </c>
      <c r="B2417">
        <v>0</v>
      </c>
      <c r="C2417">
        <v>-77.124663853787993</v>
      </c>
      <c r="D2417" t="s">
        <v>14</v>
      </c>
      <c r="E2417" t="s">
        <v>2403</v>
      </c>
      <c r="F2417" t="s">
        <v>2095</v>
      </c>
      <c r="G2417">
        <v>16</v>
      </c>
      <c r="H2417">
        <v>0</v>
      </c>
      <c r="I2417">
        <v>0</v>
      </c>
      <c r="J2417" s="6" t="s">
        <v>140</v>
      </c>
    </row>
    <row r="2418" spans="1:10">
      <c r="A2418">
        <v>0</v>
      </c>
      <c r="B2418">
        <v>0</v>
      </c>
      <c r="C2418">
        <v>-6.9347317389159899</v>
      </c>
      <c r="D2418" t="s">
        <v>14</v>
      </c>
      <c r="E2418" t="s">
        <v>2404</v>
      </c>
      <c r="F2418" t="s">
        <v>2095</v>
      </c>
      <c r="G2418">
        <v>16</v>
      </c>
      <c r="H2418">
        <v>0</v>
      </c>
      <c r="I2418">
        <v>0</v>
      </c>
      <c r="J2418" s="6" t="s">
        <v>140</v>
      </c>
    </row>
    <row r="2419" spans="1:10">
      <c r="A2419">
        <v>0.09</v>
      </c>
      <c r="B2419">
        <v>0</v>
      </c>
      <c r="C2419">
        <v>-497.788694581377</v>
      </c>
      <c r="D2419" t="s">
        <v>14</v>
      </c>
      <c r="E2419" t="s">
        <v>2405</v>
      </c>
      <c r="F2419" t="s">
        <v>2095</v>
      </c>
      <c r="G2419">
        <v>16</v>
      </c>
      <c r="H2419">
        <v>0.09</v>
      </c>
      <c r="I2419" s="6" t="s">
        <v>116</v>
      </c>
      <c r="J2419" s="6" t="s">
        <v>117</v>
      </c>
    </row>
    <row r="2420" spans="1:10">
      <c r="A2420">
        <v>0</v>
      </c>
      <c r="B2420">
        <v>0</v>
      </c>
      <c r="C2420">
        <v>-76.864040956827296</v>
      </c>
      <c r="D2420" t="s">
        <v>14</v>
      </c>
      <c r="E2420" t="s">
        <v>2406</v>
      </c>
      <c r="F2420" t="s">
        <v>2095</v>
      </c>
      <c r="G2420">
        <v>16</v>
      </c>
      <c r="H2420">
        <v>0</v>
      </c>
      <c r="I2420">
        <v>0</v>
      </c>
      <c r="J2420" s="6" t="s">
        <v>140</v>
      </c>
    </row>
    <row r="2421" spans="1:10">
      <c r="A2421">
        <v>0</v>
      </c>
      <c r="B2421">
        <v>0</v>
      </c>
      <c r="C2421">
        <v>-6.2915102442919002</v>
      </c>
      <c r="D2421" t="s">
        <v>14</v>
      </c>
      <c r="E2421" t="s">
        <v>2407</v>
      </c>
      <c r="F2421" t="s">
        <v>2095</v>
      </c>
      <c r="G2421">
        <v>16</v>
      </c>
      <c r="H2421">
        <v>0</v>
      </c>
      <c r="I2421">
        <v>0</v>
      </c>
      <c r="J2421" s="6" t="s">
        <v>140</v>
      </c>
    </row>
    <row r="2422" spans="1:10">
      <c r="A2422">
        <v>0</v>
      </c>
      <c r="B2422">
        <v>0</v>
      </c>
      <c r="C2422">
        <v>-67.862004358573799</v>
      </c>
      <c r="D2422" t="s">
        <v>14</v>
      </c>
      <c r="E2422" t="s">
        <v>2408</v>
      </c>
      <c r="F2422" t="s">
        <v>2095</v>
      </c>
      <c r="G2422">
        <v>16</v>
      </c>
      <c r="H2422">
        <v>0</v>
      </c>
      <c r="I2422">
        <v>0</v>
      </c>
      <c r="J2422" s="6" t="s">
        <v>140</v>
      </c>
    </row>
    <row r="2423" spans="1:10">
      <c r="A2423">
        <v>0</v>
      </c>
      <c r="B2423">
        <v>0</v>
      </c>
      <c r="C2423">
        <v>-113.941754390567</v>
      </c>
      <c r="D2423" t="s">
        <v>14</v>
      </c>
      <c r="E2423" t="s">
        <v>2409</v>
      </c>
      <c r="F2423" t="s">
        <v>2095</v>
      </c>
      <c r="G2423">
        <v>16</v>
      </c>
      <c r="H2423">
        <v>0</v>
      </c>
      <c r="I2423">
        <v>0</v>
      </c>
      <c r="J2423" s="6" t="s">
        <v>140</v>
      </c>
    </row>
    <row r="2424" spans="1:10">
      <c r="A2424">
        <v>0</v>
      </c>
      <c r="B2424">
        <v>0</v>
      </c>
      <c r="C2424">
        <v>-50.422150359904101</v>
      </c>
      <c r="D2424" t="s">
        <v>14</v>
      </c>
      <c r="E2424" t="s">
        <v>2410</v>
      </c>
      <c r="F2424" t="s">
        <v>2095</v>
      </c>
      <c r="G2424">
        <v>16</v>
      </c>
      <c r="H2424">
        <v>0</v>
      </c>
      <c r="I2424">
        <v>0</v>
      </c>
      <c r="J2424" s="6" t="s">
        <v>140</v>
      </c>
    </row>
    <row r="2425" spans="1:10">
      <c r="A2425">
        <v>0</v>
      </c>
      <c r="B2425">
        <v>0</v>
      </c>
      <c r="C2425">
        <v>-40.727597271703303</v>
      </c>
      <c r="D2425" t="s">
        <v>14</v>
      </c>
      <c r="E2425" t="s">
        <v>2411</v>
      </c>
      <c r="F2425" t="s">
        <v>2095</v>
      </c>
      <c r="G2425">
        <v>16</v>
      </c>
      <c r="H2425">
        <v>0</v>
      </c>
      <c r="I2425">
        <v>0</v>
      </c>
      <c r="J2425" s="6" t="s">
        <v>140</v>
      </c>
    </row>
    <row r="2426" spans="1:10">
      <c r="A2426">
        <v>0.01</v>
      </c>
      <c r="B2426">
        <v>0</v>
      </c>
      <c r="C2426">
        <v>-283.61321791891498</v>
      </c>
      <c r="D2426" t="s">
        <v>14</v>
      </c>
      <c r="E2426" t="s">
        <v>2412</v>
      </c>
      <c r="F2426" t="s">
        <v>2095</v>
      </c>
      <c r="G2426">
        <v>16</v>
      </c>
      <c r="H2426">
        <v>0.01</v>
      </c>
      <c r="I2426" s="6" t="s">
        <v>479</v>
      </c>
      <c r="J2426" s="6" t="s">
        <v>480</v>
      </c>
    </row>
    <row r="2427" spans="1:10">
      <c r="A2427">
        <v>0</v>
      </c>
      <c r="B2427">
        <v>0</v>
      </c>
      <c r="C2427">
        <v>-68.427028478699398</v>
      </c>
      <c r="D2427" t="s">
        <v>14</v>
      </c>
      <c r="E2427" t="s">
        <v>2413</v>
      </c>
      <c r="F2427" t="s">
        <v>2095</v>
      </c>
      <c r="G2427">
        <v>16</v>
      </c>
      <c r="H2427">
        <v>0</v>
      </c>
      <c r="I2427">
        <v>0</v>
      </c>
      <c r="J2427" s="6" t="s">
        <v>140</v>
      </c>
    </row>
    <row r="2428" spans="1:10">
      <c r="A2428">
        <v>0</v>
      </c>
      <c r="B2428">
        <v>0</v>
      </c>
      <c r="C2428">
        <v>-53.625457618305802</v>
      </c>
      <c r="D2428" t="s">
        <v>14</v>
      </c>
      <c r="E2428" t="s">
        <v>2414</v>
      </c>
      <c r="F2428" t="s">
        <v>2095</v>
      </c>
      <c r="G2428">
        <v>16</v>
      </c>
      <c r="H2428">
        <v>0</v>
      </c>
      <c r="I2428">
        <v>0</v>
      </c>
      <c r="J2428" s="6" t="s">
        <v>140</v>
      </c>
    </row>
    <row r="2429" spans="1:10">
      <c r="A2429">
        <v>0</v>
      </c>
      <c r="B2429">
        <v>0</v>
      </c>
      <c r="C2429">
        <v>-246.69486367434399</v>
      </c>
      <c r="D2429" t="s">
        <v>14</v>
      </c>
      <c r="E2429" t="s">
        <v>2415</v>
      </c>
      <c r="F2429" t="s">
        <v>2095</v>
      </c>
      <c r="G2429">
        <v>16</v>
      </c>
      <c r="H2429">
        <v>0</v>
      </c>
      <c r="I2429">
        <v>0</v>
      </c>
      <c r="J2429" s="6" t="s">
        <v>140</v>
      </c>
    </row>
    <row r="2430" spans="1:10">
      <c r="A2430">
        <v>0</v>
      </c>
      <c r="B2430">
        <v>0</v>
      </c>
      <c r="C2430">
        <v>-5.1256712852857298</v>
      </c>
      <c r="D2430" t="s">
        <v>14</v>
      </c>
      <c r="E2430" t="s">
        <v>2416</v>
      </c>
      <c r="F2430" t="s">
        <v>2095</v>
      </c>
      <c r="G2430">
        <v>16</v>
      </c>
      <c r="H2430">
        <v>0</v>
      </c>
      <c r="I2430">
        <v>0</v>
      </c>
      <c r="J2430" s="6" t="s">
        <v>140</v>
      </c>
    </row>
    <row r="2431" spans="1:10">
      <c r="A2431">
        <v>0</v>
      </c>
      <c r="B2431">
        <v>0</v>
      </c>
      <c r="C2431">
        <v>-131.50322697246901</v>
      </c>
      <c r="D2431" t="s">
        <v>14</v>
      </c>
      <c r="E2431" t="s">
        <v>2417</v>
      </c>
      <c r="F2431" t="s">
        <v>2095</v>
      </c>
      <c r="G2431">
        <v>16</v>
      </c>
      <c r="H2431">
        <v>0</v>
      </c>
      <c r="I2431">
        <v>0</v>
      </c>
      <c r="J2431" s="6" t="s">
        <v>140</v>
      </c>
    </row>
    <row r="2432" spans="1:10">
      <c r="A2432">
        <v>0</v>
      </c>
      <c r="B2432">
        <v>0</v>
      </c>
      <c r="C2432">
        <v>-7.6784565920750998</v>
      </c>
      <c r="D2432" t="s">
        <v>14</v>
      </c>
      <c r="E2432" t="s">
        <v>2418</v>
      </c>
      <c r="F2432" t="s">
        <v>2095</v>
      </c>
      <c r="G2432">
        <v>16</v>
      </c>
      <c r="H2432">
        <v>0</v>
      </c>
      <c r="I2432">
        <v>0</v>
      </c>
      <c r="J2432" s="6" t="s">
        <v>140</v>
      </c>
    </row>
    <row r="2433" spans="1:10">
      <c r="A2433">
        <v>0</v>
      </c>
      <c r="B2433">
        <v>0</v>
      </c>
      <c r="C2433">
        <v>-277.01724634584298</v>
      </c>
      <c r="D2433" t="s">
        <v>14</v>
      </c>
      <c r="E2433" t="s">
        <v>2419</v>
      </c>
      <c r="F2433" t="s">
        <v>2095</v>
      </c>
      <c r="G2433">
        <v>16</v>
      </c>
      <c r="H2433">
        <v>0</v>
      </c>
      <c r="I2433">
        <v>0</v>
      </c>
      <c r="J2433" s="6" t="s">
        <v>140</v>
      </c>
    </row>
    <row r="2434" spans="1:10">
      <c r="A2434">
        <v>0</v>
      </c>
      <c r="B2434">
        <v>0</v>
      </c>
      <c r="C2434">
        <v>-67.912001283077998</v>
      </c>
      <c r="D2434" t="s">
        <v>14</v>
      </c>
      <c r="E2434" t="s">
        <v>2420</v>
      </c>
      <c r="F2434" t="s">
        <v>2095</v>
      </c>
      <c r="G2434">
        <v>16</v>
      </c>
      <c r="H2434">
        <v>0</v>
      </c>
      <c r="I2434">
        <v>0</v>
      </c>
      <c r="J2434" s="6" t="s">
        <v>140</v>
      </c>
    </row>
    <row r="2435" spans="1:10">
      <c r="A2435">
        <v>0.03</v>
      </c>
      <c r="B2435">
        <v>0</v>
      </c>
      <c r="C2435">
        <v>-413.57527941018702</v>
      </c>
      <c r="D2435" t="s">
        <v>14</v>
      </c>
      <c r="E2435" t="s">
        <v>2421</v>
      </c>
      <c r="F2435" t="s">
        <v>2095</v>
      </c>
      <c r="G2435">
        <v>16</v>
      </c>
      <c r="H2435">
        <v>0.03</v>
      </c>
      <c r="I2435">
        <v>3.0372082184858002E-3</v>
      </c>
      <c r="J2435" s="6" t="s">
        <v>334</v>
      </c>
    </row>
    <row r="2436" spans="1:10">
      <c r="A2436">
        <v>0</v>
      </c>
      <c r="B2436">
        <v>0</v>
      </c>
      <c r="C2436">
        <v>-299.45342799336601</v>
      </c>
      <c r="D2436" t="s">
        <v>14</v>
      </c>
      <c r="E2436" t="s">
        <v>2422</v>
      </c>
      <c r="F2436" t="s">
        <v>2095</v>
      </c>
      <c r="G2436">
        <v>16</v>
      </c>
      <c r="H2436">
        <v>0</v>
      </c>
      <c r="I2436">
        <v>0</v>
      </c>
      <c r="J2436" s="6" t="s">
        <v>140</v>
      </c>
    </row>
    <row r="2437" spans="1:10">
      <c r="A2437">
        <v>0</v>
      </c>
      <c r="B2437">
        <v>0</v>
      </c>
      <c r="C2437">
        <v>-3.547768556286</v>
      </c>
      <c r="D2437" t="s">
        <v>14</v>
      </c>
      <c r="E2437" t="s">
        <v>2423</v>
      </c>
      <c r="F2437" t="s">
        <v>2095</v>
      </c>
      <c r="G2437">
        <v>16</v>
      </c>
      <c r="H2437">
        <v>0</v>
      </c>
      <c r="I2437">
        <v>0</v>
      </c>
      <c r="J2437" s="6" t="s">
        <v>140</v>
      </c>
    </row>
    <row r="2438" spans="1:10">
      <c r="A2438">
        <v>0.81</v>
      </c>
      <c r="B2438">
        <v>0</v>
      </c>
      <c r="C2438">
        <v>-347.636032885627</v>
      </c>
      <c r="D2438" t="s">
        <v>14</v>
      </c>
      <c r="E2438" t="s">
        <v>2424</v>
      </c>
      <c r="F2438" t="s">
        <v>2095</v>
      </c>
      <c r="G2438">
        <v>16</v>
      </c>
      <c r="H2438">
        <v>0.81</v>
      </c>
      <c r="I2438" s="6" t="s">
        <v>525</v>
      </c>
      <c r="J2438" s="6" t="s">
        <v>526</v>
      </c>
    </row>
    <row r="2439" spans="1:10">
      <c r="A2439">
        <v>0</v>
      </c>
      <c r="B2439">
        <v>0</v>
      </c>
      <c r="C2439">
        <v>-190.33450318938699</v>
      </c>
      <c r="D2439" t="s">
        <v>14</v>
      </c>
      <c r="E2439" t="s">
        <v>2425</v>
      </c>
      <c r="F2439" t="s">
        <v>2095</v>
      </c>
      <c r="G2439">
        <v>16</v>
      </c>
      <c r="H2439">
        <v>0</v>
      </c>
      <c r="I2439">
        <v>0</v>
      </c>
      <c r="J2439" s="6" t="s">
        <v>140</v>
      </c>
    </row>
    <row r="2440" spans="1:10">
      <c r="A2440">
        <v>0</v>
      </c>
      <c r="B2440">
        <v>0</v>
      </c>
      <c r="C2440">
        <v>-475.93511904695498</v>
      </c>
      <c r="D2440" t="s">
        <v>14</v>
      </c>
      <c r="E2440" t="s">
        <v>2426</v>
      </c>
      <c r="F2440" t="s">
        <v>2095</v>
      </c>
      <c r="G2440">
        <v>16</v>
      </c>
      <c r="H2440">
        <v>0</v>
      </c>
      <c r="I2440">
        <v>0</v>
      </c>
      <c r="J2440" s="6" t="s">
        <v>140</v>
      </c>
    </row>
    <row r="2441" spans="1:10">
      <c r="A2441">
        <v>0</v>
      </c>
      <c r="B2441">
        <v>0</v>
      </c>
      <c r="C2441">
        <v>-7.85936263743812</v>
      </c>
      <c r="D2441" t="s">
        <v>14</v>
      </c>
      <c r="E2441" t="s">
        <v>2427</v>
      </c>
      <c r="F2441" t="s">
        <v>2095</v>
      </c>
      <c r="G2441">
        <v>16</v>
      </c>
      <c r="H2441">
        <v>0</v>
      </c>
      <c r="I2441">
        <v>0</v>
      </c>
      <c r="J2441" s="6" t="s">
        <v>140</v>
      </c>
    </row>
    <row r="2442" spans="1:10">
      <c r="A2442">
        <v>0</v>
      </c>
      <c r="B2442">
        <v>0</v>
      </c>
      <c r="C2442">
        <v>-188.94106246321999</v>
      </c>
      <c r="D2442" t="s">
        <v>14</v>
      </c>
      <c r="E2442" t="s">
        <v>2428</v>
      </c>
      <c r="F2442" t="s">
        <v>2095</v>
      </c>
      <c r="G2442">
        <v>16</v>
      </c>
      <c r="H2442">
        <v>0</v>
      </c>
      <c r="I2442">
        <v>0</v>
      </c>
      <c r="J2442" s="6" t="s">
        <v>140</v>
      </c>
    </row>
    <row r="2443" spans="1:10">
      <c r="A2443">
        <v>0</v>
      </c>
      <c r="B2443">
        <v>0</v>
      </c>
      <c r="C2443">
        <v>-4.8844632248017001</v>
      </c>
      <c r="D2443" t="s">
        <v>14</v>
      </c>
      <c r="E2443" t="s">
        <v>2429</v>
      </c>
      <c r="F2443" t="s">
        <v>2095</v>
      </c>
      <c r="G2443">
        <v>16</v>
      </c>
      <c r="H2443">
        <v>0</v>
      </c>
      <c r="I2443">
        <v>0</v>
      </c>
      <c r="J2443" s="6" t="s">
        <v>140</v>
      </c>
    </row>
    <row r="2444" spans="1:10">
      <c r="A2444">
        <v>0</v>
      </c>
      <c r="B2444">
        <v>0</v>
      </c>
      <c r="C2444">
        <v>-6.2064012441071599</v>
      </c>
      <c r="D2444" t="s">
        <v>14</v>
      </c>
      <c r="E2444" t="s">
        <v>2430</v>
      </c>
      <c r="F2444" t="s">
        <v>2095</v>
      </c>
      <c r="G2444">
        <v>16</v>
      </c>
      <c r="H2444">
        <v>0</v>
      </c>
      <c r="I2444">
        <v>0</v>
      </c>
      <c r="J2444" s="6" t="s">
        <v>140</v>
      </c>
    </row>
    <row r="2445" spans="1:10">
      <c r="A2445">
        <v>1</v>
      </c>
      <c r="B2445">
        <v>0</v>
      </c>
      <c r="C2445">
        <v>-107.96604402049201</v>
      </c>
      <c r="D2445" t="s">
        <v>14</v>
      </c>
      <c r="E2445" t="s">
        <v>2431</v>
      </c>
      <c r="F2445" t="s">
        <v>2095</v>
      </c>
      <c r="G2445">
        <v>16</v>
      </c>
      <c r="H2445">
        <v>1</v>
      </c>
      <c r="I2445" s="6" t="s">
        <v>149</v>
      </c>
      <c r="J2445">
        <v>1</v>
      </c>
    </row>
    <row r="2446" spans="1:10">
      <c r="A2446">
        <v>0</v>
      </c>
      <c r="B2446">
        <v>0</v>
      </c>
      <c r="C2446">
        <v>-8.5126344679157206</v>
      </c>
      <c r="D2446" t="s">
        <v>14</v>
      </c>
      <c r="E2446" t="s">
        <v>2432</v>
      </c>
      <c r="F2446" t="s">
        <v>2095</v>
      </c>
      <c r="G2446">
        <v>16</v>
      </c>
      <c r="H2446">
        <v>0</v>
      </c>
      <c r="I2446">
        <v>0</v>
      </c>
      <c r="J2446" s="6" t="s">
        <v>140</v>
      </c>
    </row>
    <row r="2447" spans="1:10">
      <c r="A2447">
        <v>0</v>
      </c>
      <c r="B2447">
        <v>0</v>
      </c>
      <c r="C2447">
        <v>-178.674391928994</v>
      </c>
      <c r="D2447" t="s">
        <v>14</v>
      </c>
      <c r="E2447" t="s">
        <v>2433</v>
      </c>
      <c r="F2447" t="s">
        <v>2095</v>
      </c>
      <c r="G2447">
        <v>16</v>
      </c>
      <c r="H2447">
        <v>0</v>
      </c>
      <c r="I2447">
        <v>0</v>
      </c>
      <c r="J2447" s="6" t="s">
        <v>140</v>
      </c>
    </row>
    <row r="2448" spans="1:10">
      <c r="A2448">
        <v>1</v>
      </c>
      <c r="B2448">
        <v>0</v>
      </c>
      <c r="C2448">
        <v>-73.784210459273893</v>
      </c>
      <c r="D2448" t="s">
        <v>14</v>
      </c>
      <c r="E2448" t="s">
        <v>2434</v>
      </c>
      <c r="F2448" t="s">
        <v>2095</v>
      </c>
      <c r="G2448">
        <v>16</v>
      </c>
      <c r="H2448">
        <v>1</v>
      </c>
      <c r="I2448" s="6" t="s">
        <v>149</v>
      </c>
      <c r="J2448">
        <v>1</v>
      </c>
    </row>
    <row r="2449" spans="1:10">
      <c r="A2449">
        <v>0</v>
      </c>
      <c r="B2449">
        <v>0</v>
      </c>
      <c r="C2449">
        <v>-228.600365421578</v>
      </c>
      <c r="D2449" t="s">
        <v>14</v>
      </c>
      <c r="E2449" t="s">
        <v>2435</v>
      </c>
      <c r="F2449" t="s">
        <v>2095</v>
      </c>
      <c r="G2449">
        <v>16</v>
      </c>
      <c r="H2449">
        <v>0</v>
      </c>
      <c r="I2449">
        <v>0</v>
      </c>
      <c r="J2449" s="6" t="s">
        <v>140</v>
      </c>
    </row>
    <row r="2450" spans="1:10">
      <c r="A2450">
        <v>0</v>
      </c>
      <c r="B2450">
        <v>0</v>
      </c>
      <c r="C2450">
        <v>-5.8693961384448397</v>
      </c>
      <c r="D2450" t="s">
        <v>14</v>
      </c>
      <c r="E2450" t="s">
        <v>2436</v>
      </c>
      <c r="F2450" t="s">
        <v>2095</v>
      </c>
      <c r="G2450">
        <v>16</v>
      </c>
      <c r="H2450">
        <v>0</v>
      </c>
      <c r="I2450">
        <v>0</v>
      </c>
      <c r="J2450" s="6" t="s">
        <v>140</v>
      </c>
    </row>
    <row r="2451" spans="1:10">
      <c r="A2451">
        <v>0</v>
      </c>
      <c r="B2451">
        <v>0</v>
      </c>
      <c r="C2451">
        <v>-52.687570713803801</v>
      </c>
      <c r="D2451" t="s">
        <v>14</v>
      </c>
      <c r="E2451" t="s">
        <v>2437</v>
      </c>
      <c r="F2451" t="s">
        <v>2095</v>
      </c>
      <c r="G2451">
        <v>16</v>
      </c>
      <c r="H2451">
        <v>0</v>
      </c>
      <c r="I2451">
        <v>0</v>
      </c>
      <c r="J2451" s="6" t="s">
        <v>140</v>
      </c>
    </row>
    <row r="2452" spans="1:10">
      <c r="A2452">
        <v>7.0000000000000007E-2</v>
      </c>
      <c r="B2452">
        <v>0</v>
      </c>
      <c r="C2452">
        <v>-414.31714013341201</v>
      </c>
      <c r="D2452" t="s">
        <v>14</v>
      </c>
      <c r="E2452" t="s">
        <v>2438</v>
      </c>
      <c r="F2452" t="s">
        <v>2095</v>
      </c>
      <c r="G2452">
        <v>16</v>
      </c>
      <c r="H2452">
        <v>7.0000000000000007E-2</v>
      </c>
      <c r="I2452" s="6" t="s">
        <v>177</v>
      </c>
      <c r="J2452">
        <v>0.29301767695622299</v>
      </c>
    </row>
    <row r="2453" spans="1:10">
      <c r="A2453">
        <v>1</v>
      </c>
      <c r="B2453">
        <v>0</v>
      </c>
      <c r="C2453">
        <v>-85.098589091657402</v>
      </c>
      <c r="D2453" t="s">
        <v>14</v>
      </c>
      <c r="E2453" t="s">
        <v>2439</v>
      </c>
      <c r="F2453" t="s">
        <v>2095</v>
      </c>
      <c r="G2453">
        <v>16</v>
      </c>
      <c r="H2453">
        <v>1</v>
      </c>
      <c r="I2453" s="6" t="s">
        <v>149</v>
      </c>
      <c r="J2453">
        <v>1</v>
      </c>
    </row>
    <row r="2454" spans="1:10">
      <c r="A2454">
        <v>0</v>
      </c>
      <c r="B2454">
        <v>0</v>
      </c>
      <c r="C2454">
        <v>-276.81395436395201</v>
      </c>
      <c r="D2454" t="s">
        <v>14</v>
      </c>
      <c r="E2454" t="s">
        <v>2440</v>
      </c>
      <c r="F2454" t="s">
        <v>2095</v>
      </c>
      <c r="G2454">
        <v>16</v>
      </c>
      <c r="H2454">
        <v>0</v>
      </c>
      <c r="I2454">
        <v>0</v>
      </c>
      <c r="J2454" s="6" t="s">
        <v>140</v>
      </c>
    </row>
    <row r="2455" spans="1:10">
      <c r="A2455">
        <v>0</v>
      </c>
      <c r="B2455">
        <v>0</v>
      </c>
      <c r="C2455">
        <v>-7.4875002108585704</v>
      </c>
      <c r="D2455" t="s">
        <v>14</v>
      </c>
      <c r="E2455" t="s">
        <v>2441</v>
      </c>
      <c r="F2455" t="s">
        <v>2095</v>
      </c>
      <c r="G2455">
        <v>16</v>
      </c>
      <c r="H2455">
        <v>0</v>
      </c>
      <c r="I2455">
        <v>0</v>
      </c>
      <c r="J2455" s="6" t="s">
        <v>140</v>
      </c>
    </row>
    <row r="2456" spans="1:10">
      <c r="A2456">
        <v>0.86</v>
      </c>
      <c r="B2456">
        <v>0</v>
      </c>
      <c r="C2456">
        <v>-453.26922990406001</v>
      </c>
      <c r="D2456" t="s">
        <v>14</v>
      </c>
      <c r="E2456" t="s">
        <v>2442</v>
      </c>
      <c r="F2456" t="s">
        <v>2095</v>
      </c>
      <c r="G2456">
        <v>16</v>
      </c>
      <c r="H2456">
        <v>0.86</v>
      </c>
      <c r="I2456" s="6" t="s">
        <v>308</v>
      </c>
      <c r="J2456" s="6" t="s">
        <v>309</v>
      </c>
    </row>
    <row r="2457" spans="1:10">
      <c r="A2457">
        <v>0</v>
      </c>
      <c r="B2457">
        <v>0</v>
      </c>
      <c r="C2457">
        <v>-9.9799835025269292</v>
      </c>
      <c r="D2457" t="s">
        <v>14</v>
      </c>
      <c r="E2457" t="s">
        <v>2443</v>
      </c>
      <c r="F2457" t="s">
        <v>2095</v>
      </c>
      <c r="G2457">
        <v>16</v>
      </c>
      <c r="H2457">
        <v>0</v>
      </c>
      <c r="I2457">
        <v>0</v>
      </c>
      <c r="J2457" s="6" t="s">
        <v>140</v>
      </c>
    </row>
    <row r="2458" spans="1:10">
      <c r="A2458">
        <v>0.5</v>
      </c>
      <c r="B2458">
        <v>0</v>
      </c>
      <c r="C2458">
        <v>-1026.9425758943401</v>
      </c>
      <c r="D2458" t="s">
        <v>14</v>
      </c>
      <c r="E2458" t="s">
        <v>2444</v>
      </c>
      <c r="F2458" t="s">
        <v>2095</v>
      </c>
      <c r="G2458">
        <v>16</v>
      </c>
      <c r="H2458">
        <v>0.5</v>
      </c>
      <c r="I2458" s="6" t="s">
        <v>188</v>
      </c>
      <c r="J2458" s="6" t="s">
        <v>189</v>
      </c>
    </row>
    <row r="2459" spans="1:10">
      <c r="A2459">
        <v>0</v>
      </c>
      <c r="B2459">
        <v>0</v>
      </c>
      <c r="C2459">
        <v>-121.350075484576</v>
      </c>
      <c r="D2459" t="s">
        <v>14</v>
      </c>
      <c r="E2459" t="s">
        <v>2445</v>
      </c>
      <c r="F2459" t="s">
        <v>2095</v>
      </c>
      <c r="G2459">
        <v>16</v>
      </c>
      <c r="H2459">
        <v>0</v>
      </c>
      <c r="I2459">
        <v>0</v>
      </c>
      <c r="J2459" s="6" t="s">
        <v>140</v>
      </c>
    </row>
    <row r="2460" spans="1:10">
      <c r="A2460">
        <v>0</v>
      </c>
      <c r="B2460">
        <v>0</v>
      </c>
      <c r="C2460">
        <v>-52.593269910089901</v>
      </c>
      <c r="D2460" t="s">
        <v>14</v>
      </c>
      <c r="E2460" t="s">
        <v>2446</v>
      </c>
      <c r="F2460" t="s">
        <v>2095</v>
      </c>
      <c r="G2460">
        <v>16</v>
      </c>
      <c r="H2460">
        <v>0</v>
      </c>
      <c r="I2460">
        <v>0</v>
      </c>
      <c r="J2460" s="6" t="s">
        <v>140</v>
      </c>
    </row>
    <row r="2461" spans="1:10">
      <c r="A2461">
        <v>0</v>
      </c>
      <c r="B2461">
        <v>0</v>
      </c>
      <c r="C2461">
        <v>-200.325645849018</v>
      </c>
      <c r="D2461" t="s">
        <v>14</v>
      </c>
      <c r="E2461" t="s">
        <v>2447</v>
      </c>
      <c r="F2461" t="s">
        <v>2095</v>
      </c>
      <c r="G2461">
        <v>16</v>
      </c>
      <c r="H2461">
        <v>0</v>
      </c>
      <c r="I2461">
        <v>0</v>
      </c>
      <c r="J2461" s="6" t="s">
        <v>140</v>
      </c>
    </row>
    <row r="2462" spans="1:10">
      <c r="A2462">
        <v>0</v>
      </c>
      <c r="B2462">
        <v>0</v>
      </c>
      <c r="C2462">
        <v>-327.50850540974398</v>
      </c>
      <c r="D2462" t="s">
        <v>14</v>
      </c>
      <c r="E2462" t="s">
        <v>2448</v>
      </c>
      <c r="F2462" t="s">
        <v>2095</v>
      </c>
      <c r="G2462">
        <v>16</v>
      </c>
      <c r="H2462">
        <v>0</v>
      </c>
      <c r="I2462">
        <v>0</v>
      </c>
      <c r="J2462" s="6" t="s">
        <v>140</v>
      </c>
    </row>
    <row r="2463" spans="1:10">
      <c r="A2463">
        <v>0.78</v>
      </c>
      <c r="B2463">
        <v>0</v>
      </c>
      <c r="C2463">
        <v>-645.99115249019303</v>
      </c>
      <c r="D2463" t="s">
        <v>14</v>
      </c>
      <c r="E2463" t="s">
        <v>2449</v>
      </c>
      <c r="F2463" t="s">
        <v>2095</v>
      </c>
      <c r="G2463">
        <v>16</v>
      </c>
      <c r="H2463">
        <v>0.78</v>
      </c>
      <c r="I2463" s="6" t="s">
        <v>450</v>
      </c>
      <c r="J2463">
        <v>0.91595245987187102</v>
      </c>
    </row>
    <row r="2464" spans="1:10">
      <c r="A2464" s="6" t="s">
        <v>192</v>
      </c>
      <c r="B2464">
        <v>0</v>
      </c>
      <c r="C2464">
        <v>-391.24011426035298</v>
      </c>
      <c r="D2464" t="s">
        <v>14</v>
      </c>
      <c r="E2464" t="s">
        <v>2450</v>
      </c>
      <c r="F2464" t="s">
        <v>2095</v>
      </c>
      <c r="G2464">
        <v>16</v>
      </c>
      <c r="H2464" s="6" t="s">
        <v>192</v>
      </c>
      <c r="I2464" s="6" t="s">
        <v>193</v>
      </c>
      <c r="J2464" s="6" t="s">
        <v>194</v>
      </c>
    </row>
    <row r="2465" spans="1:10">
      <c r="A2465" s="6" t="s">
        <v>538</v>
      </c>
      <c r="B2465">
        <v>0</v>
      </c>
      <c r="C2465">
        <v>-427.240899380423</v>
      </c>
      <c r="D2465" t="s">
        <v>14</v>
      </c>
      <c r="E2465" t="s">
        <v>2451</v>
      </c>
      <c r="F2465" t="s">
        <v>2452</v>
      </c>
      <c r="G2465">
        <v>16</v>
      </c>
      <c r="H2465" s="6" t="s">
        <v>538</v>
      </c>
      <c r="I2465" s="6" t="s">
        <v>540</v>
      </c>
      <c r="J2465">
        <v>0.98963236243216801</v>
      </c>
    </row>
    <row r="2466" spans="1:10">
      <c r="A2466">
        <v>0.13</v>
      </c>
      <c r="B2466">
        <v>0</v>
      </c>
      <c r="C2466">
        <v>-385.50808290411101</v>
      </c>
      <c r="D2466" t="s">
        <v>14</v>
      </c>
      <c r="E2466" t="s">
        <v>2453</v>
      </c>
      <c r="F2466" t="s">
        <v>2454</v>
      </c>
      <c r="G2466">
        <v>16</v>
      </c>
      <c r="H2466">
        <v>0.13</v>
      </c>
      <c r="I2466">
        <v>3.7231133725714599E-2</v>
      </c>
      <c r="J2466" s="6" t="s">
        <v>336</v>
      </c>
    </row>
    <row r="2467" spans="1:10">
      <c r="A2467">
        <v>0</v>
      </c>
      <c r="B2467">
        <v>0</v>
      </c>
      <c r="C2467">
        <v>-227.16228485364999</v>
      </c>
      <c r="D2467" t="s">
        <v>14</v>
      </c>
      <c r="E2467" t="s">
        <v>2455</v>
      </c>
      <c r="F2467" t="s">
        <v>2454</v>
      </c>
      <c r="G2467">
        <v>16</v>
      </c>
      <c r="H2467">
        <v>0</v>
      </c>
      <c r="I2467">
        <v>0</v>
      </c>
      <c r="J2467" s="6" t="s">
        <v>140</v>
      </c>
    </row>
    <row r="2468" spans="1:10">
      <c r="A2468">
        <v>0</v>
      </c>
      <c r="B2468">
        <v>0</v>
      </c>
      <c r="C2468">
        <v>-80.274879422923902</v>
      </c>
      <c r="D2468" t="s">
        <v>14</v>
      </c>
      <c r="E2468" t="s">
        <v>2456</v>
      </c>
      <c r="F2468" t="s">
        <v>2454</v>
      </c>
      <c r="G2468">
        <v>16</v>
      </c>
      <c r="H2468">
        <v>0</v>
      </c>
      <c r="I2468">
        <v>0</v>
      </c>
      <c r="J2468" s="6" t="s">
        <v>140</v>
      </c>
    </row>
    <row r="2469" spans="1:10">
      <c r="A2469">
        <v>0.02</v>
      </c>
      <c r="B2469">
        <v>0</v>
      </c>
      <c r="C2469">
        <v>-280.46169762558299</v>
      </c>
      <c r="D2469" t="s">
        <v>14</v>
      </c>
      <c r="E2469" t="s">
        <v>2457</v>
      </c>
      <c r="F2469" t="s">
        <v>2454</v>
      </c>
      <c r="G2469">
        <v>16</v>
      </c>
      <c r="H2469">
        <v>0.02</v>
      </c>
      <c r="I2469">
        <v>1.4372521617873901E-3</v>
      </c>
      <c r="J2469" s="6" t="s">
        <v>899</v>
      </c>
    </row>
    <row r="2470" spans="1:10">
      <c r="A2470">
        <v>0.04</v>
      </c>
      <c r="B2470">
        <v>0</v>
      </c>
      <c r="C2470">
        <v>-332.59701957771898</v>
      </c>
      <c r="D2470" t="s">
        <v>14</v>
      </c>
      <c r="E2470" t="s">
        <v>2458</v>
      </c>
      <c r="F2470" t="s">
        <v>2454</v>
      </c>
      <c r="G2470">
        <v>16</v>
      </c>
      <c r="H2470">
        <v>0.04</v>
      </c>
      <c r="I2470">
        <v>5.09931620646296E-3</v>
      </c>
      <c r="J2470" s="6" t="s">
        <v>165</v>
      </c>
    </row>
    <row r="2471" spans="1:10">
      <c r="A2471">
        <v>0.18</v>
      </c>
      <c r="B2471">
        <v>0</v>
      </c>
      <c r="C2471">
        <v>-425.01502383695998</v>
      </c>
      <c r="D2471" t="s">
        <v>14</v>
      </c>
      <c r="E2471" t="s">
        <v>2459</v>
      </c>
      <c r="F2471" t="s">
        <v>2454</v>
      </c>
      <c r="G2471">
        <v>16</v>
      </c>
      <c r="H2471">
        <v>0.18</v>
      </c>
      <c r="I2471">
        <v>6.1913216705024199E-2</v>
      </c>
      <c r="J2471" s="6" t="s">
        <v>733</v>
      </c>
    </row>
    <row r="2472" spans="1:10">
      <c r="A2472">
        <v>0</v>
      </c>
      <c r="B2472">
        <v>0</v>
      </c>
      <c r="C2472">
        <v>-353.53952345807801</v>
      </c>
      <c r="D2472" t="s">
        <v>14</v>
      </c>
      <c r="E2472" t="s">
        <v>2460</v>
      </c>
      <c r="F2472" t="s">
        <v>2454</v>
      </c>
      <c r="G2472">
        <v>16</v>
      </c>
      <c r="H2472">
        <v>0</v>
      </c>
      <c r="I2472">
        <v>0</v>
      </c>
      <c r="J2472" s="6" t="s">
        <v>140</v>
      </c>
    </row>
    <row r="2473" spans="1:10">
      <c r="A2473">
        <v>0</v>
      </c>
      <c r="B2473">
        <v>0</v>
      </c>
      <c r="C2473">
        <v>-240.14027056492901</v>
      </c>
      <c r="D2473" t="s">
        <v>14</v>
      </c>
      <c r="E2473" t="s">
        <v>2461</v>
      </c>
      <c r="F2473" t="s">
        <v>2454</v>
      </c>
      <c r="G2473">
        <v>16</v>
      </c>
      <c r="H2473">
        <v>0</v>
      </c>
      <c r="I2473">
        <v>0</v>
      </c>
      <c r="J2473" s="6" t="s">
        <v>140</v>
      </c>
    </row>
    <row r="2474" spans="1:10">
      <c r="A2474">
        <v>0.3</v>
      </c>
      <c r="B2474">
        <v>0</v>
      </c>
      <c r="C2474">
        <v>-63.391226993210097</v>
      </c>
      <c r="D2474" t="s">
        <v>10</v>
      </c>
      <c r="E2474" t="s">
        <v>2462</v>
      </c>
      <c r="F2474" t="s">
        <v>2454</v>
      </c>
      <c r="G2474">
        <v>6</v>
      </c>
      <c r="H2474">
        <v>0.3</v>
      </c>
      <c r="I2474">
        <v>8.1309996308552193E-2</v>
      </c>
      <c r="J2474">
        <v>0.67482371885231396</v>
      </c>
    </row>
    <row r="2475" spans="1:10">
      <c r="A2475">
        <v>7.0000000000000007E-2</v>
      </c>
      <c r="B2475">
        <v>0</v>
      </c>
      <c r="C2475">
        <v>-27.1202091449736</v>
      </c>
      <c r="D2475" t="s">
        <v>13</v>
      </c>
      <c r="E2475" t="s">
        <v>2462</v>
      </c>
      <c r="F2475" t="s">
        <v>2454</v>
      </c>
      <c r="G2475">
        <v>5</v>
      </c>
      <c r="H2475">
        <v>7.0000000000000007E-2</v>
      </c>
      <c r="I2475">
        <v>5.4526237774235398E-3</v>
      </c>
      <c r="J2475" s="6" t="s">
        <v>389</v>
      </c>
    </row>
    <row r="2476" spans="1:10">
      <c r="A2476">
        <v>0.06</v>
      </c>
      <c r="B2476">
        <v>0</v>
      </c>
      <c r="C2476">
        <v>-330.62622285219101</v>
      </c>
      <c r="D2476" t="s">
        <v>14</v>
      </c>
      <c r="E2476" t="s">
        <v>2462</v>
      </c>
      <c r="F2476" t="s">
        <v>2454</v>
      </c>
      <c r="G2476">
        <v>16</v>
      </c>
      <c r="H2476">
        <v>0.06</v>
      </c>
      <c r="I2476" s="6" t="s">
        <v>932</v>
      </c>
      <c r="J2476" s="6" t="s">
        <v>933</v>
      </c>
    </row>
    <row r="2477" spans="1:10">
      <c r="A2477">
        <v>0</v>
      </c>
      <c r="B2477">
        <v>0</v>
      </c>
      <c r="C2477">
        <v>-9.0914778464967494</v>
      </c>
      <c r="D2477" t="s">
        <v>13</v>
      </c>
      <c r="E2477" t="s">
        <v>2463</v>
      </c>
      <c r="F2477" t="s">
        <v>2454</v>
      </c>
      <c r="G2477">
        <v>5</v>
      </c>
      <c r="H2477">
        <v>0</v>
      </c>
      <c r="I2477" s="6" t="s">
        <v>126</v>
      </c>
      <c r="J2477" s="6" t="s">
        <v>127</v>
      </c>
    </row>
    <row r="2478" spans="1:10">
      <c r="A2478">
        <v>0.25</v>
      </c>
      <c r="B2478">
        <v>0</v>
      </c>
      <c r="C2478">
        <v>-633.58223072219801</v>
      </c>
      <c r="D2478" t="s">
        <v>14</v>
      </c>
      <c r="E2478" t="s">
        <v>2463</v>
      </c>
      <c r="F2478" t="s">
        <v>2454</v>
      </c>
      <c r="G2478">
        <v>16</v>
      </c>
      <c r="H2478">
        <v>0.25</v>
      </c>
      <c r="I2478" s="6" t="s">
        <v>196</v>
      </c>
      <c r="J2478" s="6" t="s">
        <v>197</v>
      </c>
    </row>
    <row r="2479" spans="1:10">
      <c r="A2479">
        <v>0</v>
      </c>
      <c r="B2479">
        <v>0</v>
      </c>
      <c r="C2479">
        <v>-6.0905035272218697</v>
      </c>
      <c r="D2479" t="s">
        <v>14</v>
      </c>
      <c r="E2479" t="s">
        <v>2464</v>
      </c>
      <c r="F2479" t="s">
        <v>2454</v>
      </c>
      <c r="G2479">
        <v>16</v>
      </c>
      <c r="H2479">
        <v>0</v>
      </c>
      <c r="I2479">
        <v>0</v>
      </c>
      <c r="J2479" s="6" t="s">
        <v>140</v>
      </c>
    </row>
    <row r="2480" spans="1:10">
      <c r="A2480">
        <v>0</v>
      </c>
      <c r="B2480">
        <v>0</v>
      </c>
      <c r="C2480">
        <v>-115.73308170255601</v>
      </c>
      <c r="D2480" t="s">
        <v>14</v>
      </c>
      <c r="E2480" t="s">
        <v>2465</v>
      </c>
      <c r="F2480" t="s">
        <v>2454</v>
      </c>
      <c r="G2480">
        <v>16</v>
      </c>
      <c r="H2480">
        <v>0</v>
      </c>
      <c r="I2480">
        <v>0</v>
      </c>
      <c r="J2480" s="6" t="s">
        <v>140</v>
      </c>
    </row>
    <row r="2481" spans="1:10">
      <c r="A2481">
        <v>0</v>
      </c>
      <c r="B2481">
        <v>0</v>
      </c>
      <c r="C2481">
        <v>-160.12659148589199</v>
      </c>
      <c r="D2481" t="s">
        <v>14</v>
      </c>
      <c r="E2481" t="s">
        <v>2466</v>
      </c>
      <c r="F2481" t="s">
        <v>2454</v>
      </c>
      <c r="G2481">
        <v>16</v>
      </c>
      <c r="H2481">
        <v>0</v>
      </c>
      <c r="I2481">
        <v>0</v>
      </c>
      <c r="J2481" s="6" t="s">
        <v>140</v>
      </c>
    </row>
    <row r="2482" spans="1:10">
      <c r="A2482">
        <v>0</v>
      </c>
      <c r="B2482">
        <v>0</v>
      </c>
      <c r="C2482">
        <v>-7.3266948372025498</v>
      </c>
      <c r="D2482" t="s">
        <v>14</v>
      </c>
      <c r="E2482" t="s">
        <v>2467</v>
      </c>
      <c r="F2482" t="s">
        <v>2454</v>
      </c>
      <c r="G2482">
        <v>16</v>
      </c>
      <c r="H2482">
        <v>0</v>
      </c>
      <c r="I2482">
        <v>0</v>
      </c>
      <c r="J2482" s="6" t="s">
        <v>140</v>
      </c>
    </row>
    <row r="2483" spans="1:10">
      <c r="A2483">
        <v>0</v>
      </c>
      <c r="B2483">
        <v>0</v>
      </c>
      <c r="C2483">
        <v>-7.7830700006827502</v>
      </c>
      <c r="D2483" t="s">
        <v>10</v>
      </c>
      <c r="E2483" t="s">
        <v>2468</v>
      </c>
      <c r="F2483" t="s">
        <v>2454</v>
      </c>
      <c r="G2483">
        <v>5</v>
      </c>
      <c r="H2483">
        <v>0</v>
      </c>
      <c r="I2483" s="6" t="s">
        <v>126</v>
      </c>
      <c r="J2483" s="6" t="s">
        <v>127</v>
      </c>
    </row>
    <row r="2484" spans="1:10">
      <c r="A2484">
        <v>0</v>
      </c>
      <c r="B2484">
        <v>0</v>
      </c>
      <c r="C2484">
        <v>-24.041635491740301</v>
      </c>
      <c r="D2484" t="s">
        <v>13</v>
      </c>
      <c r="E2484" t="s">
        <v>2468</v>
      </c>
      <c r="F2484" t="s">
        <v>2454</v>
      </c>
      <c r="G2484">
        <v>7</v>
      </c>
      <c r="H2484">
        <v>0</v>
      </c>
      <c r="I2484">
        <v>0</v>
      </c>
      <c r="J2484" s="6" t="s">
        <v>214</v>
      </c>
    </row>
    <row r="2485" spans="1:10">
      <c r="A2485">
        <v>0.11</v>
      </c>
      <c r="B2485">
        <v>0</v>
      </c>
      <c r="C2485">
        <v>-263.88458201392802</v>
      </c>
      <c r="D2485" t="s">
        <v>14</v>
      </c>
      <c r="E2485" t="s">
        <v>2468</v>
      </c>
      <c r="F2485" t="s">
        <v>2454</v>
      </c>
      <c r="G2485">
        <v>16</v>
      </c>
      <c r="H2485">
        <v>0.11</v>
      </c>
      <c r="I2485" s="6" t="s">
        <v>695</v>
      </c>
      <c r="J2485" s="6" t="s">
        <v>696</v>
      </c>
    </row>
    <row r="2486" spans="1:10">
      <c r="A2486">
        <v>0</v>
      </c>
      <c r="B2486">
        <v>0</v>
      </c>
      <c r="C2486">
        <v>-6.9548324106229904</v>
      </c>
      <c r="D2486" t="s">
        <v>14</v>
      </c>
      <c r="E2486" t="s">
        <v>2469</v>
      </c>
      <c r="F2486" t="s">
        <v>2454</v>
      </c>
      <c r="G2486">
        <v>16</v>
      </c>
      <c r="H2486">
        <v>0</v>
      </c>
      <c r="I2486">
        <v>0</v>
      </c>
      <c r="J2486" s="6" t="s">
        <v>140</v>
      </c>
    </row>
    <row r="2487" spans="1:10">
      <c r="A2487">
        <v>0.03</v>
      </c>
      <c r="B2487">
        <v>0</v>
      </c>
      <c r="C2487">
        <v>-524.11658481056895</v>
      </c>
      <c r="D2487" t="s">
        <v>14</v>
      </c>
      <c r="E2487" t="s">
        <v>2470</v>
      </c>
      <c r="F2487" t="s">
        <v>2454</v>
      </c>
      <c r="G2487">
        <v>16</v>
      </c>
      <c r="H2487">
        <v>0.03</v>
      </c>
      <c r="I2487">
        <v>3.0372082184858002E-3</v>
      </c>
      <c r="J2487" s="6" t="s">
        <v>334</v>
      </c>
    </row>
    <row r="2488" spans="1:10">
      <c r="A2488" s="6" t="s">
        <v>192</v>
      </c>
      <c r="B2488">
        <v>0</v>
      </c>
      <c r="C2488">
        <v>-143.799485636003</v>
      </c>
      <c r="D2488" t="s">
        <v>10</v>
      </c>
      <c r="E2488" t="s">
        <v>2471</v>
      </c>
      <c r="F2488" t="s">
        <v>2454</v>
      </c>
      <c r="G2488">
        <v>6</v>
      </c>
      <c r="H2488" s="6" t="s">
        <v>192</v>
      </c>
      <c r="I2488" s="6" t="s">
        <v>1442</v>
      </c>
      <c r="J2488" s="6" t="s">
        <v>1443</v>
      </c>
    </row>
    <row r="2489" spans="1:10">
      <c r="A2489">
        <v>0.39</v>
      </c>
      <c r="B2489">
        <v>0</v>
      </c>
      <c r="C2489">
        <v>-73.881362132815696</v>
      </c>
      <c r="D2489" t="s">
        <v>13</v>
      </c>
      <c r="E2489" t="s">
        <v>2471</v>
      </c>
      <c r="F2489" t="s">
        <v>2454</v>
      </c>
      <c r="G2489">
        <v>5</v>
      </c>
      <c r="H2489">
        <v>0.39</v>
      </c>
      <c r="I2489" s="6" t="s">
        <v>627</v>
      </c>
      <c r="J2489" s="6" t="s">
        <v>628</v>
      </c>
    </row>
    <row r="2490" spans="1:10">
      <c r="A2490">
        <v>0.32</v>
      </c>
      <c r="B2490">
        <v>0</v>
      </c>
      <c r="C2490">
        <v>-654.64180189604394</v>
      </c>
      <c r="D2490" t="s">
        <v>14</v>
      </c>
      <c r="E2490" t="s">
        <v>2471</v>
      </c>
      <c r="F2490" t="s">
        <v>2454</v>
      </c>
      <c r="G2490">
        <v>16</v>
      </c>
      <c r="H2490">
        <v>0.32</v>
      </c>
      <c r="I2490" s="6" t="s">
        <v>182</v>
      </c>
      <c r="J2490" s="6" t="s">
        <v>183</v>
      </c>
    </row>
    <row r="2491" spans="1:10">
      <c r="A2491">
        <v>0</v>
      </c>
      <c r="B2491">
        <v>0</v>
      </c>
      <c r="C2491">
        <v>-208.24121906018499</v>
      </c>
      <c r="D2491" t="s">
        <v>14</v>
      </c>
      <c r="E2491" t="s">
        <v>2472</v>
      </c>
      <c r="F2491" t="s">
        <v>2454</v>
      </c>
      <c r="G2491">
        <v>16</v>
      </c>
      <c r="H2491">
        <v>0</v>
      </c>
      <c r="I2491">
        <v>0</v>
      </c>
      <c r="J2491" s="6" t="s">
        <v>140</v>
      </c>
    </row>
    <row r="2492" spans="1:10">
      <c r="A2492">
        <v>0</v>
      </c>
      <c r="B2492">
        <v>0</v>
      </c>
      <c r="C2492">
        <v>-247.79297817096199</v>
      </c>
      <c r="D2492" t="s">
        <v>14</v>
      </c>
      <c r="E2492" t="s">
        <v>2473</v>
      </c>
      <c r="F2492" t="s">
        <v>2454</v>
      </c>
      <c r="G2492">
        <v>16</v>
      </c>
      <c r="H2492">
        <v>0</v>
      </c>
      <c r="I2492">
        <v>0</v>
      </c>
      <c r="J2492" s="6" t="s">
        <v>140</v>
      </c>
    </row>
    <row r="2493" spans="1:10">
      <c r="A2493">
        <v>0.2</v>
      </c>
      <c r="B2493">
        <v>0</v>
      </c>
      <c r="C2493">
        <v>-639.86233799946297</v>
      </c>
      <c r="D2493" t="s">
        <v>14</v>
      </c>
      <c r="E2493" t="s">
        <v>2474</v>
      </c>
      <c r="F2493" t="s">
        <v>2454</v>
      </c>
      <c r="G2493">
        <v>16</v>
      </c>
      <c r="H2493">
        <v>0.2</v>
      </c>
      <c r="I2493">
        <v>7.2742662037866904E-2</v>
      </c>
      <c r="J2493">
        <v>0.44342194628279502</v>
      </c>
    </row>
    <row r="2494" spans="1:10">
      <c r="A2494">
        <v>0.03</v>
      </c>
      <c r="B2494">
        <v>0</v>
      </c>
      <c r="C2494">
        <v>-434.574045791684</v>
      </c>
      <c r="D2494" t="s">
        <v>14</v>
      </c>
      <c r="E2494" t="s">
        <v>2475</v>
      </c>
      <c r="F2494" t="s">
        <v>2454</v>
      </c>
      <c r="G2494">
        <v>16</v>
      </c>
      <c r="H2494">
        <v>0.03</v>
      </c>
      <c r="I2494">
        <v>3.0372082184858002E-3</v>
      </c>
      <c r="J2494" s="6" t="s">
        <v>334</v>
      </c>
    </row>
    <row r="2495" spans="1:10">
      <c r="A2495">
        <v>0</v>
      </c>
      <c r="B2495">
        <v>0</v>
      </c>
      <c r="C2495">
        <v>-7.3869968523235601</v>
      </c>
      <c r="D2495" t="s">
        <v>14</v>
      </c>
      <c r="E2495" t="s">
        <v>2476</v>
      </c>
      <c r="F2495" t="s">
        <v>2454</v>
      </c>
      <c r="G2495">
        <v>16</v>
      </c>
      <c r="H2495">
        <v>0</v>
      </c>
      <c r="I2495">
        <v>0</v>
      </c>
      <c r="J2495" s="6" t="s">
        <v>140</v>
      </c>
    </row>
    <row r="2496" spans="1:10">
      <c r="A2496">
        <v>0</v>
      </c>
      <c r="B2496">
        <v>0</v>
      </c>
      <c r="C2496">
        <v>-23.738089253598002</v>
      </c>
      <c r="D2496" t="s">
        <v>13</v>
      </c>
      <c r="E2496" t="s">
        <v>2477</v>
      </c>
      <c r="F2496" t="s">
        <v>2454</v>
      </c>
      <c r="G2496">
        <v>6</v>
      </c>
      <c r="H2496">
        <v>0</v>
      </c>
      <c r="I2496">
        <v>0</v>
      </c>
      <c r="J2496" s="6" t="s">
        <v>109</v>
      </c>
    </row>
    <row r="2497" spans="1:10">
      <c r="A2497">
        <v>0.18</v>
      </c>
      <c r="B2497">
        <v>0</v>
      </c>
      <c r="C2497">
        <v>-426.32722575454102</v>
      </c>
      <c r="D2497" t="s">
        <v>14</v>
      </c>
      <c r="E2497" t="s">
        <v>2477</v>
      </c>
      <c r="F2497" t="s">
        <v>2454</v>
      </c>
      <c r="G2497">
        <v>16</v>
      </c>
      <c r="H2497">
        <v>0.18</v>
      </c>
      <c r="I2497">
        <v>6.1913216705024199E-2</v>
      </c>
      <c r="J2497" s="6" t="s">
        <v>733</v>
      </c>
    </row>
    <row r="2498" spans="1:10">
      <c r="A2498">
        <v>0</v>
      </c>
      <c r="B2498">
        <v>0</v>
      </c>
      <c r="C2498">
        <v>-87.987183731563604</v>
      </c>
      <c r="D2498" t="s">
        <v>14</v>
      </c>
      <c r="E2498" t="s">
        <v>2478</v>
      </c>
      <c r="F2498" t="s">
        <v>2454</v>
      </c>
      <c r="G2498">
        <v>16</v>
      </c>
      <c r="H2498">
        <v>0</v>
      </c>
      <c r="I2498">
        <v>0</v>
      </c>
      <c r="J2498" s="6" t="s">
        <v>140</v>
      </c>
    </row>
    <row r="2499" spans="1:10">
      <c r="A2499">
        <v>0</v>
      </c>
      <c r="B2499">
        <v>0</v>
      </c>
      <c r="C2499">
        <v>-37.3101620471719</v>
      </c>
      <c r="D2499" t="s">
        <v>14</v>
      </c>
      <c r="E2499" t="s">
        <v>2479</v>
      </c>
      <c r="F2499" t="s">
        <v>2454</v>
      </c>
      <c r="G2499">
        <v>16</v>
      </c>
      <c r="H2499">
        <v>0</v>
      </c>
      <c r="I2499">
        <v>0</v>
      </c>
      <c r="J2499" s="6" t="s">
        <v>140</v>
      </c>
    </row>
    <row r="2500" spans="1:10">
      <c r="A2500">
        <v>0</v>
      </c>
      <c r="B2500">
        <v>0</v>
      </c>
      <c r="C2500">
        <v>-156.59230434212199</v>
      </c>
      <c r="D2500" t="s">
        <v>14</v>
      </c>
      <c r="E2500" t="s">
        <v>2480</v>
      </c>
      <c r="F2500" t="s">
        <v>2454</v>
      </c>
      <c r="G2500">
        <v>16</v>
      </c>
      <c r="H2500">
        <v>0</v>
      </c>
      <c r="I2500">
        <v>0</v>
      </c>
      <c r="J2500" s="6" t="s">
        <v>140</v>
      </c>
    </row>
    <row r="2501" spans="1:10">
      <c r="A2501">
        <v>0</v>
      </c>
      <c r="B2501">
        <v>0</v>
      </c>
      <c r="C2501">
        <v>-214.989992618423</v>
      </c>
      <c r="D2501" t="s">
        <v>14</v>
      </c>
      <c r="E2501" t="s">
        <v>2481</v>
      </c>
      <c r="F2501" t="s">
        <v>2454</v>
      </c>
      <c r="G2501">
        <v>16</v>
      </c>
      <c r="H2501">
        <v>0</v>
      </c>
      <c r="I2501">
        <v>0</v>
      </c>
      <c r="J2501" s="6" t="s">
        <v>140</v>
      </c>
    </row>
    <row r="2502" spans="1:10">
      <c r="A2502">
        <v>0.22</v>
      </c>
      <c r="B2502">
        <v>0</v>
      </c>
      <c r="C2502">
        <v>-609.36952601696396</v>
      </c>
      <c r="D2502" t="s">
        <v>14</v>
      </c>
      <c r="E2502" t="s">
        <v>2482</v>
      </c>
      <c r="F2502" t="s">
        <v>2454</v>
      </c>
      <c r="G2502">
        <v>16</v>
      </c>
      <c r="H2502">
        <v>0.22</v>
      </c>
      <c r="I2502">
        <v>8.4047540128129095E-2</v>
      </c>
      <c r="J2502" s="6" t="s">
        <v>114</v>
      </c>
    </row>
    <row r="2503" spans="1:10">
      <c r="A2503">
        <v>0.25</v>
      </c>
      <c r="B2503">
        <v>0</v>
      </c>
      <c r="C2503">
        <v>-644.31758771971602</v>
      </c>
      <c r="D2503" t="s">
        <v>14</v>
      </c>
      <c r="E2503" t="s">
        <v>2483</v>
      </c>
      <c r="F2503" t="s">
        <v>2454</v>
      </c>
      <c r="G2503">
        <v>16</v>
      </c>
      <c r="H2503">
        <v>0.25</v>
      </c>
      <c r="I2503" s="6" t="s">
        <v>196</v>
      </c>
      <c r="J2503" s="6" t="s">
        <v>197</v>
      </c>
    </row>
    <row r="2504" spans="1:10">
      <c r="A2504">
        <v>0.46</v>
      </c>
      <c r="B2504">
        <v>0</v>
      </c>
      <c r="C2504">
        <v>-638.16575058252795</v>
      </c>
      <c r="D2504" t="s">
        <v>14</v>
      </c>
      <c r="E2504" t="s">
        <v>2484</v>
      </c>
      <c r="F2504" t="s">
        <v>2454</v>
      </c>
      <c r="G2504">
        <v>16</v>
      </c>
      <c r="H2504">
        <v>0.46</v>
      </c>
      <c r="I2504" s="6" t="s">
        <v>396</v>
      </c>
      <c r="J2504" s="6" t="s">
        <v>397</v>
      </c>
    </row>
    <row r="2505" spans="1:10">
      <c r="A2505">
        <v>0</v>
      </c>
      <c r="B2505">
        <v>0</v>
      </c>
      <c r="C2505">
        <v>-114.020628484103</v>
      </c>
      <c r="D2505" t="s">
        <v>14</v>
      </c>
      <c r="E2505" t="s">
        <v>2485</v>
      </c>
      <c r="F2505" t="s">
        <v>2454</v>
      </c>
      <c r="G2505">
        <v>16</v>
      </c>
      <c r="H2505">
        <v>0</v>
      </c>
      <c r="I2505">
        <v>0</v>
      </c>
      <c r="J2505" s="6" t="s">
        <v>140</v>
      </c>
    </row>
    <row r="2506" spans="1:10">
      <c r="A2506">
        <v>0.01</v>
      </c>
      <c r="B2506">
        <v>0</v>
      </c>
      <c r="C2506">
        <v>-37.037218178503103</v>
      </c>
      <c r="D2506" t="s">
        <v>10</v>
      </c>
      <c r="E2506" t="s">
        <v>2486</v>
      </c>
      <c r="F2506" t="s">
        <v>2454</v>
      </c>
      <c r="G2506">
        <v>6</v>
      </c>
      <c r="H2506">
        <v>0.01</v>
      </c>
      <c r="I2506" s="6" t="s">
        <v>185</v>
      </c>
      <c r="J2506" s="6" t="s">
        <v>186</v>
      </c>
    </row>
    <row r="2507" spans="1:10">
      <c r="A2507">
        <v>0</v>
      </c>
      <c r="B2507">
        <v>0</v>
      </c>
      <c r="C2507">
        <v>-6.6180830476603196</v>
      </c>
      <c r="D2507" t="s">
        <v>13</v>
      </c>
      <c r="E2507" t="s">
        <v>2486</v>
      </c>
      <c r="F2507" t="s">
        <v>2454</v>
      </c>
      <c r="G2507">
        <v>6</v>
      </c>
      <c r="H2507">
        <v>0</v>
      </c>
      <c r="I2507">
        <v>0</v>
      </c>
      <c r="J2507" s="6" t="s">
        <v>109</v>
      </c>
    </row>
    <row r="2508" spans="1:10">
      <c r="A2508">
        <v>0.32</v>
      </c>
      <c r="B2508">
        <v>0</v>
      </c>
      <c r="C2508">
        <v>-723.09623163756805</v>
      </c>
      <c r="D2508" t="s">
        <v>14</v>
      </c>
      <c r="E2508" t="s">
        <v>2486</v>
      </c>
      <c r="F2508" t="s">
        <v>2454</v>
      </c>
      <c r="G2508">
        <v>16</v>
      </c>
      <c r="H2508">
        <v>0.32</v>
      </c>
      <c r="I2508" s="6" t="s">
        <v>182</v>
      </c>
      <c r="J2508" s="6" t="s">
        <v>183</v>
      </c>
    </row>
    <row r="2509" spans="1:10">
      <c r="A2509">
        <v>0</v>
      </c>
      <c r="B2509">
        <v>0</v>
      </c>
      <c r="C2509">
        <v>-249.64549003024601</v>
      </c>
      <c r="D2509" t="s">
        <v>14</v>
      </c>
      <c r="E2509" t="s">
        <v>2487</v>
      </c>
      <c r="F2509" t="s">
        <v>2454</v>
      </c>
      <c r="G2509">
        <v>16</v>
      </c>
      <c r="H2509">
        <v>0</v>
      </c>
      <c r="I2509">
        <v>0</v>
      </c>
      <c r="J2509" s="6" t="s">
        <v>140</v>
      </c>
    </row>
    <row r="2510" spans="1:10">
      <c r="A2510">
        <v>0</v>
      </c>
      <c r="B2510">
        <v>0</v>
      </c>
      <c r="C2510">
        <v>-61.292580082899697</v>
      </c>
      <c r="D2510" t="s">
        <v>10</v>
      </c>
      <c r="E2510" t="s">
        <v>2488</v>
      </c>
      <c r="F2510" t="s">
        <v>2454</v>
      </c>
      <c r="G2510">
        <v>7</v>
      </c>
      <c r="H2510">
        <v>0</v>
      </c>
      <c r="I2510">
        <v>0</v>
      </c>
      <c r="J2510" s="6" t="s">
        <v>214</v>
      </c>
    </row>
    <row r="2511" spans="1:10">
      <c r="A2511">
        <v>0.09</v>
      </c>
      <c r="B2511">
        <v>0</v>
      </c>
      <c r="C2511">
        <v>-64.464565298507495</v>
      </c>
      <c r="D2511" t="s">
        <v>13</v>
      </c>
      <c r="E2511" t="s">
        <v>2488</v>
      </c>
      <c r="F2511" t="s">
        <v>2454</v>
      </c>
      <c r="G2511">
        <v>6</v>
      </c>
      <c r="H2511">
        <v>0.09</v>
      </c>
      <c r="I2511" s="6" t="s">
        <v>1930</v>
      </c>
      <c r="J2511" s="6" t="s">
        <v>1931</v>
      </c>
    </row>
    <row r="2512" spans="1:10">
      <c r="A2512">
        <v>0.24</v>
      </c>
      <c r="B2512">
        <v>0</v>
      </c>
      <c r="C2512">
        <v>-500.39247716182598</v>
      </c>
      <c r="D2512" t="s">
        <v>14</v>
      </c>
      <c r="E2512" t="s">
        <v>2488</v>
      </c>
      <c r="F2512" t="s">
        <v>2454</v>
      </c>
      <c r="G2512">
        <v>16</v>
      </c>
      <c r="H2512">
        <v>0.24</v>
      </c>
      <c r="I2512">
        <v>9.5792488470350406E-2</v>
      </c>
      <c r="J2512" s="6" t="s">
        <v>152</v>
      </c>
    </row>
    <row r="2513" spans="1:10">
      <c r="A2513">
        <v>0.03</v>
      </c>
      <c r="B2513">
        <v>0</v>
      </c>
      <c r="C2513">
        <v>-240.07646218006201</v>
      </c>
      <c r="D2513" t="s">
        <v>14</v>
      </c>
      <c r="E2513" t="s">
        <v>2489</v>
      </c>
      <c r="F2513" t="s">
        <v>2454</v>
      </c>
      <c r="G2513">
        <v>16</v>
      </c>
      <c r="H2513">
        <v>0.03</v>
      </c>
      <c r="I2513">
        <v>3.0372082184858002E-3</v>
      </c>
      <c r="J2513" s="6" t="s">
        <v>334</v>
      </c>
    </row>
    <row r="2514" spans="1:10">
      <c r="A2514">
        <v>0.11</v>
      </c>
      <c r="B2514">
        <v>0</v>
      </c>
      <c r="C2514">
        <v>-627.10798901851297</v>
      </c>
      <c r="D2514" t="s">
        <v>14</v>
      </c>
      <c r="E2514" t="s">
        <v>2490</v>
      </c>
      <c r="F2514" t="s">
        <v>2454</v>
      </c>
      <c r="G2514">
        <v>16</v>
      </c>
      <c r="H2514">
        <v>0.11</v>
      </c>
      <c r="I2514" s="6" t="s">
        <v>695</v>
      </c>
      <c r="J2514" s="6" t="s">
        <v>696</v>
      </c>
    </row>
    <row r="2515" spans="1:10">
      <c r="A2515">
        <v>0.08</v>
      </c>
      <c r="B2515">
        <v>0</v>
      </c>
      <c r="C2515">
        <v>-359.92701452927997</v>
      </c>
      <c r="D2515" t="s">
        <v>14</v>
      </c>
      <c r="E2515" t="s">
        <v>2491</v>
      </c>
      <c r="F2515" t="s">
        <v>2454</v>
      </c>
      <c r="G2515">
        <v>16</v>
      </c>
      <c r="H2515">
        <v>0.08</v>
      </c>
      <c r="I2515">
        <v>1.6879457268963199E-2</v>
      </c>
      <c r="J2515" s="6" t="s">
        <v>713</v>
      </c>
    </row>
    <row r="2516" spans="1:10">
      <c r="A2516">
        <v>0.17</v>
      </c>
      <c r="B2516">
        <v>0</v>
      </c>
      <c r="C2516">
        <v>-99.186909372132007</v>
      </c>
      <c r="D2516" t="s">
        <v>10</v>
      </c>
      <c r="E2516" t="s">
        <v>2492</v>
      </c>
      <c r="F2516" t="s">
        <v>2454</v>
      </c>
      <c r="G2516">
        <v>6</v>
      </c>
      <c r="H2516">
        <v>0.17</v>
      </c>
      <c r="I2516" s="6" t="s">
        <v>412</v>
      </c>
      <c r="J2516" s="6" t="s">
        <v>413</v>
      </c>
    </row>
    <row r="2517" spans="1:10">
      <c r="A2517">
        <v>0.32</v>
      </c>
      <c r="B2517">
        <v>0</v>
      </c>
      <c r="C2517">
        <v>-674.55082214699405</v>
      </c>
      <c r="D2517" t="s">
        <v>14</v>
      </c>
      <c r="E2517" t="s">
        <v>2492</v>
      </c>
      <c r="F2517" t="s">
        <v>2454</v>
      </c>
      <c r="G2517">
        <v>16</v>
      </c>
      <c r="H2517">
        <v>0.32</v>
      </c>
      <c r="I2517" s="6" t="s">
        <v>182</v>
      </c>
      <c r="J2517" s="6" t="s">
        <v>183</v>
      </c>
    </row>
    <row r="2518" spans="1:10">
      <c r="A2518">
        <v>0.22</v>
      </c>
      <c r="B2518">
        <v>0</v>
      </c>
      <c r="C2518">
        <v>-609.19667732436403</v>
      </c>
      <c r="D2518" t="s">
        <v>14</v>
      </c>
      <c r="E2518" t="s">
        <v>2493</v>
      </c>
      <c r="F2518" t="s">
        <v>2454</v>
      </c>
      <c r="G2518">
        <v>16</v>
      </c>
      <c r="H2518">
        <v>0.22</v>
      </c>
      <c r="I2518">
        <v>8.4047540128129095E-2</v>
      </c>
      <c r="J2518" s="6" t="s">
        <v>114</v>
      </c>
    </row>
    <row r="2519" spans="1:10">
      <c r="A2519">
        <v>0</v>
      </c>
      <c r="B2519">
        <v>0</v>
      </c>
      <c r="C2519">
        <v>-66.086732311841303</v>
      </c>
      <c r="D2519" t="s">
        <v>14</v>
      </c>
      <c r="E2519" t="s">
        <v>2494</v>
      </c>
      <c r="F2519" t="s">
        <v>2454</v>
      </c>
      <c r="G2519">
        <v>16</v>
      </c>
      <c r="H2519">
        <v>0</v>
      </c>
      <c r="I2519">
        <v>0</v>
      </c>
      <c r="J2519" s="6" t="s">
        <v>140</v>
      </c>
    </row>
    <row r="2520" spans="1:10">
      <c r="A2520">
        <v>0</v>
      </c>
      <c r="B2520">
        <v>0</v>
      </c>
      <c r="C2520">
        <v>-0.56281880779607996</v>
      </c>
      <c r="D2520" t="s">
        <v>10</v>
      </c>
      <c r="E2520" t="s">
        <v>2495</v>
      </c>
      <c r="F2520" t="s">
        <v>2454</v>
      </c>
      <c r="G2520">
        <v>7</v>
      </c>
      <c r="H2520">
        <v>0</v>
      </c>
      <c r="I2520">
        <v>0</v>
      </c>
      <c r="J2520" s="6" t="s">
        <v>214</v>
      </c>
    </row>
    <row r="2521" spans="1:10">
      <c r="A2521">
        <v>0</v>
      </c>
      <c r="B2521">
        <v>0</v>
      </c>
      <c r="C2521">
        <v>-0.47236578511456701</v>
      </c>
      <c r="D2521" t="s">
        <v>13</v>
      </c>
      <c r="E2521" t="s">
        <v>2495</v>
      </c>
      <c r="F2521" t="s">
        <v>2454</v>
      </c>
      <c r="G2521">
        <v>7</v>
      </c>
      <c r="H2521">
        <v>0</v>
      </c>
      <c r="I2521">
        <v>0</v>
      </c>
      <c r="J2521" s="6" t="s">
        <v>214</v>
      </c>
    </row>
    <row r="2522" spans="1:10">
      <c r="A2522">
        <v>0</v>
      </c>
      <c r="B2522">
        <v>0</v>
      </c>
      <c r="C2522">
        <v>-4.5025504623686396</v>
      </c>
      <c r="D2522" t="s">
        <v>14</v>
      </c>
      <c r="E2522" t="s">
        <v>2495</v>
      </c>
      <c r="F2522" t="s">
        <v>2454</v>
      </c>
      <c r="G2522">
        <v>16</v>
      </c>
      <c r="H2522">
        <v>0</v>
      </c>
      <c r="I2522">
        <v>0</v>
      </c>
      <c r="J2522" s="6" t="s">
        <v>140</v>
      </c>
    </row>
    <row r="2523" spans="1:10">
      <c r="A2523">
        <v>0.13</v>
      </c>
      <c r="B2523">
        <v>0</v>
      </c>
      <c r="C2523">
        <v>-610.08940327252503</v>
      </c>
      <c r="D2523" t="s">
        <v>14</v>
      </c>
      <c r="E2523" t="s">
        <v>2496</v>
      </c>
      <c r="F2523" t="s">
        <v>2454</v>
      </c>
      <c r="G2523">
        <v>16</v>
      </c>
      <c r="H2523">
        <v>0.13</v>
      </c>
      <c r="I2523">
        <v>3.7231133725714599E-2</v>
      </c>
      <c r="J2523" s="6" t="s">
        <v>336</v>
      </c>
    </row>
    <row r="2524" spans="1:10">
      <c r="A2524">
        <v>0.25</v>
      </c>
      <c r="B2524">
        <v>0</v>
      </c>
      <c r="C2524">
        <v>-556.395397718136</v>
      </c>
      <c r="D2524" t="s">
        <v>14</v>
      </c>
      <c r="E2524" t="s">
        <v>2497</v>
      </c>
      <c r="F2524" t="s">
        <v>2454</v>
      </c>
      <c r="G2524">
        <v>16</v>
      </c>
      <c r="H2524">
        <v>0.25</v>
      </c>
      <c r="I2524" s="6" t="s">
        <v>196</v>
      </c>
      <c r="J2524" s="6" t="s">
        <v>197</v>
      </c>
    </row>
    <row r="2525" spans="1:10">
      <c r="A2525">
        <v>0.06</v>
      </c>
      <c r="B2525">
        <v>0</v>
      </c>
      <c r="C2525">
        <v>-395.01291358996099</v>
      </c>
      <c r="D2525" t="s">
        <v>14</v>
      </c>
      <c r="E2525" t="s">
        <v>2498</v>
      </c>
      <c r="F2525" t="s">
        <v>2454</v>
      </c>
      <c r="G2525">
        <v>16</v>
      </c>
      <c r="H2525">
        <v>0.06</v>
      </c>
      <c r="I2525" s="6" t="s">
        <v>932</v>
      </c>
      <c r="J2525" s="6" t="s">
        <v>933</v>
      </c>
    </row>
    <row r="2526" spans="1:10">
      <c r="A2526">
        <v>0</v>
      </c>
      <c r="B2526">
        <v>0</v>
      </c>
      <c r="C2526">
        <v>-207.55019615571001</v>
      </c>
      <c r="D2526" t="s">
        <v>14</v>
      </c>
      <c r="E2526" t="s">
        <v>2499</v>
      </c>
      <c r="F2526" t="s">
        <v>2454</v>
      </c>
      <c r="G2526">
        <v>16</v>
      </c>
      <c r="H2526">
        <v>0</v>
      </c>
      <c r="I2526">
        <v>0</v>
      </c>
      <c r="J2526" s="6" t="s">
        <v>140</v>
      </c>
    </row>
    <row r="2527" spans="1:10">
      <c r="A2527">
        <v>0</v>
      </c>
      <c r="B2527">
        <v>0</v>
      </c>
      <c r="C2527">
        <v>-48.895811663496701</v>
      </c>
      <c r="D2527" t="s">
        <v>14</v>
      </c>
      <c r="E2527" t="s">
        <v>2500</v>
      </c>
      <c r="F2527" t="s">
        <v>2454</v>
      </c>
      <c r="G2527">
        <v>16</v>
      </c>
      <c r="H2527">
        <v>0</v>
      </c>
      <c r="I2527">
        <v>0</v>
      </c>
      <c r="J2527" s="6" t="s">
        <v>140</v>
      </c>
    </row>
    <row r="2528" spans="1:10">
      <c r="A2528">
        <v>0</v>
      </c>
      <c r="B2528">
        <v>0</v>
      </c>
      <c r="C2528">
        <v>-239.380207188497</v>
      </c>
      <c r="D2528" t="s">
        <v>14</v>
      </c>
      <c r="E2528" t="s">
        <v>2501</v>
      </c>
      <c r="F2528" t="s">
        <v>2454</v>
      </c>
      <c r="G2528">
        <v>16</v>
      </c>
      <c r="H2528">
        <v>0</v>
      </c>
      <c r="I2528">
        <v>0</v>
      </c>
      <c r="J2528" s="6" t="s">
        <v>140</v>
      </c>
    </row>
    <row r="2529" spans="1:10">
      <c r="A2529">
        <v>0.04</v>
      </c>
      <c r="B2529">
        <v>0</v>
      </c>
      <c r="C2529">
        <v>-325.61582198312698</v>
      </c>
      <c r="D2529" t="s">
        <v>14</v>
      </c>
      <c r="E2529" t="s">
        <v>2502</v>
      </c>
      <c r="F2529" t="s">
        <v>2454</v>
      </c>
      <c r="G2529">
        <v>16</v>
      </c>
      <c r="H2529">
        <v>0.04</v>
      </c>
      <c r="I2529">
        <v>5.09931620646296E-3</v>
      </c>
      <c r="J2529" s="6" t="s">
        <v>165</v>
      </c>
    </row>
    <row r="2530" spans="1:10">
      <c r="A2530">
        <v>0.08</v>
      </c>
      <c r="B2530">
        <v>0</v>
      </c>
      <c r="C2530">
        <v>-444.071679433094</v>
      </c>
      <c r="D2530" t="s">
        <v>14</v>
      </c>
      <c r="E2530" t="s">
        <v>2503</v>
      </c>
      <c r="F2530" t="s">
        <v>2454</v>
      </c>
      <c r="G2530">
        <v>16</v>
      </c>
      <c r="H2530">
        <v>0.08</v>
      </c>
      <c r="I2530">
        <v>1.6879457268963199E-2</v>
      </c>
      <c r="J2530" s="6" t="s">
        <v>713</v>
      </c>
    </row>
    <row r="2531" spans="1:10">
      <c r="A2531">
        <v>0.12</v>
      </c>
      <c r="B2531">
        <v>0</v>
      </c>
      <c r="C2531">
        <v>-457.531047022525</v>
      </c>
      <c r="D2531" t="s">
        <v>14</v>
      </c>
      <c r="E2531" t="s">
        <v>2504</v>
      </c>
      <c r="F2531" t="s">
        <v>2454</v>
      </c>
      <c r="G2531">
        <v>16</v>
      </c>
      <c r="H2531">
        <v>0.12</v>
      </c>
      <c r="I2531">
        <v>3.2767774577421999E-2</v>
      </c>
      <c r="J2531" s="6" t="s">
        <v>260</v>
      </c>
    </row>
    <row r="2532" spans="1:10">
      <c r="A2532">
        <v>0</v>
      </c>
      <c r="B2532">
        <v>0</v>
      </c>
      <c r="C2532">
        <v>-214.31516129291799</v>
      </c>
      <c r="D2532" t="s">
        <v>14</v>
      </c>
      <c r="E2532" t="s">
        <v>2505</v>
      </c>
      <c r="F2532" t="s">
        <v>2454</v>
      </c>
      <c r="G2532">
        <v>16</v>
      </c>
      <c r="H2532">
        <v>0</v>
      </c>
      <c r="I2532">
        <v>0</v>
      </c>
      <c r="J2532" s="6" t="s">
        <v>140</v>
      </c>
    </row>
    <row r="2533" spans="1:10">
      <c r="A2533">
        <v>0</v>
      </c>
      <c r="B2533">
        <v>0</v>
      </c>
      <c r="C2533">
        <v>-42.413646947612598</v>
      </c>
      <c r="D2533" t="s">
        <v>14</v>
      </c>
      <c r="E2533" t="s">
        <v>2506</v>
      </c>
      <c r="F2533" t="s">
        <v>2454</v>
      </c>
      <c r="G2533">
        <v>16</v>
      </c>
      <c r="H2533">
        <v>0</v>
      </c>
      <c r="I2533">
        <v>0</v>
      </c>
      <c r="J2533" s="6" t="s">
        <v>140</v>
      </c>
    </row>
    <row r="2534" spans="1:10">
      <c r="A2534">
        <v>0.62</v>
      </c>
      <c r="B2534">
        <v>0</v>
      </c>
      <c r="C2534">
        <v>-90.143863241652298</v>
      </c>
      <c r="D2534" t="s">
        <v>10</v>
      </c>
      <c r="E2534" t="s">
        <v>2507</v>
      </c>
      <c r="F2534" t="s">
        <v>2454</v>
      </c>
      <c r="G2534">
        <v>6</v>
      </c>
      <c r="H2534">
        <v>0.62</v>
      </c>
      <c r="I2534" s="6" t="s">
        <v>1435</v>
      </c>
      <c r="J2534" s="6" t="s">
        <v>1436</v>
      </c>
    </row>
    <row r="2535" spans="1:10">
      <c r="A2535">
        <v>0.49</v>
      </c>
      <c r="B2535">
        <v>0</v>
      </c>
      <c r="C2535">
        <v>-753.89944711887199</v>
      </c>
      <c r="D2535" t="s">
        <v>14</v>
      </c>
      <c r="E2535" t="s">
        <v>2507</v>
      </c>
      <c r="F2535" t="s">
        <v>2454</v>
      </c>
      <c r="G2535">
        <v>16</v>
      </c>
      <c r="H2535">
        <v>0.49</v>
      </c>
      <c r="I2535" s="6" t="s">
        <v>393</v>
      </c>
      <c r="J2535" s="6" t="s">
        <v>394</v>
      </c>
    </row>
    <row r="2536" spans="1:10">
      <c r="A2536">
        <v>0</v>
      </c>
      <c r="B2536">
        <v>0</v>
      </c>
      <c r="C2536">
        <v>-5.6985404289353099</v>
      </c>
      <c r="D2536" t="s">
        <v>14</v>
      </c>
      <c r="E2536" t="s">
        <v>2508</v>
      </c>
      <c r="F2536" t="s">
        <v>2454</v>
      </c>
      <c r="G2536">
        <v>16</v>
      </c>
      <c r="H2536">
        <v>0</v>
      </c>
      <c r="I2536">
        <v>0</v>
      </c>
      <c r="J2536" s="6" t="s">
        <v>140</v>
      </c>
    </row>
    <row r="2537" spans="1:10">
      <c r="A2537">
        <v>0</v>
      </c>
      <c r="B2537">
        <v>0</v>
      </c>
      <c r="C2537">
        <v>-6.7136243501389599</v>
      </c>
      <c r="D2537" t="s">
        <v>14</v>
      </c>
      <c r="E2537" t="s">
        <v>2509</v>
      </c>
      <c r="F2537" t="s">
        <v>2454</v>
      </c>
      <c r="G2537">
        <v>16</v>
      </c>
      <c r="H2537">
        <v>0</v>
      </c>
      <c r="I2537">
        <v>0</v>
      </c>
      <c r="J2537" s="6" t="s">
        <v>140</v>
      </c>
    </row>
    <row r="2538" spans="1:10">
      <c r="A2538">
        <v>0</v>
      </c>
      <c r="B2538">
        <v>0</v>
      </c>
      <c r="C2538">
        <v>-7.6583559203680904</v>
      </c>
      <c r="D2538" t="s">
        <v>14</v>
      </c>
      <c r="E2538" t="s">
        <v>2510</v>
      </c>
      <c r="F2538" t="s">
        <v>2454</v>
      </c>
      <c r="G2538">
        <v>16</v>
      </c>
      <c r="H2538">
        <v>0</v>
      </c>
      <c r="I2538">
        <v>0</v>
      </c>
      <c r="J2538" s="6" t="s">
        <v>140</v>
      </c>
    </row>
    <row r="2539" spans="1:10">
      <c r="A2539">
        <v>0.27</v>
      </c>
      <c r="B2539">
        <v>0</v>
      </c>
      <c r="C2539">
        <v>-447.07782151027101</v>
      </c>
      <c r="D2539" t="s">
        <v>14</v>
      </c>
      <c r="E2539" t="s">
        <v>2511</v>
      </c>
      <c r="F2539" t="s">
        <v>2454</v>
      </c>
      <c r="G2539">
        <v>16</v>
      </c>
      <c r="H2539">
        <v>0.27</v>
      </c>
      <c r="I2539">
        <v>0.114172650502742</v>
      </c>
      <c r="J2539" s="6" t="s">
        <v>429</v>
      </c>
    </row>
    <row r="2540" spans="1:10">
      <c r="A2540">
        <v>0</v>
      </c>
      <c r="B2540">
        <v>0</v>
      </c>
      <c r="C2540">
        <v>-204.717870921421</v>
      </c>
      <c r="D2540" t="s">
        <v>14</v>
      </c>
      <c r="E2540" t="s">
        <v>2512</v>
      </c>
      <c r="F2540" t="s">
        <v>2454</v>
      </c>
      <c r="G2540">
        <v>16</v>
      </c>
      <c r="H2540">
        <v>0</v>
      </c>
      <c r="I2540">
        <v>0</v>
      </c>
      <c r="J2540" s="6" t="s">
        <v>140</v>
      </c>
    </row>
    <row r="2541" spans="1:10">
      <c r="A2541">
        <v>0.52</v>
      </c>
      <c r="B2541">
        <v>0</v>
      </c>
      <c r="C2541">
        <v>-40.156919231351303</v>
      </c>
      <c r="D2541" t="s">
        <v>13</v>
      </c>
      <c r="E2541" t="s">
        <v>2513</v>
      </c>
      <c r="F2541" t="s">
        <v>2454</v>
      </c>
      <c r="G2541">
        <v>5</v>
      </c>
      <c r="H2541">
        <v>0.52</v>
      </c>
      <c r="I2541" s="6" t="s">
        <v>300</v>
      </c>
      <c r="J2541">
        <v>0.84073763132141299</v>
      </c>
    </row>
    <row r="2542" spans="1:10">
      <c r="A2542">
        <v>0.26</v>
      </c>
      <c r="B2542">
        <v>0</v>
      </c>
      <c r="C2542">
        <v>-705.87800960505501</v>
      </c>
      <c r="D2542" t="s">
        <v>14</v>
      </c>
      <c r="E2542" t="s">
        <v>2513</v>
      </c>
      <c r="F2542" t="s">
        <v>2454</v>
      </c>
      <c r="G2542">
        <v>16</v>
      </c>
      <c r="H2542">
        <v>0.26</v>
      </c>
      <c r="I2542" s="6" t="s">
        <v>440</v>
      </c>
      <c r="J2542">
        <v>0.50498332953799996</v>
      </c>
    </row>
    <row r="2543" spans="1:10">
      <c r="A2543">
        <v>0.17</v>
      </c>
      <c r="B2543">
        <v>0</v>
      </c>
      <c r="C2543">
        <v>-503.89593933443899</v>
      </c>
      <c r="D2543" t="s">
        <v>14</v>
      </c>
      <c r="E2543" t="s">
        <v>2514</v>
      </c>
      <c r="F2543" t="s">
        <v>2454</v>
      </c>
      <c r="G2543">
        <v>16</v>
      </c>
      <c r="H2543">
        <v>0.17</v>
      </c>
      <c r="I2543">
        <v>5.6689958584459903E-2</v>
      </c>
      <c r="J2543" s="6" t="s">
        <v>179</v>
      </c>
    </row>
    <row r="2544" spans="1:10">
      <c r="A2544">
        <v>0</v>
      </c>
      <c r="B2544">
        <v>0</v>
      </c>
      <c r="C2544">
        <v>-187.155921385097</v>
      </c>
      <c r="D2544" t="s">
        <v>14</v>
      </c>
      <c r="E2544" t="s">
        <v>2515</v>
      </c>
      <c r="F2544" t="s">
        <v>2454</v>
      </c>
      <c r="G2544">
        <v>16</v>
      </c>
      <c r="H2544">
        <v>0</v>
      </c>
      <c r="I2544">
        <v>0</v>
      </c>
      <c r="J2544" s="6" t="s">
        <v>140</v>
      </c>
    </row>
    <row r="2545" spans="1:10">
      <c r="A2545">
        <v>0</v>
      </c>
      <c r="B2545">
        <v>0</v>
      </c>
      <c r="C2545">
        <v>-164.21822968087699</v>
      </c>
      <c r="D2545" t="s">
        <v>14</v>
      </c>
      <c r="E2545" t="s">
        <v>2516</v>
      </c>
      <c r="F2545" t="s">
        <v>2454</v>
      </c>
      <c r="G2545">
        <v>16</v>
      </c>
      <c r="H2545">
        <v>0</v>
      </c>
      <c r="I2545">
        <v>0</v>
      </c>
      <c r="J2545" s="6" t="s">
        <v>140</v>
      </c>
    </row>
    <row r="2546" spans="1:10">
      <c r="A2546">
        <v>0.06</v>
      </c>
      <c r="B2546">
        <v>0</v>
      </c>
      <c r="C2546">
        <v>-334.10073629084502</v>
      </c>
      <c r="D2546" t="s">
        <v>14</v>
      </c>
      <c r="E2546" t="s">
        <v>2517</v>
      </c>
      <c r="F2546" t="s">
        <v>2454</v>
      </c>
      <c r="G2546">
        <v>16</v>
      </c>
      <c r="H2546">
        <v>0.06</v>
      </c>
      <c r="I2546" s="6" t="s">
        <v>932</v>
      </c>
      <c r="J2546" s="6" t="s">
        <v>933</v>
      </c>
    </row>
    <row r="2547" spans="1:10">
      <c r="A2547">
        <v>0.04</v>
      </c>
      <c r="B2547">
        <v>0</v>
      </c>
      <c r="C2547">
        <v>-272.09182344335397</v>
      </c>
      <c r="D2547" t="s">
        <v>14</v>
      </c>
      <c r="E2547" t="s">
        <v>2518</v>
      </c>
      <c r="F2547" t="s">
        <v>2454</v>
      </c>
      <c r="G2547">
        <v>16</v>
      </c>
      <c r="H2547">
        <v>0.04</v>
      </c>
      <c r="I2547">
        <v>5.09931620646296E-3</v>
      </c>
      <c r="J2547" s="6" t="s">
        <v>165</v>
      </c>
    </row>
    <row r="2548" spans="1:10">
      <c r="A2548">
        <v>0.37</v>
      </c>
      <c r="B2548">
        <v>0</v>
      </c>
      <c r="C2548">
        <v>-709.07269197597998</v>
      </c>
      <c r="D2548" t="s">
        <v>14</v>
      </c>
      <c r="E2548" t="s">
        <v>2519</v>
      </c>
      <c r="F2548" t="s">
        <v>2454</v>
      </c>
      <c r="G2548">
        <v>16</v>
      </c>
      <c r="H2548">
        <v>0.37</v>
      </c>
      <c r="I2548" s="6" t="s">
        <v>137</v>
      </c>
      <c r="J2548" s="6" t="s">
        <v>138</v>
      </c>
    </row>
    <row r="2549" spans="1:10">
      <c r="A2549">
        <v>0</v>
      </c>
      <c r="B2549">
        <v>0</v>
      </c>
      <c r="C2549">
        <v>-7.87975796691972</v>
      </c>
      <c r="D2549" t="s">
        <v>14</v>
      </c>
      <c r="E2549" t="s">
        <v>2520</v>
      </c>
      <c r="F2549" t="s">
        <v>2454</v>
      </c>
      <c r="G2549">
        <v>16</v>
      </c>
      <c r="H2549">
        <v>0</v>
      </c>
      <c r="I2549">
        <v>0</v>
      </c>
      <c r="J2549" s="6" t="s">
        <v>140</v>
      </c>
    </row>
    <row r="2550" spans="1:10">
      <c r="A2550">
        <v>0</v>
      </c>
      <c r="B2550">
        <v>0</v>
      </c>
      <c r="C2550">
        <v>-73.712662639780902</v>
      </c>
      <c r="D2550" t="s">
        <v>14</v>
      </c>
      <c r="E2550" t="s">
        <v>2521</v>
      </c>
      <c r="F2550" t="s">
        <v>2454</v>
      </c>
      <c r="G2550">
        <v>16</v>
      </c>
      <c r="H2550">
        <v>0</v>
      </c>
      <c r="I2550">
        <v>0</v>
      </c>
      <c r="J2550" s="6" t="s">
        <v>140</v>
      </c>
    </row>
    <row r="2551" spans="1:10">
      <c r="A2551">
        <v>0</v>
      </c>
      <c r="B2551">
        <v>0</v>
      </c>
      <c r="C2551">
        <v>-98.793359771200997</v>
      </c>
      <c r="D2551" t="s">
        <v>14</v>
      </c>
      <c r="E2551" t="s">
        <v>2522</v>
      </c>
      <c r="F2551" t="s">
        <v>2454</v>
      </c>
      <c r="G2551">
        <v>16</v>
      </c>
      <c r="H2551">
        <v>0</v>
      </c>
      <c r="I2551">
        <v>0</v>
      </c>
      <c r="J2551" s="6" t="s">
        <v>140</v>
      </c>
    </row>
    <row r="2552" spans="1:10">
      <c r="A2552">
        <v>0</v>
      </c>
      <c r="B2552">
        <v>0</v>
      </c>
      <c r="C2552">
        <v>-6.7048214095508802</v>
      </c>
      <c r="D2552" t="s">
        <v>14</v>
      </c>
      <c r="E2552" t="s">
        <v>2523</v>
      </c>
      <c r="F2552" t="s">
        <v>2454</v>
      </c>
      <c r="G2552">
        <v>16</v>
      </c>
      <c r="H2552">
        <v>0</v>
      </c>
      <c r="I2552">
        <v>0</v>
      </c>
      <c r="J2552" s="6" t="s">
        <v>140</v>
      </c>
    </row>
    <row r="2553" spans="1:10">
      <c r="A2553">
        <v>0</v>
      </c>
      <c r="B2553">
        <v>0</v>
      </c>
      <c r="C2553">
        <v>-6.04058049155178</v>
      </c>
      <c r="D2553" t="s">
        <v>14</v>
      </c>
      <c r="E2553" t="s">
        <v>2524</v>
      </c>
      <c r="F2553" t="s">
        <v>2454</v>
      </c>
      <c r="G2553">
        <v>17</v>
      </c>
      <c r="H2553">
        <v>0</v>
      </c>
      <c r="I2553" s="6" t="s">
        <v>2525</v>
      </c>
      <c r="J2553" s="6" t="s">
        <v>2526</v>
      </c>
    </row>
    <row r="2554" spans="1:10">
      <c r="A2554">
        <v>0.05</v>
      </c>
      <c r="B2554">
        <v>0</v>
      </c>
      <c r="C2554">
        <v>-341.98329775148301</v>
      </c>
      <c r="D2554" t="s">
        <v>14</v>
      </c>
      <c r="E2554" t="s">
        <v>2527</v>
      </c>
      <c r="F2554" t="s">
        <v>2454</v>
      </c>
      <c r="G2554">
        <v>16</v>
      </c>
      <c r="H2554">
        <v>0.05</v>
      </c>
      <c r="I2554">
        <v>7.5593352321114303E-3</v>
      </c>
      <c r="J2554" s="6" t="s">
        <v>199</v>
      </c>
    </row>
    <row r="2555" spans="1:10">
      <c r="A2555" s="6" t="s">
        <v>236</v>
      </c>
      <c r="B2555">
        <v>0</v>
      </c>
      <c r="C2555">
        <v>-701.55308751067196</v>
      </c>
      <c r="D2555" t="s">
        <v>14</v>
      </c>
      <c r="E2555" t="s">
        <v>2528</v>
      </c>
      <c r="F2555" t="s">
        <v>2454</v>
      </c>
      <c r="G2555">
        <v>16</v>
      </c>
      <c r="H2555" s="6" t="s">
        <v>236</v>
      </c>
      <c r="I2555" s="6" t="s">
        <v>237</v>
      </c>
      <c r="J2555">
        <v>0.64453599400862305</v>
      </c>
    </row>
    <row r="2556" spans="1:10">
      <c r="A2556">
        <v>0</v>
      </c>
      <c r="B2556">
        <v>0</v>
      </c>
      <c r="C2556">
        <v>-87.366330406297607</v>
      </c>
      <c r="D2556" t="s">
        <v>14</v>
      </c>
      <c r="E2556" t="s">
        <v>2529</v>
      </c>
      <c r="F2556" t="s">
        <v>2454</v>
      </c>
      <c r="G2556">
        <v>16</v>
      </c>
      <c r="H2556">
        <v>0</v>
      </c>
      <c r="I2556">
        <v>0</v>
      </c>
      <c r="J2556" s="6" t="s">
        <v>140</v>
      </c>
    </row>
    <row r="2557" spans="1:10">
      <c r="A2557">
        <v>0.15</v>
      </c>
      <c r="B2557">
        <v>0</v>
      </c>
      <c r="C2557">
        <v>-627.37582788763302</v>
      </c>
      <c r="D2557" t="s">
        <v>14</v>
      </c>
      <c r="E2557" t="s">
        <v>2530</v>
      </c>
      <c r="F2557" t="s">
        <v>2454</v>
      </c>
      <c r="G2557">
        <v>16</v>
      </c>
      <c r="H2557">
        <v>0.15</v>
      </c>
      <c r="I2557">
        <v>4.6658155288370001E-2</v>
      </c>
      <c r="J2557" s="6" t="s">
        <v>365</v>
      </c>
    </row>
    <row r="2558" spans="1:10">
      <c r="A2558">
        <v>0.1</v>
      </c>
      <c r="B2558">
        <v>0</v>
      </c>
      <c r="C2558">
        <v>-411.275451205053</v>
      </c>
      <c r="D2558" t="s">
        <v>14</v>
      </c>
      <c r="E2558" t="s">
        <v>2531</v>
      </c>
      <c r="F2558" t="s">
        <v>2454</v>
      </c>
      <c r="G2558">
        <v>16</v>
      </c>
      <c r="H2558">
        <v>0.1</v>
      </c>
      <c r="I2558" s="6" t="s">
        <v>172</v>
      </c>
      <c r="J2558" s="6" t="s">
        <v>173</v>
      </c>
    </row>
    <row r="2559" spans="1:10">
      <c r="A2559">
        <v>0</v>
      </c>
      <c r="B2559">
        <v>0</v>
      </c>
      <c r="C2559">
        <v>-42.750588418149903</v>
      </c>
      <c r="D2559" t="s">
        <v>14</v>
      </c>
      <c r="E2559" t="s">
        <v>2532</v>
      </c>
      <c r="F2559" t="s">
        <v>2454</v>
      </c>
      <c r="G2559">
        <v>16</v>
      </c>
      <c r="H2559">
        <v>0</v>
      </c>
      <c r="I2559">
        <v>0</v>
      </c>
      <c r="J2559" s="6" t="s">
        <v>140</v>
      </c>
    </row>
    <row r="2560" spans="1:10">
      <c r="A2560">
        <v>0</v>
      </c>
      <c r="B2560">
        <v>0</v>
      </c>
      <c r="C2560">
        <v>-191.93243056431299</v>
      </c>
      <c r="D2560" t="s">
        <v>14</v>
      </c>
      <c r="E2560" t="s">
        <v>2533</v>
      </c>
      <c r="F2560" t="s">
        <v>2454</v>
      </c>
      <c r="G2560">
        <v>16</v>
      </c>
      <c r="H2560">
        <v>0</v>
      </c>
      <c r="I2560">
        <v>0</v>
      </c>
      <c r="J2560" s="6" t="s">
        <v>140</v>
      </c>
    </row>
    <row r="2561" spans="1:10">
      <c r="A2561">
        <v>0.23</v>
      </c>
      <c r="B2561">
        <v>0</v>
      </c>
      <c r="C2561">
        <v>-322.962376367866</v>
      </c>
      <c r="D2561" t="s">
        <v>14</v>
      </c>
      <c r="E2561" t="s">
        <v>2534</v>
      </c>
      <c r="F2561" t="s">
        <v>2454</v>
      </c>
      <c r="G2561">
        <v>16</v>
      </c>
      <c r="H2561">
        <v>0.23</v>
      </c>
      <c r="I2561">
        <v>8.9866955870574194E-2</v>
      </c>
      <c r="J2561" s="6" t="s">
        <v>402</v>
      </c>
    </row>
    <row r="2562" spans="1:10">
      <c r="A2562">
        <v>0</v>
      </c>
      <c r="B2562">
        <v>0</v>
      </c>
      <c r="C2562">
        <v>-4.7739095304131798</v>
      </c>
      <c r="D2562" t="s">
        <v>14</v>
      </c>
      <c r="E2562" t="s">
        <v>2535</v>
      </c>
      <c r="F2562" t="s">
        <v>2454</v>
      </c>
      <c r="G2562">
        <v>16</v>
      </c>
      <c r="H2562">
        <v>0</v>
      </c>
      <c r="I2562">
        <v>0</v>
      </c>
      <c r="J2562" s="6" t="s">
        <v>140</v>
      </c>
    </row>
    <row r="2563" spans="1:10">
      <c r="A2563">
        <v>0</v>
      </c>
      <c r="B2563">
        <v>0</v>
      </c>
      <c r="C2563">
        <v>-5.1759229645532399</v>
      </c>
      <c r="D2563" t="s">
        <v>14</v>
      </c>
      <c r="E2563" t="s">
        <v>2536</v>
      </c>
      <c r="F2563" t="s">
        <v>2454</v>
      </c>
      <c r="G2563">
        <v>16</v>
      </c>
      <c r="H2563">
        <v>0</v>
      </c>
      <c r="I2563">
        <v>0</v>
      </c>
      <c r="J2563" s="6" t="s">
        <v>140</v>
      </c>
    </row>
    <row r="2564" spans="1:10">
      <c r="A2564">
        <v>0</v>
      </c>
      <c r="B2564">
        <v>0</v>
      </c>
      <c r="C2564">
        <v>-4.61310415675716</v>
      </c>
      <c r="D2564" t="s">
        <v>14</v>
      </c>
      <c r="E2564" t="s">
        <v>2537</v>
      </c>
      <c r="F2564" t="s">
        <v>2454</v>
      </c>
      <c r="G2564">
        <v>16</v>
      </c>
      <c r="H2564">
        <v>0</v>
      </c>
      <c r="I2564">
        <v>0</v>
      </c>
      <c r="J2564" s="6" t="s">
        <v>140</v>
      </c>
    </row>
    <row r="2565" spans="1:10">
      <c r="A2565">
        <v>0.06</v>
      </c>
      <c r="B2565">
        <v>0</v>
      </c>
      <c r="C2565">
        <v>-370.32810506515301</v>
      </c>
      <c r="D2565" t="s">
        <v>14</v>
      </c>
      <c r="E2565" t="s">
        <v>2538</v>
      </c>
      <c r="F2565" t="s">
        <v>2454</v>
      </c>
      <c r="G2565">
        <v>26</v>
      </c>
      <c r="H2565">
        <v>0.06</v>
      </c>
      <c r="I2565">
        <v>1.43251207896635E-2</v>
      </c>
      <c r="J2565" s="6" t="s">
        <v>2539</v>
      </c>
    </row>
    <row r="2566" spans="1:10">
      <c r="A2566">
        <v>0</v>
      </c>
      <c r="B2566">
        <v>0</v>
      </c>
      <c r="C2566">
        <v>-89.499458955659705</v>
      </c>
      <c r="D2566" t="s">
        <v>14</v>
      </c>
      <c r="E2566" t="s">
        <v>2540</v>
      </c>
      <c r="F2566" t="s">
        <v>2454</v>
      </c>
      <c r="G2566">
        <v>16</v>
      </c>
      <c r="H2566">
        <v>0</v>
      </c>
      <c r="I2566">
        <v>0</v>
      </c>
      <c r="J2566" s="6" t="s">
        <v>140</v>
      </c>
    </row>
    <row r="2567" spans="1:10">
      <c r="A2567">
        <v>0</v>
      </c>
      <c r="B2567">
        <v>0</v>
      </c>
      <c r="C2567">
        <v>-235.21976411515999</v>
      </c>
      <c r="D2567" t="s">
        <v>14</v>
      </c>
      <c r="E2567" t="s">
        <v>2541</v>
      </c>
      <c r="F2567" t="s">
        <v>2454</v>
      </c>
      <c r="G2567">
        <v>16</v>
      </c>
      <c r="H2567">
        <v>0</v>
      </c>
      <c r="I2567">
        <v>0</v>
      </c>
      <c r="J2567" s="6" t="s">
        <v>140</v>
      </c>
    </row>
    <row r="2568" spans="1:10">
      <c r="A2568">
        <v>0</v>
      </c>
      <c r="B2568">
        <v>0</v>
      </c>
      <c r="C2568">
        <v>-61.931682690578697</v>
      </c>
      <c r="D2568" t="s">
        <v>14</v>
      </c>
      <c r="E2568" t="s">
        <v>2542</v>
      </c>
      <c r="F2568" t="s">
        <v>2454</v>
      </c>
      <c r="G2568">
        <v>16</v>
      </c>
      <c r="H2568">
        <v>0</v>
      </c>
      <c r="I2568">
        <v>0</v>
      </c>
      <c r="J2568" s="6" t="s">
        <v>140</v>
      </c>
    </row>
    <row r="2569" spans="1:10">
      <c r="A2569">
        <v>0</v>
      </c>
      <c r="B2569">
        <v>0</v>
      </c>
      <c r="C2569">
        <v>-31.4861475634793</v>
      </c>
      <c r="D2569" t="s">
        <v>14</v>
      </c>
      <c r="E2569" t="s">
        <v>2543</v>
      </c>
      <c r="F2569" t="s">
        <v>2454</v>
      </c>
      <c r="G2569">
        <v>16</v>
      </c>
      <c r="H2569">
        <v>0</v>
      </c>
      <c r="I2569">
        <v>0</v>
      </c>
      <c r="J2569" s="6" t="s">
        <v>140</v>
      </c>
    </row>
    <row r="2570" spans="1:10">
      <c r="A2570">
        <v>0</v>
      </c>
      <c r="B2570">
        <v>0</v>
      </c>
      <c r="C2570">
        <v>-27.2112559851643</v>
      </c>
      <c r="D2570" t="s">
        <v>14</v>
      </c>
      <c r="E2570" t="s">
        <v>2544</v>
      </c>
      <c r="F2570" t="s">
        <v>2454</v>
      </c>
      <c r="G2570">
        <v>16</v>
      </c>
      <c r="H2570">
        <v>0</v>
      </c>
      <c r="I2570">
        <v>0</v>
      </c>
      <c r="J2570" s="6" t="s">
        <v>140</v>
      </c>
    </row>
    <row r="2571" spans="1:10">
      <c r="A2571">
        <v>0</v>
      </c>
      <c r="B2571">
        <v>0</v>
      </c>
      <c r="C2571">
        <v>-4.4723994548081398</v>
      </c>
      <c r="D2571" t="s">
        <v>14</v>
      </c>
      <c r="E2571" t="s">
        <v>2545</v>
      </c>
      <c r="F2571" t="s">
        <v>2454</v>
      </c>
      <c r="G2571">
        <v>16</v>
      </c>
      <c r="H2571">
        <v>0</v>
      </c>
      <c r="I2571">
        <v>0</v>
      </c>
      <c r="J2571" s="6" t="s">
        <v>140</v>
      </c>
    </row>
    <row r="2572" spans="1:10">
      <c r="A2572">
        <v>0</v>
      </c>
      <c r="B2572">
        <v>0</v>
      </c>
      <c r="C2572">
        <v>-5.1759229645532399</v>
      </c>
      <c r="D2572" t="s">
        <v>14</v>
      </c>
      <c r="E2572" t="s">
        <v>2546</v>
      </c>
      <c r="F2572" t="s">
        <v>2454</v>
      </c>
      <c r="G2572">
        <v>16</v>
      </c>
      <c r="H2572">
        <v>0</v>
      </c>
      <c r="I2572">
        <v>0</v>
      </c>
      <c r="J2572" s="6" t="s">
        <v>140</v>
      </c>
    </row>
    <row r="2573" spans="1:10">
      <c r="A2573">
        <v>0</v>
      </c>
      <c r="B2573">
        <v>0</v>
      </c>
      <c r="C2573">
        <v>-7.1156377842790199</v>
      </c>
      <c r="D2573" t="s">
        <v>14</v>
      </c>
      <c r="E2573" t="s">
        <v>2547</v>
      </c>
      <c r="F2573" t="s">
        <v>2454</v>
      </c>
      <c r="G2573">
        <v>16</v>
      </c>
      <c r="H2573">
        <v>0</v>
      </c>
      <c r="I2573">
        <v>0</v>
      </c>
      <c r="J2573" s="6" t="s">
        <v>140</v>
      </c>
    </row>
    <row r="2574" spans="1:10">
      <c r="A2574">
        <v>0</v>
      </c>
      <c r="B2574">
        <v>0</v>
      </c>
      <c r="C2574">
        <v>-30.653181490689899</v>
      </c>
      <c r="D2574" t="s">
        <v>14</v>
      </c>
      <c r="E2574" t="s">
        <v>2548</v>
      </c>
      <c r="F2574" t="s">
        <v>2454</v>
      </c>
      <c r="G2574">
        <v>16</v>
      </c>
      <c r="H2574">
        <v>0</v>
      </c>
      <c r="I2574">
        <v>0</v>
      </c>
      <c r="J2574" s="6" t="s">
        <v>140</v>
      </c>
    </row>
    <row r="2575" spans="1:10">
      <c r="A2575">
        <v>0</v>
      </c>
      <c r="B2575">
        <v>0</v>
      </c>
      <c r="C2575">
        <v>-210.8288987569</v>
      </c>
      <c r="D2575" t="s">
        <v>14</v>
      </c>
      <c r="E2575" t="s">
        <v>2549</v>
      </c>
      <c r="F2575" t="s">
        <v>2454</v>
      </c>
      <c r="G2575">
        <v>16</v>
      </c>
      <c r="H2575">
        <v>0</v>
      </c>
      <c r="I2575">
        <v>0</v>
      </c>
      <c r="J2575" s="6" t="s">
        <v>140</v>
      </c>
    </row>
    <row r="2576" spans="1:10">
      <c r="A2576">
        <v>0</v>
      </c>
      <c r="B2576">
        <v>0</v>
      </c>
      <c r="C2576">
        <v>-170.12095044079999</v>
      </c>
      <c r="D2576" t="s">
        <v>14</v>
      </c>
      <c r="E2576" t="s">
        <v>2550</v>
      </c>
      <c r="F2576" t="s">
        <v>2454</v>
      </c>
      <c r="G2576">
        <v>16</v>
      </c>
      <c r="H2576">
        <v>0</v>
      </c>
      <c r="I2576">
        <v>0</v>
      </c>
      <c r="J2576" s="6" t="s">
        <v>140</v>
      </c>
    </row>
    <row r="2577" spans="1:10">
      <c r="A2577">
        <v>0</v>
      </c>
      <c r="B2577">
        <v>0</v>
      </c>
      <c r="C2577">
        <v>-7.4808736000523401</v>
      </c>
      <c r="D2577" t="s">
        <v>14</v>
      </c>
      <c r="E2577" t="s">
        <v>2551</v>
      </c>
      <c r="F2577" t="s">
        <v>2454</v>
      </c>
      <c r="G2577">
        <v>16</v>
      </c>
      <c r="H2577">
        <v>0</v>
      </c>
      <c r="I2577">
        <v>0</v>
      </c>
      <c r="J2577" s="6" t="s">
        <v>140</v>
      </c>
    </row>
    <row r="2578" spans="1:10">
      <c r="A2578">
        <v>0</v>
      </c>
      <c r="B2578">
        <v>0</v>
      </c>
      <c r="C2578">
        <v>-5.6884900930818096</v>
      </c>
      <c r="D2578" t="s">
        <v>14</v>
      </c>
      <c r="E2578" t="s">
        <v>2552</v>
      </c>
      <c r="F2578" t="s">
        <v>2454</v>
      </c>
      <c r="G2578">
        <v>16</v>
      </c>
      <c r="H2578">
        <v>0</v>
      </c>
      <c r="I2578">
        <v>0</v>
      </c>
      <c r="J2578" s="6" t="s">
        <v>140</v>
      </c>
    </row>
    <row r="2579" spans="1:10">
      <c r="A2579">
        <v>0</v>
      </c>
      <c r="B2579">
        <v>0</v>
      </c>
      <c r="C2579">
        <v>-63.9717684976724</v>
      </c>
      <c r="D2579" t="s">
        <v>14</v>
      </c>
      <c r="E2579" t="s">
        <v>2553</v>
      </c>
      <c r="F2579" t="s">
        <v>2454</v>
      </c>
      <c r="G2579">
        <v>16</v>
      </c>
      <c r="H2579">
        <v>0</v>
      </c>
      <c r="I2579">
        <v>0</v>
      </c>
      <c r="J2579" s="6" t="s">
        <v>140</v>
      </c>
    </row>
    <row r="2580" spans="1:10">
      <c r="A2580">
        <v>0.01</v>
      </c>
      <c r="B2580">
        <v>0</v>
      </c>
      <c r="C2580">
        <v>-314.194755136129</v>
      </c>
      <c r="D2580" t="s">
        <v>14</v>
      </c>
      <c r="E2580" t="s">
        <v>2554</v>
      </c>
      <c r="F2580" t="s">
        <v>2454</v>
      </c>
      <c r="G2580">
        <v>16</v>
      </c>
      <c r="H2580">
        <v>0.01</v>
      </c>
      <c r="I2580" s="6" t="s">
        <v>479</v>
      </c>
      <c r="J2580" s="6" t="s">
        <v>480</v>
      </c>
    </row>
    <row r="2581" spans="1:10">
      <c r="A2581">
        <v>7.0000000000000007E-2</v>
      </c>
      <c r="B2581">
        <v>0</v>
      </c>
      <c r="C2581">
        <v>-196.84379410210099</v>
      </c>
      <c r="D2581" t="s">
        <v>14</v>
      </c>
      <c r="E2581" t="s">
        <v>2555</v>
      </c>
      <c r="F2581" t="s">
        <v>2454</v>
      </c>
      <c r="G2581">
        <v>16</v>
      </c>
      <c r="H2581">
        <v>7.0000000000000007E-2</v>
      </c>
      <c r="I2581" s="6" t="s">
        <v>177</v>
      </c>
      <c r="J2581">
        <v>0.29301767695622299</v>
      </c>
    </row>
    <row r="2582" spans="1:10">
      <c r="A2582">
        <v>0</v>
      </c>
      <c r="B2582">
        <v>0</v>
      </c>
      <c r="C2582">
        <v>-249.939382489004</v>
      </c>
      <c r="D2582" t="s">
        <v>14</v>
      </c>
      <c r="E2582" t="s">
        <v>2556</v>
      </c>
      <c r="F2582" t="s">
        <v>2454</v>
      </c>
      <c r="G2582">
        <v>16</v>
      </c>
      <c r="H2582">
        <v>0</v>
      </c>
      <c r="I2582">
        <v>0</v>
      </c>
      <c r="J2582" s="6" t="s">
        <v>140</v>
      </c>
    </row>
    <row r="2583" spans="1:10">
      <c r="A2583">
        <v>0</v>
      </c>
      <c r="B2583">
        <v>0</v>
      </c>
      <c r="C2583">
        <v>-27.2431154615489</v>
      </c>
      <c r="D2583" t="s">
        <v>14</v>
      </c>
      <c r="E2583" t="s">
        <v>2557</v>
      </c>
      <c r="F2583" t="s">
        <v>2454</v>
      </c>
      <c r="G2583">
        <v>16</v>
      </c>
      <c r="H2583">
        <v>0</v>
      </c>
      <c r="I2583">
        <v>0</v>
      </c>
      <c r="J2583" s="6" t="s">
        <v>140</v>
      </c>
    </row>
    <row r="2584" spans="1:10">
      <c r="A2584">
        <v>0</v>
      </c>
      <c r="B2584">
        <v>0</v>
      </c>
      <c r="C2584">
        <v>-7.1759397994000196</v>
      </c>
      <c r="D2584" t="s">
        <v>14</v>
      </c>
      <c r="E2584" t="s">
        <v>2558</v>
      </c>
      <c r="F2584" t="s">
        <v>2454</v>
      </c>
      <c r="G2584">
        <v>16</v>
      </c>
      <c r="H2584">
        <v>0</v>
      </c>
      <c r="I2584">
        <v>0</v>
      </c>
      <c r="J2584" s="6" t="s">
        <v>140</v>
      </c>
    </row>
    <row r="2585" spans="1:10">
      <c r="A2585">
        <v>0</v>
      </c>
      <c r="B2585">
        <v>0</v>
      </c>
      <c r="C2585">
        <v>-57.220357602826198</v>
      </c>
      <c r="D2585" t="s">
        <v>14</v>
      </c>
      <c r="E2585" t="s">
        <v>2559</v>
      </c>
      <c r="F2585" t="s">
        <v>2454</v>
      </c>
      <c r="G2585">
        <v>16</v>
      </c>
      <c r="H2585">
        <v>0</v>
      </c>
      <c r="I2585">
        <v>0</v>
      </c>
      <c r="J2585" s="6" t="s">
        <v>140</v>
      </c>
    </row>
    <row r="2586" spans="1:10">
      <c r="A2586">
        <v>0.39</v>
      </c>
      <c r="B2586">
        <v>0</v>
      </c>
      <c r="C2586">
        <v>-642.54158101170299</v>
      </c>
      <c r="D2586" t="s">
        <v>14</v>
      </c>
      <c r="E2586" t="s">
        <v>2560</v>
      </c>
      <c r="F2586" t="s">
        <v>2454</v>
      </c>
      <c r="G2586">
        <v>16</v>
      </c>
      <c r="H2586">
        <v>0.39</v>
      </c>
      <c r="I2586" s="6" t="s">
        <v>493</v>
      </c>
      <c r="J2586" s="6" t="s">
        <v>494</v>
      </c>
    </row>
    <row r="2587" spans="1:10">
      <c r="A2587">
        <v>0</v>
      </c>
      <c r="B2587">
        <v>0</v>
      </c>
      <c r="C2587">
        <v>-118.41498073237899</v>
      </c>
      <c r="D2587" t="s">
        <v>14</v>
      </c>
      <c r="E2587" t="s">
        <v>2561</v>
      </c>
      <c r="F2587" t="s">
        <v>2454</v>
      </c>
      <c r="G2587">
        <v>16</v>
      </c>
      <c r="H2587">
        <v>0</v>
      </c>
      <c r="I2587">
        <v>0</v>
      </c>
      <c r="J2587" s="6" t="s">
        <v>140</v>
      </c>
    </row>
    <row r="2588" spans="1:10">
      <c r="A2588">
        <v>0</v>
      </c>
      <c r="B2588">
        <v>0</v>
      </c>
      <c r="C2588">
        <v>-49.151545191682096</v>
      </c>
      <c r="D2588" t="s">
        <v>14</v>
      </c>
      <c r="E2588" t="s">
        <v>2562</v>
      </c>
      <c r="F2588" t="s">
        <v>2454</v>
      </c>
      <c r="G2588">
        <v>16</v>
      </c>
      <c r="H2588">
        <v>0</v>
      </c>
      <c r="I2588">
        <v>0</v>
      </c>
      <c r="J2588" s="6" t="s">
        <v>140</v>
      </c>
    </row>
    <row r="2589" spans="1:10">
      <c r="A2589">
        <v>0</v>
      </c>
      <c r="B2589">
        <v>0</v>
      </c>
      <c r="C2589">
        <v>-130.09979085172199</v>
      </c>
      <c r="D2589" t="s">
        <v>14</v>
      </c>
      <c r="E2589" t="s">
        <v>2563</v>
      </c>
      <c r="F2589" t="s">
        <v>2454</v>
      </c>
      <c r="G2589">
        <v>16</v>
      </c>
      <c r="H2589">
        <v>0</v>
      </c>
      <c r="I2589">
        <v>0</v>
      </c>
      <c r="J2589" s="6" t="s">
        <v>140</v>
      </c>
    </row>
    <row r="2590" spans="1:10">
      <c r="A2590">
        <v>0.55000000000000004</v>
      </c>
      <c r="B2590">
        <v>0</v>
      </c>
      <c r="C2590">
        <v>-97.784300225682699</v>
      </c>
      <c r="D2590" t="s">
        <v>10</v>
      </c>
      <c r="E2590" t="s">
        <v>2564</v>
      </c>
      <c r="F2590" t="s">
        <v>2454</v>
      </c>
      <c r="G2590">
        <v>6</v>
      </c>
      <c r="H2590">
        <v>0.55000000000000004</v>
      </c>
      <c r="I2590" s="6" t="s">
        <v>1447</v>
      </c>
      <c r="J2590" s="6" t="s">
        <v>1448</v>
      </c>
    </row>
    <row r="2591" spans="1:10">
      <c r="A2591">
        <v>0</v>
      </c>
      <c r="B2591">
        <v>0</v>
      </c>
      <c r="C2591">
        <v>-227.08417706083401</v>
      </c>
      <c r="D2591" t="s">
        <v>14</v>
      </c>
      <c r="E2591" t="s">
        <v>2564</v>
      </c>
      <c r="F2591" t="s">
        <v>2454</v>
      </c>
      <c r="G2591">
        <v>16</v>
      </c>
      <c r="H2591">
        <v>0</v>
      </c>
      <c r="I2591">
        <v>0</v>
      </c>
      <c r="J2591" s="6" t="s">
        <v>140</v>
      </c>
    </row>
    <row r="2592" spans="1:10">
      <c r="A2592">
        <v>0</v>
      </c>
      <c r="B2592">
        <v>0</v>
      </c>
      <c r="C2592">
        <v>-5.1859733004067401</v>
      </c>
      <c r="D2592" t="s">
        <v>14</v>
      </c>
      <c r="E2592" t="s">
        <v>2565</v>
      </c>
      <c r="F2592" t="s">
        <v>2454</v>
      </c>
      <c r="G2592">
        <v>16</v>
      </c>
      <c r="H2592">
        <v>0</v>
      </c>
      <c r="I2592">
        <v>0</v>
      </c>
      <c r="J2592" s="6" t="s">
        <v>140</v>
      </c>
    </row>
    <row r="2593" spans="1:10">
      <c r="A2593">
        <v>0.48</v>
      </c>
      <c r="B2593">
        <v>0</v>
      </c>
      <c r="C2593">
        <v>-456.86852293291503</v>
      </c>
      <c r="D2593" t="s">
        <v>14</v>
      </c>
      <c r="E2593" t="s">
        <v>2566</v>
      </c>
      <c r="F2593" t="s">
        <v>2454</v>
      </c>
      <c r="G2593">
        <v>16</v>
      </c>
      <c r="H2593">
        <v>0.48</v>
      </c>
      <c r="I2593" s="6" t="s">
        <v>510</v>
      </c>
      <c r="J2593" s="6" t="s">
        <v>511</v>
      </c>
    </row>
    <row r="2594" spans="1:10">
      <c r="A2594">
        <v>0</v>
      </c>
      <c r="B2594">
        <v>0</v>
      </c>
      <c r="C2594">
        <v>-240.543567787836</v>
      </c>
      <c r="D2594" t="s">
        <v>14</v>
      </c>
      <c r="E2594" t="s">
        <v>2567</v>
      </c>
      <c r="F2594" t="s">
        <v>2454</v>
      </c>
      <c r="G2594">
        <v>16</v>
      </c>
      <c r="H2594">
        <v>0</v>
      </c>
      <c r="I2594">
        <v>0</v>
      </c>
      <c r="J2594" s="6" t="s">
        <v>140</v>
      </c>
    </row>
    <row r="2595" spans="1:10">
      <c r="A2595">
        <v>0</v>
      </c>
      <c r="B2595">
        <v>0</v>
      </c>
      <c r="C2595">
        <v>-5.0754196060182197</v>
      </c>
      <c r="D2595" t="s">
        <v>14</v>
      </c>
      <c r="E2595" t="s">
        <v>2568</v>
      </c>
      <c r="F2595" t="s">
        <v>2454</v>
      </c>
      <c r="G2595">
        <v>16</v>
      </c>
      <c r="H2595">
        <v>0</v>
      </c>
      <c r="I2595">
        <v>0</v>
      </c>
      <c r="J2595" s="6" t="s">
        <v>140</v>
      </c>
    </row>
    <row r="2596" spans="1:10">
      <c r="A2596">
        <v>0</v>
      </c>
      <c r="B2596">
        <v>0</v>
      </c>
      <c r="C2596">
        <v>-83.678604725674603</v>
      </c>
      <c r="D2596" t="s">
        <v>14</v>
      </c>
      <c r="E2596" t="s">
        <v>2569</v>
      </c>
      <c r="F2596" t="s">
        <v>2454</v>
      </c>
      <c r="G2596">
        <v>16</v>
      </c>
      <c r="H2596">
        <v>0</v>
      </c>
      <c r="I2596">
        <v>0</v>
      </c>
      <c r="J2596" s="6" t="s">
        <v>140</v>
      </c>
    </row>
    <row r="2597" spans="1:10">
      <c r="A2597">
        <v>0</v>
      </c>
      <c r="B2597">
        <v>0</v>
      </c>
      <c r="C2597">
        <v>-154.760252712061</v>
      </c>
      <c r="D2597" t="s">
        <v>14</v>
      </c>
      <c r="E2597" t="s">
        <v>2570</v>
      </c>
      <c r="F2597" t="s">
        <v>2454</v>
      </c>
      <c r="G2597">
        <v>16</v>
      </c>
      <c r="H2597">
        <v>0</v>
      </c>
      <c r="I2597">
        <v>0</v>
      </c>
      <c r="J2597" s="6" t="s">
        <v>140</v>
      </c>
    </row>
    <row r="2598" spans="1:10">
      <c r="A2598">
        <v>0</v>
      </c>
      <c r="B2598">
        <v>0</v>
      </c>
      <c r="C2598">
        <v>-112.932550674184</v>
      </c>
      <c r="D2598" t="s">
        <v>14</v>
      </c>
      <c r="E2598" t="s">
        <v>2571</v>
      </c>
      <c r="F2598" t="s">
        <v>2454</v>
      </c>
      <c r="G2598">
        <v>16</v>
      </c>
      <c r="H2598">
        <v>0</v>
      </c>
      <c r="I2598">
        <v>0</v>
      </c>
      <c r="J2598" s="6" t="s">
        <v>140</v>
      </c>
    </row>
    <row r="2599" spans="1:10">
      <c r="A2599">
        <v>0</v>
      </c>
      <c r="B2599">
        <v>0</v>
      </c>
      <c r="C2599">
        <v>-248.78071441298999</v>
      </c>
      <c r="D2599" t="s">
        <v>14</v>
      </c>
      <c r="E2599" t="s">
        <v>2572</v>
      </c>
      <c r="F2599" t="s">
        <v>2454</v>
      </c>
      <c r="G2599">
        <v>16</v>
      </c>
      <c r="H2599">
        <v>0</v>
      </c>
      <c r="I2599">
        <v>0</v>
      </c>
      <c r="J2599" s="6" t="s">
        <v>140</v>
      </c>
    </row>
    <row r="2600" spans="1:10">
      <c r="A2600">
        <v>0</v>
      </c>
      <c r="B2600">
        <v>0</v>
      </c>
      <c r="C2600">
        <v>-6.7337250218459603</v>
      </c>
      <c r="D2600" t="s">
        <v>14</v>
      </c>
      <c r="E2600" t="s">
        <v>2573</v>
      </c>
      <c r="F2600" t="s">
        <v>2454</v>
      </c>
      <c r="G2600">
        <v>16</v>
      </c>
      <c r="H2600">
        <v>0</v>
      </c>
      <c r="I2600">
        <v>0</v>
      </c>
      <c r="J2600" s="6" t="s">
        <v>140</v>
      </c>
    </row>
    <row r="2601" spans="1:10">
      <c r="A2601">
        <v>0</v>
      </c>
      <c r="B2601">
        <v>0</v>
      </c>
      <c r="C2601">
        <v>-5.0754196060182197</v>
      </c>
      <c r="D2601" t="s">
        <v>14</v>
      </c>
      <c r="E2601" t="s">
        <v>2574</v>
      </c>
      <c r="F2601" t="s">
        <v>2454</v>
      </c>
      <c r="G2601">
        <v>16</v>
      </c>
      <c r="H2601">
        <v>0</v>
      </c>
      <c r="I2601">
        <v>0</v>
      </c>
      <c r="J2601" s="6" t="s">
        <v>140</v>
      </c>
    </row>
    <row r="2602" spans="1:10">
      <c r="A2602">
        <v>0</v>
      </c>
      <c r="B2602">
        <v>0</v>
      </c>
      <c r="C2602">
        <v>-279.449907703598</v>
      </c>
      <c r="D2602" t="s">
        <v>14</v>
      </c>
      <c r="E2602" t="s">
        <v>2575</v>
      </c>
      <c r="F2602" t="s">
        <v>2454</v>
      </c>
      <c r="G2602">
        <v>16</v>
      </c>
      <c r="H2602">
        <v>0</v>
      </c>
      <c r="I2602">
        <v>0</v>
      </c>
      <c r="J2602" s="6" t="s">
        <v>140</v>
      </c>
    </row>
    <row r="2603" spans="1:10">
      <c r="A2603">
        <v>0</v>
      </c>
      <c r="B2603">
        <v>0</v>
      </c>
      <c r="C2603">
        <v>-153.76432533087799</v>
      </c>
      <c r="D2603" t="s">
        <v>14</v>
      </c>
      <c r="E2603" t="s">
        <v>2576</v>
      </c>
      <c r="F2603" t="s">
        <v>2454</v>
      </c>
      <c r="G2603">
        <v>16</v>
      </c>
      <c r="H2603">
        <v>0</v>
      </c>
      <c r="I2603">
        <v>0</v>
      </c>
      <c r="J2603" s="6" t="s">
        <v>140</v>
      </c>
    </row>
    <row r="2604" spans="1:10">
      <c r="A2604">
        <v>0</v>
      </c>
      <c r="B2604">
        <v>0</v>
      </c>
      <c r="C2604">
        <v>-77.936582371996906</v>
      </c>
      <c r="D2604" t="s">
        <v>14</v>
      </c>
      <c r="E2604" t="s">
        <v>2577</v>
      </c>
      <c r="F2604" t="s">
        <v>2454</v>
      </c>
      <c r="G2604">
        <v>16</v>
      </c>
      <c r="H2604">
        <v>0</v>
      </c>
      <c r="I2604">
        <v>0</v>
      </c>
      <c r="J2604" s="6" t="s">
        <v>140</v>
      </c>
    </row>
    <row r="2605" spans="1:10">
      <c r="A2605">
        <v>0</v>
      </c>
      <c r="B2605">
        <v>0</v>
      </c>
      <c r="C2605">
        <v>-172.42308781977499</v>
      </c>
      <c r="D2605" t="s">
        <v>14</v>
      </c>
      <c r="E2605" t="s">
        <v>2578</v>
      </c>
      <c r="F2605" t="s">
        <v>2454</v>
      </c>
      <c r="G2605">
        <v>16</v>
      </c>
      <c r="H2605">
        <v>0</v>
      </c>
      <c r="I2605">
        <v>0</v>
      </c>
      <c r="J2605" s="6" t="s">
        <v>140</v>
      </c>
    </row>
    <row r="2606" spans="1:10">
      <c r="A2606">
        <v>0</v>
      </c>
      <c r="B2606">
        <v>0</v>
      </c>
      <c r="C2606">
        <v>-6.2211578933173897</v>
      </c>
      <c r="D2606" t="s">
        <v>14</v>
      </c>
      <c r="E2606" t="s">
        <v>2579</v>
      </c>
      <c r="F2606" t="s">
        <v>2454</v>
      </c>
      <c r="G2606">
        <v>16</v>
      </c>
      <c r="H2606">
        <v>0</v>
      </c>
      <c r="I2606">
        <v>0</v>
      </c>
      <c r="J2606" s="6" t="s">
        <v>140</v>
      </c>
    </row>
    <row r="2607" spans="1:10">
      <c r="A2607">
        <v>0</v>
      </c>
      <c r="B2607">
        <v>0</v>
      </c>
      <c r="C2607">
        <v>-7.1658894635465202</v>
      </c>
      <c r="D2607" t="s">
        <v>14</v>
      </c>
      <c r="E2607" t="s">
        <v>2580</v>
      </c>
      <c r="F2607" t="s">
        <v>2454</v>
      </c>
      <c r="G2607">
        <v>16</v>
      </c>
      <c r="H2607">
        <v>0</v>
      </c>
      <c r="I2607">
        <v>0</v>
      </c>
      <c r="J2607" s="6" t="s">
        <v>140</v>
      </c>
    </row>
    <row r="2608" spans="1:10">
      <c r="A2608">
        <v>0</v>
      </c>
      <c r="B2608">
        <v>0</v>
      </c>
      <c r="C2608">
        <v>-9.00510092473729</v>
      </c>
      <c r="D2608" t="s">
        <v>14</v>
      </c>
      <c r="E2608" t="s">
        <v>2581</v>
      </c>
      <c r="F2608" t="s">
        <v>2454</v>
      </c>
      <c r="G2608">
        <v>16</v>
      </c>
      <c r="H2608">
        <v>0</v>
      </c>
      <c r="I2608">
        <v>0</v>
      </c>
      <c r="J2608" s="6" t="s">
        <v>140</v>
      </c>
    </row>
    <row r="2609" spans="1:10">
      <c r="A2609">
        <v>0</v>
      </c>
      <c r="B2609">
        <v>0</v>
      </c>
      <c r="C2609">
        <v>-119.299786563655</v>
      </c>
      <c r="D2609" t="s">
        <v>14</v>
      </c>
      <c r="E2609" t="s">
        <v>2582</v>
      </c>
      <c r="F2609" t="s">
        <v>2454</v>
      </c>
      <c r="G2609">
        <v>16</v>
      </c>
      <c r="H2609">
        <v>0</v>
      </c>
      <c r="I2609">
        <v>0</v>
      </c>
      <c r="J2609" s="6" t="s">
        <v>140</v>
      </c>
    </row>
    <row r="2610" spans="1:10">
      <c r="A2610">
        <v>0</v>
      </c>
      <c r="B2610">
        <v>0</v>
      </c>
      <c r="C2610">
        <v>-153.39627516628201</v>
      </c>
      <c r="D2610" t="s">
        <v>14</v>
      </c>
      <c r="E2610" t="s">
        <v>2583</v>
      </c>
      <c r="F2610" t="s">
        <v>2454</v>
      </c>
      <c r="G2610">
        <v>16</v>
      </c>
      <c r="H2610">
        <v>0</v>
      </c>
      <c r="I2610">
        <v>0</v>
      </c>
      <c r="J2610" s="6" t="s">
        <v>140</v>
      </c>
    </row>
    <row r="2611" spans="1:10">
      <c r="A2611">
        <v>0</v>
      </c>
      <c r="B2611">
        <v>0</v>
      </c>
      <c r="C2611">
        <v>-4.8945135606552004</v>
      </c>
      <c r="D2611" t="s">
        <v>14</v>
      </c>
      <c r="E2611" t="s">
        <v>2584</v>
      </c>
      <c r="F2611" t="s">
        <v>2454</v>
      </c>
      <c r="G2611">
        <v>16</v>
      </c>
      <c r="H2611">
        <v>0</v>
      </c>
      <c r="I2611">
        <v>0</v>
      </c>
      <c r="J2611" s="6" t="s">
        <v>140</v>
      </c>
    </row>
    <row r="2612" spans="1:10">
      <c r="A2612">
        <v>0</v>
      </c>
      <c r="B2612">
        <v>0</v>
      </c>
      <c r="C2612">
        <v>-5.7186411006423201</v>
      </c>
      <c r="D2612" t="s">
        <v>14</v>
      </c>
      <c r="E2612" t="s">
        <v>2585</v>
      </c>
      <c r="F2612" t="s">
        <v>2454</v>
      </c>
      <c r="G2612">
        <v>16</v>
      </c>
      <c r="H2612">
        <v>0</v>
      </c>
      <c r="I2612">
        <v>0</v>
      </c>
      <c r="J2612" s="6" t="s">
        <v>140</v>
      </c>
    </row>
    <row r="2613" spans="1:10">
      <c r="A2613">
        <v>0</v>
      </c>
      <c r="B2613">
        <v>0</v>
      </c>
      <c r="C2613">
        <v>-51.2229636842888</v>
      </c>
      <c r="D2613" t="s">
        <v>14</v>
      </c>
      <c r="E2613" t="s">
        <v>2586</v>
      </c>
      <c r="F2613" t="s">
        <v>2454</v>
      </c>
      <c r="G2613">
        <v>16</v>
      </c>
      <c r="H2613">
        <v>0</v>
      </c>
      <c r="I2613">
        <v>0</v>
      </c>
      <c r="J2613" s="6" t="s">
        <v>140</v>
      </c>
    </row>
    <row r="2614" spans="1:10">
      <c r="A2614" s="6" t="s">
        <v>773</v>
      </c>
      <c r="B2614">
        <v>0</v>
      </c>
      <c r="C2614">
        <v>-736.27744557832796</v>
      </c>
      <c r="D2614" t="s">
        <v>14</v>
      </c>
      <c r="E2614" t="s">
        <v>2587</v>
      </c>
      <c r="F2614" t="s">
        <v>2454</v>
      </c>
      <c r="G2614">
        <v>16</v>
      </c>
      <c r="H2614" s="6" t="s">
        <v>773</v>
      </c>
      <c r="I2614">
        <v>0.16717058820748501</v>
      </c>
      <c r="J2614">
        <v>0.59091171595284597</v>
      </c>
    </row>
    <row r="2615" spans="1:10">
      <c r="A2615">
        <v>0</v>
      </c>
      <c r="B2615">
        <v>0</v>
      </c>
      <c r="C2615">
        <v>-154.227837788193</v>
      </c>
      <c r="D2615" t="s">
        <v>14</v>
      </c>
      <c r="E2615" t="s">
        <v>2588</v>
      </c>
      <c r="F2615" t="s">
        <v>2454</v>
      </c>
      <c r="G2615">
        <v>16</v>
      </c>
      <c r="H2615">
        <v>0</v>
      </c>
      <c r="I2615">
        <v>0</v>
      </c>
      <c r="J2615" s="6" t="s">
        <v>140</v>
      </c>
    </row>
    <row r="2616" spans="1:10">
      <c r="A2616">
        <v>0</v>
      </c>
      <c r="B2616">
        <v>0</v>
      </c>
      <c r="C2616">
        <v>-100.701573825305</v>
      </c>
      <c r="D2616" t="s">
        <v>14</v>
      </c>
      <c r="E2616" t="s">
        <v>2589</v>
      </c>
      <c r="F2616" t="s">
        <v>2454</v>
      </c>
      <c r="G2616">
        <v>16</v>
      </c>
      <c r="H2616">
        <v>0</v>
      </c>
      <c r="I2616">
        <v>0</v>
      </c>
      <c r="J2616" s="6" t="s">
        <v>140</v>
      </c>
    </row>
    <row r="2617" spans="1:10">
      <c r="A2617">
        <v>0</v>
      </c>
      <c r="B2617">
        <v>0</v>
      </c>
      <c r="C2617">
        <v>-265.79716202416301</v>
      </c>
      <c r="D2617" t="s">
        <v>14</v>
      </c>
      <c r="E2617" t="s">
        <v>2590</v>
      </c>
      <c r="F2617" t="s">
        <v>2454</v>
      </c>
      <c r="G2617">
        <v>16</v>
      </c>
      <c r="H2617">
        <v>0</v>
      </c>
      <c r="I2617">
        <v>0</v>
      </c>
      <c r="J2617" s="6" t="s">
        <v>140</v>
      </c>
    </row>
    <row r="2618" spans="1:10">
      <c r="A2618">
        <v>0.44</v>
      </c>
      <c r="B2618">
        <v>0</v>
      </c>
      <c r="C2618">
        <v>-251.615771622149</v>
      </c>
      <c r="D2618" t="s">
        <v>14</v>
      </c>
      <c r="E2618" t="s">
        <v>2591</v>
      </c>
      <c r="F2618" t="s">
        <v>2454</v>
      </c>
      <c r="G2618">
        <v>16</v>
      </c>
      <c r="H2618">
        <v>0.44</v>
      </c>
      <c r="I2618" s="6" t="s">
        <v>414</v>
      </c>
      <c r="J2618" s="6" t="s">
        <v>415</v>
      </c>
    </row>
    <row r="2619" spans="1:10">
      <c r="A2619">
        <v>0</v>
      </c>
      <c r="B2619">
        <v>0</v>
      </c>
      <c r="C2619">
        <v>-57.451966864173102</v>
      </c>
      <c r="D2619" t="s">
        <v>14</v>
      </c>
      <c r="E2619" t="s">
        <v>2592</v>
      </c>
      <c r="F2619" t="s">
        <v>2454</v>
      </c>
      <c r="G2619">
        <v>16</v>
      </c>
      <c r="H2619">
        <v>0</v>
      </c>
      <c r="I2619">
        <v>0</v>
      </c>
      <c r="J2619" s="6" t="s">
        <v>140</v>
      </c>
    </row>
    <row r="2620" spans="1:10">
      <c r="A2620">
        <v>0</v>
      </c>
      <c r="B2620">
        <v>0</v>
      </c>
      <c r="C2620">
        <v>-5.1658726286997396</v>
      </c>
      <c r="D2620" t="s">
        <v>14</v>
      </c>
      <c r="E2620" t="s">
        <v>2593</v>
      </c>
      <c r="F2620" t="s">
        <v>2454</v>
      </c>
      <c r="G2620">
        <v>16</v>
      </c>
      <c r="H2620">
        <v>0</v>
      </c>
      <c r="I2620">
        <v>0</v>
      </c>
      <c r="J2620" s="6" t="s">
        <v>140</v>
      </c>
    </row>
    <row r="2621" spans="1:10">
      <c r="A2621">
        <v>0</v>
      </c>
      <c r="B2621">
        <v>0</v>
      </c>
      <c r="C2621">
        <v>-1.6382047441207299</v>
      </c>
      <c r="D2621" t="s">
        <v>10</v>
      </c>
      <c r="E2621" t="s">
        <v>2594</v>
      </c>
      <c r="F2621" t="s">
        <v>2454</v>
      </c>
      <c r="G2621">
        <v>7</v>
      </c>
      <c r="H2621">
        <v>0</v>
      </c>
      <c r="I2621">
        <v>0</v>
      </c>
      <c r="J2621" s="6" t="s">
        <v>214</v>
      </c>
    </row>
    <row r="2622" spans="1:10">
      <c r="A2622">
        <v>0</v>
      </c>
      <c r="B2622">
        <v>0</v>
      </c>
      <c r="C2622">
        <v>-0.73367451730560496</v>
      </c>
      <c r="D2622" t="s">
        <v>13</v>
      </c>
      <c r="E2622" t="s">
        <v>2594</v>
      </c>
      <c r="F2622" t="s">
        <v>2454</v>
      </c>
      <c r="G2622">
        <v>7</v>
      </c>
      <c r="H2622">
        <v>0</v>
      </c>
      <c r="I2622">
        <v>0</v>
      </c>
      <c r="J2622" s="6" t="s">
        <v>214</v>
      </c>
    </row>
    <row r="2623" spans="1:10">
      <c r="A2623">
        <v>0</v>
      </c>
      <c r="B2623">
        <v>0</v>
      </c>
      <c r="C2623">
        <v>-5.0854699418717297</v>
      </c>
      <c r="D2623" t="s">
        <v>14</v>
      </c>
      <c r="E2623" t="s">
        <v>2594</v>
      </c>
      <c r="F2623" t="s">
        <v>2454</v>
      </c>
      <c r="G2623">
        <v>16</v>
      </c>
      <c r="H2623">
        <v>0</v>
      </c>
      <c r="I2623">
        <v>0</v>
      </c>
      <c r="J2623" s="6" t="s">
        <v>140</v>
      </c>
    </row>
    <row r="2624" spans="1:10">
      <c r="A2624">
        <v>0</v>
      </c>
      <c r="B2624">
        <v>0</v>
      </c>
      <c r="C2624">
        <v>-100.378820582643</v>
      </c>
      <c r="D2624" t="s">
        <v>14</v>
      </c>
      <c r="E2624" t="s">
        <v>2595</v>
      </c>
      <c r="F2624" t="s">
        <v>2454</v>
      </c>
      <c r="G2624">
        <v>16</v>
      </c>
      <c r="H2624">
        <v>0</v>
      </c>
      <c r="I2624">
        <v>0</v>
      </c>
      <c r="J2624" s="6" t="s">
        <v>140</v>
      </c>
    </row>
    <row r="2625" spans="1:10">
      <c r="A2625">
        <v>0.02</v>
      </c>
      <c r="B2625">
        <v>0</v>
      </c>
      <c r="C2625">
        <v>-280.04494847207798</v>
      </c>
      <c r="D2625" t="s">
        <v>14</v>
      </c>
      <c r="E2625" t="s">
        <v>2596</v>
      </c>
      <c r="F2625" t="s">
        <v>2454</v>
      </c>
      <c r="G2625">
        <v>16</v>
      </c>
      <c r="H2625">
        <v>0.02</v>
      </c>
      <c r="I2625">
        <v>1.4372521617873901E-3</v>
      </c>
      <c r="J2625" s="6" t="s">
        <v>899</v>
      </c>
    </row>
    <row r="2626" spans="1:10">
      <c r="A2626">
        <v>0</v>
      </c>
      <c r="B2626">
        <v>0</v>
      </c>
      <c r="C2626">
        <v>-55.519730475011798</v>
      </c>
      <c r="D2626" t="s">
        <v>14</v>
      </c>
      <c r="E2626" t="s">
        <v>2597</v>
      </c>
      <c r="F2626" t="s">
        <v>2454</v>
      </c>
      <c r="G2626">
        <v>16</v>
      </c>
      <c r="H2626">
        <v>0</v>
      </c>
      <c r="I2626">
        <v>0</v>
      </c>
      <c r="J2626" s="6" t="s">
        <v>140</v>
      </c>
    </row>
    <row r="2627" spans="1:10">
      <c r="A2627">
        <v>0.4</v>
      </c>
      <c r="B2627">
        <v>0</v>
      </c>
      <c r="C2627">
        <v>-152.958594149384</v>
      </c>
      <c r="D2627" t="s">
        <v>10</v>
      </c>
      <c r="E2627" t="s">
        <v>2598</v>
      </c>
      <c r="F2627" t="s">
        <v>2454</v>
      </c>
      <c r="G2627">
        <v>5</v>
      </c>
      <c r="H2627">
        <v>0.4</v>
      </c>
      <c r="I2627" s="6" t="s">
        <v>802</v>
      </c>
      <c r="J2627">
        <v>0.76927571872398703</v>
      </c>
    </row>
    <row r="2628" spans="1:10">
      <c r="A2628">
        <v>0</v>
      </c>
      <c r="B2628">
        <v>0</v>
      </c>
      <c r="C2628">
        <v>-104.506299823365</v>
      </c>
      <c r="D2628" t="s">
        <v>14</v>
      </c>
      <c r="E2628" t="s">
        <v>2598</v>
      </c>
      <c r="F2628" t="s">
        <v>2454</v>
      </c>
      <c r="G2628">
        <v>16</v>
      </c>
      <c r="H2628">
        <v>0</v>
      </c>
      <c r="I2628">
        <v>0</v>
      </c>
      <c r="J2628" s="6" t="s">
        <v>140</v>
      </c>
    </row>
    <row r="2629" spans="1:10">
      <c r="A2629">
        <v>0.54</v>
      </c>
      <c r="B2629">
        <v>0</v>
      </c>
      <c r="C2629">
        <v>-111.15174845234</v>
      </c>
      <c r="D2629" t="s">
        <v>10</v>
      </c>
      <c r="E2629" t="s">
        <v>2599</v>
      </c>
      <c r="F2629" t="s">
        <v>2454</v>
      </c>
      <c r="G2629">
        <v>6</v>
      </c>
      <c r="H2629">
        <v>0.54</v>
      </c>
      <c r="I2629" s="6" t="s">
        <v>2600</v>
      </c>
      <c r="J2629" s="6" t="s">
        <v>2601</v>
      </c>
    </row>
    <row r="2630" spans="1:10">
      <c r="A2630">
        <v>0.5</v>
      </c>
      <c r="B2630">
        <v>0</v>
      </c>
      <c r="C2630">
        <v>-502.125322263008</v>
      </c>
      <c r="D2630" t="s">
        <v>14</v>
      </c>
      <c r="E2630" t="s">
        <v>2599</v>
      </c>
      <c r="F2630" t="s">
        <v>2454</v>
      </c>
      <c r="G2630">
        <v>16</v>
      </c>
      <c r="H2630">
        <v>0.5</v>
      </c>
      <c r="I2630" s="6" t="s">
        <v>188</v>
      </c>
      <c r="J2630" s="6" t="s">
        <v>189</v>
      </c>
    </row>
    <row r="2631" spans="1:10">
      <c r="A2631">
        <v>0.2</v>
      </c>
      <c r="B2631">
        <v>0</v>
      </c>
      <c r="C2631">
        <v>-36.189563473251901</v>
      </c>
      <c r="D2631" t="s">
        <v>13</v>
      </c>
      <c r="E2631" t="s">
        <v>2602</v>
      </c>
      <c r="F2631" t="s">
        <v>2454</v>
      </c>
      <c r="G2631">
        <v>5</v>
      </c>
      <c r="H2631">
        <v>0.2</v>
      </c>
      <c r="I2631">
        <v>3.6224108632430099E-2</v>
      </c>
      <c r="J2631" s="6" t="s">
        <v>142</v>
      </c>
    </row>
    <row r="2632" spans="1:10">
      <c r="A2632">
        <v>0.31</v>
      </c>
      <c r="B2632">
        <v>0</v>
      </c>
      <c r="C2632">
        <v>-709.71403498238203</v>
      </c>
      <c r="D2632" t="s">
        <v>14</v>
      </c>
      <c r="E2632" t="s">
        <v>2602</v>
      </c>
      <c r="F2632" t="s">
        <v>2454</v>
      </c>
      <c r="G2632">
        <v>16</v>
      </c>
      <c r="H2632">
        <v>0.31</v>
      </c>
      <c r="I2632" s="6" t="s">
        <v>860</v>
      </c>
      <c r="J2632" s="6" t="s">
        <v>861</v>
      </c>
    </row>
    <row r="2633" spans="1:10">
      <c r="A2633">
        <v>0.04</v>
      </c>
      <c r="B2633">
        <v>0</v>
      </c>
      <c r="C2633">
        <v>-316.46471705779697</v>
      </c>
      <c r="D2633" t="s">
        <v>14</v>
      </c>
      <c r="E2633" t="s">
        <v>2603</v>
      </c>
      <c r="F2633" t="s">
        <v>2454</v>
      </c>
      <c r="G2633">
        <v>16</v>
      </c>
      <c r="H2633">
        <v>0.04</v>
      </c>
      <c r="I2633">
        <v>5.09931620646296E-3</v>
      </c>
      <c r="J2633" s="6" t="s">
        <v>165</v>
      </c>
    </row>
    <row r="2634" spans="1:10">
      <c r="A2634">
        <v>0.01</v>
      </c>
      <c r="B2634">
        <v>0</v>
      </c>
      <c r="C2634">
        <v>-385.81088413377802</v>
      </c>
      <c r="D2634" t="s">
        <v>14</v>
      </c>
      <c r="E2634" t="s">
        <v>2604</v>
      </c>
      <c r="F2634" t="s">
        <v>2454</v>
      </c>
      <c r="G2634">
        <v>16</v>
      </c>
      <c r="H2634">
        <v>0.01</v>
      </c>
      <c r="I2634" s="6" t="s">
        <v>479</v>
      </c>
      <c r="J2634" s="6" t="s">
        <v>480</v>
      </c>
    </row>
    <row r="2635" spans="1:10">
      <c r="A2635">
        <v>0.12</v>
      </c>
      <c r="B2635">
        <v>0</v>
      </c>
      <c r="C2635">
        <v>-468.49779855334299</v>
      </c>
      <c r="D2635" t="s">
        <v>14</v>
      </c>
      <c r="E2635" t="s">
        <v>2605</v>
      </c>
      <c r="F2635" t="s">
        <v>2454</v>
      </c>
      <c r="G2635">
        <v>16</v>
      </c>
      <c r="H2635">
        <v>0.12</v>
      </c>
      <c r="I2635">
        <v>3.2767774577421999E-2</v>
      </c>
      <c r="J2635" s="6" t="s">
        <v>260</v>
      </c>
    </row>
    <row r="2636" spans="1:10">
      <c r="A2636">
        <v>7.0000000000000007E-2</v>
      </c>
      <c r="B2636">
        <v>0</v>
      </c>
      <c r="C2636">
        <v>-345.327454860035</v>
      </c>
      <c r="D2636" t="s">
        <v>14</v>
      </c>
      <c r="E2636" t="s">
        <v>2606</v>
      </c>
      <c r="F2636" t="s">
        <v>2454</v>
      </c>
      <c r="G2636">
        <v>16</v>
      </c>
      <c r="H2636">
        <v>7.0000000000000007E-2</v>
      </c>
      <c r="I2636" s="6" t="s">
        <v>177</v>
      </c>
      <c r="J2636">
        <v>0.29301767695622299</v>
      </c>
    </row>
    <row r="2637" spans="1:10">
      <c r="A2637">
        <v>0</v>
      </c>
      <c r="B2637">
        <v>0</v>
      </c>
      <c r="C2637">
        <v>-4.6231544926106602</v>
      </c>
      <c r="D2637" t="s">
        <v>14</v>
      </c>
      <c r="E2637" t="s">
        <v>2607</v>
      </c>
      <c r="F2637" t="s">
        <v>2454</v>
      </c>
      <c r="G2637">
        <v>16</v>
      </c>
      <c r="H2637">
        <v>0</v>
      </c>
      <c r="I2637">
        <v>0</v>
      </c>
      <c r="J2637" s="6" t="s">
        <v>140</v>
      </c>
    </row>
    <row r="2638" spans="1:10">
      <c r="A2638">
        <v>0.28000000000000003</v>
      </c>
      <c r="B2638">
        <v>0</v>
      </c>
      <c r="C2638">
        <v>-115.931910908186</v>
      </c>
      <c r="D2638" t="s">
        <v>10</v>
      </c>
      <c r="E2638" t="s">
        <v>2608</v>
      </c>
      <c r="F2638" t="s">
        <v>2454</v>
      </c>
      <c r="G2638">
        <v>6</v>
      </c>
      <c r="H2638">
        <v>0.28000000000000003</v>
      </c>
      <c r="I2638">
        <v>7.2504052957179696E-2</v>
      </c>
      <c r="J2638">
        <v>0.659243033719773</v>
      </c>
    </row>
    <row r="2639" spans="1:10">
      <c r="A2639">
        <v>0.43</v>
      </c>
      <c r="B2639">
        <v>0</v>
      </c>
      <c r="C2639">
        <v>-549.91858494375094</v>
      </c>
      <c r="D2639" t="s">
        <v>14</v>
      </c>
      <c r="E2639" t="s">
        <v>2608</v>
      </c>
      <c r="F2639" t="s">
        <v>2454</v>
      </c>
      <c r="G2639">
        <v>16</v>
      </c>
      <c r="H2639">
        <v>0.43</v>
      </c>
      <c r="I2639" s="6" t="s">
        <v>459</v>
      </c>
      <c r="J2639" s="6" t="s">
        <v>460</v>
      </c>
    </row>
    <row r="2640" spans="1:10">
      <c r="A2640">
        <v>0.03</v>
      </c>
      <c r="B2640">
        <v>0</v>
      </c>
      <c r="C2640">
        <v>-304.952418624156</v>
      </c>
      <c r="D2640" t="s">
        <v>14</v>
      </c>
      <c r="E2640" t="s">
        <v>2609</v>
      </c>
      <c r="F2640" t="s">
        <v>2454</v>
      </c>
      <c r="G2640">
        <v>16</v>
      </c>
      <c r="H2640">
        <v>0.03</v>
      </c>
      <c r="I2640">
        <v>3.0372082184858002E-3</v>
      </c>
      <c r="J2640" s="6" t="s">
        <v>334</v>
      </c>
    </row>
    <row r="2641" spans="1:10">
      <c r="A2641">
        <v>0.14000000000000001</v>
      </c>
      <c r="B2641">
        <v>0</v>
      </c>
      <c r="C2641">
        <v>-428.854192845488</v>
      </c>
      <c r="D2641" t="s">
        <v>14</v>
      </c>
      <c r="E2641" t="s">
        <v>2610</v>
      </c>
      <c r="F2641" t="s">
        <v>2454</v>
      </c>
      <c r="G2641">
        <v>16</v>
      </c>
      <c r="H2641">
        <v>0.14000000000000001</v>
      </c>
      <c r="I2641">
        <v>4.1864672574284501E-2</v>
      </c>
      <c r="J2641" s="6" t="s">
        <v>170</v>
      </c>
    </row>
    <row r="2642" spans="1:10">
      <c r="A2642">
        <v>0</v>
      </c>
      <c r="B2642">
        <v>0</v>
      </c>
      <c r="C2642">
        <v>-20.102212512123501</v>
      </c>
      <c r="D2642" t="s">
        <v>10</v>
      </c>
      <c r="E2642" t="s">
        <v>2611</v>
      </c>
      <c r="F2642" t="s">
        <v>2454</v>
      </c>
      <c r="G2642">
        <v>6</v>
      </c>
      <c r="H2642">
        <v>0</v>
      </c>
      <c r="I2642">
        <v>0</v>
      </c>
      <c r="J2642" s="6" t="s">
        <v>109</v>
      </c>
    </row>
    <row r="2643" spans="1:10">
      <c r="A2643">
        <v>0</v>
      </c>
      <c r="B2643">
        <v>0</v>
      </c>
      <c r="C2643">
        <v>-10.528644537990299</v>
      </c>
      <c r="D2643" t="s">
        <v>13</v>
      </c>
      <c r="E2643" t="s">
        <v>2611</v>
      </c>
      <c r="F2643" t="s">
        <v>2454</v>
      </c>
      <c r="G2643">
        <v>7</v>
      </c>
      <c r="H2643">
        <v>0</v>
      </c>
      <c r="I2643">
        <v>0</v>
      </c>
      <c r="J2643" s="6" t="s">
        <v>214</v>
      </c>
    </row>
    <row r="2644" spans="1:10">
      <c r="A2644">
        <v>0.04</v>
      </c>
      <c r="B2644">
        <v>0</v>
      </c>
      <c r="C2644">
        <v>-340.862206049527</v>
      </c>
      <c r="D2644" t="s">
        <v>14</v>
      </c>
      <c r="E2644" t="s">
        <v>2611</v>
      </c>
      <c r="F2644" t="s">
        <v>2454</v>
      </c>
      <c r="G2644">
        <v>16</v>
      </c>
      <c r="H2644">
        <v>0.04</v>
      </c>
      <c r="I2644">
        <v>5.09931620646296E-3</v>
      </c>
      <c r="J2644" s="6" t="s">
        <v>165</v>
      </c>
    </row>
    <row r="2645" spans="1:10">
      <c r="A2645">
        <v>0</v>
      </c>
      <c r="B2645">
        <v>0</v>
      </c>
      <c r="C2645">
        <v>-6.4724162896549204</v>
      </c>
      <c r="D2645" t="s">
        <v>14</v>
      </c>
      <c r="E2645" t="s">
        <v>2612</v>
      </c>
      <c r="F2645" t="s">
        <v>2454</v>
      </c>
      <c r="G2645">
        <v>16</v>
      </c>
      <c r="H2645">
        <v>0</v>
      </c>
      <c r="I2645">
        <v>0</v>
      </c>
      <c r="J2645" s="6" t="s">
        <v>140</v>
      </c>
    </row>
    <row r="2646" spans="1:10">
      <c r="A2646">
        <v>0</v>
      </c>
      <c r="B2646">
        <v>0</v>
      </c>
      <c r="C2646">
        <v>-7.3128215813358199</v>
      </c>
      <c r="D2646" t="s">
        <v>14</v>
      </c>
      <c r="E2646" t="s">
        <v>2613</v>
      </c>
      <c r="F2646" t="s">
        <v>2454</v>
      </c>
      <c r="G2646">
        <v>16</v>
      </c>
      <c r="H2646">
        <v>0</v>
      </c>
      <c r="I2646">
        <v>0</v>
      </c>
      <c r="J2646" s="6" t="s">
        <v>140</v>
      </c>
    </row>
    <row r="2647" spans="1:10">
      <c r="A2647">
        <v>0</v>
      </c>
      <c r="B2647">
        <v>0</v>
      </c>
      <c r="C2647">
        <v>-7.0421844490543597</v>
      </c>
      <c r="D2647" t="s">
        <v>14</v>
      </c>
      <c r="E2647" t="s">
        <v>2614</v>
      </c>
      <c r="F2647" t="s">
        <v>2454</v>
      </c>
      <c r="G2647">
        <v>16</v>
      </c>
      <c r="H2647">
        <v>0</v>
      </c>
      <c r="I2647">
        <v>0</v>
      </c>
      <c r="J2647" s="6" t="s">
        <v>140</v>
      </c>
    </row>
    <row r="2648" spans="1:10">
      <c r="A2648">
        <v>0.31</v>
      </c>
      <c r="B2648">
        <v>0</v>
      </c>
      <c r="C2648">
        <v>-77.547846223397798</v>
      </c>
      <c r="D2648" t="s">
        <v>10</v>
      </c>
      <c r="E2648" t="s">
        <v>2615</v>
      </c>
      <c r="F2648" t="s">
        <v>2454</v>
      </c>
      <c r="G2648">
        <v>5</v>
      </c>
      <c r="H2648">
        <v>0.31</v>
      </c>
      <c r="I2648">
        <v>7.6718520653767205E-2</v>
      </c>
      <c r="J2648" s="6" t="s">
        <v>278</v>
      </c>
    </row>
    <row r="2649" spans="1:10">
      <c r="A2649">
        <v>0.33</v>
      </c>
      <c r="B2649">
        <v>0</v>
      </c>
      <c r="C2649">
        <v>-339.90357490342598</v>
      </c>
      <c r="D2649" t="s">
        <v>14</v>
      </c>
      <c r="E2649" t="s">
        <v>2615</v>
      </c>
      <c r="F2649" t="s">
        <v>2454</v>
      </c>
      <c r="G2649">
        <v>16</v>
      </c>
      <c r="H2649">
        <v>0.33</v>
      </c>
      <c r="I2649" s="6" t="s">
        <v>1025</v>
      </c>
      <c r="J2649" s="6" t="s">
        <v>1026</v>
      </c>
    </row>
    <row r="2650" spans="1:10">
      <c r="A2650">
        <v>0</v>
      </c>
      <c r="B2650">
        <v>0</v>
      </c>
      <c r="C2650">
        <v>-170.36123354052299</v>
      </c>
      <c r="D2650" t="s">
        <v>14</v>
      </c>
      <c r="E2650" t="s">
        <v>2616</v>
      </c>
      <c r="F2650" t="s">
        <v>2454</v>
      </c>
      <c r="G2650">
        <v>16</v>
      </c>
      <c r="H2650">
        <v>0</v>
      </c>
      <c r="I2650">
        <v>0</v>
      </c>
      <c r="J2650" s="6" t="s">
        <v>140</v>
      </c>
    </row>
    <row r="2651" spans="1:10">
      <c r="A2651">
        <v>0.27</v>
      </c>
      <c r="B2651">
        <v>0</v>
      </c>
      <c r="C2651">
        <v>-501.80378687544101</v>
      </c>
      <c r="D2651" t="s">
        <v>14</v>
      </c>
      <c r="E2651" t="s">
        <v>2617</v>
      </c>
      <c r="F2651" t="s">
        <v>2454</v>
      </c>
      <c r="G2651">
        <v>16</v>
      </c>
      <c r="H2651">
        <v>0.27</v>
      </c>
      <c r="I2651">
        <v>0.114172650502742</v>
      </c>
      <c r="J2651" s="6" t="s">
        <v>429</v>
      </c>
    </row>
    <row r="2652" spans="1:10">
      <c r="A2652">
        <v>0.4</v>
      </c>
      <c r="B2652">
        <v>0</v>
      </c>
      <c r="C2652">
        <v>-397.16719209412997</v>
      </c>
      <c r="D2652" t="s">
        <v>14</v>
      </c>
      <c r="E2652" t="s">
        <v>2618</v>
      </c>
      <c r="F2652" t="s">
        <v>2454</v>
      </c>
      <c r="G2652">
        <v>16</v>
      </c>
      <c r="H2652">
        <v>0.4</v>
      </c>
      <c r="I2652" s="6" t="s">
        <v>257</v>
      </c>
      <c r="J2652" s="6" t="s">
        <v>258</v>
      </c>
    </row>
    <row r="2653" spans="1:10">
      <c r="A2653">
        <v>0</v>
      </c>
      <c r="B2653">
        <v>0</v>
      </c>
      <c r="C2653">
        <v>-129.548868426121</v>
      </c>
      <c r="D2653" t="s">
        <v>14</v>
      </c>
      <c r="E2653" t="s">
        <v>2619</v>
      </c>
      <c r="F2653" t="s">
        <v>2454</v>
      </c>
      <c r="G2653">
        <v>16</v>
      </c>
      <c r="H2653">
        <v>0</v>
      </c>
      <c r="I2653">
        <v>0</v>
      </c>
      <c r="J2653" s="6" t="s">
        <v>140</v>
      </c>
    </row>
    <row r="2654" spans="1:10">
      <c r="A2654">
        <v>0</v>
      </c>
      <c r="B2654">
        <v>0</v>
      </c>
      <c r="C2654">
        <v>-62.456429838538398</v>
      </c>
      <c r="D2654" t="s">
        <v>14</v>
      </c>
      <c r="E2654" t="s">
        <v>2620</v>
      </c>
      <c r="F2654" t="s">
        <v>2454</v>
      </c>
      <c r="G2654">
        <v>16</v>
      </c>
      <c r="H2654">
        <v>0</v>
      </c>
      <c r="I2654">
        <v>0</v>
      </c>
      <c r="J2654" s="6" t="s">
        <v>140</v>
      </c>
    </row>
    <row r="2655" spans="1:10">
      <c r="A2655">
        <v>0.8</v>
      </c>
      <c r="B2655">
        <v>0</v>
      </c>
      <c r="C2655">
        <v>-352.05109830121398</v>
      </c>
      <c r="D2655" t="s">
        <v>14</v>
      </c>
      <c r="E2655" t="s">
        <v>2621</v>
      </c>
      <c r="F2655" t="s">
        <v>2454</v>
      </c>
      <c r="G2655">
        <v>16</v>
      </c>
      <c r="H2655">
        <v>0.8</v>
      </c>
      <c r="I2655" s="6" t="s">
        <v>417</v>
      </c>
      <c r="J2655">
        <v>0.92725733796213305</v>
      </c>
    </row>
    <row r="2656" spans="1:10">
      <c r="A2656">
        <v>0</v>
      </c>
      <c r="B2656">
        <v>0</v>
      </c>
      <c r="C2656">
        <v>-4.7236578511456697</v>
      </c>
      <c r="D2656" t="s">
        <v>14</v>
      </c>
      <c r="E2656" t="s">
        <v>2622</v>
      </c>
      <c r="F2656" t="s">
        <v>2454</v>
      </c>
      <c r="G2656">
        <v>16</v>
      </c>
      <c r="H2656">
        <v>0</v>
      </c>
      <c r="I2656">
        <v>0</v>
      </c>
      <c r="J2656" s="6" t="s">
        <v>140</v>
      </c>
    </row>
    <row r="2657" spans="1:10">
      <c r="A2657">
        <v>0</v>
      </c>
      <c r="B2657">
        <v>0</v>
      </c>
      <c r="C2657">
        <v>-6.9849834181835</v>
      </c>
      <c r="D2657" t="s">
        <v>14</v>
      </c>
      <c r="E2657" t="s">
        <v>2623</v>
      </c>
      <c r="F2657" t="s">
        <v>2454</v>
      </c>
      <c r="G2657">
        <v>16</v>
      </c>
      <c r="H2657">
        <v>0</v>
      </c>
      <c r="I2657">
        <v>0</v>
      </c>
      <c r="J2657" s="6" t="s">
        <v>140</v>
      </c>
    </row>
    <row r="2658" spans="1:10">
      <c r="A2658">
        <v>0.31</v>
      </c>
      <c r="B2658">
        <v>0</v>
      </c>
      <c r="C2658">
        <v>-95.981924237867801</v>
      </c>
      <c r="D2658" t="s">
        <v>10</v>
      </c>
      <c r="E2658" t="s">
        <v>2624</v>
      </c>
      <c r="F2658" t="s">
        <v>2454</v>
      </c>
      <c r="G2658">
        <v>5</v>
      </c>
      <c r="H2658">
        <v>0.31</v>
      </c>
      <c r="I2658">
        <v>7.6718520653767205E-2</v>
      </c>
      <c r="J2658" s="6" t="s">
        <v>278</v>
      </c>
    </row>
    <row r="2659" spans="1:10">
      <c r="A2659">
        <v>7.0000000000000007E-2</v>
      </c>
      <c r="B2659">
        <v>0</v>
      </c>
      <c r="C2659">
        <v>-458.813513348681</v>
      </c>
      <c r="D2659" t="s">
        <v>14</v>
      </c>
      <c r="E2659" t="s">
        <v>2624</v>
      </c>
      <c r="F2659" t="s">
        <v>2454</v>
      </c>
      <c r="G2659">
        <v>16</v>
      </c>
      <c r="H2659">
        <v>7.0000000000000007E-2</v>
      </c>
      <c r="I2659" s="6" t="s">
        <v>177</v>
      </c>
      <c r="J2659">
        <v>0.29301767695622299</v>
      </c>
    </row>
    <row r="2660" spans="1:10">
      <c r="A2660">
        <v>0</v>
      </c>
      <c r="B2660">
        <v>0</v>
      </c>
      <c r="C2660">
        <v>-43.9708521864723</v>
      </c>
      <c r="D2660" t="s">
        <v>14</v>
      </c>
      <c r="E2660" t="s">
        <v>2625</v>
      </c>
      <c r="F2660" t="s">
        <v>2454</v>
      </c>
      <c r="G2660">
        <v>16</v>
      </c>
      <c r="H2660">
        <v>0</v>
      </c>
      <c r="I2660">
        <v>0</v>
      </c>
      <c r="J2660" s="6" t="s">
        <v>140</v>
      </c>
    </row>
    <row r="2661" spans="1:10">
      <c r="A2661">
        <v>0.93</v>
      </c>
      <c r="B2661">
        <v>0</v>
      </c>
      <c r="C2661">
        <v>-19.0821404629081</v>
      </c>
      <c r="D2661" t="s">
        <v>13</v>
      </c>
      <c r="E2661" t="s">
        <v>2626</v>
      </c>
      <c r="F2661" t="s">
        <v>2454</v>
      </c>
      <c r="G2661">
        <v>5</v>
      </c>
      <c r="H2661">
        <v>0.93</v>
      </c>
      <c r="I2661" s="6" t="s">
        <v>2627</v>
      </c>
      <c r="J2661" s="6" t="s">
        <v>2628</v>
      </c>
    </row>
    <row r="2662" spans="1:10">
      <c r="A2662">
        <v>0</v>
      </c>
      <c r="B2662">
        <v>0</v>
      </c>
      <c r="C2662">
        <v>-250.222739519687</v>
      </c>
      <c r="D2662" t="s">
        <v>14</v>
      </c>
      <c r="E2662" t="s">
        <v>2626</v>
      </c>
      <c r="F2662" t="s">
        <v>2454</v>
      </c>
      <c r="G2662">
        <v>16</v>
      </c>
      <c r="H2662">
        <v>0</v>
      </c>
      <c r="I2662">
        <v>0</v>
      </c>
      <c r="J2662" s="6" t="s">
        <v>140</v>
      </c>
    </row>
    <row r="2663" spans="1:10">
      <c r="A2663">
        <v>0</v>
      </c>
      <c r="B2663">
        <v>0</v>
      </c>
      <c r="C2663">
        <v>-0.56281880779607996</v>
      </c>
      <c r="D2663" t="s">
        <v>10</v>
      </c>
      <c r="E2663" t="s">
        <v>2629</v>
      </c>
      <c r="F2663" t="s">
        <v>2454</v>
      </c>
      <c r="G2663">
        <v>7</v>
      </c>
      <c r="H2663">
        <v>0</v>
      </c>
      <c r="I2663">
        <v>0</v>
      </c>
      <c r="J2663" s="6" t="s">
        <v>214</v>
      </c>
    </row>
    <row r="2664" spans="1:10">
      <c r="A2664">
        <v>0</v>
      </c>
      <c r="B2664">
        <v>0</v>
      </c>
      <c r="C2664">
        <v>-0.39196309828655601</v>
      </c>
      <c r="D2664" t="s">
        <v>13</v>
      </c>
      <c r="E2664" t="s">
        <v>2629</v>
      </c>
      <c r="F2664" t="s">
        <v>2454</v>
      </c>
      <c r="G2664">
        <v>7</v>
      </c>
      <c r="H2664">
        <v>0</v>
      </c>
      <c r="I2664">
        <v>0</v>
      </c>
      <c r="J2664" s="6" t="s">
        <v>214</v>
      </c>
    </row>
    <row r="2665" spans="1:10">
      <c r="A2665">
        <v>0</v>
      </c>
      <c r="B2665">
        <v>0</v>
      </c>
      <c r="C2665">
        <v>-4.4522987831011296</v>
      </c>
      <c r="D2665" t="s">
        <v>14</v>
      </c>
      <c r="E2665" t="s">
        <v>2629</v>
      </c>
      <c r="F2665" t="s">
        <v>2454</v>
      </c>
      <c r="G2665">
        <v>16</v>
      </c>
      <c r="H2665">
        <v>0</v>
      </c>
      <c r="I2665">
        <v>0</v>
      </c>
      <c r="J2665" s="6" t="s">
        <v>140</v>
      </c>
    </row>
    <row r="2666" spans="1:10">
      <c r="A2666">
        <v>0</v>
      </c>
      <c r="B2666">
        <v>0</v>
      </c>
      <c r="C2666">
        <v>-112.6803737092</v>
      </c>
      <c r="D2666" t="s">
        <v>14</v>
      </c>
      <c r="E2666" t="s">
        <v>2630</v>
      </c>
      <c r="F2666" t="s">
        <v>2454</v>
      </c>
      <c r="G2666">
        <v>16</v>
      </c>
      <c r="H2666">
        <v>0</v>
      </c>
      <c r="I2666">
        <v>0</v>
      </c>
      <c r="J2666" s="6" t="s">
        <v>140</v>
      </c>
    </row>
    <row r="2667" spans="1:10">
      <c r="A2667">
        <v>0</v>
      </c>
      <c r="B2667">
        <v>0</v>
      </c>
      <c r="C2667">
        <v>-118.507603397501</v>
      </c>
      <c r="D2667" t="s">
        <v>14</v>
      </c>
      <c r="E2667" t="s">
        <v>2631</v>
      </c>
      <c r="F2667" t="s">
        <v>2454</v>
      </c>
      <c r="G2667">
        <v>16</v>
      </c>
      <c r="H2667">
        <v>0</v>
      </c>
      <c r="I2667">
        <v>0</v>
      </c>
      <c r="J2667" s="6" t="s">
        <v>140</v>
      </c>
    </row>
    <row r="2668" spans="1:10">
      <c r="A2668">
        <v>0.46</v>
      </c>
      <c r="B2668">
        <v>0</v>
      </c>
      <c r="C2668">
        <v>-100.361208032213</v>
      </c>
      <c r="D2668" t="s">
        <v>10</v>
      </c>
      <c r="E2668" t="s">
        <v>2632</v>
      </c>
      <c r="F2668" t="s">
        <v>2454</v>
      </c>
      <c r="G2668">
        <v>5</v>
      </c>
      <c r="H2668">
        <v>0.46</v>
      </c>
      <c r="I2668" s="6" t="s">
        <v>379</v>
      </c>
      <c r="J2668" s="6" t="s">
        <v>380</v>
      </c>
    </row>
    <row r="2669" spans="1:10">
      <c r="A2669">
        <v>0.16</v>
      </c>
      <c r="B2669">
        <v>0</v>
      </c>
      <c r="C2669">
        <v>-480.11486813119598</v>
      </c>
      <c r="D2669" t="s">
        <v>14</v>
      </c>
      <c r="E2669" t="s">
        <v>2632</v>
      </c>
      <c r="F2669" t="s">
        <v>2454</v>
      </c>
      <c r="G2669">
        <v>16</v>
      </c>
      <c r="H2669">
        <v>0.16</v>
      </c>
      <c r="I2669">
        <v>5.1602574492917601E-2</v>
      </c>
      <c r="J2669" s="6" t="s">
        <v>283</v>
      </c>
    </row>
    <row r="2670" spans="1:10">
      <c r="A2670">
        <v>0.11</v>
      </c>
      <c r="B2670">
        <v>0</v>
      </c>
      <c r="C2670">
        <v>-513.89474167252797</v>
      </c>
      <c r="D2670" t="s">
        <v>14</v>
      </c>
      <c r="E2670" t="s">
        <v>2633</v>
      </c>
      <c r="F2670" t="s">
        <v>2454</v>
      </c>
      <c r="G2670">
        <v>16</v>
      </c>
      <c r="H2670">
        <v>0.11</v>
      </c>
      <c r="I2670" s="6" t="s">
        <v>695</v>
      </c>
      <c r="J2670" s="6" t="s">
        <v>696</v>
      </c>
    </row>
    <row r="2671" spans="1:10">
      <c r="A2671">
        <v>0.48</v>
      </c>
      <c r="B2671">
        <v>0</v>
      </c>
      <c r="C2671">
        <v>-34.486638011185399</v>
      </c>
      <c r="D2671" t="s">
        <v>13</v>
      </c>
      <c r="E2671" t="s">
        <v>2634</v>
      </c>
      <c r="F2671" t="s">
        <v>2454</v>
      </c>
      <c r="G2671">
        <v>5</v>
      </c>
      <c r="H2671">
        <v>0.48</v>
      </c>
      <c r="I2671" s="6" t="s">
        <v>728</v>
      </c>
      <c r="J2671">
        <v>0.81811692991273999</v>
      </c>
    </row>
    <row r="2672" spans="1:10">
      <c r="A2672">
        <v>0.18</v>
      </c>
      <c r="B2672">
        <v>0</v>
      </c>
      <c r="C2672">
        <v>-503.246039077251</v>
      </c>
      <c r="D2672" t="s">
        <v>14</v>
      </c>
      <c r="E2672" t="s">
        <v>2634</v>
      </c>
      <c r="F2672" t="s">
        <v>2454</v>
      </c>
      <c r="G2672">
        <v>16</v>
      </c>
      <c r="H2672">
        <v>0.18</v>
      </c>
      <c r="I2672">
        <v>6.1913216705024199E-2</v>
      </c>
      <c r="J2672" s="6" t="s">
        <v>733</v>
      </c>
    </row>
    <row r="2673" spans="1:10">
      <c r="A2673">
        <v>0.37</v>
      </c>
      <c r="B2673">
        <v>0</v>
      </c>
      <c r="C2673">
        <v>-620.17874373766006</v>
      </c>
      <c r="D2673" t="s">
        <v>14</v>
      </c>
      <c r="E2673" t="s">
        <v>2635</v>
      </c>
      <c r="F2673" t="s">
        <v>2454</v>
      </c>
      <c r="G2673">
        <v>16</v>
      </c>
      <c r="H2673">
        <v>0.37</v>
      </c>
      <c r="I2673" s="6" t="s">
        <v>137</v>
      </c>
      <c r="J2673" s="6" t="s">
        <v>138</v>
      </c>
    </row>
    <row r="2674" spans="1:10">
      <c r="A2674">
        <v>0</v>
      </c>
      <c r="B2674">
        <v>0</v>
      </c>
      <c r="C2674">
        <v>-58.758058988411896</v>
      </c>
      <c r="D2674" t="s">
        <v>14</v>
      </c>
      <c r="E2674" t="s">
        <v>2636</v>
      </c>
      <c r="F2674" t="s">
        <v>2454</v>
      </c>
      <c r="G2674">
        <v>16</v>
      </c>
      <c r="H2674">
        <v>0</v>
      </c>
      <c r="I2674">
        <v>0</v>
      </c>
      <c r="J2674" s="6" t="s">
        <v>140</v>
      </c>
    </row>
    <row r="2675" spans="1:10">
      <c r="A2675">
        <v>0</v>
      </c>
      <c r="B2675">
        <v>0</v>
      </c>
      <c r="C2675">
        <v>-132.67684604185899</v>
      </c>
      <c r="D2675" t="s">
        <v>14</v>
      </c>
      <c r="E2675" t="s">
        <v>2637</v>
      </c>
      <c r="F2675" t="s">
        <v>2454</v>
      </c>
      <c r="G2675">
        <v>16</v>
      </c>
      <c r="H2675">
        <v>0</v>
      </c>
      <c r="I2675">
        <v>0</v>
      </c>
      <c r="J2675" s="6" t="s">
        <v>140</v>
      </c>
    </row>
    <row r="2676" spans="1:10">
      <c r="A2676">
        <v>0</v>
      </c>
      <c r="B2676">
        <v>0</v>
      </c>
      <c r="C2676">
        <v>-126.795625888675</v>
      </c>
      <c r="D2676" t="s">
        <v>14</v>
      </c>
      <c r="E2676" t="s">
        <v>2638</v>
      </c>
      <c r="F2676" t="s">
        <v>2454</v>
      </c>
      <c r="G2676">
        <v>16</v>
      </c>
      <c r="H2676">
        <v>0</v>
      </c>
      <c r="I2676">
        <v>0</v>
      </c>
      <c r="J2676" s="6" t="s">
        <v>140</v>
      </c>
    </row>
    <row r="2677" spans="1:10">
      <c r="A2677">
        <v>0</v>
      </c>
      <c r="B2677">
        <v>0</v>
      </c>
      <c r="C2677">
        <v>-87.226098454606998</v>
      </c>
      <c r="D2677" t="s">
        <v>14</v>
      </c>
      <c r="E2677" t="s">
        <v>2639</v>
      </c>
      <c r="F2677" t="s">
        <v>2454</v>
      </c>
      <c r="G2677">
        <v>16</v>
      </c>
      <c r="H2677">
        <v>0</v>
      </c>
      <c r="I2677">
        <v>0</v>
      </c>
      <c r="J2677" s="6" t="s">
        <v>140</v>
      </c>
    </row>
    <row r="2678" spans="1:10">
      <c r="A2678">
        <v>0.38</v>
      </c>
      <c r="B2678">
        <v>0</v>
      </c>
      <c r="C2678">
        <v>-702.86555871559699</v>
      </c>
      <c r="D2678" t="s">
        <v>14</v>
      </c>
      <c r="E2678" t="s">
        <v>2640</v>
      </c>
      <c r="F2678" t="s">
        <v>2454</v>
      </c>
      <c r="G2678">
        <v>16</v>
      </c>
      <c r="H2678">
        <v>0.38</v>
      </c>
      <c r="I2678" s="6" t="s">
        <v>803</v>
      </c>
      <c r="J2678" s="6" t="s">
        <v>804</v>
      </c>
    </row>
    <row r="2679" spans="1:10">
      <c r="A2679">
        <v>0.05</v>
      </c>
      <c r="B2679">
        <v>0</v>
      </c>
      <c r="C2679">
        <v>-464.34653904645501</v>
      </c>
      <c r="D2679" t="s">
        <v>14</v>
      </c>
      <c r="E2679" t="s">
        <v>2641</v>
      </c>
      <c r="F2679" t="s">
        <v>2454</v>
      </c>
      <c r="G2679">
        <v>16</v>
      </c>
      <c r="H2679">
        <v>0.05</v>
      </c>
      <c r="I2679">
        <v>7.5593352321114303E-3</v>
      </c>
      <c r="J2679" s="6" t="s">
        <v>199</v>
      </c>
    </row>
    <row r="2680" spans="1:10">
      <c r="A2680">
        <v>0.03</v>
      </c>
      <c r="B2680">
        <v>0</v>
      </c>
      <c r="C2680">
        <v>-276.14583111951299</v>
      </c>
      <c r="D2680" t="s">
        <v>14</v>
      </c>
      <c r="E2680" t="s">
        <v>2642</v>
      </c>
      <c r="F2680" t="s">
        <v>2454</v>
      </c>
      <c r="G2680">
        <v>16</v>
      </c>
      <c r="H2680">
        <v>0.03</v>
      </c>
      <c r="I2680">
        <v>3.0372082184858002E-3</v>
      </c>
      <c r="J2680" s="6" t="s">
        <v>334</v>
      </c>
    </row>
    <row r="2681" spans="1:10">
      <c r="A2681">
        <v>0</v>
      </c>
      <c r="B2681">
        <v>0</v>
      </c>
      <c r="C2681">
        <v>-84.001873122294498</v>
      </c>
      <c r="D2681" t="s">
        <v>14</v>
      </c>
      <c r="E2681" t="s">
        <v>2643</v>
      </c>
      <c r="F2681" t="s">
        <v>2454</v>
      </c>
      <c r="G2681">
        <v>16</v>
      </c>
      <c r="H2681">
        <v>0</v>
      </c>
      <c r="I2681">
        <v>0</v>
      </c>
      <c r="J2681" s="6" t="s">
        <v>140</v>
      </c>
    </row>
    <row r="2682" spans="1:10">
      <c r="A2682">
        <v>0</v>
      </c>
      <c r="B2682">
        <v>0</v>
      </c>
      <c r="C2682">
        <v>-7.8091109581706197</v>
      </c>
      <c r="D2682" t="s">
        <v>14</v>
      </c>
      <c r="E2682" t="s">
        <v>2644</v>
      </c>
      <c r="F2682" t="s">
        <v>2454</v>
      </c>
      <c r="G2682">
        <v>16</v>
      </c>
      <c r="H2682">
        <v>0</v>
      </c>
      <c r="I2682">
        <v>0</v>
      </c>
      <c r="J2682" s="6" t="s">
        <v>140</v>
      </c>
    </row>
    <row r="2683" spans="1:10">
      <c r="A2683">
        <v>0.17</v>
      </c>
      <c r="B2683">
        <v>0</v>
      </c>
      <c r="C2683">
        <v>-39.514346557727599</v>
      </c>
      <c r="D2683" t="s">
        <v>13</v>
      </c>
      <c r="E2683" t="s">
        <v>2645</v>
      </c>
      <c r="F2683" t="s">
        <v>2454</v>
      </c>
      <c r="G2683">
        <v>5</v>
      </c>
      <c r="H2683">
        <v>0.17</v>
      </c>
      <c r="I2683" s="6" t="s">
        <v>175</v>
      </c>
      <c r="J2683" s="6" t="s">
        <v>176</v>
      </c>
    </row>
    <row r="2684" spans="1:10">
      <c r="A2684">
        <v>0.31</v>
      </c>
      <c r="B2684">
        <v>0</v>
      </c>
      <c r="C2684">
        <v>-823.23180554217799</v>
      </c>
      <c r="D2684" t="s">
        <v>14</v>
      </c>
      <c r="E2684" t="s">
        <v>2645</v>
      </c>
      <c r="F2684" t="s">
        <v>2454</v>
      </c>
      <c r="G2684">
        <v>16</v>
      </c>
      <c r="H2684">
        <v>0.31</v>
      </c>
      <c r="I2684" s="6" t="s">
        <v>860</v>
      </c>
      <c r="J2684" s="6" t="s">
        <v>861</v>
      </c>
    </row>
    <row r="2685" spans="1:10">
      <c r="A2685">
        <v>0</v>
      </c>
      <c r="B2685">
        <v>0</v>
      </c>
      <c r="C2685">
        <v>-94.229699252600696</v>
      </c>
      <c r="D2685" t="s">
        <v>14</v>
      </c>
      <c r="E2685" t="s">
        <v>2646</v>
      </c>
      <c r="F2685" t="s">
        <v>2454</v>
      </c>
      <c r="G2685">
        <v>16</v>
      </c>
      <c r="H2685">
        <v>0</v>
      </c>
      <c r="I2685">
        <v>0</v>
      </c>
      <c r="J2685" s="6" t="s">
        <v>140</v>
      </c>
    </row>
    <row r="2686" spans="1:10">
      <c r="A2686">
        <v>0</v>
      </c>
      <c r="B2686">
        <v>0</v>
      </c>
      <c r="C2686">
        <v>-87.504767610595493</v>
      </c>
      <c r="D2686" t="s">
        <v>14</v>
      </c>
      <c r="E2686" t="s">
        <v>2647</v>
      </c>
      <c r="F2686" t="s">
        <v>2454</v>
      </c>
      <c r="G2686">
        <v>16</v>
      </c>
      <c r="H2686">
        <v>0</v>
      </c>
      <c r="I2686">
        <v>0</v>
      </c>
      <c r="J2686" s="6" t="s">
        <v>140</v>
      </c>
    </row>
    <row r="2687" spans="1:10">
      <c r="A2687">
        <v>0</v>
      </c>
      <c r="B2687">
        <v>0</v>
      </c>
      <c r="C2687">
        <v>-8.6030874905972308</v>
      </c>
      <c r="D2687" t="s">
        <v>14</v>
      </c>
      <c r="E2687" t="s">
        <v>2648</v>
      </c>
      <c r="F2687" t="s">
        <v>2454</v>
      </c>
      <c r="G2687">
        <v>16</v>
      </c>
      <c r="H2687">
        <v>0</v>
      </c>
      <c r="I2687">
        <v>0</v>
      </c>
      <c r="J2687" s="6" t="s">
        <v>140</v>
      </c>
    </row>
    <row r="2688" spans="1:10">
      <c r="A2688">
        <v>0</v>
      </c>
      <c r="B2688">
        <v>0</v>
      </c>
      <c r="C2688">
        <v>-4.4623491189546396</v>
      </c>
      <c r="D2688" t="s">
        <v>14</v>
      </c>
      <c r="E2688" t="s">
        <v>2649</v>
      </c>
      <c r="F2688" t="s">
        <v>2454</v>
      </c>
      <c r="G2688">
        <v>16</v>
      </c>
      <c r="H2688">
        <v>0</v>
      </c>
      <c r="I2688">
        <v>0</v>
      </c>
      <c r="J2688" s="6" t="s">
        <v>140</v>
      </c>
    </row>
    <row r="2689" spans="1:10">
      <c r="A2689">
        <v>0.14000000000000001</v>
      </c>
      <c r="B2689">
        <v>0</v>
      </c>
      <c r="C2689">
        <v>-21.798820268048701</v>
      </c>
      <c r="D2689" t="s">
        <v>10</v>
      </c>
      <c r="E2689" t="s">
        <v>2650</v>
      </c>
      <c r="F2689" t="s">
        <v>2454</v>
      </c>
      <c r="G2689">
        <v>5</v>
      </c>
      <c r="H2689">
        <v>0.14000000000000001</v>
      </c>
      <c r="I2689" s="6" t="s">
        <v>209</v>
      </c>
      <c r="J2689" s="6" t="s">
        <v>210</v>
      </c>
    </row>
    <row r="2690" spans="1:10">
      <c r="A2690">
        <v>0.08</v>
      </c>
      <c r="B2690">
        <v>0</v>
      </c>
      <c r="C2690">
        <v>-422.91165730651102</v>
      </c>
      <c r="D2690" t="s">
        <v>14</v>
      </c>
      <c r="E2690" t="s">
        <v>2650</v>
      </c>
      <c r="F2690" t="s">
        <v>2454</v>
      </c>
      <c r="G2690">
        <v>16</v>
      </c>
      <c r="H2690">
        <v>0.08</v>
      </c>
      <c r="I2690">
        <v>1.6879457268963199E-2</v>
      </c>
      <c r="J2690" s="6" t="s">
        <v>713</v>
      </c>
    </row>
    <row r="2691" spans="1:10">
      <c r="A2691">
        <v>0.22</v>
      </c>
      <c r="B2691">
        <v>0</v>
      </c>
      <c r="C2691">
        <v>-588.44387546100097</v>
      </c>
      <c r="D2691" t="s">
        <v>14</v>
      </c>
      <c r="E2691" t="s">
        <v>2651</v>
      </c>
      <c r="F2691" t="s">
        <v>2454</v>
      </c>
      <c r="G2691">
        <v>16</v>
      </c>
      <c r="H2691">
        <v>0.22</v>
      </c>
      <c r="I2691">
        <v>8.4047540128129095E-2</v>
      </c>
      <c r="J2691" s="6" t="s">
        <v>114</v>
      </c>
    </row>
    <row r="2692" spans="1:10">
      <c r="A2692">
        <v>0</v>
      </c>
      <c r="B2692">
        <v>0</v>
      </c>
      <c r="C2692">
        <v>-16.4986949375709</v>
      </c>
      <c r="D2692" t="s">
        <v>10</v>
      </c>
      <c r="E2692" t="s">
        <v>2652</v>
      </c>
      <c r="F2692" t="s">
        <v>2454</v>
      </c>
      <c r="G2692">
        <v>5</v>
      </c>
      <c r="H2692">
        <v>0</v>
      </c>
      <c r="I2692" s="6" t="s">
        <v>126</v>
      </c>
      <c r="J2692" s="6" t="s">
        <v>127</v>
      </c>
    </row>
    <row r="2693" spans="1:10">
      <c r="A2693">
        <v>0.2</v>
      </c>
      <c r="B2693">
        <v>0</v>
      </c>
      <c r="C2693">
        <v>-50.005898012158198</v>
      </c>
      <c r="D2693" t="s">
        <v>13</v>
      </c>
      <c r="E2693" t="s">
        <v>2652</v>
      </c>
      <c r="F2693" t="s">
        <v>2454</v>
      </c>
      <c r="G2693">
        <v>6</v>
      </c>
      <c r="H2693">
        <v>0.2</v>
      </c>
      <c r="I2693">
        <v>4.1118469700720001E-2</v>
      </c>
      <c r="J2693" s="6" t="s">
        <v>2653</v>
      </c>
    </row>
    <row r="2694" spans="1:10">
      <c r="A2694">
        <v>0.43</v>
      </c>
      <c r="B2694">
        <v>0</v>
      </c>
      <c r="C2694">
        <v>-866.89226308276398</v>
      </c>
      <c r="D2694" t="s">
        <v>14</v>
      </c>
      <c r="E2694" t="s">
        <v>2652</v>
      </c>
      <c r="F2694" t="s">
        <v>2454</v>
      </c>
      <c r="G2694">
        <v>16</v>
      </c>
      <c r="H2694">
        <v>0.43</v>
      </c>
      <c r="I2694" s="6" t="s">
        <v>459</v>
      </c>
      <c r="J2694" s="6" t="s">
        <v>460</v>
      </c>
    </row>
    <row r="2695" spans="1:10">
      <c r="A2695">
        <v>0.33</v>
      </c>
      <c r="B2695">
        <v>0</v>
      </c>
      <c r="C2695">
        <v>-731.15409189545005</v>
      </c>
      <c r="D2695" t="s">
        <v>14</v>
      </c>
      <c r="E2695" t="s">
        <v>2654</v>
      </c>
      <c r="F2695" t="s">
        <v>2454</v>
      </c>
      <c r="G2695">
        <v>16</v>
      </c>
      <c r="H2695">
        <v>0.33</v>
      </c>
      <c r="I2695" s="6" t="s">
        <v>1025</v>
      </c>
      <c r="J2695" s="6" t="s">
        <v>1026</v>
      </c>
    </row>
    <row r="2696" spans="1:10">
      <c r="A2696">
        <v>0</v>
      </c>
      <c r="B2696">
        <v>0</v>
      </c>
      <c r="C2696">
        <v>-5.1256712852857298</v>
      </c>
      <c r="D2696" t="s">
        <v>14</v>
      </c>
      <c r="E2696" t="s">
        <v>2655</v>
      </c>
      <c r="F2696" t="s">
        <v>2454</v>
      </c>
      <c r="G2696">
        <v>16</v>
      </c>
      <c r="H2696">
        <v>0</v>
      </c>
      <c r="I2696">
        <v>0</v>
      </c>
      <c r="J2696" s="6" t="s">
        <v>140</v>
      </c>
    </row>
    <row r="2697" spans="1:10">
      <c r="A2697">
        <v>0.13</v>
      </c>
      <c r="B2697">
        <v>0</v>
      </c>
      <c r="C2697">
        <v>-557.09781325260099</v>
      </c>
      <c r="D2697" t="s">
        <v>14</v>
      </c>
      <c r="E2697" t="s">
        <v>2656</v>
      </c>
      <c r="F2697" t="s">
        <v>2454</v>
      </c>
      <c r="G2697">
        <v>16</v>
      </c>
      <c r="H2697">
        <v>0.13</v>
      </c>
      <c r="I2697">
        <v>3.7231133725714599E-2</v>
      </c>
      <c r="J2697" s="6" t="s">
        <v>336</v>
      </c>
    </row>
    <row r="2698" spans="1:10">
      <c r="A2698">
        <v>0.12</v>
      </c>
      <c r="B2698">
        <v>0</v>
      </c>
      <c r="C2698">
        <v>-478.23739545491401</v>
      </c>
      <c r="D2698" t="s">
        <v>14</v>
      </c>
      <c r="E2698" t="s">
        <v>2657</v>
      </c>
      <c r="F2698" t="s">
        <v>2454</v>
      </c>
      <c r="G2698">
        <v>16</v>
      </c>
      <c r="H2698">
        <v>0.12</v>
      </c>
      <c r="I2698">
        <v>3.2767774577421999E-2</v>
      </c>
      <c r="J2698" s="6" t="s">
        <v>260</v>
      </c>
    </row>
    <row r="2699" spans="1:10">
      <c r="A2699">
        <v>0</v>
      </c>
      <c r="B2699">
        <v>0</v>
      </c>
      <c r="C2699">
        <v>-168.52471326147099</v>
      </c>
      <c r="D2699" t="s">
        <v>14</v>
      </c>
      <c r="E2699" t="s">
        <v>2658</v>
      </c>
      <c r="F2699" t="s">
        <v>2454</v>
      </c>
      <c r="G2699">
        <v>16</v>
      </c>
      <c r="H2699">
        <v>0</v>
      </c>
      <c r="I2699">
        <v>0</v>
      </c>
      <c r="J2699" s="6" t="s">
        <v>140</v>
      </c>
    </row>
    <row r="2700" spans="1:10">
      <c r="A2700">
        <v>0</v>
      </c>
      <c r="B2700">
        <v>0</v>
      </c>
      <c r="C2700">
        <v>-262.96604866865499</v>
      </c>
      <c r="D2700" t="s">
        <v>14</v>
      </c>
      <c r="E2700" t="s">
        <v>2659</v>
      </c>
      <c r="F2700" t="s">
        <v>2454</v>
      </c>
      <c r="G2700">
        <v>16</v>
      </c>
      <c r="H2700">
        <v>0</v>
      </c>
      <c r="I2700">
        <v>0</v>
      </c>
      <c r="J2700" s="6" t="s">
        <v>140</v>
      </c>
    </row>
    <row r="2701" spans="1:10">
      <c r="A2701">
        <v>0.12</v>
      </c>
      <c r="B2701">
        <v>0</v>
      </c>
      <c r="C2701">
        <v>-423.172813067736</v>
      </c>
      <c r="D2701" t="s">
        <v>14</v>
      </c>
      <c r="E2701" t="s">
        <v>2660</v>
      </c>
      <c r="F2701" t="s">
        <v>2454</v>
      </c>
      <c r="G2701">
        <v>16</v>
      </c>
      <c r="H2701">
        <v>0.12</v>
      </c>
      <c r="I2701">
        <v>3.2767774577421999E-2</v>
      </c>
      <c r="J2701" s="6" t="s">
        <v>260</v>
      </c>
    </row>
    <row r="2702" spans="1:10">
      <c r="A2702">
        <v>0</v>
      </c>
      <c r="B2702">
        <v>0</v>
      </c>
      <c r="C2702">
        <v>-104.92363262398899</v>
      </c>
      <c r="D2702" t="s">
        <v>14</v>
      </c>
      <c r="E2702" t="s">
        <v>2661</v>
      </c>
      <c r="F2702" t="s">
        <v>2454</v>
      </c>
      <c r="G2702">
        <v>16</v>
      </c>
      <c r="H2702">
        <v>0</v>
      </c>
      <c r="I2702">
        <v>0</v>
      </c>
      <c r="J2702" s="6" t="s">
        <v>140</v>
      </c>
    </row>
    <row r="2703" spans="1:10">
      <c r="A2703">
        <v>0</v>
      </c>
      <c r="B2703">
        <v>0</v>
      </c>
      <c r="C2703">
        <v>-410.75491626714199</v>
      </c>
      <c r="D2703" t="s">
        <v>14</v>
      </c>
      <c r="E2703" t="s">
        <v>2662</v>
      </c>
      <c r="F2703" t="s">
        <v>2454</v>
      </c>
      <c r="G2703">
        <v>16</v>
      </c>
      <c r="H2703">
        <v>0</v>
      </c>
      <c r="I2703">
        <v>0</v>
      </c>
      <c r="J2703" s="6" t="s">
        <v>140</v>
      </c>
    </row>
    <row r="2704" spans="1:10">
      <c r="A2704">
        <v>0.02</v>
      </c>
      <c r="B2704">
        <v>0</v>
      </c>
      <c r="C2704">
        <v>-301.05353103741697</v>
      </c>
      <c r="D2704" t="s">
        <v>14</v>
      </c>
      <c r="E2704" t="s">
        <v>2663</v>
      </c>
      <c r="F2704" t="s">
        <v>2454</v>
      </c>
      <c r="G2704">
        <v>16</v>
      </c>
      <c r="H2704">
        <v>0.02</v>
      </c>
      <c r="I2704">
        <v>1.4372521617873901E-3</v>
      </c>
      <c r="J2704" s="6" t="s">
        <v>899</v>
      </c>
    </row>
    <row r="2705" spans="1:10">
      <c r="A2705">
        <v>0.28999999999999998</v>
      </c>
      <c r="B2705">
        <v>0</v>
      </c>
      <c r="C2705">
        <v>-622.57798232242305</v>
      </c>
      <c r="D2705" t="s">
        <v>14</v>
      </c>
      <c r="E2705" t="s">
        <v>2664</v>
      </c>
      <c r="F2705" t="s">
        <v>2454</v>
      </c>
      <c r="G2705">
        <v>16</v>
      </c>
      <c r="H2705">
        <v>0.28999999999999998</v>
      </c>
      <c r="I2705" s="6" t="s">
        <v>386</v>
      </c>
      <c r="J2705" s="6" t="s">
        <v>387</v>
      </c>
    </row>
    <row r="2706" spans="1:10">
      <c r="A2706">
        <v>0</v>
      </c>
      <c r="B2706">
        <v>0</v>
      </c>
      <c r="C2706">
        <v>-27.9919999733991</v>
      </c>
      <c r="D2706" t="s">
        <v>10</v>
      </c>
      <c r="E2706" t="s">
        <v>2665</v>
      </c>
      <c r="F2706" t="s">
        <v>2454</v>
      </c>
      <c r="G2706">
        <v>6</v>
      </c>
      <c r="H2706">
        <v>0</v>
      </c>
      <c r="I2706">
        <v>0</v>
      </c>
      <c r="J2706" s="6" t="s">
        <v>109</v>
      </c>
    </row>
    <row r="2707" spans="1:10">
      <c r="A2707">
        <v>0.08</v>
      </c>
      <c r="B2707">
        <v>0</v>
      </c>
      <c r="C2707">
        <v>-35.555056651583698</v>
      </c>
      <c r="D2707" t="s">
        <v>13</v>
      </c>
      <c r="E2707" t="s">
        <v>2665</v>
      </c>
      <c r="F2707" t="s">
        <v>2454</v>
      </c>
      <c r="G2707">
        <v>5</v>
      </c>
      <c r="H2707">
        <v>0.08</v>
      </c>
      <c r="I2707">
        <v>6.9873875802577102E-3</v>
      </c>
      <c r="J2707">
        <v>0.51797788283760904</v>
      </c>
    </row>
    <row r="2708" spans="1:10">
      <c r="A2708">
        <v>0.34</v>
      </c>
      <c r="B2708">
        <v>0</v>
      </c>
      <c r="C2708">
        <v>-657.930141116345</v>
      </c>
      <c r="D2708" t="s">
        <v>14</v>
      </c>
      <c r="E2708" t="s">
        <v>2665</v>
      </c>
      <c r="F2708" t="s">
        <v>2454</v>
      </c>
      <c r="G2708">
        <v>16</v>
      </c>
      <c r="H2708">
        <v>0.34</v>
      </c>
      <c r="I2708" s="6" t="s">
        <v>294</v>
      </c>
      <c r="J2708" s="6" t="s">
        <v>295</v>
      </c>
    </row>
    <row r="2709" spans="1:10">
      <c r="A2709">
        <v>0</v>
      </c>
      <c r="B2709">
        <v>0</v>
      </c>
      <c r="C2709">
        <v>-174.54823473765299</v>
      </c>
      <c r="D2709" t="s">
        <v>14</v>
      </c>
      <c r="E2709" t="s">
        <v>2666</v>
      </c>
      <c r="F2709" t="s">
        <v>2454</v>
      </c>
      <c r="G2709">
        <v>16</v>
      </c>
      <c r="H2709">
        <v>0</v>
      </c>
      <c r="I2709">
        <v>0</v>
      </c>
      <c r="J2709" s="6" t="s">
        <v>140</v>
      </c>
    </row>
    <row r="2710" spans="1:10">
      <c r="A2710">
        <v>0.08</v>
      </c>
      <c r="B2710">
        <v>0</v>
      </c>
      <c r="C2710">
        <v>-424.29990054308797</v>
      </c>
      <c r="D2710" t="s">
        <v>14</v>
      </c>
      <c r="E2710" t="s">
        <v>2667</v>
      </c>
      <c r="F2710" t="s">
        <v>2454</v>
      </c>
      <c r="G2710">
        <v>16</v>
      </c>
      <c r="H2710">
        <v>0.08</v>
      </c>
      <c r="I2710">
        <v>1.6879457268963199E-2</v>
      </c>
      <c r="J2710" s="6" t="s">
        <v>713</v>
      </c>
    </row>
    <row r="2711" spans="1:10">
      <c r="A2711">
        <v>0.28999999999999998</v>
      </c>
      <c r="B2711">
        <v>0</v>
      </c>
      <c r="C2711">
        <v>-571.646763921765</v>
      </c>
      <c r="D2711" t="s">
        <v>14</v>
      </c>
      <c r="E2711" t="s">
        <v>2668</v>
      </c>
      <c r="F2711" t="s">
        <v>2454</v>
      </c>
      <c r="G2711">
        <v>16</v>
      </c>
      <c r="H2711">
        <v>0.28999999999999998</v>
      </c>
      <c r="I2711" s="6" t="s">
        <v>386</v>
      </c>
      <c r="J2711" s="6" t="s">
        <v>387</v>
      </c>
    </row>
    <row r="2712" spans="1:10">
      <c r="A2712">
        <v>0.56000000000000005</v>
      </c>
      <c r="B2712">
        <v>0</v>
      </c>
      <c r="C2712">
        <v>-705.12447261380498</v>
      </c>
      <c r="D2712" t="s">
        <v>14</v>
      </c>
      <c r="E2712" t="s">
        <v>2669</v>
      </c>
      <c r="F2712" t="s">
        <v>2454</v>
      </c>
      <c r="G2712">
        <v>16</v>
      </c>
      <c r="H2712">
        <v>0.56000000000000005</v>
      </c>
      <c r="I2712" s="6" t="s">
        <v>225</v>
      </c>
      <c r="J2712">
        <v>0.76710682244145301</v>
      </c>
    </row>
    <row r="2713" spans="1:10">
      <c r="A2713">
        <v>0</v>
      </c>
      <c r="B2713">
        <v>0</v>
      </c>
      <c r="C2713">
        <v>-179.40114167653601</v>
      </c>
      <c r="D2713" t="s">
        <v>14</v>
      </c>
      <c r="E2713" t="s">
        <v>2670</v>
      </c>
      <c r="F2713" t="s">
        <v>2454</v>
      </c>
      <c r="G2713">
        <v>16</v>
      </c>
      <c r="H2713">
        <v>0</v>
      </c>
      <c r="I2713">
        <v>0</v>
      </c>
      <c r="J2713" s="6" t="s">
        <v>140</v>
      </c>
    </row>
    <row r="2714" spans="1:10">
      <c r="A2714">
        <v>0.06</v>
      </c>
      <c r="B2714">
        <v>0</v>
      </c>
      <c r="C2714">
        <v>-343.83629938006197</v>
      </c>
      <c r="D2714" t="s">
        <v>14</v>
      </c>
      <c r="E2714" t="s">
        <v>2671</v>
      </c>
      <c r="F2714" t="s">
        <v>2454</v>
      </c>
      <c r="G2714">
        <v>16</v>
      </c>
      <c r="H2714">
        <v>0.06</v>
      </c>
      <c r="I2714" s="6" t="s">
        <v>932</v>
      </c>
      <c r="J2714" s="6" t="s">
        <v>933</v>
      </c>
    </row>
    <row r="2715" spans="1:10">
      <c r="A2715" s="6" t="s">
        <v>472</v>
      </c>
      <c r="B2715">
        <v>0</v>
      </c>
      <c r="C2715">
        <v>-90.074807532984195</v>
      </c>
      <c r="D2715" t="s">
        <v>10</v>
      </c>
      <c r="E2715" t="s">
        <v>2672</v>
      </c>
      <c r="F2715" t="s">
        <v>2454</v>
      </c>
      <c r="G2715">
        <v>6</v>
      </c>
      <c r="H2715" s="6" t="s">
        <v>472</v>
      </c>
      <c r="I2715" s="6" t="s">
        <v>2106</v>
      </c>
      <c r="J2715" s="6" t="s">
        <v>2107</v>
      </c>
    </row>
    <row r="2716" spans="1:10">
      <c r="A2716">
        <v>0.49</v>
      </c>
      <c r="B2716">
        <v>0</v>
      </c>
      <c r="C2716">
        <v>-52.241368191801897</v>
      </c>
      <c r="D2716" t="s">
        <v>13</v>
      </c>
      <c r="E2716" t="s">
        <v>2672</v>
      </c>
      <c r="F2716" t="s">
        <v>2454</v>
      </c>
      <c r="G2716">
        <v>5</v>
      </c>
      <c r="H2716">
        <v>0.49</v>
      </c>
      <c r="I2716" s="6" t="s">
        <v>1296</v>
      </c>
      <c r="J2716" s="6" t="s">
        <v>1297</v>
      </c>
    </row>
    <row r="2717" spans="1:10">
      <c r="A2717">
        <v>0.6</v>
      </c>
      <c r="B2717">
        <v>0</v>
      </c>
      <c r="C2717">
        <v>-772.31371501065496</v>
      </c>
      <c r="D2717" t="s">
        <v>14</v>
      </c>
      <c r="E2717" t="s">
        <v>2672</v>
      </c>
      <c r="F2717" t="s">
        <v>2454</v>
      </c>
      <c r="G2717">
        <v>16</v>
      </c>
      <c r="H2717">
        <v>0.6</v>
      </c>
      <c r="I2717" s="6" t="s">
        <v>143</v>
      </c>
      <c r="J2717" s="6" t="s">
        <v>144</v>
      </c>
    </row>
    <row r="2718" spans="1:10">
      <c r="A2718" s="6" t="s">
        <v>472</v>
      </c>
      <c r="B2718">
        <v>0</v>
      </c>
      <c r="C2718">
        <v>-604.934775412877</v>
      </c>
      <c r="D2718" t="s">
        <v>14</v>
      </c>
      <c r="E2718" t="s">
        <v>2673</v>
      </c>
      <c r="F2718" t="s">
        <v>2454</v>
      </c>
      <c r="G2718">
        <v>16</v>
      </c>
      <c r="H2718" s="6" t="s">
        <v>472</v>
      </c>
      <c r="I2718" s="6" t="s">
        <v>474</v>
      </c>
      <c r="J2718" s="6" t="s">
        <v>475</v>
      </c>
    </row>
    <row r="2719" spans="1:10">
      <c r="A2719">
        <v>0.2</v>
      </c>
      <c r="B2719">
        <v>0</v>
      </c>
      <c r="C2719">
        <v>-40.265861133933299</v>
      </c>
      <c r="D2719" t="s">
        <v>10</v>
      </c>
      <c r="E2719" t="s">
        <v>2674</v>
      </c>
      <c r="F2719" t="s">
        <v>2454</v>
      </c>
      <c r="G2719">
        <v>5</v>
      </c>
      <c r="H2719">
        <v>0.2</v>
      </c>
      <c r="I2719">
        <v>3.6224108632430099E-2</v>
      </c>
      <c r="J2719" s="6" t="s">
        <v>142</v>
      </c>
    </row>
    <row r="2720" spans="1:10">
      <c r="A2720">
        <v>0.42</v>
      </c>
      <c r="B2720">
        <v>0</v>
      </c>
      <c r="C2720">
        <v>-586.32810195058403</v>
      </c>
      <c r="D2720" t="s">
        <v>14</v>
      </c>
      <c r="E2720" t="s">
        <v>2674</v>
      </c>
      <c r="F2720" t="s">
        <v>2454</v>
      </c>
      <c r="G2720">
        <v>16</v>
      </c>
      <c r="H2720">
        <v>0.42</v>
      </c>
      <c r="I2720" s="6" t="s">
        <v>228</v>
      </c>
      <c r="J2720" s="6" t="s">
        <v>229</v>
      </c>
    </row>
    <row r="2721" spans="1:10">
      <c r="A2721">
        <v>0.03</v>
      </c>
      <c r="B2721">
        <v>0</v>
      </c>
      <c r="C2721">
        <v>-365.22511045356902</v>
      </c>
      <c r="D2721" t="s">
        <v>14</v>
      </c>
      <c r="E2721" t="s">
        <v>2675</v>
      </c>
      <c r="F2721" t="s">
        <v>2454</v>
      </c>
      <c r="G2721">
        <v>16</v>
      </c>
      <c r="H2721">
        <v>0.03</v>
      </c>
      <c r="I2721">
        <v>3.0372082184858002E-3</v>
      </c>
      <c r="J2721" s="6" t="s">
        <v>334</v>
      </c>
    </row>
    <row r="2722" spans="1:10">
      <c r="A2722">
        <v>0.1</v>
      </c>
      <c r="B2722">
        <v>0</v>
      </c>
      <c r="C2722">
        <v>-398.317778539914</v>
      </c>
      <c r="D2722" t="s">
        <v>14</v>
      </c>
      <c r="E2722" t="s">
        <v>2676</v>
      </c>
      <c r="F2722" t="s">
        <v>2454</v>
      </c>
      <c r="G2722">
        <v>16</v>
      </c>
      <c r="H2722">
        <v>0.1</v>
      </c>
      <c r="I2722" s="6" t="s">
        <v>172</v>
      </c>
      <c r="J2722" s="6" t="s">
        <v>173</v>
      </c>
    </row>
    <row r="2723" spans="1:10">
      <c r="A2723">
        <v>0</v>
      </c>
      <c r="B2723">
        <v>0</v>
      </c>
      <c r="C2723">
        <v>-125.036947928206</v>
      </c>
      <c r="D2723" t="s">
        <v>14</v>
      </c>
      <c r="E2723" t="s">
        <v>2677</v>
      </c>
      <c r="F2723" t="s">
        <v>2454</v>
      </c>
      <c r="G2723">
        <v>16</v>
      </c>
      <c r="H2723">
        <v>0</v>
      </c>
      <c r="I2723">
        <v>0</v>
      </c>
      <c r="J2723" s="6" t="s">
        <v>140</v>
      </c>
    </row>
    <row r="2724" spans="1:10">
      <c r="A2724">
        <v>0.34</v>
      </c>
      <c r="B2724">
        <v>0</v>
      </c>
      <c r="C2724">
        <v>-78.927366229634998</v>
      </c>
      <c r="D2724" t="s">
        <v>10</v>
      </c>
      <c r="E2724" t="s">
        <v>2678</v>
      </c>
      <c r="F2724" t="s">
        <v>2454</v>
      </c>
      <c r="G2724">
        <v>6</v>
      </c>
      <c r="H2724">
        <v>0.34</v>
      </c>
      <c r="I2724">
        <v>9.9977946347768007E-2</v>
      </c>
      <c r="J2724">
        <v>0.70492902578092498</v>
      </c>
    </row>
    <row r="2725" spans="1:10">
      <c r="A2725">
        <v>0.05</v>
      </c>
      <c r="B2725">
        <v>0</v>
      </c>
      <c r="C2725">
        <v>-35.129107306816103</v>
      </c>
      <c r="D2725" t="s">
        <v>13</v>
      </c>
      <c r="E2725" t="s">
        <v>2678</v>
      </c>
      <c r="F2725" t="s">
        <v>2454</v>
      </c>
      <c r="G2725">
        <v>6</v>
      </c>
      <c r="H2725">
        <v>0.05</v>
      </c>
      <c r="I2725">
        <v>3.4029277060071599E-3</v>
      </c>
      <c r="J2725" s="6" t="s">
        <v>485</v>
      </c>
    </row>
    <row r="2726" spans="1:10">
      <c r="A2726">
        <v>0.15</v>
      </c>
      <c r="B2726">
        <v>0</v>
      </c>
      <c r="C2726">
        <v>-469.22706574130598</v>
      </c>
      <c r="D2726" t="s">
        <v>14</v>
      </c>
      <c r="E2726" t="s">
        <v>2678</v>
      </c>
      <c r="F2726" t="s">
        <v>2454</v>
      </c>
      <c r="G2726">
        <v>16</v>
      </c>
      <c r="H2726">
        <v>0.15</v>
      </c>
      <c r="I2726">
        <v>4.6658155288370001E-2</v>
      </c>
      <c r="J2726" s="6" t="s">
        <v>365</v>
      </c>
    </row>
    <row r="2727" spans="1:10">
      <c r="A2727">
        <v>0.05</v>
      </c>
      <c r="B2727">
        <v>0</v>
      </c>
      <c r="C2727">
        <v>-384.77059168399597</v>
      </c>
      <c r="D2727" t="s">
        <v>14</v>
      </c>
      <c r="E2727" t="s">
        <v>2679</v>
      </c>
      <c r="F2727" t="s">
        <v>2454</v>
      </c>
      <c r="G2727">
        <v>16</v>
      </c>
      <c r="H2727">
        <v>0.05</v>
      </c>
      <c r="I2727">
        <v>7.5593352321114303E-3</v>
      </c>
      <c r="J2727" s="6" t="s">
        <v>199</v>
      </c>
    </row>
    <row r="2728" spans="1:10">
      <c r="A2728">
        <v>0.05</v>
      </c>
      <c r="B2728">
        <v>0</v>
      </c>
      <c r="C2728">
        <v>-451.613139145601</v>
      </c>
      <c r="D2728" t="s">
        <v>14</v>
      </c>
      <c r="E2728" t="s">
        <v>2680</v>
      </c>
      <c r="F2728" t="s">
        <v>2454</v>
      </c>
      <c r="G2728">
        <v>16</v>
      </c>
      <c r="H2728">
        <v>0.05</v>
      </c>
      <c r="I2728">
        <v>7.5593352321114303E-3</v>
      </c>
      <c r="J2728" s="6" t="s">
        <v>199</v>
      </c>
    </row>
    <row r="2729" spans="1:10">
      <c r="A2729">
        <v>0.12</v>
      </c>
      <c r="B2729">
        <v>0</v>
      </c>
      <c r="C2729">
        <v>-271.85684502960601</v>
      </c>
      <c r="D2729" t="s">
        <v>14</v>
      </c>
      <c r="E2729" t="s">
        <v>2681</v>
      </c>
      <c r="F2729" t="s">
        <v>2454</v>
      </c>
      <c r="G2729">
        <v>16</v>
      </c>
      <c r="H2729">
        <v>0.12</v>
      </c>
      <c r="I2729">
        <v>3.2767774577421999E-2</v>
      </c>
      <c r="J2729" s="6" t="s">
        <v>260</v>
      </c>
    </row>
    <row r="2730" spans="1:10">
      <c r="A2730">
        <v>0.2</v>
      </c>
      <c r="B2730">
        <v>0</v>
      </c>
      <c r="C2730">
        <v>-32.586299815423502</v>
      </c>
      <c r="D2730" t="s">
        <v>10</v>
      </c>
      <c r="E2730" t="s">
        <v>2682</v>
      </c>
      <c r="F2730" t="s">
        <v>2454</v>
      </c>
      <c r="G2730">
        <v>6</v>
      </c>
      <c r="H2730">
        <v>0.2</v>
      </c>
      <c r="I2730">
        <v>4.1118469700720001E-2</v>
      </c>
      <c r="J2730" s="6" t="s">
        <v>2653</v>
      </c>
    </row>
    <row r="2731" spans="1:10">
      <c r="A2731">
        <v>0</v>
      </c>
      <c r="B2731">
        <v>0</v>
      </c>
      <c r="C2731">
        <v>-0.25125839633753599</v>
      </c>
      <c r="D2731" t="s">
        <v>13</v>
      </c>
      <c r="E2731" t="s">
        <v>2682</v>
      </c>
      <c r="F2731" t="s">
        <v>2454</v>
      </c>
      <c r="G2731">
        <v>7</v>
      </c>
      <c r="H2731">
        <v>0</v>
      </c>
      <c r="I2731">
        <v>0</v>
      </c>
      <c r="J2731" s="6" t="s">
        <v>214</v>
      </c>
    </row>
    <row r="2732" spans="1:10">
      <c r="A2732">
        <v>0.08</v>
      </c>
      <c r="B2732">
        <v>0</v>
      </c>
      <c r="C2732">
        <v>-622.42172810026204</v>
      </c>
      <c r="D2732" t="s">
        <v>14</v>
      </c>
      <c r="E2732" t="s">
        <v>2682</v>
      </c>
      <c r="F2732" t="s">
        <v>2454</v>
      </c>
      <c r="G2732">
        <v>16</v>
      </c>
      <c r="H2732">
        <v>0.08</v>
      </c>
      <c r="I2732">
        <v>1.6879457268963199E-2</v>
      </c>
      <c r="J2732" s="6" t="s">
        <v>713</v>
      </c>
    </row>
    <row r="2733" spans="1:10">
      <c r="A2733">
        <v>0</v>
      </c>
      <c r="B2733">
        <v>0</v>
      </c>
      <c r="C2733">
        <v>-203.70552794534899</v>
      </c>
      <c r="D2733" t="s">
        <v>14</v>
      </c>
      <c r="E2733" t="s">
        <v>2683</v>
      </c>
      <c r="F2733" t="s">
        <v>2454</v>
      </c>
      <c r="G2733">
        <v>16</v>
      </c>
      <c r="H2733">
        <v>0</v>
      </c>
      <c r="I2733">
        <v>0</v>
      </c>
      <c r="J2733" s="6" t="s">
        <v>140</v>
      </c>
    </row>
    <row r="2734" spans="1:10">
      <c r="A2734">
        <v>0.06</v>
      </c>
      <c r="B2734">
        <v>0</v>
      </c>
      <c r="C2734">
        <v>-569.97651223513196</v>
      </c>
      <c r="D2734" t="s">
        <v>14</v>
      </c>
      <c r="E2734" t="s">
        <v>2684</v>
      </c>
      <c r="F2734" t="s">
        <v>2454</v>
      </c>
      <c r="G2734">
        <v>16</v>
      </c>
      <c r="H2734">
        <v>0.06</v>
      </c>
      <c r="I2734" s="6" t="s">
        <v>932</v>
      </c>
      <c r="J2734" s="6" t="s">
        <v>933</v>
      </c>
    </row>
    <row r="2735" spans="1:10">
      <c r="A2735">
        <v>0.04</v>
      </c>
      <c r="B2735">
        <v>0</v>
      </c>
      <c r="C2735">
        <v>-354.693995175537</v>
      </c>
      <c r="D2735" t="s">
        <v>14</v>
      </c>
      <c r="E2735" t="s">
        <v>2685</v>
      </c>
      <c r="F2735" t="s">
        <v>2454</v>
      </c>
      <c r="G2735">
        <v>16</v>
      </c>
      <c r="H2735">
        <v>0.04</v>
      </c>
      <c r="I2735">
        <v>5.09931620646296E-3</v>
      </c>
      <c r="J2735" s="6" t="s">
        <v>165</v>
      </c>
    </row>
    <row r="2736" spans="1:10">
      <c r="A2736">
        <v>0.72</v>
      </c>
      <c r="B2736">
        <v>0</v>
      </c>
      <c r="C2736">
        <v>-60.766555806100101</v>
      </c>
      <c r="D2736" t="s">
        <v>10</v>
      </c>
      <c r="E2736" t="s">
        <v>2686</v>
      </c>
      <c r="F2736" t="s">
        <v>2454</v>
      </c>
      <c r="G2736">
        <v>6</v>
      </c>
      <c r="H2736">
        <v>0.72</v>
      </c>
      <c r="I2736" s="6" t="s">
        <v>2687</v>
      </c>
      <c r="J2736" s="6" t="s">
        <v>2688</v>
      </c>
    </row>
    <row r="2737" spans="1:10">
      <c r="A2737">
        <v>0.17</v>
      </c>
      <c r="B2737">
        <v>0</v>
      </c>
      <c r="C2737">
        <v>-526.86274825250302</v>
      </c>
      <c r="D2737" t="s">
        <v>14</v>
      </c>
      <c r="E2737" t="s">
        <v>2686</v>
      </c>
      <c r="F2737" t="s">
        <v>2454</v>
      </c>
      <c r="G2737">
        <v>16</v>
      </c>
      <c r="H2737">
        <v>0.17</v>
      </c>
      <c r="I2737">
        <v>5.6689958584459903E-2</v>
      </c>
      <c r="J2737" s="6" t="s">
        <v>179</v>
      </c>
    </row>
    <row r="2738" spans="1:10">
      <c r="A2738">
        <v>0</v>
      </c>
      <c r="B2738">
        <v>0</v>
      </c>
      <c r="C2738">
        <v>-262.85467663810698</v>
      </c>
      <c r="D2738" t="s">
        <v>14</v>
      </c>
      <c r="E2738" t="s">
        <v>2689</v>
      </c>
      <c r="F2738" t="s">
        <v>2454</v>
      </c>
      <c r="G2738">
        <v>16</v>
      </c>
      <c r="H2738">
        <v>0</v>
      </c>
      <c r="I2738">
        <v>0</v>
      </c>
      <c r="J2738" s="6" t="s">
        <v>140</v>
      </c>
    </row>
    <row r="2739" spans="1:10">
      <c r="A2739">
        <v>0</v>
      </c>
      <c r="B2739">
        <v>0</v>
      </c>
      <c r="C2739">
        <v>-353.50589454772103</v>
      </c>
      <c r="D2739" t="s">
        <v>14</v>
      </c>
      <c r="E2739" t="s">
        <v>2690</v>
      </c>
      <c r="F2739" t="s">
        <v>2454</v>
      </c>
      <c r="G2739">
        <v>16</v>
      </c>
      <c r="H2739">
        <v>0</v>
      </c>
      <c r="I2739">
        <v>0</v>
      </c>
      <c r="J2739" s="6" t="s">
        <v>140</v>
      </c>
    </row>
    <row r="2740" spans="1:10">
      <c r="A2740">
        <v>0.14000000000000001</v>
      </c>
      <c r="B2740">
        <v>0</v>
      </c>
      <c r="C2740">
        <v>-37.799793427949503</v>
      </c>
      <c r="D2740" t="s">
        <v>10</v>
      </c>
      <c r="E2740" t="s">
        <v>2691</v>
      </c>
      <c r="F2740" t="s">
        <v>2454</v>
      </c>
      <c r="G2740">
        <v>5</v>
      </c>
      <c r="H2740">
        <v>0.14000000000000001</v>
      </c>
      <c r="I2740" s="6" t="s">
        <v>209</v>
      </c>
      <c r="J2740" s="6" t="s">
        <v>210</v>
      </c>
    </row>
    <row r="2741" spans="1:10">
      <c r="A2741">
        <v>0.05</v>
      </c>
      <c r="B2741">
        <v>0</v>
      </c>
      <c r="C2741">
        <v>-511.40021180394302</v>
      </c>
      <c r="D2741" t="s">
        <v>14</v>
      </c>
      <c r="E2741" t="s">
        <v>2691</v>
      </c>
      <c r="F2741" t="s">
        <v>2454</v>
      </c>
      <c r="G2741">
        <v>16</v>
      </c>
      <c r="H2741">
        <v>0.05</v>
      </c>
      <c r="I2741">
        <v>7.5593352321114303E-3</v>
      </c>
      <c r="J2741" s="6" t="s">
        <v>199</v>
      </c>
    </row>
    <row r="2742" spans="1:10">
      <c r="A2742">
        <v>0</v>
      </c>
      <c r="B2742">
        <v>0</v>
      </c>
      <c r="C2742">
        <v>-195.90235396894499</v>
      </c>
      <c r="D2742" t="s">
        <v>14</v>
      </c>
      <c r="E2742" t="s">
        <v>2692</v>
      </c>
      <c r="F2742" t="s">
        <v>2454</v>
      </c>
      <c r="G2742">
        <v>16</v>
      </c>
      <c r="H2742">
        <v>0</v>
      </c>
      <c r="I2742">
        <v>0</v>
      </c>
      <c r="J2742" s="6" t="s">
        <v>140</v>
      </c>
    </row>
    <row r="2743" spans="1:10">
      <c r="A2743">
        <v>0.05</v>
      </c>
      <c r="B2743">
        <v>0</v>
      </c>
      <c r="C2743">
        <v>-443.27462227139699</v>
      </c>
      <c r="D2743" t="s">
        <v>14</v>
      </c>
      <c r="E2743" t="s">
        <v>2693</v>
      </c>
      <c r="F2743" t="s">
        <v>2454</v>
      </c>
      <c r="G2743">
        <v>16</v>
      </c>
      <c r="H2743">
        <v>0.05</v>
      </c>
      <c r="I2743">
        <v>7.5593352321114303E-3</v>
      </c>
      <c r="J2743" s="6" t="s">
        <v>199</v>
      </c>
    </row>
    <row r="2744" spans="1:10">
      <c r="A2744">
        <v>0</v>
      </c>
      <c r="B2744">
        <v>0</v>
      </c>
      <c r="C2744">
        <v>-72.256282692691201</v>
      </c>
      <c r="D2744" t="s">
        <v>14</v>
      </c>
      <c r="E2744" t="s">
        <v>2694</v>
      </c>
      <c r="F2744" t="s">
        <v>2454</v>
      </c>
      <c r="G2744">
        <v>16</v>
      </c>
      <c r="H2744">
        <v>0</v>
      </c>
      <c r="I2744">
        <v>0</v>
      </c>
      <c r="J2744" s="6" t="s">
        <v>140</v>
      </c>
    </row>
    <row r="2745" spans="1:10">
      <c r="A2745">
        <v>0</v>
      </c>
      <c r="B2745">
        <v>0</v>
      </c>
      <c r="C2745">
        <v>-6.0489915713105002</v>
      </c>
      <c r="D2745" t="s">
        <v>13</v>
      </c>
      <c r="E2745" t="s">
        <v>2695</v>
      </c>
      <c r="F2745" t="s">
        <v>2454</v>
      </c>
      <c r="G2745">
        <v>6</v>
      </c>
      <c r="H2745">
        <v>0</v>
      </c>
      <c r="I2745">
        <v>0</v>
      </c>
      <c r="J2745" s="6" t="s">
        <v>109</v>
      </c>
    </row>
    <row r="2746" spans="1:10">
      <c r="A2746">
        <v>0.18</v>
      </c>
      <c r="B2746">
        <v>0</v>
      </c>
      <c r="C2746">
        <v>-553.95858625487097</v>
      </c>
      <c r="D2746" t="s">
        <v>14</v>
      </c>
      <c r="E2746" t="s">
        <v>2695</v>
      </c>
      <c r="F2746" t="s">
        <v>2454</v>
      </c>
      <c r="G2746">
        <v>16</v>
      </c>
      <c r="H2746">
        <v>0.18</v>
      </c>
      <c r="I2746">
        <v>6.1913216705024199E-2</v>
      </c>
      <c r="J2746" s="6" t="s">
        <v>733</v>
      </c>
    </row>
    <row r="2747" spans="1:10">
      <c r="A2747">
        <v>0.45</v>
      </c>
      <c r="B2747">
        <v>0</v>
      </c>
      <c r="C2747">
        <v>-67.864267902377705</v>
      </c>
      <c r="D2747" t="s">
        <v>10</v>
      </c>
      <c r="E2747" t="s">
        <v>2696</v>
      </c>
      <c r="F2747" t="s">
        <v>2454</v>
      </c>
      <c r="G2747">
        <v>5</v>
      </c>
      <c r="H2747">
        <v>0.45</v>
      </c>
      <c r="I2747" s="6" t="s">
        <v>911</v>
      </c>
      <c r="J2747" s="6" t="s">
        <v>912</v>
      </c>
    </row>
    <row r="2748" spans="1:10">
      <c r="A2748">
        <v>0.5</v>
      </c>
      <c r="B2748">
        <v>0</v>
      </c>
      <c r="C2748">
        <v>-50.849525481407603</v>
      </c>
      <c r="D2748" t="s">
        <v>13</v>
      </c>
      <c r="E2748" t="s">
        <v>2696</v>
      </c>
      <c r="F2748" t="s">
        <v>2454</v>
      </c>
      <c r="G2748">
        <v>5</v>
      </c>
      <c r="H2748">
        <v>0.5</v>
      </c>
      <c r="I2748" s="6" t="s">
        <v>883</v>
      </c>
      <c r="J2748" s="6" t="s">
        <v>884</v>
      </c>
    </row>
    <row r="2749" spans="1:10">
      <c r="A2749">
        <v>0.2</v>
      </c>
      <c r="B2749">
        <v>0</v>
      </c>
      <c r="C2749">
        <v>-517.06684963380098</v>
      </c>
      <c r="D2749" t="s">
        <v>14</v>
      </c>
      <c r="E2749" t="s">
        <v>2696</v>
      </c>
      <c r="F2749" t="s">
        <v>2454</v>
      </c>
      <c r="G2749">
        <v>16</v>
      </c>
      <c r="H2749">
        <v>0.2</v>
      </c>
      <c r="I2749">
        <v>7.2742662037866904E-2</v>
      </c>
      <c r="J2749">
        <v>0.44342194628279502</v>
      </c>
    </row>
    <row r="2750" spans="1:10">
      <c r="A2750">
        <v>0</v>
      </c>
      <c r="B2750">
        <v>0</v>
      </c>
      <c r="C2750">
        <v>-260.53504221382798</v>
      </c>
      <c r="D2750" t="s">
        <v>14</v>
      </c>
      <c r="E2750" t="s">
        <v>2697</v>
      </c>
      <c r="F2750" t="s">
        <v>2454</v>
      </c>
      <c r="G2750">
        <v>16</v>
      </c>
      <c r="H2750">
        <v>0</v>
      </c>
      <c r="I2750">
        <v>0</v>
      </c>
      <c r="J2750" s="6" t="s">
        <v>140</v>
      </c>
    </row>
    <row r="2751" spans="1:10">
      <c r="A2751">
        <v>0</v>
      </c>
      <c r="B2751">
        <v>0</v>
      </c>
      <c r="C2751">
        <v>-0.39196309828655601</v>
      </c>
      <c r="D2751" t="s">
        <v>10</v>
      </c>
      <c r="E2751" t="s">
        <v>2698</v>
      </c>
      <c r="F2751" t="s">
        <v>2454</v>
      </c>
      <c r="G2751">
        <v>6</v>
      </c>
      <c r="H2751">
        <v>0</v>
      </c>
      <c r="I2751">
        <v>0</v>
      </c>
      <c r="J2751" s="6" t="s">
        <v>109</v>
      </c>
    </row>
    <row r="2752" spans="1:10">
      <c r="A2752">
        <v>0</v>
      </c>
      <c r="B2752">
        <v>0</v>
      </c>
      <c r="C2752">
        <v>-0.231157724630533</v>
      </c>
      <c r="D2752" t="s">
        <v>13</v>
      </c>
      <c r="E2752" t="s">
        <v>2698</v>
      </c>
      <c r="F2752" t="s">
        <v>2454</v>
      </c>
      <c r="G2752">
        <v>7</v>
      </c>
      <c r="H2752">
        <v>0</v>
      </c>
      <c r="I2752">
        <v>0</v>
      </c>
      <c r="J2752" s="6" t="s">
        <v>214</v>
      </c>
    </row>
    <row r="2753" spans="1:10">
      <c r="A2753">
        <v>0</v>
      </c>
      <c r="B2753">
        <v>0</v>
      </c>
      <c r="C2753">
        <v>-4.4422484472476302</v>
      </c>
      <c r="D2753" t="s">
        <v>14</v>
      </c>
      <c r="E2753" t="s">
        <v>2698</v>
      </c>
      <c r="F2753" t="s">
        <v>2454</v>
      </c>
      <c r="G2753">
        <v>16</v>
      </c>
      <c r="H2753">
        <v>0</v>
      </c>
      <c r="I2753">
        <v>0</v>
      </c>
      <c r="J2753" s="6" t="s">
        <v>140</v>
      </c>
    </row>
    <row r="2754" spans="1:10">
      <c r="A2754">
        <v>0.81</v>
      </c>
      <c r="B2754">
        <v>0</v>
      </c>
      <c r="C2754">
        <v>-88.484867753094406</v>
      </c>
      <c r="D2754" t="s">
        <v>10</v>
      </c>
      <c r="E2754" t="s">
        <v>2699</v>
      </c>
      <c r="F2754" t="s">
        <v>2454</v>
      </c>
      <c r="G2754">
        <v>7</v>
      </c>
      <c r="H2754">
        <v>0.81</v>
      </c>
      <c r="I2754" s="6" t="s">
        <v>2700</v>
      </c>
      <c r="J2754">
        <v>0.95822115119888696</v>
      </c>
    </row>
    <row r="2755" spans="1:10">
      <c r="A2755">
        <v>0</v>
      </c>
      <c r="B2755">
        <v>0</v>
      </c>
      <c r="C2755">
        <v>-289.956884661093</v>
      </c>
      <c r="D2755" t="s">
        <v>14</v>
      </c>
      <c r="E2755" t="s">
        <v>2699</v>
      </c>
      <c r="F2755" t="s">
        <v>2454</v>
      </c>
      <c r="G2755">
        <v>16</v>
      </c>
      <c r="H2755">
        <v>0</v>
      </c>
      <c r="I2755">
        <v>0</v>
      </c>
      <c r="J2755" s="6" t="s">
        <v>140</v>
      </c>
    </row>
    <row r="2756" spans="1:10">
      <c r="A2756">
        <v>0.08</v>
      </c>
      <c r="B2756">
        <v>0</v>
      </c>
      <c r="C2756">
        <v>-407.47010282717099</v>
      </c>
      <c r="D2756" t="s">
        <v>14</v>
      </c>
      <c r="E2756" t="s">
        <v>2701</v>
      </c>
      <c r="F2756" t="s">
        <v>2454</v>
      </c>
      <c r="G2756">
        <v>16</v>
      </c>
      <c r="H2756">
        <v>0.08</v>
      </c>
      <c r="I2756">
        <v>1.6879457268963199E-2</v>
      </c>
      <c r="J2756" s="6" t="s">
        <v>713</v>
      </c>
    </row>
    <row r="2757" spans="1:10">
      <c r="A2757">
        <v>0</v>
      </c>
      <c r="B2757">
        <v>0</v>
      </c>
      <c r="C2757">
        <v>-259.93488314063597</v>
      </c>
      <c r="D2757" t="s">
        <v>14</v>
      </c>
      <c r="E2757" t="s">
        <v>2702</v>
      </c>
      <c r="F2757" t="s">
        <v>2454</v>
      </c>
      <c r="G2757">
        <v>16</v>
      </c>
      <c r="H2757">
        <v>0</v>
      </c>
      <c r="I2757">
        <v>0</v>
      </c>
      <c r="J2757" s="6" t="s">
        <v>140</v>
      </c>
    </row>
    <row r="2758" spans="1:10">
      <c r="A2758">
        <v>0</v>
      </c>
      <c r="B2758">
        <v>0</v>
      </c>
      <c r="C2758">
        <v>-8.2312250640176803</v>
      </c>
      <c r="D2758" t="s">
        <v>14</v>
      </c>
      <c r="E2758" t="s">
        <v>2703</v>
      </c>
      <c r="F2758" t="s">
        <v>2454</v>
      </c>
      <c r="G2758">
        <v>16</v>
      </c>
      <c r="H2758">
        <v>0</v>
      </c>
      <c r="I2758">
        <v>0</v>
      </c>
      <c r="J2758" s="6" t="s">
        <v>140</v>
      </c>
    </row>
    <row r="2759" spans="1:10">
      <c r="A2759">
        <v>0.55000000000000004</v>
      </c>
      <c r="B2759">
        <v>0</v>
      </c>
      <c r="C2759">
        <v>-830.35664901959206</v>
      </c>
      <c r="D2759" t="s">
        <v>14</v>
      </c>
      <c r="E2759" t="s">
        <v>2704</v>
      </c>
      <c r="F2759" t="s">
        <v>2454</v>
      </c>
      <c r="G2759">
        <v>16</v>
      </c>
      <c r="H2759">
        <v>0.55000000000000004</v>
      </c>
      <c r="I2759" s="6" t="s">
        <v>131</v>
      </c>
      <c r="J2759" s="6" t="s">
        <v>132</v>
      </c>
    </row>
    <row r="2760" spans="1:10">
      <c r="A2760">
        <v>0</v>
      </c>
      <c r="B2760">
        <v>0</v>
      </c>
      <c r="C2760">
        <v>-6.4221646103874201</v>
      </c>
      <c r="D2760" t="s">
        <v>14</v>
      </c>
      <c r="E2760" t="s">
        <v>2705</v>
      </c>
      <c r="F2760" t="s">
        <v>2454</v>
      </c>
      <c r="G2760">
        <v>16</v>
      </c>
      <c r="H2760">
        <v>0</v>
      </c>
      <c r="I2760">
        <v>0</v>
      </c>
      <c r="J2760" s="6" t="s">
        <v>140</v>
      </c>
    </row>
    <row r="2761" spans="1:10">
      <c r="A2761">
        <v>0</v>
      </c>
      <c r="B2761">
        <v>0</v>
      </c>
      <c r="C2761">
        <v>-6.53584398541238</v>
      </c>
      <c r="D2761" t="s">
        <v>14</v>
      </c>
      <c r="E2761" t="s">
        <v>2706</v>
      </c>
      <c r="F2761" t="s">
        <v>2454</v>
      </c>
      <c r="G2761">
        <v>16</v>
      </c>
      <c r="H2761">
        <v>0</v>
      </c>
      <c r="I2761">
        <v>0</v>
      </c>
      <c r="J2761" s="6" t="s">
        <v>140</v>
      </c>
    </row>
    <row r="2762" spans="1:10">
      <c r="A2762">
        <v>0</v>
      </c>
      <c r="B2762">
        <v>0</v>
      </c>
      <c r="C2762">
        <v>-61.261389594220397</v>
      </c>
      <c r="D2762" t="s">
        <v>14</v>
      </c>
      <c r="E2762" t="s">
        <v>2707</v>
      </c>
      <c r="F2762" t="s">
        <v>2454</v>
      </c>
      <c r="G2762">
        <v>16</v>
      </c>
      <c r="H2762">
        <v>0</v>
      </c>
      <c r="I2762">
        <v>0</v>
      </c>
      <c r="J2762" s="6" t="s">
        <v>140</v>
      </c>
    </row>
    <row r="2763" spans="1:10">
      <c r="A2763">
        <v>0</v>
      </c>
      <c r="B2763">
        <v>0</v>
      </c>
      <c r="C2763">
        <v>-6.4121142745339199</v>
      </c>
      <c r="D2763" t="s">
        <v>14</v>
      </c>
      <c r="E2763" t="s">
        <v>2708</v>
      </c>
      <c r="F2763" t="s">
        <v>2454</v>
      </c>
      <c r="G2763">
        <v>16</v>
      </c>
      <c r="H2763">
        <v>0</v>
      </c>
      <c r="I2763">
        <v>0</v>
      </c>
      <c r="J2763" s="6" t="s">
        <v>140</v>
      </c>
    </row>
    <row r="2764" spans="1:10">
      <c r="A2764">
        <v>0</v>
      </c>
      <c r="B2764">
        <v>0</v>
      </c>
      <c r="C2764">
        <v>-194.294214962426</v>
      </c>
      <c r="D2764" t="s">
        <v>14</v>
      </c>
      <c r="E2764" t="s">
        <v>2709</v>
      </c>
      <c r="F2764" t="s">
        <v>2454</v>
      </c>
      <c r="G2764">
        <v>16</v>
      </c>
      <c r="H2764">
        <v>0</v>
      </c>
      <c r="I2764">
        <v>0</v>
      </c>
      <c r="J2764" s="6" t="s">
        <v>140</v>
      </c>
    </row>
    <row r="2765" spans="1:10">
      <c r="A2765">
        <v>0.09</v>
      </c>
      <c r="B2765">
        <v>0</v>
      </c>
      <c r="C2765">
        <v>-198.494536474754</v>
      </c>
      <c r="D2765" t="s">
        <v>14</v>
      </c>
      <c r="E2765" t="s">
        <v>2710</v>
      </c>
      <c r="F2765" t="s">
        <v>2454</v>
      </c>
      <c r="G2765">
        <v>16</v>
      </c>
      <c r="H2765">
        <v>0.09</v>
      </c>
      <c r="I2765" s="6" t="s">
        <v>116</v>
      </c>
      <c r="J2765" s="6" t="s">
        <v>117</v>
      </c>
    </row>
    <row r="2766" spans="1:10">
      <c r="A2766">
        <v>0.2</v>
      </c>
      <c r="B2766">
        <v>0</v>
      </c>
      <c r="C2766">
        <v>-465.882644646671</v>
      </c>
      <c r="D2766" t="s">
        <v>14</v>
      </c>
      <c r="E2766" t="s">
        <v>2711</v>
      </c>
      <c r="F2766" t="s">
        <v>2454</v>
      </c>
      <c r="G2766">
        <v>16</v>
      </c>
      <c r="H2766">
        <v>0.2</v>
      </c>
      <c r="I2766">
        <v>7.2742662037866904E-2</v>
      </c>
      <c r="J2766">
        <v>0.44342194628279502</v>
      </c>
    </row>
    <row r="2767" spans="1:10">
      <c r="A2767">
        <v>0.48</v>
      </c>
      <c r="B2767">
        <v>0</v>
      </c>
      <c r="C2767">
        <v>-91.760224698659499</v>
      </c>
      <c r="D2767" t="s">
        <v>10</v>
      </c>
      <c r="E2767" t="s">
        <v>2712</v>
      </c>
      <c r="F2767" t="s">
        <v>2454</v>
      </c>
      <c r="G2767">
        <v>6</v>
      </c>
      <c r="H2767">
        <v>0.48</v>
      </c>
      <c r="I2767" s="6" t="s">
        <v>2713</v>
      </c>
      <c r="J2767" s="6" t="s">
        <v>2714</v>
      </c>
    </row>
    <row r="2768" spans="1:10">
      <c r="A2768">
        <v>0.05</v>
      </c>
      <c r="B2768">
        <v>0</v>
      </c>
      <c r="C2768">
        <v>-473.145820694512</v>
      </c>
      <c r="D2768" t="s">
        <v>14</v>
      </c>
      <c r="E2768" t="s">
        <v>2712</v>
      </c>
      <c r="F2768" t="s">
        <v>2454</v>
      </c>
      <c r="G2768">
        <v>16</v>
      </c>
      <c r="H2768">
        <v>0.05</v>
      </c>
      <c r="I2768">
        <v>7.5593352321114303E-3</v>
      </c>
      <c r="J2768" s="6" t="s">
        <v>199</v>
      </c>
    </row>
    <row r="2769" spans="1:10">
      <c r="A2769">
        <v>0</v>
      </c>
      <c r="B2769">
        <v>0</v>
      </c>
      <c r="C2769">
        <v>-63.479302040850897</v>
      </c>
      <c r="D2769" t="s">
        <v>14</v>
      </c>
      <c r="E2769" t="s">
        <v>2715</v>
      </c>
      <c r="F2769" t="s">
        <v>2454</v>
      </c>
      <c r="G2769">
        <v>16</v>
      </c>
      <c r="H2769">
        <v>0</v>
      </c>
      <c r="I2769">
        <v>0</v>
      </c>
      <c r="J2769" s="6" t="s">
        <v>140</v>
      </c>
    </row>
    <row r="2770" spans="1:10">
      <c r="A2770">
        <v>0</v>
      </c>
      <c r="B2770">
        <v>0</v>
      </c>
      <c r="C2770">
        <v>-6.2010572216103803</v>
      </c>
      <c r="D2770" t="s">
        <v>14</v>
      </c>
      <c r="E2770" t="s">
        <v>2716</v>
      </c>
      <c r="F2770" t="s">
        <v>2454</v>
      </c>
      <c r="G2770">
        <v>16</v>
      </c>
      <c r="H2770">
        <v>0</v>
      </c>
      <c r="I2770">
        <v>0</v>
      </c>
      <c r="J2770" s="6" t="s">
        <v>140</v>
      </c>
    </row>
    <row r="2771" spans="1:10">
      <c r="A2771">
        <v>0</v>
      </c>
      <c r="B2771">
        <v>0</v>
      </c>
      <c r="C2771">
        <v>-19.289968820086798</v>
      </c>
      <c r="D2771" t="s">
        <v>10</v>
      </c>
      <c r="E2771" t="s">
        <v>2717</v>
      </c>
      <c r="F2771" t="s">
        <v>2454</v>
      </c>
      <c r="G2771">
        <v>7</v>
      </c>
      <c r="H2771">
        <v>0</v>
      </c>
      <c r="I2771">
        <v>0</v>
      </c>
      <c r="J2771" s="6" t="s">
        <v>214</v>
      </c>
    </row>
    <row r="2772" spans="1:10">
      <c r="A2772">
        <v>0</v>
      </c>
      <c r="B2772">
        <v>0</v>
      </c>
      <c r="C2772">
        <v>-0.54271813608907704</v>
      </c>
      <c r="D2772" t="s">
        <v>13</v>
      </c>
      <c r="E2772" t="s">
        <v>2717</v>
      </c>
      <c r="F2772" t="s">
        <v>2454</v>
      </c>
      <c r="G2772">
        <v>7</v>
      </c>
      <c r="H2772">
        <v>0</v>
      </c>
      <c r="I2772">
        <v>0</v>
      </c>
      <c r="J2772" s="6" t="s">
        <v>214</v>
      </c>
    </row>
    <row r="2773" spans="1:10">
      <c r="A2773">
        <v>0</v>
      </c>
      <c r="B2773">
        <v>0</v>
      </c>
      <c r="C2773">
        <v>-109.807906145589</v>
      </c>
      <c r="D2773" t="s">
        <v>14</v>
      </c>
      <c r="E2773" t="s">
        <v>2717</v>
      </c>
      <c r="F2773" t="s">
        <v>2454</v>
      </c>
      <c r="G2773">
        <v>16</v>
      </c>
      <c r="H2773">
        <v>0</v>
      </c>
      <c r="I2773">
        <v>0</v>
      </c>
      <c r="J2773" s="6" t="s">
        <v>140</v>
      </c>
    </row>
    <row r="2774" spans="1:10">
      <c r="A2774">
        <v>0</v>
      </c>
      <c r="B2774">
        <v>0</v>
      </c>
      <c r="C2774">
        <v>-107.19416727713499</v>
      </c>
      <c r="D2774" t="s">
        <v>14</v>
      </c>
      <c r="E2774" t="s">
        <v>2718</v>
      </c>
      <c r="F2774" t="s">
        <v>2454</v>
      </c>
      <c r="G2774">
        <v>16</v>
      </c>
      <c r="H2774">
        <v>0</v>
      </c>
      <c r="I2774">
        <v>0</v>
      </c>
      <c r="J2774" s="6" t="s">
        <v>140</v>
      </c>
    </row>
    <row r="2775" spans="1:10">
      <c r="A2775">
        <v>0</v>
      </c>
      <c r="B2775">
        <v>0</v>
      </c>
      <c r="C2775">
        <v>-235.36402881929601</v>
      </c>
      <c r="D2775" t="s">
        <v>14</v>
      </c>
      <c r="E2775" t="s">
        <v>2719</v>
      </c>
      <c r="F2775" t="s">
        <v>2454</v>
      </c>
      <c r="G2775">
        <v>16</v>
      </c>
      <c r="H2775">
        <v>0</v>
      </c>
      <c r="I2775">
        <v>0</v>
      </c>
      <c r="J2775" s="6" t="s">
        <v>140</v>
      </c>
    </row>
    <row r="2776" spans="1:10">
      <c r="A2776">
        <v>0</v>
      </c>
      <c r="B2776">
        <v>0</v>
      </c>
      <c r="C2776">
        <v>-5.3970303533302699</v>
      </c>
      <c r="D2776" t="s">
        <v>14</v>
      </c>
      <c r="E2776" t="s">
        <v>2720</v>
      </c>
      <c r="F2776" t="s">
        <v>2454</v>
      </c>
      <c r="G2776">
        <v>16</v>
      </c>
      <c r="H2776">
        <v>0</v>
      </c>
      <c r="I2776">
        <v>0</v>
      </c>
      <c r="J2776" s="6" t="s">
        <v>140</v>
      </c>
    </row>
    <row r="2777" spans="1:10">
      <c r="A2777">
        <v>0</v>
      </c>
      <c r="B2777">
        <v>0</v>
      </c>
      <c r="C2777">
        <v>-7.7086075996355996</v>
      </c>
      <c r="D2777" t="s">
        <v>14</v>
      </c>
      <c r="E2777" t="s">
        <v>2721</v>
      </c>
      <c r="F2777" t="s">
        <v>2454</v>
      </c>
      <c r="G2777">
        <v>16</v>
      </c>
      <c r="H2777">
        <v>0</v>
      </c>
      <c r="I2777">
        <v>0</v>
      </c>
      <c r="J2777" s="6" t="s">
        <v>140</v>
      </c>
    </row>
    <row r="2778" spans="1:10">
      <c r="A2778">
        <v>0.22</v>
      </c>
      <c r="B2778">
        <v>0</v>
      </c>
      <c r="C2778">
        <v>-461.37565464128102</v>
      </c>
      <c r="D2778" t="s">
        <v>14</v>
      </c>
      <c r="E2778" t="s">
        <v>2722</v>
      </c>
      <c r="F2778" t="s">
        <v>2454</v>
      </c>
      <c r="G2778">
        <v>16</v>
      </c>
      <c r="H2778">
        <v>0.22</v>
      </c>
      <c r="I2778">
        <v>8.4047540128129095E-2</v>
      </c>
      <c r="J2778" s="6" t="s">
        <v>114</v>
      </c>
    </row>
    <row r="2779" spans="1:10">
      <c r="A2779">
        <v>0</v>
      </c>
      <c r="B2779">
        <v>0</v>
      </c>
      <c r="C2779">
        <v>-84.292664307960493</v>
      </c>
      <c r="D2779" t="s">
        <v>14</v>
      </c>
      <c r="E2779" t="s">
        <v>2723</v>
      </c>
      <c r="F2779" t="s">
        <v>2454</v>
      </c>
      <c r="G2779">
        <v>16</v>
      </c>
      <c r="H2779">
        <v>0</v>
      </c>
      <c r="I2779">
        <v>0</v>
      </c>
      <c r="J2779" s="6" t="s">
        <v>140</v>
      </c>
    </row>
    <row r="2780" spans="1:10">
      <c r="A2780">
        <v>0.12</v>
      </c>
      <c r="B2780">
        <v>0</v>
      </c>
      <c r="C2780">
        <v>-549.45870654236398</v>
      </c>
      <c r="D2780" t="s">
        <v>14</v>
      </c>
      <c r="E2780" t="s">
        <v>2724</v>
      </c>
      <c r="F2780" t="s">
        <v>2454</v>
      </c>
      <c r="G2780">
        <v>16</v>
      </c>
      <c r="H2780">
        <v>0.12</v>
      </c>
      <c r="I2780">
        <v>3.2767774577421999E-2</v>
      </c>
      <c r="J2780" s="6" t="s">
        <v>260</v>
      </c>
    </row>
    <row r="2781" spans="1:10">
      <c r="A2781">
        <v>0.14000000000000001</v>
      </c>
      <c r="B2781">
        <v>0</v>
      </c>
      <c r="C2781">
        <v>-421.34481772238701</v>
      </c>
      <c r="D2781" t="s">
        <v>14</v>
      </c>
      <c r="E2781" t="s">
        <v>2725</v>
      </c>
      <c r="F2781" t="s">
        <v>2454</v>
      </c>
      <c r="G2781">
        <v>16</v>
      </c>
      <c r="H2781">
        <v>0.14000000000000001</v>
      </c>
      <c r="I2781">
        <v>4.1864672574284501E-2</v>
      </c>
      <c r="J2781" s="6" t="s">
        <v>170</v>
      </c>
    </row>
    <row r="2782" spans="1:10">
      <c r="A2782">
        <v>0</v>
      </c>
      <c r="B2782">
        <v>0</v>
      </c>
      <c r="C2782">
        <v>-145.82250098563699</v>
      </c>
      <c r="D2782" t="s">
        <v>14</v>
      </c>
      <c r="E2782" t="s">
        <v>2726</v>
      </c>
      <c r="F2782" t="s">
        <v>2454</v>
      </c>
      <c r="G2782">
        <v>16</v>
      </c>
      <c r="H2782">
        <v>0</v>
      </c>
      <c r="I2782">
        <v>0</v>
      </c>
      <c r="J2782" s="6" t="s">
        <v>140</v>
      </c>
    </row>
    <row r="2783" spans="1:10">
      <c r="A2783">
        <v>0.72</v>
      </c>
      <c r="B2783">
        <v>0</v>
      </c>
      <c r="C2783">
        <v>-80.401538798114004</v>
      </c>
      <c r="D2783" t="s">
        <v>10</v>
      </c>
      <c r="E2783" t="s">
        <v>2727</v>
      </c>
      <c r="F2783" t="s">
        <v>2454</v>
      </c>
      <c r="G2783">
        <v>7</v>
      </c>
      <c r="H2783">
        <v>0.72</v>
      </c>
      <c r="I2783" s="6" t="s">
        <v>1354</v>
      </c>
      <c r="J2783" s="6" t="s">
        <v>1355</v>
      </c>
    </row>
    <row r="2784" spans="1:10">
      <c r="A2784">
        <v>0.9</v>
      </c>
      <c r="B2784">
        <v>0</v>
      </c>
      <c r="C2784">
        <v>-24.484546876541401</v>
      </c>
      <c r="D2784" t="s">
        <v>13</v>
      </c>
      <c r="E2784" t="s">
        <v>2727</v>
      </c>
      <c r="F2784" t="s">
        <v>2454</v>
      </c>
      <c r="G2784">
        <v>6</v>
      </c>
      <c r="H2784">
        <v>0.9</v>
      </c>
      <c r="I2784" s="6" t="s">
        <v>1115</v>
      </c>
      <c r="J2784" s="6" t="s">
        <v>1116</v>
      </c>
    </row>
    <row r="2785" spans="1:10">
      <c r="A2785">
        <v>0.76</v>
      </c>
      <c r="B2785">
        <v>0</v>
      </c>
      <c r="C2785">
        <v>-412.19143860070801</v>
      </c>
      <c r="D2785" t="s">
        <v>14</v>
      </c>
      <c r="E2785" t="s">
        <v>2727</v>
      </c>
      <c r="F2785" t="s">
        <v>2454</v>
      </c>
      <c r="G2785">
        <v>16</v>
      </c>
      <c r="H2785">
        <v>0.76</v>
      </c>
      <c r="I2785" s="6" t="s">
        <v>544</v>
      </c>
      <c r="J2785" s="6" t="s">
        <v>545</v>
      </c>
    </row>
    <row r="2786" spans="1:10">
      <c r="A2786">
        <v>0</v>
      </c>
      <c r="B2786">
        <v>0</v>
      </c>
      <c r="C2786">
        <v>-138.686046287718</v>
      </c>
      <c r="D2786" t="s">
        <v>14</v>
      </c>
      <c r="E2786" t="s">
        <v>2728</v>
      </c>
      <c r="F2786" t="s">
        <v>2454</v>
      </c>
      <c r="G2786">
        <v>16</v>
      </c>
      <c r="H2786">
        <v>0</v>
      </c>
      <c r="I2786">
        <v>0</v>
      </c>
      <c r="J2786" s="6" t="s">
        <v>140</v>
      </c>
    </row>
    <row r="2787" spans="1:10">
      <c r="A2787">
        <v>0.18</v>
      </c>
      <c r="B2787">
        <v>0</v>
      </c>
      <c r="C2787">
        <v>-78.1822601391749</v>
      </c>
      <c r="D2787" t="s">
        <v>13</v>
      </c>
      <c r="E2787" t="s">
        <v>2729</v>
      </c>
      <c r="F2787" t="s">
        <v>2454</v>
      </c>
      <c r="G2787">
        <v>7</v>
      </c>
      <c r="H2787">
        <v>0.18</v>
      </c>
      <c r="I2787" s="6" t="s">
        <v>968</v>
      </c>
      <c r="J2787" s="6" t="s">
        <v>969</v>
      </c>
    </row>
    <row r="2788" spans="1:10">
      <c r="A2788">
        <v>0.44</v>
      </c>
      <c r="B2788">
        <v>0</v>
      </c>
      <c r="C2788">
        <v>-758.27704759646497</v>
      </c>
      <c r="D2788" t="s">
        <v>14</v>
      </c>
      <c r="E2788" t="s">
        <v>2729</v>
      </c>
      <c r="F2788" t="s">
        <v>2454</v>
      </c>
      <c r="G2788">
        <v>16</v>
      </c>
      <c r="H2788">
        <v>0.44</v>
      </c>
      <c r="I2788" s="6" t="s">
        <v>414</v>
      </c>
      <c r="J2788" s="6" t="s">
        <v>415</v>
      </c>
    </row>
    <row r="2789" spans="1:10">
      <c r="A2789">
        <v>0</v>
      </c>
      <c r="B2789">
        <v>0</v>
      </c>
      <c r="C2789">
        <v>-130.43159321679499</v>
      </c>
      <c r="D2789" t="s">
        <v>14</v>
      </c>
      <c r="E2789" t="s">
        <v>2730</v>
      </c>
      <c r="F2789" t="s">
        <v>2454</v>
      </c>
      <c r="G2789">
        <v>16</v>
      </c>
      <c r="H2789">
        <v>0</v>
      </c>
      <c r="I2789">
        <v>0</v>
      </c>
      <c r="J2789" s="6" t="s">
        <v>140</v>
      </c>
    </row>
    <row r="2790" spans="1:10">
      <c r="A2790">
        <v>0</v>
      </c>
      <c r="B2790">
        <v>0</v>
      </c>
      <c r="C2790">
        <v>-8.5999405026799405</v>
      </c>
      <c r="D2790" t="s">
        <v>14</v>
      </c>
      <c r="E2790" t="s">
        <v>2731</v>
      </c>
      <c r="F2790" t="s">
        <v>2454</v>
      </c>
      <c r="G2790">
        <v>16</v>
      </c>
      <c r="H2790">
        <v>0</v>
      </c>
      <c r="I2790">
        <v>0</v>
      </c>
      <c r="J2790" s="6" t="s">
        <v>140</v>
      </c>
    </row>
    <row r="2791" spans="1:10">
      <c r="A2791">
        <v>0</v>
      </c>
      <c r="B2791">
        <v>0</v>
      </c>
      <c r="C2791">
        <v>-10.010134510087401</v>
      </c>
      <c r="D2791" t="s">
        <v>14</v>
      </c>
      <c r="E2791" t="s">
        <v>2732</v>
      </c>
      <c r="F2791" t="s">
        <v>2454</v>
      </c>
      <c r="G2791">
        <v>16</v>
      </c>
      <c r="H2791">
        <v>0</v>
      </c>
      <c r="I2791">
        <v>0</v>
      </c>
      <c r="J2791" s="6" t="s">
        <v>140</v>
      </c>
    </row>
    <row r="2792" spans="1:10">
      <c r="A2792">
        <v>0.09</v>
      </c>
      <c r="B2792">
        <v>0</v>
      </c>
      <c r="C2792">
        <v>-408.67925070683998</v>
      </c>
      <c r="D2792" t="s">
        <v>14</v>
      </c>
      <c r="E2792" t="s">
        <v>2733</v>
      </c>
      <c r="F2792" t="s">
        <v>2454</v>
      </c>
      <c r="G2792">
        <v>16</v>
      </c>
      <c r="H2792">
        <v>0.09</v>
      </c>
      <c r="I2792" s="6" t="s">
        <v>116</v>
      </c>
      <c r="J2792" s="6" t="s">
        <v>117</v>
      </c>
    </row>
    <row r="2793" spans="1:10">
      <c r="A2793">
        <v>0</v>
      </c>
      <c r="B2793">
        <v>0</v>
      </c>
      <c r="C2793">
        <v>-73.668800110175994</v>
      </c>
      <c r="D2793" t="s">
        <v>14</v>
      </c>
      <c r="E2793" t="s">
        <v>2734</v>
      </c>
      <c r="F2793" t="s">
        <v>2454</v>
      </c>
      <c r="G2793">
        <v>16</v>
      </c>
      <c r="H2793">
        <v>0</v>
      </c>
      <c r="I2793">
        <v>0</v>
      </c>
      <c r="J2793" s="6" t="s">
        <v>140</v>
      </c>
    </row>
    <row r="2794" spans="1:10">
      <c r="A2794">
        <v>0.28999999999999998</v>
      </c>
      <c r="B2794">
        <v>0</v>
      </c>
      <c r="C2794">
        <v>-83.064962687538198</v>
      </c>
      <c r="D2794" t="s">
        <v>10</v>
      </c>
      <c r="E2794" t="s">
        <v>2735</v>
      </c>
      <c r="F2794" t="s">
        <v>2454</v>
      </c>
      <c r="G2794">
        <v>7</v>
      </c>
      <c r="H2794">
        <v>0.28999999999999998</v>
      </c>
      <c r="I2794">
        <v>8.4242665817603105E-2</v>
      </c>
      <c r="J2794" s="6" t="s">
        <v>1881</v>
      </c>
    </row>
    <row r="2795" spans="1:10">
      <c r="A2795">
        <v>0.28999999999999998</v>
      </c>
      <c r="B2795">
        <v>0</v>
      </c>
      <c r="C2795">
        <v>-463.53311694751397</v>
      </c>
      <c r="D2795" t="s">
        <v>14</v>
      </c>
      <c r="E2795" t="s">
        <v>2735</v>
      </c>
      <c r="F2795" t="s">
        <v>2454</v>
      </c>
      <c r="G2795">
        <v>16</v>
      </c>
      <c r="H2795">
        <v>0.28999999999999998</v>
      </c>
      <c r="I2795" s="6" t="s">
        <v>386</v>
      </c>
      <c r="J2795" s="6" t="s">
        <v>387</v>
      </c>
    </row>
    <row r="2796" spans="1:10">
      <c r="A2796">
        <v>0.14000000000000001</v>
      </c>
      <c r="B2796">
        <v>0</v>
      </c>
      <c r="C2796">
        <v>-589.41932273316297</v>
      </c>
      <c r="D2796" t="s">
        <v>14</v>
      </c>
      <c r="E2796" t="s">
        <v>2736</v>
      </c>
      <c r="F2796" t="s">
        <v>2454</v>
      </c>
      <c r="G2796">
        <v>16</v>
      </c>
      <c r="H2796">
        <v>0.14000000000000001</v>
      </c>
      <c r="I2796">
        <v>4.1864672574284501E-2</v>
      </c>
      <c r="J2796" s="6" t="s">
        <v>170</v>
      </c>
    </row>
    <row r="2797" spans="1:10">
      <c r="A2797" s="6" t="s">
        <v>573</v>
      </c>
      <c r="B2797">
        <v>0</v>
      </c>
      <c r="C2797">
        <v>-97.142313941795805</v>
      </c>
      <c r="D2797" t="s">
        <v>10</v>
      </c>
      <c r="E2797" t="s">
        <v>2737</v>
      </c>
      <c r="F2797" t="s">
        <v>2454</v>
      </c>
      <c r="G2797">
        <v>5</v>
      </c>
      <c r="H2797" s="6" t="s">
        <v>573</v>
      </c>
      <c r="I2797" s="6" t="s">
        <v>2738</v>
      </c>
      <c r="J2797" s="6" t="s">
        <v>2739</v>
      </c>
    </row>
    <row r="2798" spans="1:10">
      <c r="A2798">
        <v>0.28999999999999998</v>
      </c>
      <c r="B2798">
        <v>0</v>
      </c>
      <c r="C2798">
        <v>-495.11147971821703</v>
      </c>
      <c r="D2798" t="s">
        <v>14</v>
      </c>
      <c r="E2798" t="s">
        <v>2737</v>
      </c>
      <c r="F2798" t="s">
        <v>2454</v>
      </c>
      <c r="G2798">
        <v>16</v>
      </c>
      <c r="H2798">
        <v>0.28999999999999998</v>
      </c>
      <c r="I2798" s="6" t="s">
        <v>386</v>
      </c>
      <c r="J2798" s="6" t="s">
        <v>387</v>
      </c>
    </row>
    <row r="2799" spans="1:10">
      <c r="A2799">
        <v>0</v>
      </c>
      <c r="B2799">
        <v>0</v>
      </c>
      <c r="C2799">
        <v>-294.48327445025302</v>
      </c>
      <c r="D2799" t="s">
        <v>14</v>
      </c>
      <c r="E2799" t="s">
        <v>2740</v>
      </c>
      <c r="F2799" t="s">
        <v>2454</v>
      </c>
      <c r="G2799">
        <v>16</v>
      </c>
      <c r="H2799">
        <v>0</v>
      </c>
      <c r="I2799">
        <v>0</v>
      </c>
      <c r="J2799" s="6" t="s">
        <v>140</v>
      </c>
    </row>
    <row r="2800" spans="1:10">
      <c r="A2800">
        <v>0</v>
      </c>
      <c r="B2800">
        <v>0</v>
      </c>
      <c r="C2800">
        <v>-231.23577656307401</v>
      </c>
      <c r="D2800" t="s">
        <v>14</v>
      </c>
      <c r="E2800" t="s">
        <v>2741</v>
      </c>
      <c r="F2800" t="s">
        <v>2454</v>
      </c>
      <c r="G2800">
        <v>16</v>
      </c>
      <c r="H2800">
        <v>0</v>
      </c>
      <c r="I2800">
        <v>0</v>
      </c>
      <c r="J2800" s="6" t="s">
        <v>140</v>
      </c>
    </row>
    <row r="2801" spans="1:10">
      <c r="A2801">
        <v>0</v>
      </c>
      <c r="B2801">
        <v>0</v>
      </c>
      <c r="C2801">
        <v>-88.419348173264098</v>
      </c>
      <c r="D2801" t="s">
        <v>14</v>
      </c>
      <c r="E2801" t="s">
        <v>2742</v>
      </c>
      <c r="F2801" t="s">
        <v>2454</v>
      </c>
      <c r="G2801">
        <v>16</v>
      </c>
      <c r="H2801">
        <v>0</v>
      </c>
      <c r="I2801">
        <v>0</v>
      </c>
      <c r="J2801" s="6" t="s">
        <v>140</v>
      </c>
    </row>
    <row r="2802" spans="1:10">
      <c r="A2802">
        <v>0</v>
      </c>
      <c r="B2802">
        <v>0</v>
      </c>
      <c r="C2802">
        <v>-91.570717338129796</v>
      </c>
      <c r="D2802" t="s">
        <v>14</v>
      </c>
      <c r="E2802" t="s">
        <v>2743</v>
      </c>
      <c r="F2802" t="s">
        <v>2454</v>
      </c>
      <c r="G2802">
        <v>16</v>
      </c>
      <c r="H2802">
        <v>0</v>
      </c>
      <c r="I2802">
        <v>0</v>
      </c>
      <c r="J2802" s="6" t="s">
        <v>140</v>
      </c>
    </row>
    <row r="2803" spans="1:10">
      <c r="A2803">
        <v>0</v>
      </c>
      <c r="B2803">
        <v>0</v>
      </c>
      <c r="C2803">
        <v>-6.4724162896549204</v>
      </c>
      <c r="D2803" t="s">
        <v>14</v>
      </c>
      <c r="E2803" t="s">
        <v>2744</v>
      </c>
      <c r="F2803" t="s">
        <v>2454</v>
      </c>
      <c r="G2803">
        <v>16</v>
      </c>
      <c r="H2803">
        <v>0</v>
      </c>
      <c r="I2803">
        <v>0</v>
      </c>
      <c r="J2803" s="6" t="s">
        <v>140</v>
      </c>
    </row>
    <row r="2804" spans="1:10">
      <c r="A2804">
        <v>0</v>
      </c>
      <c r="B2804">
        <v>0</v>
      </c>
      <c r="C2804">
        <v>-4.73370818699917</v>
      </c>
      <c r="D2804" t="s">
        <v>14</v>
      </c>
      <c r="E2804" t="s">
        <v>2745</v>
      </c>
      <c r="F2804" t="s">
        <v>2454</v>
      </c>
      <c r="G2804">
        <v>16</v>
      </c>
      <c r="H2804">
        <v>0</v>
      </c>
      <c r="I2804">
        <v>0</v>
      </c>
      <c r="J2804" s="6" t="s">
        <v>140</v>
      </c>
    </row>
    <row r="2805" spans="1:10">
      <c r="A2805">
        <v>0</v>
      </c>
      <c r="B2805">
        <v>0</v>
      </c>
      <c r="C2805">
        <v>-5.3568290099162601</v>
      </c>
      <c r="D2805" t="s">
        <v>14</v>
      </c>
      <c r="E2805" t="s">
        <v>2746</v>
      </c>
      <c r="F2805" t="s">
        <v>2454</v>
      </c>
      <c r="G2805">
        <v>16</v>
      </c>
      <c r="H2805">
        <v>0</v>
      </c>
      <c r="I2805">
        <v>0</v>
      </c>
      <c r="J2805" s="6" t="s">
        <v>140</v>
      </c>
    </row>
    <row r="2806" spans="1:10">
      <c r="A2806">
        <v>0</v>
      </c>
      <c r="B2806">
        <v>0</v>
      </c>
      <c r="C2806">
        <v>-21.94135077168</v>
      </c>
      <c r="D2806" t="s">
        <v>10</v>
      </c>
      <c r="E2806" t="s">
        <v>2747</v>
      </c>
      <c r="F2806" t="s">
        <v>2454</v>
      </c>
      <c r="G2806">
        <v>5</v>
      </c>
      <c r="H2806">
        <v>0</v>
      </c>
      <c r="I2806" s="6" t="s">
        <v>126</v>
      </c>
      <c r="J2806" s="6" t="s">
        <v>127</v>
      </c>
    </row>
    <row r="2807" spans="1:10">
      <c r="A2807">
        <v>0</v>
      </c>
      <c r="B2807">
        <v>0</v>
      </c>
      <c r="C2807">
        <v>-6.87415259745352</v>
      </c>
      <c r="D2807" t="s">
        <v>13</v>
      </c>
      <c r="E2807" t="s">
        <v>2747</v>
      </c>
      <c r="F2807" t="s">
        <v>2454</v>
      </c>
      <c r="G2807">
        <v>6</v>
      </c>
      <c r="H2807">
        <v>0</v>
      </c>
      <c r="I2807">
        <v>0</v>
      </c>
      <c r="J2807" s="6" t="s">
        <v>109</v>
      </c>
    </row>
    <row r="2808" spans="1:10">
      <c r="A2808">
        <v>0.2</v>
      </c>
      <c r="B2808">
        <v>0</v>
      </c>
      <c r="C2808">
        <v>-693.92540959477799</v>
      </c>
      <c r="D2808" t="s">
        <v>14</v>
      </c>
      <c r="E2808" t="s">
        <v>2747</v>
      </c>
      <c r="F2808" t="s">
        <v>2454</v>
      </c>
      <c r="G2808">
        <v>16</v>
      </c>
      <c r="H2808">
        <v>0.2</v>
      </c>
      <c r="I2808">
        <v>7.2742662037866904E-2</v>
      </c>
      <c r="J2808">
        <v>0.44342194628279502</v>
      </c>
    </row>
    <row r="2809" spans="1:10">
      <c r="A2809">
        <v>0</v>
      </c>
      <c r="B2809">
        <v>0</v>
      </c>
      <c r="C2809">
        <v>-1.70855709509524</v>
      </c>
      <c r="D2809" t="s">
        <v>10</v>
      </c>
      <c r="E2809" t="s">
        <v>2748</v>
      </c>
      <c r="F2809" t="s">
        <v>2454</v>
      </c>
      <c r="G2809">
        <v>7</v>
      </c>
      <c r="H2809">
        <v>0</v>
      </c>
      <c r="I2809">
        <v>0</v>
      </c>
      <c r="J2809" s="6" t="s">
        <v>214</v>
      </c>
    </row>
    <row r="2810" spans="1:10">
      <c r="A2810">
        <v>0</v>
      </c>
      <c r="B2810">
        <v>0</v>
      </c>
      <c r="C2810">
        <v>-0.91458056266863097</v>
      </c>
      <c r="D2810" t="s">
        <v>13</v>
      </c>
      <c r="E2810" t="s">
        <v>2748</v>
      </c>
      <c r="F2810" t="s">
        <v>2454</v>
      </c>
      <c r="G2810">
        <v>7</v>
      </c>
      <c r="H2810">
        <v>0</v>
      </c>
      <c r="I2810">
        <v>0</v>
      </c>
      <c r="J2810" s="6" t="s">
        <v>214</v>
      </c>
    </row>
    <row r="2811" spans="1:10">
      <c r="A2811">
        <v>0</v>
      </c>
      <c r="B2811">
        <v>0</v>
      </c>
      <c r="C2811">
        <v>-62.038758045046798</v>
      </c>
      <c r="D2811" t="s">
        <v>14</v>
      </c>
      <c r="E2811" t="s">
        <v>2748</v>
      </c>
      <c r="F2811" t="s">
        <v>2454</v>
      </c>
      <c r="G2811">
        <v>16</v>
      </c>
      <c r="H2811">
        <v>0</v>
      </c>
      <c r="I2811">
        <v>0</v>
      </c>
      <c r="J2811" s="6" t="s">
        <v>140</v>
      </c>
    </row>
    <row r="2812" spans="1:10">
      <c r="A2812">
        <v>0.27</v>
      </c>
      <c r="B2812">
        <v>0</v>
      </c>
      <c r="C2812">
        <v>-594.14148049739799</v>
      </c>
      <c r="D2812" t="s">
        <v>14</v>
      </c>
      <c r="E2812" t="s">
        <v>2749</v>
      </c>
      <c r="F2812" t="s">
        <v>2454</v>
      </c>
      <c r="G2812">
        <v>16</v>
      </c>
      <c r="H2812">
        <v>0.27</v>
      </c>
      <c r="I2812">
        <v>0.114172650502742</v>
      </c>
      <c r="J2812" s="6" t="s">
        <v>429</v>
      </c>
    </row>
    <row r="2813" spans="1:10">
      <c r="A2813">
        <v>0</v>
      </c>
      <c r="B2813">
        <v>0</v>
      </c>
      <c r="C2813">
        <v>-6.8945303955019801</v>
      </c>
      <c r="D2813" t="s">
        <v>14</v>
      </c>
      <c r="E2813" t="s">
        <v>2750</v>
      </c>
      <c r="F2813" t="s">
        <v>2454</v>
      </c>
      <c r="G2813">
        <v>16</v>
      </c>
      <c r="H2813">
        <v>0</v>
      </c>
      <c r="I2813">
        <v>0</v>
      </c>
      <c r="J2813" s="6" t="s">
        <v>140</v>
      </c>
    </row>
    <row r="2814" spans="1:10">
      <c r="A2814">
        <v>0</v>
      </c>
      <c r="B2814">
        <v>0</v>
      </c>
      <c r="C2814">
        <v>-6.4121142745339199</v>
      </c>
      <c r="D2814" t="s">
        <v>14</v>
      </c>
      <c r="E2814" t="s">
        <v>2751</v>
      </c>
      <c r="F2814" t="s">
        <v>2454</v>
      </c>
      <c r="G2814">
        <v>16</v>
      </c>
      <c r="H2814">
        <v>0</v>
      </c>
      <c r="I2814">
        <v>0</v>
      </c>
      <c r="J2814" s="6" t="s">
        <v>140</v>
      </c>
    </row>
    <row r="2815" spans="1:10">
      <c r="A2815">
        <v>0</v>
      </c>
      <c r="B2815">
        <v>0</v>
      </c>
      <c r="C2815">
        <v>-4.3718960962731197</v>
      </c>
      <c r="D2815" t="s">
        <v>14</v>
      </c>
      <c r="E2815" t="s">
        <v>2752</v>
      </c>
      <c r="F2815" t="s">
        <v>2454</v>
      </c>
      <c r="G2815">
        <v>16</v>
      </c>
      <c r="H2815">
        <v>0</v>
      </c>
      <c r="I2815">
        <v>0</v>
      </c>
      <c r="J2815" s="6" t="s">
        <v>140</v>
      </c>
    </row>
    <row r="2816" spans="1:10">
      <c r="A2816">
        <v>0</v>
      </c>
      <c r="B2816">
        <v>0</v>
      </c>
      <c r="C2816">
        <v>-186.739150577723</v>
      </c>
      <c r="D2816" t="s">
        <v>14</v>
      </c>
      <c r="E2816" t="s">
        <v>2753</v>
      </c>
      <c r="F2816" t="s">
        <v>2454</v>
      </c>
      <c r="G2816">
        <v>16</v>
      </c>
      <c r="H2816">
        <v>0</v>
      </c>
      <c r="I2816">
        <v>0</v>
      </c>
      <c r="J2816" s="6" t="s">
        <v>140</v>
      </c>
    </row>
    <row r="2817" spans="1:10">
      <c r="A2817">
        <v>0</v>
      </c>
      <c r="B2817">
        <v>0</v>
      </c>
      <c r="C2817">
        <v>-0.79397653242661304</v>
      </c>
      <c r="D2817" t="s">
        <v>10</v>
      </c>
      <c r="E2817" t="s">
        <v>2754</v>
      </c>
      <c r="F2817" t="s">
        <v>2454</v>
      </c>
      <c r="G2817">
        <v>7</v>
      </c>
      <c r="H2817">
        <v>0</v>
      </c>
      <c r="I2817">
        <v>0</v>
      </c>
      <c r="J2817" s="6" t="s">
        <v>214</v>
      </c>
    </row>
    <row r="2818" spans="1:10">
      <c r="A2818">
        <v>0</v>
      </c>
      <c r="B2818">
        <v>0</v>
      </c>
      <c r="C2818">
        <v>-0.59296981535658499</v>
      </c>
      <c r="D2818" t="s">
        <v>13</v>
      </c>
      <c r="E2818" t="s">
        <v>2754</v>
      </c>
      <c r="F2818" t="s">
        <v>2454</v>
      </c>
      <c r="G2818">
        <v>7</v>
      </c>
      <c r="H2818">
        <v>0</v>
      </c>
      <c r="I2818">
        <v>0</v>
      </c>
      <c r="J2818" s="6" t="s">
        <v>214</v>
      </c>
    </row>
    <row r="2819" spans="1:10">
      <c r="A2819">
        <v>0</v>
      </c>
      <c r="B2819">
        <v>0</v>
      </c>
      <c r="C2819">
        <v>-5.6985404289353099</v>
      </c>
      <c r="D2819" t="s">
        <v>14</v>
      </c>
      <c r="E2819" t="s">
        <v>2754</v>
      </c>
      <c r="F2819" t="s">
        <v>2454</v>
      </c>
      <c r="G2819">
        <v>16</v>
      </c>
      <c r="H2819">
        <v>0</v>
      </c>
      <c r="I2819">
        <v>0</v>
      </c>
      <c r="J2819" s="6" t="s">
        <v>140</v>
      </c>
    </row>
    <row r="2820" spans="1:10">
      <c r="A2820">
        <v>0</v>
      </c>
      <c r="B2820">
        <v>0</v>
      </c>
      <c r="C2820">
        <v>-29.6597842261348</v>
      </c>
      <c r="D2820" t="s">
        <v>10</v>
      </c>
      <c r="E2820" t="s">
        <v>2755</v>
      </c>
      <c r="F2820" t="s">
        <v>2454</v>
      </c>
      <c r="G2820">
        <v>6</v>
      </c>
      <c r="H2820">
        <v>0</v>
      </c>
      <c r="I2820">
        <v>0</v>
      </c>
      <c r="J2820" s="6" t="s">
        <v>109</v>
      </c>
    </row>
    <row r="2821" spans="1:10">
      <c r="A2821">
        <v>0</v>
      </c>
      <c r="B2821">
        <v>0</v>
      </c>
      <c r="C2821">
        <v>-4.62940850414933</v>
      </c>
      <c r="D2821" t="s">
        <v>13</v>
      </c>
      <c r="E2821" t="s">
        <v>2755</v>
      </c>
      <c r="F2821" t="s">
        <v>2454</v>
      </c>
      <c r="G2821">
        <v>5</v>
      </c>
      <c r="H2821">
        <v>0</v>
      </c>
      <c r="I2821" s="6" t="s">
        <v>126</v>
      </c>
      <c r="J2821" s="6" t="s">
        <v>127</v>
      </c>
    </row>
    <row r="2822" spans="1:10">
      <c r="A2822">
        <v>0.17</v>
      </c>
      <c r="B2822">
        <v>0</v>
      </c>
      <c r="C2822">
        <v>-547.94929098268301</v>
      </c>
      <c r="D2822" t="s">
        <v>14</v>
      </c>
      <c r="E2822" t="s">
        <v>2755</v>
      </c>
      <c r="F2822" t="s">
        <v>2454</v>
      </c>
      <c r="G2822">
        <v>16</v>
      </c>
      <c r="H2822">
        <v>0.17</v>
      </c>
      <c r="I2822">
        <v>5.6689958584459903E-2</v>
      </c>
      <c r="J2822" s="6" t="s">
        <v>179</v>
      </c>
    </row>
    <row r="2823" spans="1:10">
      <c r="A2823">
        <v>0.22</v>
      </c>
      <c r="B2823">
        <v>0</v>
      </c>
      <c r="C2823">
        <v>-67.752787937987705</v>
      </c>
      <c r="D2823" t="s">
        <v>10</v>
      </c>
      <c r="E2823" t="s">
        <v>2756</v>
      </c>
      <c r="F2823" t="s">
        <v>2454</v>
      </c>
      <c r="G2823">
        <v>5</v>
      </c>
      <c r="H2823">
        <v>0.22</v>
      </c>
      <c r="I2823">
        <v>4.2728423691493898E-2</v>
      </c>
      <c r="J2823" s="6" t="s">
        <v>361</v>
      </c>
    </row>
    <row r="2824" spans="1:10">
      <c r="A2824">
        <v>0</v>
      </c>
      <c r="B2824">
        <v>0</v>
      </c>
      <c r="C2824">
        <v>-142.043093534717</v>
      </c>
      <c r="D2824" t="s">
        <v>14</v>
      </c>
      <c r="E2824" t="s">
        <v>2756</v>
      </c>
      <c r="F2824" t="s">
        <v>2454</v>
      </c>
      <c r="G2824">
        <v>16</v>
      </c>
      <c r="H2824">
        <v>0</v>
      </c>
      <c r="I2824">
        <v>0</v>
      </c>
      <c r="J2824" s="6" t="s">
        <v>140</v>
      </c>
    </row>
    <row r="2825" spans="1:10">
      <c r="A2825">
        <v>0</v>
      </c>
      <c r="B2825">
        <v>0</v>
      </c>
      <c r="C2825">
        <v>-6.45231561794792</v>
      </c>
      <c r="D2825" t="s">
        <v>14</v>
      </c>
      <c r="E2825" t="s">
        <v>2757</v>
      </c>
      <c r="F2825" t="s">
        <v>2454</v>
      </c>
      <c r="G2825">
        <v>16</v>
      </c>
      <c r="H2825">
        <v>0</v>
      </c>
      <c r="I2825">
        <v>0</v>
      </c>
      <c r="J2825" s="6" t="s">
        <v>140</v>
      </c>
    </row>
    <row r="2826" spans="1:10">
      <c r="A2826">
        <v>0.66</v>
      </c>
      <c r="B2826">
        <v>0</v>
      </c>
      <c r="C2826">
        <v>-29.884379423146498</v>
      </c>
      <c r="D2826" t="s">
        <v>13</v>
      </c>
      <c r="E2826" t="s">
        <v>2758</v>
      </c>
      <c r="F2826" t="s">
        <v>2454</v>
      </c>
      <c r="G2826">
        <v>5</v>
      </c>
      <c r="H2826">
        <v>0.66</v>
      </c>
      <c r="I2826" s="6" t="s">
        <v>778</v>
      </c>
      <c r="J2826" s="6" t="s">
        <v>779</v>
      </c>
    </row>
    <row r="2827" spans="1:10">
      <c r="A2827">
        <v>0.22</v>
      </c>
      <c r="B2827">
        <v>0</v>
      </c>
      <c r="C2827">
        <v>-1010.35300810403</v>
      </c>
      <c r="D2827" t="s">
        <v>14</v>
      </c>
      <c r="E2827" t="s">
        <v>2758</v>
      </c>
      <c r="F2827" t="s">
        <v>2454</v>
      </c>
      <c r="G2827">
        <v>16</v>
      </c>
      <c r="H2827">
        <v>0.22</v>
      </c>
      <c r="I2827">
        <v>8.4047540128129095E-2</v>
      </c>
      <c r="J2827" s="6" t="s">
        <v>114</v>
      </c>
    </row>
    <row r="2828" spans="1:10">
      <c r="A2828">
        <v>0.28000000000000003</v>
      </c>
      <c r="B2828">
        <v>0</v>
      </c>
      <c r="C2828">
        <v>-102.776818659608</v>
      </c>
      <c r="D2828" t="s">
        <v>10</v>
      </c>
      <c r="E2828" t="s">
        <v>2759</v>
      </c>
      <c r="F2828" t="s">
        <v>2454</v>
      </c>
      <c r="G2828">
        <v>5</v>
      </c>
      <c r="H2828">
        <v>0.28000000000000003</v>
      </c>
      <c r="I2828">
        <v>6.4574284775827495E-2</v>
      </c>
      <c r="J2828" s="6" t="s">
        <v>181</v>
      </c>
    </row>
    <row r="2829" spans="1:10">
      <c r="A2829">
        <v>0.32</v>
      </c>
      <c r="B2829">
        <v>0</v>
      </c>
      <c r="C2829">
        <v>-733.05784254771504</v>
      </c>
      <c r="D2829" t="s">
        <v>14</v>
      </c>
      <c r="E2829" t="s">
        <v>2759</v>
      </c>
      <c r="F2829" t="s">
        <v>2454</v>
      </c>
      <c r="G2829">
        <v>16</v>
      </c>
      <c r="H2829">
        <v>0.32</v>
      </c>
      <c r="I2829" s="6" t="s">
        <v>182</v>
      </c>
      <c r="J2829" s="6" t="s">
        <v>183</v>
      </c>
    </row>
    <row r="2830" spans="1:10">
      <c r="A2830">
        <v>0</v>
      </c>
      <c r="B2830">
        <v>0</v>
      </c>
      <c r="C2830">
        <v>-122.583748014554</v>
      </c>
      <c r="D2830" t="s">
        <v>14</v>
      </c>
      <c r="E2830" t="s">
        <v>2760</v>
      </c>
      <c r="F2830" t="s">
        <v>2454</v>
      </c>
      <c r="G2830">
        <v>16</v>
      </c>
      <c r="H2830">
        <v>0</v>
      </c>
      <c r="I2830">
        <v>0</v>
      </c>
      <c r="J2830" s="6" t="s">
        <v>140</v>
      </c>
    </row>
    <row r="2831" spans="1:10">
      <c r="A2831">
        <v>0.31</v>
      </c>
      <c r="B2831">
        <v>0</v>
      </c>
      <c r="C2831">
        <v>-491.33460941344902</v>
      </c>
      <c r="D2831" t="s">
        <v>14</v>
      </c>
      <c r="E2831" t="s">
        <v>2761</v>
      </c>
      <c r="F2831" t="s">
        <v>2454</v>
      </c>
      <c r="G2831">
        <v>16</v>
      </c>
      <c r="H2831">
        <v>0.31</v>
      </c>
      <c r="I2831" s="6" t="s">
        <v>860</v>
      </c>
      <c r="J2831" s="6" t="s">
        <v>861</v>
      </c>
    </row>
    <row r="2832" spans="1:10">
      <c r="A2832">
        <v>0.13</v>
      </c>
      <c r="B2832">
        <v>0</v>
      </c>
      <c r="C2832">
        <v>-494.72458980070201</v>
      </c>
      <c r="D2832" t="s">
        <v>14</v>
      </c>
      <c r="E2832" t="s">
        <v>2762</v>
      </c>
      <c r="F2832" t="s">
        <v>2454</v>
      </c>
      <c r="G2832">
        <v>16</v>
      </c>
      <c r="H2832">
        <v>0.13</v>
      </c>
      <c r="I2832">
        <v>3.7231133725714599E-2</v>
      </c>
      <c r="J2832" s="6" t="s">
        <v>336</v>
      </c>
    </row>
    <row r="2833" spans="1:10">
      <c r="A2833">
        <v>0.75</v>
      </c>
      <c r="B2833">
        <v>0</v>
      </c>
      <c r="C2833">
        <v>-67.729106726948402</v>
      </c>
      <c r="D2833" t="s">
        <v>10</v>
      </c>
      <c r="E2833" t="s">
        <v>2763</v>
      </c>
      <c r="F2833" t="s">
        <v>2454</v>
      </c>
      <c r="G2833">
        <v>6</v>
      </c>
      <c r="H2833">
        <v>0.75</v>
      </c>
      <c r="I2833" s="6" t="s">
        <v>2764</v>
      </c>
      <c r="J2833" s="6" t="s">
        <v>2765</v>
      </c>
    </row>
    <row r="2834" spans="1:10">
      <c r="A2834">
        <v>0.67</v>
      </c>
      <c r="B2834">
        <v>0</v>
      </c>
      <c r="C2834">
        <v>-35.740113847919901</v>
      </c>
      <c r="D2834" t="s">
        <v>13</v>
      </c>
      <c r="E2834" t="s">
        <v>2763</v>
      </c>
      <c r="F2834" t="s">
        <v>2454</v>
      </c>
      <c r="G2834">
        <v>6</v>
      </c>
      <c r="H2834">
        <v>0.67</v>
      </c>
      <c r="I2834" s="6" t="s">
        <v>1007</v>
      </c>
      <c r="J2834" s="6" t="s">
        <v>1008</v>
      </c>
    </row>
    <row r="2835" spans="1:10">
      <c r="A2835">
        <v>0.66</v>
      </c>
      <c r="B2835">
        <v>0</v>
      </c>
      <c r="C2835">
        <v>-600.98429627652001</v>
      </c>
      <c r="D2835" t="s">
        <v>14</v>
      </c>
      <c r="E2835" t="s">
        <v>2763</v>
      </c>
      <c r="F2835" t="s">
        <v>2454</v>
      </c>
      <c r="G2835">
        <v>16</v>
      </c>
      <c r="H2835">
        <v>0.66</v>
      </c>
      <c r="I2835" s="6" t="s">
        <v>486</v>
      </c>
      <c r="J2835" s="6" t="s">
        <v>487</v>
      </c>
    </row>
    <row r="2836" spans="1:10">
      <c r="A2836">
        <v>0</v>
      </c>
      <c r="B2836">
        <v>0</v>
      </c>
      <c r="C2836">
        <v>-79.218362085990705</v>
      </c>
      <c r="D2836" t="s">
        <v>14</v>
      </c>
      <c r="E2836" t="s">
        <v>2766</v>
      </c>
      <c r="F2836" t="s">
        <v>2454</v>
      </c>
      <c r="G2836">
        <v>16</v>
      </c>
      <c r="H2836">
        <v>0</v>
      </c>
      <c r="I2836">
        <v>0</v>
      </c>
      <c r="J2836" s="6" t="s">
        <v>140</v>
      </c>
    </row>
    <row r="2837" spans="1:10">
      <c r="A2837">
        <v>0</v>
      </c>
      <c r="B2837">
        <v>0</v>
      </c>
      <c r="C2837">
        <v>-99.791824436388396</v>
      </c>
      <c r="D2837" t="s">
        <v>14</v>
      </c>
      <c r="E2837" t="s">
        <v>2767</v>
      </c>
      <c r="F2837" t="s">
        <v>2454</v>
      </c>
      <c r="G2837">
        <v>16</v>
      </c>
      <c r="H2837">
        <v>0</v>
      </c>
      <c r="I2837">
        <v>0</v>
      </c>
      <c r="J2837" s="6" t="s">
        <v>140</v>
      </c>
    </row>
    <row r="2838" spans="1:10">
      <c r="A2838">
        <v>0</v>
      </c>
      <c r="B2838">
        <v>0</v>
      </c>
      <c r="C2838">
        <v>-3.4573155336044898</v>
      </c>
      <c r="D2838" t="s">
        <v>14</v>
      </c>
      <c r="E2838" t="s">
        <v>2768</v>
      </c>
      <c r="F2838" t="s">
        <v>2454</v>
      </c>
      <c r="G2838">
        <v>16</v>
      </c>
      <c r="H2838">
        <v>0</v>
      </c>
      <c r="I2838">
        <v>0</v>
      </c>
      <c r="J2838" s="6" t="s">
        <v>140</v>
      </c>
    </row>
    <row r="2839" spans="1:10">
      <c r="A2839">
        <v>0</v>
      </c>
      <c r="B2839">
        <v>0</v>
      </c>
      <c r="C2839">
        <v>-159.523793108794</v>
      </c>
      <c r="D2839" t="s">
        <v>14</v>
      </c>
      <c r="E2839" t="s">
        <v>2769</v>
      </c>
      <c r="F2839" t="s">
        <v>2454</v>
      </c>
      <c r="G2839">
        <v>16</v>
      </c>
      <c r="H2839">
        <v>0</v>
      </c>
      <c r="I2839">
        <v>0</v>
      </c>
      <c r="J2839" s="6" t="s">
        <v>140</v>
      </c>
    </row>
    <row r="2840" spans="1:10">
      <c r="A2840">
        <v>0</v>
      </c>
      <c r="B2840">
        <v>0</v>
      </c>
      <c r="C2840">
        <v>-1.1356879514456599</v>
      </c>
      <c r="D2840" t="s">
        <v>10</v>
      </c>
      <c r="E2840" t="s">
        <v>2770</v>
      </c>
      <c r="F2840" t="s">
        <v>2454</v>
      </c>
      <c r="G2840">
        <v>7</v>
      </c>
      <c r="H2840">
        <v>0</v>
      </c>
      <c r="I2840">
        <v>0</v>
      </c>
      <c r="J2840" s="6" t="s">
        <v>214</v>
      </c>
    </row>
    <row r="2841" spans="1:10">
      <c r="A2841">
        <v>0</v>
      </c>
      <c r="B2841">
        <v>0</v>
      </c>
      <c r="C2841">
        <v>-0.86432888340112402</v>
      </c>
      <c r="D2841" t="s">
        <v>13</v>
      </c>
      <c r="E2841" t="s">
        <v>2770</v>
      </c>
      <c r="F2841" t="s">
        <v>2454</v>
      </c>
      <c r="G2841">
        <v>7</v>
      </c>
      <c r="H2841">
        <v>0</v>
      </c>
      <c r="I2841">
        <v>0</v>
      </c>
      <c r="J2841" s="6" t="s">
        <v>214</v>
      </c>
    </row>
    <row r="2842" spans="1:10">
      <c r="A2842">
        <v>0</v>
      </c>
      <c r="B2842">
        <v>0</v>
      </c>
      <c r="C2842">
        <v>-3.6884732582350201</v>
      </c>
      <c r="D2842" t="s">
        <v>14</v>
      </c>
      <c r="E2842" t="s">
        <v>2770</v>
      </c>
      <c r="F2842" t="s">
        <v>2454</v>
      </c>
      <c r="G2842">
        <v>16</v>
      </c>
      <c r="H2842">
        <v>0</v>
      </c>
      <c r="I2842">
        <v>0</v>
      </c>
      <c r="J2842" s="6" t="s">
        <v>140</v>
      </c>
    </row>
    <row r="2843" spans="1:10">
      <c r="A2843">
        <v>0</v>
      </c>
      <c r="B2843">
        <v>0</v>
      </c>
      <c r="C2843">
        <v>-10.2095532752613</v>
      </c>
      <c r="D2843" t="s">
        <v>10</v>
      </c>
      <c r="E2843" t="s">
        <v>2771</v>
      </c>
      <c r="F2843" t="s">
        <v>2454</v>
      </c>
      <c r="G2843">
        <v>7</v>
      </c>
      <c r="H2843">
        <v>0</v>
      </c>
      <c r="I2843">
        <v>0</v>
      </c>
      <c r="J2843" s="6" t="s">
        <v>214</v>
      </c>
    </row>
    <row r="2844" spans="1:10">
      <c r="A2844">
        <v>0</v>
      </c>
      <c r="B2844">
        <v>0</v>
      </c>
      <c r="C2844">
        <v>-1.0653356004711501</v>
      </c>
      <c r="D2844" t="s">
        <v>13</v>
      </c>
      <c r="E2844" t="s">
        <v>2771</v>
      </c>
      <c r="F2844" t="s">
        <v>2454</v>
      </c>
      <c r="G2844">
        <v>7</v>
      </c>
      <c r="H2844">
        <v>0</v>
      </c>
      <c r="I2844">
        <v>0</v>
      </c>
      <c r="J2844" s="6" t="s">
        <v>214</v>
      </c>
    </row>
    <row r="2845" spans="1:10">
      <c r="A2845">
        <v>0</v>
      </c>
      <c r="B2845">
        <v>0</v>
      </c>
      <c r="C2845">
        <v>-333.377589733185</v>
      </c>
      <c r="D2845" t="s">
        <v>14</v>
      </c>
      <c r="E2845" t="s">
        <v>2771</v>
      </c>
      <c r="F2845" t="s">
        <v>2454</v>
      </c>
      <c r="G2845">
        <v>16</v>
      </c>
      <c r="H2845">
        <v>0</v>
      </c>
      <c r="I2845">
        <v>0</v>
      </c>
      <c r="J2845" s="6" t="s">
        <v>140</v>
      </c>
    </row>
    <row r="2846" spans="1:10">
      <c r="A2846">
        <v>0.36</v>
      </c>
      <c r="B2846">
        <v>0</v>
      </c>
      <c r="C2846">
        <v>-47.425032111523699</v>
      </c>
      <c r="D2846" t="s">
        <v>13</v>
      </c>
      <c r="E2846" t="s">
        <v>2772</v>
      </c>
      <c r="F2846" t="s">
        <v>2454</v>
      </c>
      <c r="G2846">
        <v>5</v>
      </c>
      <c r="H2846">
        <v>0.36</v>
      </c>
      <c r="I2846">
        <v>9.8640099433966205E-2</v>
      </c>
      <c r="J2846" s="6" t="s">
        <v>844</v>
      </c>
    </row>
    <row r="2847" spans="1:10">
      <c r="A2847">
        <v>0.31</v>
      </c>
      <c r="B2847">
        <v>0</v>
      </c>
      <c r="C2847">
        <v>-553.51626404163801</v>
      </c>
      <c r="D2847" t="s">
        <v>14</v>
      </c>
      <c r="E2847" t="s">
        <v>2772</v>
      </c>
      <c r="F2847" t="s">
        <v>2454</v>
      </c>
      <c r="G2847">
        <v>16</v>
      </c>
      <c r="H2847">
        <v>0.31</v>
      </c>
      <c r="I2847" s="6" t="s">
        <v>860</v>
      </c>
      <c r="J2847" s="6" t="s">
        <v>861</v>
      </c>
    </row>
    <row r="2848" spans="1:10">
      <c r="A2848">
        <v>0</v>
      </c>
      <c r="B2848">
        <v>0</v>
      </c>
      <c r="C2848">
        <v>-152.14032962844499</v>
      </c>
      <c r="D2848" t="s">
        <v>14</v>
      </c>
      <c r="E2848" t="s">
        <v>2773</v>
      </c>
      <c r="F2848" t="s">
        <v>2454</v>
      </c>
      <c r="G2848">
        <v>16</v>
      </c>
      <c r="H2848">
        <v>0</v>
      </c>
      <c r="I2848">
        <v>0</v>
      </c>
      <c r="J2848" s="6" t="s">
        <v>140</v>
      </c>
    </row>
    <row r="2849" spans="1:10">
      <c r="A2849">
        <v>0</v>
      </c>
      <c r="B2849">
        <v>0</v>
      </c>
      <c r="C2849">
        <v>-84.801688425493097</v>
      </c>
      <c r="D2849" t="s">
        <v>14</v>
      </c>
      <c r="E2849" t="s">
        <v>2774</v>
      </c>
      <c r="F2849" t="s">
        <v>2454</v>
      </c>
      <c r="G2849">
        <v>16</v>
      </c>
      <c r="H2849">
        <v>0</v>
      </c>
      <c r="I2849">
        <v>0</v>
      </c>
      <c r="J2849" s="6" t="s">
        <v>140</v>
      </c>
    </row>
    <row r="2850" spans="1:10">
      <c r="A2850">
        <v>0</v>
      </c>
      <c r="B2850">
        <v>0</v>
      </c>
      <c r="C2850">
        <v>-6.45231561794792</v>
      </c>
      <c r="D2850" t="s">
        <v>14</v>
      </c>
      <c r="E2850" t="s">
        <v>2775</v>
      </c>
      <c r="F2850" t="s">
        <v>2454</v>
      </c>
      <c r="G2850">
        <v>16</v>
      </c>
      <c r="H2850">
        <v>0</v>
      </c>
      <c r="I2850">
        <v>0</v>
      </c>
      <c r="J2850" s="6" t="s">
        <v>140</v>
      </c>
    </row>
    <row r="2851" spans="1:10">
      <c r="A2851">
        <v>0</v>
      </c>
      <c r="B2851">
        <v>0</v>
      </c>
      <c r="C2851">
        <v>-5.44728203259778</v>
      </c>
      <c r="D2851" t="s">
        <v>14</v>
      </c>
      <c r="E2851" t="s">
        <v>2776</v>
      </c>
      <c r="F2851" t="s">
        <v>2454</v>
      </c>
      <c r="G2851">
        <v>16</v>
      </c>
      <c r="H2851">
        <v>0</v>
      </c>
      <c r="I2851">
        <v>0</v>
      </c>
      <c r="J2851" s="6" t="s">
        <v>140</v>
      </c>
    </row>
    <row r="2852" spans="1:10">
      <c r="A2852">
        <v>0</v>
      </c>
      <c r="B2852">
        <v>0</v>
      </c>
      <c r="C2852">
        <v>-6.7162772789183398</v>
      </c>
      <c r="D2852" t="s">
        <v>14</v>
      </c>
      <c r="E2852" t="s">
        <v>2777</v>
      </c>
      <c r="F2852" t="s">
        <v>2454</v>
      </c>
      <c r="G2852">
        <v>16</v>
      </c>
      <c r="H2852">
        <v>0</v>
      </c>
      <c r="I2852">
        <v>0</v>
      </c>
      <c r="J2852" s="6" t="s">
        <v>140</v>
      </c>
    </row>
    <row r="2853" spans="1:10">
      <c r="A2853">
        <v>0</v>
      </c>
      <c r="B2853">
        <v>0</v>
      </c>
      <c r="C2853">
        <v>-211.55157621654899</v>
      </c>
      <c r="D2853" t="s">
        <v>14</v>
      </c>
      <c r="E2853" t="s">
        <v>2778</v>
      </c>
      <c r="F2853" t="s">
        <v>2454</v>
      </c>
      <c r="G2853">
        <v>16</v>
      </c>
      <c r="H2853">
        <v>0</v>
      </c>
      <c r="I2853">
        <v>0</v>
      </c>
      <c r="J2853" s="6" t="s">
        <v>140</v>
      </c>
    </row>
    <row r="2854" spans="1:10">
      <c r="A2854">
        <v>0.01</v>
      </c>
      <c r="B2854">
        <v>0</v>
      </c>
      <c r="C2854">
        <v>-288.15719867737602</v>
      </c>
      <c r="D2854" t="s">
        <v>14</v>
      </c>
      <c r="E2854" t="s">
        <v>2779</v>
      </c>
      <c r="F2854" t="s">
        <v>2454</v>
      </c>
      <c r="G2854">
        <v>16</v>
      </c>
      <c r="H2854">
        <v>0.01</v>
      </c>
      <c r="I2854" s="6" t="s">
        <v>479</v>
      </c>
      <c r="J2854" s="6" t="s">
        <v>480</v>
      </c>
    </row>
    <row r="2855" spans="1:10">
      <c r="A2855">
        <v>0</v>
      </c>
      <c r="B2855">
        <v>0</v>
      </c>
      <c r="C2855">
        <v>-102.67525572661501</v>
      </c>
      <c r="D2855" t="s">
        <v>14</v>
      </c>
      <c r="E2855" t="s">
        <v>2780</v>
      </c>
      <c r="F2855" t="s">
        <v>2454</v>
      </c>
      <c r="G2855">
        <v>16</v>
      </c>
      <c r="H2855">
        <v>0</v>
      </c>
      <c r="I2855">
        <v>0</v>
      </c>
      <c r="J2855" s="6" t="s">
        <v>140</v>
      </c>
    </row>
    <row r="2856" spans="1:10">
      <c r="A2856">
        <v>0</v>
      </c>
      <c r="B2856">
        <v>0</v>
      </c>
      <c r="C2856">
        <v>-95.217824907839102</v>
      </c>
      <c r="D2856" t="s">
        <v>14</v>
      </c>
      <c r="E2856" t="s">
        <v>2781</v>
      </c>
      <c r="F2856" t="s">
        <v>2454</v>
      </c>
      <c r="G2856">
        <v>16</v>
      </c>
      <c r="H2856">
        <v>0</v>
      </c>
      <c r="I2856">
        <v>0</v>
      </c>
      <c r="J2856" s="6" t="s">
        <v>140</v>
      </c>
    </row>
    <row r="2857" spans="1:10">
      <c r="A2857">
        <v>0</v>
      </c>
      <c r="B2857">
        <v>0</v>
      </c>
      <c r="C2857">
        <v>-64.901541373311503</v>
      </c>
      <c r="D2857" t="s">
        <v>14</v>
      </c>
      <c r="E2857" t="s">
        <v>2782</v>
      </c>
      <c r="F2857" t="s">
        <v>2454</v>
      </c>
      <c r="G2857">
        <v>16</v>
      </c>
      <c r="H2857">
        <v>0</v>
      </c>
      <c r="I2857">
        <v>0</v>
      </c>
      <c r="J2857" s="6" t="s">
        <v>140</v>
      </c>
    </row>
    <row r="2858" spans="1:10">
      <c r="A2858">
        <v>0</v>
      </c>
      <c r="B2858">
        <v>0</v>
      </c>
      <c r="C2858">
        <v>-5.6281880779608002</v>
      </c>
      <c r="D2858" t="s">
        <v>14</v>
      </c>
      <c r="E2858" t="s">
        <v>2783</v>
      </c>
      <c r="F2858" t="s">
        <v>2454</v>
      </c>
      <c r="G2858">
        <v>16</v>
      </c>
      <c r="H2858">
        <v>0</v>
      </c>
      <c r="I2858">
        <v>0</v>
      </c>
      <c r="J2858" s="6" t="s">
        <v>140</v>
      </c>
    </row>
    <row r="2859" spans="1:10">
      <c r="A2859">
        <v>0</v>
      </c>
      <c r="B2859">
        <v>0</v>
      </c>
      <c r="C2859">
        <v>-189.85346428744</v>
      </c>
      <c r="D2859" t="s">
        <v>14</v>
      </c>
      <c r="E2859" t="s">
        <v>2784</v>
      </c>
      <c r="F2859" t="s">
        <v>2454</v>
      </c>
      <c r="G2859">
        <v>16</v>
      </c>
      <c r="H2859">
        <v>0</v>
      </c>
      <c r="I2859">
        <v>0</v>
      </c>
      <c r="J2859" s="6" t="s">
        <v>140</v>
      </c>
    </row>
    <row r="2860" spans="1:10">
      <c r="A2860">
        <v>0.01</v>
      </c>
      <c r="B2860">
        <v>0</v>
      </c>
      <c r="C2860">
        <v>-443.89789710251398</v>
      </c>
      <c r="D2860" t="s">
        <v>14</v>
      </c>
      <c r="E2860" t="s">
        <v>2785</v>
      </c>
      <c r="F2860" t="s">
        <v>2454</v>
      </c>
      <c r="G2860">
        <v>16</v>
      </c>
      <c r="H2860">
        <v>0.01</v>
      </c>
      <c r="I2860" s="6" t="s">
        <v>479</v>
      </c>
      <c r="J2860" s="6" t="s">
        <v>480</v>
      </c>
    </row>
    <row r="2861" spans="1:10">
      <c r="A2861">
        <v>0</v>
      </c>
      <c r="B2861">
        <v>0</v>
      </c>
      <c r="C2861">
        <v>-4.2713927377381102</v>
      </c>
      <c r="D2861" t="s">
        <v>14</v>
      </c>
      <c r="E2861" t="s">
        <v>2786</v>
      </c>
      <c r="F2861" t="s">
        <v>2454</v>
      </c>
      <c r="G2861">
        <v>16</v>
      </c>
      <c r="H2861">
        <v>0</v>
      </c>
      <c r="I2861">
        <v>0</v>
      </c>
      <c r="J2861" s="6" t="s">
        <v>140</v>
      </c>
    </row>
    <row r="2862" spans="1:10">
      <c r="A2862">
        <v>0</v>
      </c>
      <c r="B2862">
        <v>0</v>
      </c>
      <c r="C2862">
        <v>-16.282756031138302</v>
      </c>
      <c r="D2862" t="s">
        <v>14</v>
      </c>
      <c r="E2862" t="s">
        <v>2787</v>
      </c>
      <c r="F2862" t="s">
        <v>2454</v>
      </c>
      <c r="G2862">
        <v>16</v>
      </c>
      <c r="H2862">
        <v>0</v>
      </c>
      <c r="I2862">
        <v>0</v>
      </c>
      <c r="J2862" s="6" t="s">
        <v>140</v>
      </c>
    </row>
    <row r="2863" spans="1:10">
      <c r="A2863">
        <v>0</v>
      </c>
      <c r="B2863">
        <v>0</v>
      </c>
      <c r="C2863">
        <v>-117.492124390759</v>
      </c>
      <c r="D2863" t="s">
        <v>14</v>
      </c>
      <c r="E2863" t="s">
        <v>2788</v>
      </c>
      <c r="F2863" t="s">
        <v>2454</v>
      </c>
      <c r="G2863">
        <v>16</v>
      </c>
      <c r="H2863">
        <v>0</v>
      </c>
      <c r="I2863">
        <v>0</v>
      </c>
      <c r="J2863" s="6" t="s">
        <v>140</v>
      </c>
    </row>
    <row r="2864" spans="1:10">
      <c r="A2864">
        <v>0</v>
      </c>
      <c r="B2864">
        <v>0</v>
      </c>
      <c r="C2864">
        <v>-4.7236578511456697</v>
      </c>
      <c r="D2864" t="s">
        <v>14</v>
      </c>
      <c r="E2864" t="s">
        <v>2789</v>
      </c>
      <c r="F2864" t="s">
        <v>2454</v>
      </c>
      <c r="G2864">
        <v>16</v>
      </c>
      <c r="H2864">
        <v>0</v>
      </c>
      <c r="I2864">
        <v>0</v>
      </c>
      <c r="J2864" s="6" t="s">
        <v>140</v>
      </c>
    </row>
    <row r="2865" spans="1:10">
      <c r="A2865">
        <v>0</v>
      </c>
      <c r="B2865">
        <v>0</v>
      </c>
      <c r="C2865">
        <v>-0.95478190608263702</v>
      </c>
      <c r="D2865" t="s">
        <v>10</v>
      </c>
      <c r="E2865" t="s">
        <v>2790</v>
      </c>
      <c r="F2865" t="s">
        <v>2454</v>
      </c>
      <c r="G2865">
        <v>6</v>
      </c>
      <c r="H2865">
        <v>0</v>
      </c>
      <c r="I2865">
        <v>0</v>
      </c>
      <c r="J2865" s="6" t="s">
        <v>109</v>
      </c>
    </row>
    <row r="2866" spans="1:10">
      <c r="A2866">
        <v>0.01</v>
      </c>
      <c r="B2866">
        <v>0</v>
      </c>
      <c r="C2866">
        <v>-21.457904428111899</v>
      </c>
      <c r="D2866" t="s">
        <v>13</v>
      </c>
      <c r="E2866" t="s">
        <v>2790</v>
      </c>
      <c r="F2866" t="s">
        <v>2454</v>
      </c>
      <c r="G2866">
        <v>6</v>
      </c>
      <c r="H2866">
        <v>0.01</v>
      </c>
      <c r="I2866" s="6" t="s">
        <v>185</v>
      </c>
      <c r="J2866" s="6" t="s">
        <v>186</v>
      </c>
    </row>
    <row r="2867" spans="1:10">
      <c r="A2867">
        <v>0.16</v>
      </c>
      <c r="B2867">
        <v>0</v>
      </c>
      <c r="C2867">
        <v>-607.77536958130395</v>
      </c>
      <c r="D2867" t="s">
        <v>14</v>
      </c>
      <c r="E2867" t="s">
        <v>2790</v>
      </c>
      <c r="F2867" t="s">
        <v>2454</v>
      </c>
      <c r="G2867">
        <v>16</v>
      </c>
      <c r="H2867">
        <v>0.16</v>
      </c>
      <c r="I2867">
        <v>5.1602574492917601E-2</v>
      </c>
      <c r="J2867" s="6" t="s">
        <v>283</v>
      </c>
    </row>
    <row r="2868" spans="1:10">
      <c r="A2868">
        <v>0</v>
      </c>
      <c r="B2868">
        <v>0</v>
      </c>
      <c r="C2868">
        <v>-135.195289049015</v>
      </c>
      <c r="D2868" t="s">
        <v>14</v>
      </c>
      <c r="E2868" t="s">
        <v>2791</v>
      </c>
      <c r="F2868" t="s">
        <v>2454</v>
      </c>
      <c r="G2868">
        <v>16</v>
      </c>
      <c r="H2868">
        <v>0</v>
      </c>
      <c r="I2868">
        <v>0</v>
      </c>
      <c r="J2868" s="6" t="s">
        <v>140</v>
      </c>
    </row>
    <row r="2869" spans="1:10">
      <c r="A2869">
        <v>0</v>
      </c>
      <c r="B2869">
        <v>0</v>
      </c>
      <c r="C2869">
        <v>-80.852720623444597</v>
      </c>
      <c r="D2869" t="s">
        <v>14</v>
      </c>
      <c r="E2869" t="s">
        <v>2792</v>
      </c>
      <c r="F2869" t="s">
        <v>2454</v>
      </c>
      <c r="G2869">
        <v>16</v>
      </c>
      <c r="H2869">
        <v>0</v>
      </c>
      <c r="I2869">
        <v>0</v>
      </c>
      <c r="J2869" s="6" t="s">
        <v>140</v>
      </c>
    </row>
    <row r="2870" spans="1:10">
      <c r="A2870">
        <v>0</v>
      </c>
      <c r="B2870">
        <v>0</v>
      </c>
      <c r="C2870">
        <v>-168.820154683791</v>
      </c>
      <c r="D2870" t="s">
        <v>14</v>
      </c>
      <c r="E2870" t="s">
        <v>2793</v>
      </c>
      <c r="F2870" t="s">
        <v>2454</v>
      </c>
      <c r="G2870">
        <v>16</v>
      </c>
      <c r="H2870">
        <v>0</v>
      </c>
      <c r="I2870">
        <v>0</v>
      </c>
      <c r="J2870" s="6" t="s">
        <v>140</v>
      </c>
    </row>
    <row r="2871" spans="1:10">
      <c r="A2871">
        <v>0</v>
      </c>
      <c r="B2871">
        <v>0</v>
      </c>
      <c r="C2871">
        <v>-150.99975743859699</v>
      </c>
      <c r="D2871" t="s">
        <v>14</v>
      </c>
      <c r="E2871" t="s">
        <v>2794</v>
      </c>
      <c r="F2871" t="s">
        <v>2454</v>
      </c>
      <c r="G2871">
        <v>16</v>
      </c>
      <c r="H2871">
        <v>0</v>
      </c>
      <c r="I2871">
        <v>0</v>
      </c>
      <c r="J2871" s="6" t="s">
        <v>140</v>
      </c>
    </row>
    <row r="2872" spans="1:10">
      <c r="A2872">
        <v>0.46</v>
      </c>
      <c r="B2872">
        <v>0</v>
      </c>
      <c r="C2872">
        <v>-706.54150132409598</v>
      </c>
      <c r="D2872" t="s">
        <v>14</v>
      </c>
      <c r="E2872" t="s">
        <v>2795</v>
      </c>
      <c r="F2872" t="s">
        <v>2454</v>
      </c>
      <c r="G2872">
        <v>16</v>
      </c>
      <c r="H2872">
        <v>0.46</v>
      </c>
      <c r="I2872" s="6" t="s">
        <v>396</v>
      </c>
      <c r="J2872" s="6" t="s">
        <v>397</v>
      </c>
    </row>
    <row r="2873" spans="1:10">
      <c r="A2873">
        <v>0.17</v>
      </c>
      <c r="B2873">
        <v>0</v>
      </c>
      <c r="C2873">
        <v>-368.68141681060598</v>
      </c>
      <c r="D2873" t="s">
        <v>14</v>
      </c>
      <c r="E2873" t="s">
        <v>2796</v>
      </c>
      <c r="F2873" t="s">
        <v>2454</v>
      </c>
      <c r="G2873">
        <v>16</v>
      </c>
      <c r="H2873">
        <v>0.17</v>
      </c>
      <c r="I2873">
        <v>5.6689958584459903E-2</v>
      </c>
      <c r="J2873" s="6" t="s">
        <v>179</v>
      </c>
    </row>
    <row r="2874" spans="1:10">
      <c r="A2874">
        <v>0</v>
      </c>
      <c r="B2874">
        <v>0</v>
      </c>
      <c r="C2874">
        <v>-161.72192979968901</v>
      </c>
      <c r="D2874" t="s">
        <v>14</v>
      </c>
      <c r="E2874" t="s">
        <v>2797</v>
      </c>
      <c r="F2874" t="s">
        <v>2454</v>
      </c>
      <c r="G2874">
        <v>16</v>
      </c>
      <c r="H2874">
        <v>0</v>
      </c>
      <c r="I2874">
        <v>0</v>
      </c>
      <c r="J2874" s="6" t="s">
        <v>140</v>
      </c>
    </row>
    <row r="2875" spans="1:10">
      <c r="A2875">
        <v>0</v>
      </c>
      <c r="B2875">
        <v>0</v>
      </c>
      <c r="C2875">
        <v>-7.2566711298254498</v>
      </c>
      <c r="D2875" t="s">
        <v>14</v>
      </c>
      <c r="E2875" t="s">
        <v>2798</v>
      </c>
      <c r="F2875" t="s">
        <v>2454</v>
      </c>
      <c r="G2875">
        <v>16</v>
      </c>
      <c r="H2875">
        <v>0</v>
      </c>
      <c r="I2875">
        <v>0</v>
      </c>
      <c r="J2875" s="6" t="s">
        <v>140</v>
      </c>
    </row>
    <row r="2876" spans="1:10">
      <c r="A2876">
        <v>0</v>
      </c>
      <c r="B2876">
        <v>0</v>
      </c>
      <c r="C2876">
        <v>-111.52700168397899</v>
      </c>
      <c r="D2876" t="s">
        <v>14</v>
      </c>
      <c r="E2876" t="s">
        <v>2799</v>
      </c>
      <c r="F2876" t="s">
        <v>2454</v>
      </c>
      <c r="G2876">
        <v>16</v>
      </c>
      <c r="H2876">
        <v>0</v>
      </c>
      <c r="I2876">
        <v>0</v>
      </c>
      <c r="J2876" s="6" t="s">
        <v>140</v>
      </c>
    </row>
    <row r="2877" spans="1:10">
      <c r="A2877">
        <v>0</v>
      </c>
      <c r="B2877">
        <v>0</v>
      </c>
      <c r="C2877">
        <v>-230.44623582138399</v>
      </c>
      <c r="D2877" t="s">
        <v>14</v>
      </c>
      <c r="E2877" t="s">
        <v>2800</v>
      </c>
      <c r="F2877" t="s">
        <v>2454</v>
      </c>
      <c r="G2877">
        <v>16</v>
      </c>
      <c r="H2877">
        <v>0</v>
      </c>
      <c r="I2877">
        <v>0</v>
      </c>
      <c r="J2877" s="6" t="s">
        <v>140</v>
      </c>
    </row>
    <row r="2878" spans="1:10">
      <c r="A2878">
        <v>0</v>
      </c>
      <c r="B2878">
        <v>0</v>
      </c>
      <c r="C2878">
        <v>-7.2462921503745399</v>
      </c>
      <c r="D2878" t="s">
        <v>14</v>
      </c>
      <c r="E2878" t="s">
        <v>2801</v>
      </c>
      <c r="F2878" t="s">
        <v>2454</v>
      </c>
      <c r="G2878">
        <v>16</v>
      </c>
      <c r="H2878">
        <v>0</v>
      </c>
      <c r="I2878">
        <v>0</v>
      </c>
      <c r="J2878" s="6" t="s">
        <v>140</v>
      </c>
    </row>
    <row r="2879" spans="1:10">
      <c r="A2879">
        <v>0</v>
      </c>
      <c r="B2879">
        <v>0</v>
      </c>
      <c r="C2879">
        <v>-5.7588424440563202</v>
      </c>
      <c r="D2879" t="s">
        <v>14</v>
      </c>
      <c r="E2879" t="s">
        <v>2802</v>
      </c>
      <c r="F2879" t="s">
        <v>2454</v>
      </c>
      <c r="G2879">
        <v>16</v>
      </c>
      <c r="H2879">
        <v>0</v>
      </c>
      <c r="I2879">
        <v>0</v>
      </c>
      <c r="J2879" s="6" t="s">
        <v>140</v>
      </c>
    </row>
    <row r="2880" spans="1:10">
      <c r="A2880">
        <v>0.23</v>
      </c>
      <c r="B2880">
        <v>0</v>
      </c>
      <c r="C2880">
        <v>-72.219906338352402</v>
      </c>
      <c r="D2880" t="s">
        <v>10</v>
      </c>
      <c r="E2880" t="s">
        <v>2803</v>
      </c>
      <c r="F2880" t="s">
        <v>2454</v>
      </c>
      <c r="G2880">
        <v>5</v>
      </c>
      <c r="H2880">
        <v>0.23</v>
      </c>
      <c r="I2880">
        <v>4.6131675776357399E-2</v>
      </c>
      <c r="J2880">
        <v>0.64848885520655697</v>
      </c>
    </row>
    <row r="2881" spans="1:10">
      <c r="A2881">
        <v>0</v>
      </c>
      <c r="B2881">
        <v>0</v>
      </c>
      <c r="C2881">
        <v>-19.061081243990799</v>
      </c>
      <c r="D2881" t="s">
        <v>13</v>
      </c>
      <c r="E2881" t="s">
        <v>2803</v>
      </c>
      <c r="F2881" t="s">
        <v>2454</v>
      </c>
      <c r="G2881">
        <v>5</v>
      </c>
      <c r="H2881">
        <v>0</v>
      </c>
      <c r="I2881" s="6" t="s">
        <v>126</v>
      </c>
      <c r="J2881" s="6" t="s">
        <v>127</v>
      </c>
    </row>
    <row r="2882" spans="1:10">
      <c r="A2882">
        <v>0.62</v>
      </c>
      <c r="B2882">
        <v>0</v>
      </c>
      <c r="C2882">
        <v>-818.76885956506999</v>
      </c>
      <c r="D2882" t="s">
        <v>14</v>
      </c>
      <c r="E2882" t="s">
        <v>2803</v>
      </c>
      <c r="F2882" t="s">
        <v>2454</v>
      </c>
      <c r="G2882">
        <v>16</v>
      </c>
      <c r="H2882">
        <v>0.62</v>
      </c>
      <c r="I2882" s="6" t="s">
        <v>119</v>
      </c>
      <c r="J2882" s="6" t="s">
        <v>120</v>
      </c>
    </row>
    <row r="2883" spans="1:10">
      <c r="A2883">
        <v>0.09</v>
      </c>
      <c r="B2883">
        <v>0</v>
      </c>
      <c r="C2883">
        <v>-382.625307289707</v>
      </c>
      <c r="D2883" t="s">
        <v>14</v>
      </c>
      <c r="E2883" t="s">
        <v>2804</v>
      </c>
      <c r="F2883" t="s">
        <v>2454</v>
      </c>
      <c r="G2883">
        <v>16</v>
      </c>
      <c r="H2883">
        <v>0.09</v>
      </c>
      <c r="I2883" s="6" t="s">
        <v>116</v>
      </c>
      <c r="J2883" s="6" t="s">
        <v>117</v>
      </c>
    </row>
    <row r="2884" spans="1:10">
      <c r="A2884">
        <v>0.53</v>
      </c>
      <c r="B2884">
        <v>0</v>
      </c>
      <c r="C2884">
        <v>-58.925974905939803</v>
      </c>
      <c r="D2884" t="s">
        <v>13</v>
      </c>
      <c r="E2884" t="s">
        <v>2805</v>
      </c>
      <c r="F2884" t="s">
        <v>2454</v>
      </c>
      <c r="G2884">
        <v>5</v>
      </c>
      <c r="H2884">
        <v>0.53</v>
      </c>
      <c r="I2884" s="6" t="s">
        <v>2166</v>
      </c>
      <c r="J2884" s="6" t="s">
        <v>2167</v>
      </c>
    </row>
    <row r="2885" spans="1:10">
      <c r="A2885">
        <v>0</v>
      </c>
      <c r="B2885">
        <v>0</v>
      </c>
      <c r="C2885">
        <v>-241.90946082588999</v>
      </c>
      <c r="D2885" t="s">
        <v>14</v>
      </c>
      <c r="E2885" t="s">
        <v>2805</v>
      </c>
      <c r="F2885" t="s">
        <v>2454</v>
      </c>
      <c r="G2885">
        <v>16</v>
      </c>
      <c r="H2885">
        <v>0</v>
      </c>
      <c r="I2885">
        <v>0</v>
      </c>
      <c r="J2885" s="6" t="s">
        <v>140</v>
      </c>
    </row>
    <row r="2886" spans="1:10">
      <c r="A2886">
        <v>0.13</v>
      </c>
      <c r="B2886">
        <v>0</v>
      </c>
      <c r="C2886">
        <v>-675.50645533202999</v>
      </c>
      <c r="D2886" t="s">
        <v>14</v>
      </c>
      <c r="E2886" t="s">
        <v>2806</v>
      </c>
      <c r="F2886" t="s">
        <v>2454</v>
      </c>
      <c r="G2886">
        <v>16</v>
      </c>
      <c r="H2886">
        <v>0.13</v>
      </c>
      <c r="I2886">
        <v>3.7231133725714599E-2</v>
      </c>
      <c r="J2886" s="6" t="s">
        <v>336</v>
      </c>
    </row>
    <row r="2887" spans="1:10">
      <c r="A2887">
        <v>0.09</v>
      </c>
      <c r="B2887">
        <v>0</v>
      </c>
      <c r="C2887">
        <v>-467.88514870708201</v>
      </c>
      <c r="D2887" t="s">
        <v>14</v>
      </c>
      <c r="E2887" t="s">
        <v>2807</v>
      </c>
      <c r="F2887" t="s">
        <v>2454</v>
      </c>
      <c r="G2887">
        <v>16</v>
      </c>
      <c r="H2887">
        <v>0.09</v>
      </c>
      <c r="I2887" s="6" t="s">
        <v>116</v>
      </c>
      <c r="J2887" s="6" t="s">
        <v>117</v>
      </c>
    </row>
    <row r="2888" spans="1:10">
      <c r="A2888">
        <v>0.19</v>
      </c>
      <c r="B2888">
        <v>0</v>
      </c>
      <c r="C2888">
        <v>-527.04836004013896</v>
      </c>
      <c r="D2888" t="s">
        <v>14</v>
      </c>
      <c r="E2888" t="s">
        <v>2808</v>
      </c>
      <c r="F2888" t="s">
        <v>2454</v>
      </c>
      <c r="G2888">
        <v>16</v>
      </c>
      <c r="H2888">
        <v>0.19</v>
      </c>
      <c r="I2888">
        <v>6.7266012751223098E-2</v>
      </c>
      <c r="J2888" s="6" t="s">
        <v>504</v>
      </c>
    </row>
    <row r="2889" spans="1:10">
      <c r="A2889">
        <v>0</v>
      </c>
      <c r="B2889">
        <v>0</v>
      </c>
      <c r="C2889">
        <v>-53.7760965387086</v>
      </c>
      <c r="D2889" t="s">
        <v>14</v>
      </c>
      <c r="E2889" t="s">
        <v>2809</v>
      </c>
      <c r="F2889" t="s">
        <v>2454</v>
      </c>
      <c r="G2889">
        <v>16</v>
      </c>
      <c r="H2889">
        <v>0</v>
      </c>
      <c r="I2889">
        <v>0</v>
      </c>
      <c r="J2889" s="6" t="s">
        <v>140</v>
      </c>
    </row>
    <row r="2890" spans="1:10">
      <c r="A2890">
        <v>7.0000000000000007E-2</v>
      </c>
      <c r="B2890">
        <v>0</v>
      </c>
      <c r="C2890">
        <v>-470.282704537276</v>
      </c>
      <c r="D2890" t="s">
        <v>14</v>
      </c>
      <c r="E2890" t="s">
        <v>2810</v>
      </c>
      <c r="F2890" t="s">
        <v>2454</v>
      </c>
      <c r="G2890">
        <v>16</v>
      </c>
      <c r="H2890">
        <v>7.0000000000000007E-2</v>
      </c>
      <c r="I2890" s="6" t="s">
        <v>177</v>
      </c>
      <c r="J2890">
        <v>0.29301767695622299</v>
      </c>
    </row>
    <row r="2891" spans="1:10">
      <c r="A2891">
        <v>0</v>
      </c>
      <c r="B2891">
        <v>0</v>
      </c>
      <c r="C2891">
        <v>-196.23642140495599</v>
      </c>
      <c r="D2891" t="s">
        <v>14</v>
      </c>
      <c r="E2891" t="s">
        <v>2811</v>
      </c>
      <c r="F2891" t="s">
        <v>2454</v>
      </c>
      <c r="G2891">
        <v>16</v>
      </c>
      <c r="H2891">
        <v>0</v>
      </c>
      <c r="I2891">
        <v>0</v>
      </c>
      <c r="J2891" s="6" t="s">
        <v>140</v>
      </c>
    </row>
    <row r="2892" spans="1:10">
      <c r="A2892">
        <v>0</v>
      </c>
      <c r="B2892">
        <v>0</v>
      </c>
      <c r="C2892">
        <v>-88.364582921470301</v>
      </c>
      <c r="D2892" t="s">
        <v>14</v>
      </c>
      <c r="E2892" t="s">
        <v>2812</v>
      </c>
      <c r="F2892" t="s">
        <v>2454</v>
      </c>
      <c r="G2892">
        <v>16</v>
      </c>
      <c r="H2892">
        <v>0</v>
      </c>
      <c r="I2892">
        <v>0</v>
      </c>
      <c r="J2892" s="6" t="s">
        <v>140</v>
      </c>
    </row>
    <row r="2893" spans="1:10">
      <c r="A2893">
        <v>0</v>
      </c>
      <c r="B2893">
        <v>0</v>
      </c>
      <c r="C2893">
        <v>-126.322071116131</v>
      </c>
      <c r="D2893" t="s">
        <v>14</v>
      </c>
      <c r="E2893" t="s">
        <v>2813</v>
      </c>
      <c r="F2893" t="s">
        <v>2454</v>
      </c>
      <c r="G2893">
        <v>16</v>
      </c>
      <c r="H2893">
        <v>0</v>
      </c>
      <c r="I2893">
        <v>0</v>
      </c>
      <c r="J2893" s="6" t="s">
        <v>140</v>
      </c>
    </row>
    <row r="2894" spans="1:10">
      <c r="A2894">
        <v>0</v>
      </c>
      <c r="B2894">
        <v>0</v>
      </c>
      <c r="C2894">
        <v>-82.787088191689506</v>
      </c>
      <c r="D2894" t="s">
        <v>14</v>
      </c>
      <c r="E2894" t="s">
        <v>2814</v>
      </c>
      <c r="F2894" t="s">
        <v>2454</v>
      </c>
      <c r="G2894">
        <v>16</v>
      </c>
      <c r="H2894">
        <v>0</v>
      </c>
      <c r="I2894">
        <v>0</v>
      </c>
      <c r="J2894" s="6" t="s">
        <v>140</v>
      </c>
    </row>
    <row r="2895" spans="1:10">
      <c r="A2895">
        <v>0</v>
      </c>
      <c r="B2895">
        <v>0</v>
      </c>
      <c r="C2895">
        <v>-172.86719269231699</v>
      </c>
      <c r="D2895" t="s">
        <v>14</v>
      </c>
      <c r="E2895" t="s">
        <v>2815</v>
      </c>
      <c r="F2895" t="s">
        <v>2454</v>
      </c>
      <c r="G2895">
        <v>16</v>
      </c>
      <c r="H2895">
        <v>0</v>
      </c>
      <c r="I2895">
        <v>0</v>
      </c>
      <c r="J2895" s="6" t="s">
        <v>140</v>
      </c>
    </row>
    <row r="2896" spans="1:10">
      <c r="A2896">
        <v>0</v>
      </c>
      <c r="B2896">
        <v>0</v>
      </c>
      <c r="C2896">
        <v>-55.502010863206699</v>
      </c>
      <c r="D2896" t="s">
        <v>14</v>
      </c>
      <c r="E2896" t="s">
        <v>2816</v>
      </c>
      <c r="F2896" t="s">
        <v>2454</v>
      </c>
      <c r="G2896">
        <v>16</v>
      </c>
      <c r="H2896">
        <v>0</v>
      </c>
      <c r="I2896">
        <v>0</v>
      </c>
      <c r="J2896" s="6" t="s">
        <v>140</v>
      </c>
    </row>
    <row r="2897" spans="1:10">
      <c r="A2897">
        <v>0</v>
      </c>
      <c r="B2897">
        <v>0</v>
      </c>
      <c r="C2897">
        <v>-5.96989949697985</v>
      </c>
      <c r="D2897" t="s">
        <v>14</v>
      </c>
      <c r="E2897" t="s">
        <v>2817</v>
      </c>
      <c r="F2897" t="s">
        <v>2454</v>
      </c>
      <c r="G2897">
        <v>16</v>
      </c>
      <c r="H2897">
        <v>0</v>
      </c>
      <c r="I2897">
        <v>0</v>
      </c>
      <c r="J2897" s="6" t="s">
        <v>140</v>
      </c>
    </row>
    <row r="2898" spans="1:10">
      <c r="A2898">
        <v>0</v>
      </c>
      <c r="B2898">
        <v>0</v>
      </c>
      <c r="C2898">
        <v>-4.7940102021201803</v>
      </c>
      <c r="D2898" t="s">
        <v>14</v>
      </c>
      <c r="E2898" t="s">
        <v>2818</v>
      </c>
      <c r="F2898" t="s">
        <v>2454</v>
      </c>
      <c r="G2898">
        <v>16</v>
      </c>
      <c r="H2898">
        <v>0</v>
      </c>
      <c r="I2898">
        <v>0</v>
      </c>
      <c r="J2898" s="6" t="s">
        <v>140</v>
      </c>
    </row>
    <row r="2899" spans="1:10">
      <c r="A2899">
        <v>7.0000000000000007E-2</v>
      </c>
      <c r="B2899">
        <v>0</v>
      </c>
      <c r="C2899">
        <v>-193.73137456798901</v>
      </c>
      <c r="D2899" t="s">
        <v>14</v>
      </c>
      <c r="E2899" t="s">
        <v>2819</v>
      </c>
      <c r="F2899" t="s">
        <v>2454</v>
      </c>
      <c r="G2899">
        <v>16</v>
      </c>
      <c r="H2899">
        <v>7.0000000000000007E-2</v>
      </c>
      <c r="I2899" s="6" t="s">
        <v>177</v>
      </c>
      <c r="J2899">
        <v>0.29301767695622299</v>
      </c>
    </row>
    <row r="2900" spans="1:10">
      <c r="A2900">
        <v>0</v>
      </c>
      <c r="B2900">
        <v>0</v>
      </c>
      <c r="C2900">
        <v>-323.14622152816997</v>
      </c>
      <c r="D2900" t="s">
        <v>14</v>
      </c>
      <c r="E2900" t="s">
        <v>2820</v>
      </c>
      <c r="F2900" t="s">
        <v>2454</v>
      </c>
      <c r="G2900">
        <v>16</v>
      </c>
      <c r="H2900">
        <v>0</v>
      </c>
      <c r="I2900">
        <v>0</v>
      </c>
      <c r="J2900" s="6" t="s">
        <v>140</v>
      </c>
    </row>
    <row r="2901" spans="1:10">
      <c r="A2901">
        <v>0</v>
      </c>
      <c r="B2901">
        <v>0</v>
      </c>
      <c r="C2901">
        <v>-101.910494190031</v>
      </c>
      <c r="D2901" t="s">
        <v>14</v>
      </c>
      <c r="E2901" t="s">
        <v>2821</v>
      </c>
      <c r="F2901" t="s">
        <v>2454</v>
      </c>
      <c r="G2901">
        <v>16</v>
      </c>
      <c r="H2901">
        <v>0</v>
      </c>
      <c r="I2901">
        <v>0</v>
      </c>
      <c r="J2901" s="6" t="s">
        <v>140</v>
      </c>
    </row>
    <row r="2902" spans="1:10">
      <c r="A2902">
        <v>0.19</v>
      </c>
      <c r="B2902">
        <v>0</v>
      </c>
      <c r="C2902">
        <v>-410.86403590716401</v>
      </c>
      <c r="D2902" t="s">
        <v>14</v>
      </c>
      <c r="E2902" t="s">
        <v>2822</v>
      </c>
      <c r="F2902" t="s">
        <v>2454</v>
      </c>
      <c r="G2902">
        <v>16</v>
      </c>
      <c r="H2902">
        <v>0.19</v>
      </c>
      <c r="I2902">
        <v>6.7266012751223098E-2</v>
      </c>
      <c r="J2902" s="6" t="s">
        <v>504</v>
      </c>
    </row>
    <row r="2903" spans="1:10">
      <c r="A2903">
        <v>0</v>
      </c>
      <c r="B2903">
        <v>0</v>
      </c>
      <c r="C2903">
        <v>-106.998261046664</v>
      </c>
      <c r="D2903" t="s">
        <v>14</v>
      </c>
      <c r="E2903" t="s">
        <v>2823</v>
      </c>
      <c r="F2903" t="s">
        <v>2454</v>
      </c>
      <c r="G2903">
        <v>16</v>
      </c>
      <c r="H2903">
        <v>0</v>
      </c>
      <c r="I2903">
        <v>0</v>
      </c>
      <c r="J2903" s="6" t="s">
        <v>140</v>
      </c>
    </row>
    <row r="2904" spans="1:10">
      <c r="A2904">
        <v>0</v>
      </c>
      <c r="B2904">
        <v>0</v>
      </c>
      <c r="C2904">
        <v>-307.635802143055</v>
      </c>
      <c r="D2904" t="s">
        <v>14</v>
      </c>
      <c r="E2904" t="s">
        <v>2824</v>
      </c>
      <c r="F2904" t="s">
        <v>2454</v>
      </c>
      <c r="G2904">
        <v>16</v>
      </c>
      <c r="H2904">
        <v>0</v>
      </c>
      <c r="I2904">
        <v>0</v>
      </c>
      <c r="J2904" s="6" t="s">
        <v>140</v>
      </c>
    </row>
    <row r="2905" spans="1:10">
      <c r="A2905">
        <v>0</v>
      </c>
      <c r="B2905">
        <v>0</v>
      </c>
      <c r="C2905">
        <v>-171.11600437945</v>
      </c>
      <c r="D2905" t="s">
        <v>14</v>
      </c>
      <c r="E2905" t="s">
        <v>2825</v>
      </c>
      <c r="F2905" t="s">
        <v>2454</v>
      </c>
      <c r="G2905">
        <v>16</v>
      </c>
      <c r="H2905">
        <v>0</v>
      </c>
      <c r="I2905">
        <v>0</v>
      </c>
      <c r="J2905" s="6" t="s">
        <v>140</v>
      </c>
    </row>
    <row r="2906" spans="1:10">
      <c r="A2906">
        <v>0.6</v>
      </c>
      <c r="B2906">
        <v>0</v>
      </c>
      <c r="C2906">
        <v>-23.0444703652404</v>
      </c>
      <c r="D2906" t="s">
        <v>13</v>
      </c>
      <c r="E2906" t="s">
        <v>2826</v>
      </c>
      <c r="F2906" t="s">
        <v>2454</v>
      </c>
      <c r="G2906">
        <v>5</v>
      </c>
      <c r="H2906">
        <v>0.6</v>
      </c>
      <c r="I2906">
        <v>0.23072428127601299</v>
      </c>
      <c r="J2906">
        <v>0.88237922576735195</v>
      </c>
    </row>
    <row r="2907" spans="1:10">
      <c r="A2907">
        <v>0.09</v>
      </c>
      <c r="B2907">
        <v>0</v>
      </c>
      <c r="C2907">
        <v>-320.61949956836901</v>
      </c>
      <c r="D2907" t="s">
        <v>14</v>
      </c>
      <c r="E2907" t="s">
        <v>2826</v>
      </c>
      <c r="F2907" t="s">
        <v>2454</v>
      </c>
      <c r="G2907">
        <v>16</v>
      </c>
      <c r="H2907">
        <v>0.09</v>
      </c>
      <c r="I2907" s="6" t="s">
        <v>116</v>
      </c>
      <c r="J2907" s="6" t="s">
        <v>117</v>
      </c>
    </row>
    <row r="2908" spans="1:10">
      <c r="A2908">
        <v>0.19</v>
      </c>
      <c r="B2908">
        <v>0</v>
      </c>
      <c r="C2908">
        <v>-615.70657460565997</v>
      </c>
      <c r="D2908" t="s">
        <v>14</v>
      </c>
      <c r="E2908" t="s">
        <v>2827</v>
      </c>
      <c r="F2908" t="s">
        <v>2454</v>
      </c>
      <c r="G2908">
        <v>16</v>
      </c>
      <c r="H2908">
        <v>0.19</v>
      </c>
      <c r="I2908">
        <v>6.7266012751223098E-2</v>
      </c>
      <c r="J2908" s="6" t="s">
        <v>504</v>
      </c>
    </row>
    <row r="2909" spans="1:10">
      <c r="A2909">
        <v>0.23</v>
      </c>
      <c r="B2909">
        <v>0</v>
      </c>
      <c r="C2909">
        <v>-628.70905862663403</v>
      </c>
      <c r="D2909" t="s">
        <v>14</v>
      </c>
      <c r="E2909" t="s">
        <v>2828</v>
      </c>
      <c r="F2909" t="s">
        <v>2454</v>
      </c>
      <c r="G2909">
        <v>16</v>
      </c>
      <c r="H2909">
        <v>0.23</v>
      </c>
      <c r="I2909">
        <v>8.9866955870574194E-2</v>
      </c>
      <c r="J2909" s="6" t="s">
        <v>402</v>
      </c>
    </row>
    <row r="2910" spans="1:10">
      <c r="A2910">
        <v>0</v>
      </c>
      <c r="B2910">
        <v>0</v>
      </c>
      <c r="C2910">
        <v>-64.569793612902103</v>
      </c>
      <c r="D2910" t="s">
        <v>14</v>
      </c>
      <c r="E2910" t="s">
        <v>2829</v>
      </c>
      <c r="F2910" t="s">
        <v>2454</v>
      </c>
      <c r="G2910">
        <v>16</v>
      </c>
      <c r="H2910">
        <v>0</v>
      </c>
      <c r="I2910">
        <v>0</v>
      </c>
      <c r="J2910" s="6" t="s">
        <v>140</v>
      </c>
    </row>
    <row r="2911" spans="1:10">
      <c r="A2911">
        <v>0.01</v>
      </c>
      <c r="B2911">
        <v>0</v>
      </c>
      <c r="C2911">
        <v>-283.85303261540798</v>
      </c>
      <c r="D2911" t="s">
        <v>14</v>
      </c>
      <c r="E2911" t="s">
        <v>2830</v>
      </c>
      <c r="F2911" t="s">
        <v>2454</v>
      </c>
      <c r="G2911">
        <v>16</v>
      </c>
      <c r="H2911">
        <v>0.01</v>
      </c>
      <c r="I2911" s="6" t="s">
        <v>479</v>
      </c>
      <c r="J2911" s="6" t="s">
        <v>480</v>
      </c>
    </row>
    <row r="2912" spans="1:10">
      <c r="A2912">
        <v>0</v>
      </c>
      <c r="B2912">
        <v>0</v>
      </c>
      <c r="C2912">
        <v>-283.254800168418</v>
      </c>
      <c r="D2912" t="s">
        <v>14</v>
      </c>
      <c r="E2912" t="s">
        <v>2831</v>
      </c>
      <c r="F2912" t="s">
        <v>2454</v>
      </c>
      <c r="G2912">
        <v>16</v>
      </c>
      <c r="H2912">
        <v>0</v>
      </c>
      <c r="I2912">
        <v>0</v>
      </c>
      <c r="J2912" s="6" t="s">
        <v>140</v>
      </c>
    </row>
    <row r="2913" spans="1:10">
      <c r="A2913">
        <v>7.0000000000000007E-2</v>
      </c>
      <c r="B2913">
        <v>0</v>
      </c>
      <c r="C2913">
        <v>-282.54254913419402</v>
      </c>
      <c r="D2913" t="s">
        <v>14</v>
      </c>
      <c r="E2913" t="s">
        <v>2832</v>
      </c>
      <c r="F2913" t="s">
        <v>2454</v>
      </c>
      <c r="G2913">
        <v>16</v>
      </c>
      <c r="H2913">
        <v>7.0000000000000007E-2</v>
      </c>
      <c r="I2913" s="6" t="s">
        <v>177</v>
      </c>
      <c r="J2913">
        <v>0.29301767695622299</v>
      </c>
    </row>
    <row r="2914" spans="1:10">
      <c r="A2914">
        <v>0.24</v>
      </c>
      <c r="B2914">
        <v>0</v>
      </c>
      <c r="C2914">
        <v>-385.73956231879998</v>
      </c>
      <c r="D2914" t="s">
        <v>14</v>
      </c>
      <c r="E2914" t="s">
        <v>2833</v>
      </c>
      <c r="F2914" t="s">
        <v>2454</v>
      </c>
      <c r="G2914">
        <v>16</v>
      </c>
      <c r="H2914">
        <v>0.24</v>
      </c>
      <c r="I2914">
        <v>9.5792488470350406E-2</v>
      </c>
      <c r="J2914" s="6" t="s">
        <v>152</v>
      </c>
    </row>
    <row r="2915" spans="1:10">
      <c r="A2915">
        <v>0.11</v>
      </c>
      <c r="B2915">
        <v>0</v>
      </c>
      <c r="C2915">
        <v>-357.16008535658398</v>
      </c>
      <c r="D2915" t="s">
        <v>14</v>
      </c>
      <c r="E2915" t="s">
        <v>2834</v>
      </c>
      <c r="F2915" t="s">
        <v>2454</v>
      </c>
      <c r="G2915">
        <v>16</v>
      </c>
      <c r="H2915">
        <v>0.11</v>
      </c>
      <c r="I2915" s="6" t="s">
        <v>695</v>
      </c>
      <c r="J2915" s="6" t="s">
        <v>696</v>
      </c>
    </row>
    <row r="2916" spans="1:10">
      <c r="A2916">
        <v>0</v>
      </c>
      <c r="B2916">
        <v>0</v>
      </c>
      <c r="C2916">
        <v>-0.56281880779607996</v>
      </c>
      <c r="D2916" t="s">
        <v>10</v>
      </c>
      <c r="E2916" t="s">
        <v>2835</v>
      </c>
      <c r="F2916" t="s">
        <v>2454</v>
      </c>
      <c r="G2916">
        <v>6</v>
      </c>
      <c r="H2916">
        <v>0</v>
      </c>
      <c r="I2916">
        <v>0</v>
      </c>
      <c r="J2916" s="6" t="s">
        <v>109</v>
      </c>
    </row>
    <row r="2917" spans="1:10">
      <c r="A2917">
        <v>0</v>
      </c>
      <c r="B2917">
        <v>0</v>
      </c>
      <c r="C2917">
        <v>-0.37186242657955298</v>
      </c>
      <c r="D2917" t="s">
        <v>13</v>
      </c>
      <c r="E2917" t="s">
        <v>2835</v>
      </c>
      <c r="F2917" t="s">
        <v>2454</v>
      </c>
      <c r="G2917">
        <v>6</v>
      </c>
      <c r="H2917">
        <v>0</v>
      </c>
      <c r="I2917">
        <v>0</v>
      </c>
      <c r="J2917" s="6" t="s">
        <v>109</v>
      </c>
    </row>
    <row r="2918" spans="1:10">
      <c r="A2918">
        <v>0</v>
      </c>
      <c r="B2918">
        <v>0</v>
      </c>
      <c r="C2918">
        <v>-5.3769296816232703</v>
      </c>
      <c r="D2918" t="s">
        <v>14</v>
      </c>
      <c r="E2918" t="s">
        <v>2835</v>
      </c>
      <c r="F2918" t="s">
        <v>2454</v>
      </c>
      <c r="G2918">
        <v>16</v>
      </c>
      <c r="H2918">
        <v>0</v>
      </c>
      <c r="I2918">
        <v>0</v>
      </c>
      <c r="J2918" s="6" t="s">
        <v>140</v>
      </c>
    </row>
    <row r="2919" spans="1:10">
      <c r="A2919">
        <v>0</v>
      </c>
      <c r="B2919">
        <v>0</v>
      </c>
      <c r="C2919">
        <v>-99.075028357152206</v>
      </c>
      <c r="D2919" t="s">
        <v>14</v>
      </c>
      <c r="E2919" t="s">
        <v>2836</v>
      </c>
      <c r="F2919" t="s">
        <v>2454</v>
      </c>
      <c r="G2919">
        <v>16</v>
      </c>
      <c r="H2919">
        <v>0</v>
      </c>
      <c r="I2919">
        <v>0</v>
      </c>
      <c r="J2919" s="6" t="s">
        <v>140</v>
      </c>
    </row>
    <row r="2920" spans="1:10">
      <c r="A2920">
        <v>0</v>
      </c>
      <c r="B2920">
        <v>0</v>
      </c>
      <c r="C2920">
        <v>-127.30548491394499</v>
      </c>
      <c r="D2920" t="s">
        <v>14</v>
      </c>
      <c r="E2920" t="s">
        <v>2837</v>
      </c>
      <c r="F2920" t="s">
        <v>2454</v>
      </c>
      <c r="G2920">
        <v>16</v>
      </c>
      <c r="H2920">
        <v>0</v>
      </c>
      <c r="I2920">
        <v>0</v>
      </c>
      <c r="J2920" s="6" t="s">
        <v>140</v>
      </c>
    </row>
    <row r="2921" spans="1:10">
      <c r="A2921">
        <v>0.05</v>
      </c>
      <c r="B2921">
        <v>0</v>
      </c>
      <c r="C2921">
        <v>-362.36745517399697</v>
      </c>
      <c r="D2921" t="s">
        <v>14</v>
      </c>
      <c r="E2921" t="s">
        <v>2838</v>
      </c>
      <c r="F2921" t="s">
        <v>2454</v>
      </c>
      <c r="G2921">
        <v>16</v>
      </c>
      <c r="H2921">
        <v>0.05</v>
      </c>
      <c r="I2921">
        <v>7.5593352321114303E-3</v>
      </c>
      <c r="J2921" s="6" t="s">
        <v>199</v>
      </c>
    </row>
    <row r="2922" spans="1:10">
      <c r="A2922">
        <v>0</v>
      </c>
      <c r="B2922">
        <v>0</v>
      </c>
      <c r="C2922">
        <v>-193.06967647629099</v>
      </c>
      <c r="D2922" t="s">
        <v>14</v>
      </c>
      <c r="E2922" t="s">
        <v>2839</v>
      </c>
      <c r="F2922" t="s">
        <v>2454</v>
      </c>
      <c r="G2922">
        <v>16</v>
      </c>
      <c r="H2922">
        <v>0</v>
      </c>
      <c r="I2922">
        <v>0</v>
      </c>
      <c r="J2922" s="6" t="s">
        <v>140</v>
      </c>
    </row>
    <row r="2923" spans="1:10">
      <c r="A2923">
        <v>0</v>
      </c>
      <c r="B2923">
        <v>0</v>
      </c>
      <c r="C2923">
        <v>-54.701089021601398</v>
      </c>
      <c r="D2923" t="s">
        <v>14</v>
      </c>
      <c r="E2923" t="s">
        <v>2840</v>
      </c>
      <c r="F2923" t="s">
        <v>2454</v>
      </c>
      <c r="G2923">
        <v>16</v>
      </c>
      <c r="H2923">
        <v>0</v>
      </c>
      <c r="I2923">
        <v>0</v>
      </c>
      <c r="J2923" s="6" t="s">
        <v>140</v>
      </c>
    </row>
    <row r="2924" spans="1:10">
      <c r="A2924">
        <v>0</v>
      </c>
      <c r="B2924">
        <v>0</v>
      </c>
      <c r="C2924">
        <v>-5.79904378747033</v>
      </c>
      <c r="D2924" t="s">
        <v>14</v>
      </c>
      <c r="E2924" t="s">
        <v>2841</v>
      </c>
      <c r="F2924" t="s">
        <v>2454</v>
      </c>
      <c r="G2924">
        <v>16</v>
      </c>
      <c r="H2924">
        <v>0</v>
      </c>
      <c r="I2924">
        <v>0</v>
      </c>
      <c r="J2924" s="6" t="s">
        <v>140</v>
      </c>
    </row>
    <row r="2925" spans="1:10">
      <c r="A2925">
        <v>0.01</v>
      </c>
      <c r="B2925">
        <v>0</v>
      </c>
      <c r="C2925">
        <v>-426.7484500054</v>
      </c>
      <c r="D2925" t="s">
        <v>14</v>
      </c>
      <c r="E2925" t="s">
        <v>2842</v>
      </c>
      <c r="F2925" t="s">
        <v>2454</v>
      </c>
      <c r="G2925">
        <v>16</v>
      </c>
      <c r="H2925">
        <v>0.01</v>
      </c>
      <c r="I2925" s="6" t="s">
        <v>479</v>
      </c>
      <c r="J2925" s="6" t="s">
        <v>480</v>
      </c>
    </row>
    <row r="2926" spans="1:10">
      <c r="A2926">
        <v>0</v>
      </c>
      <c r="B2926">
        <v>0</v>
      </c>
      <c r="C2926">
        <v>-5.6683894213748101</v>
      </c>
      <c r="D2926" t="s">
        <v>14</v>
      </c>
      <c r="E2926" t="s">
        <v>2843</v>
      </c>
      <c r="F2926" t="s">
        <v>2454</v>
      </c>
      <c r="G2926">
        <v>16</v>
      </c>
      <c r="H2926">
        <v>0</v>
      </c>
      <c r="I2926">
        <v>0</v>
      </c>
      <c r="J2926" s="6" t="s">
        <v>140</v>
      </c>
    </row>
    <row r="2927" spans="1:10">
      <c r="A2927">
        <v>0</v>
      </c>
      <c r="B2927">
        <v>0</v>
      </c>
      <c r="C2927">
        <v>-113.657728177455</v>
      </c>
      <c r="D2927" t="s">
        <v>14</v>
      </c>
      <c r="E2927" t="s">
        <v>2844</v>
      </c>
      <c r="F2927" t="s">
        <v>2454</v>
      </c>
      <c r="G2927">
        <v>16</v>
      </c>
      <c r="H2927">
        <v>0</v>
      </c>
      <c r="I2927">
        <v>0</v>
      </c>
      <c r="J2927" s="6" t="s">
        <v>140</v>
      </c>
    </row>
    <row r="2928" spans="1:10">
      <c r="A2928">
        <v>0.59</v>
      </c>
      <c r="B2928">
        <v>0</v>
      </c>
      <c r="C2928">
        <v>-609.71996943879401</v>
      </c>
      <c r="D2928" t="s">
        <v>14</v>
      </c>
      <c r="E2928" t="s">
        <v>2845</v>
      </c>
      <c r="F2928" t="s">
        <v>2454</v>
      </c>
      <c r="G2928">
        <v>16</v>
      </c>
      <c r="H2928">
        <v>0.59</v>
      </c>
      <c r="I2928" s="6" t="s">
        <v>426</v>
      </c>
      <c r="J2928" s="6" t="s">
        <v>427</v>
      </c>
    </row>
    <row r="2929" spans="1:10">
      <c r="A2929">
        <v>0</v>
      </c>
      <c r="B2929">
        <v>0</v>
      </c>
      <c r="C2929">
        <v>-4.5829531491966504</v>
      </c>
      <c r="D2929" t="s">
        <v>14</v>
      </c>
      <c r="E2929" t="s">
        <v>2846</v>
      </c>
      <c r="F2929" t="s">
        <v>2454</v>
      </c>
      <c r="G2929">
        <v>16</v>
      </c>
      <c r="H2929">
        <v>0</v>
      </c>
      <c r="I2929">
        <v>0</v>
      </c>
      <c r="J2929" s="6" t="s">
        <v>140</v>
      </c>
    </row>
    <row r="2930" spans="1:10">
      <c r="A2930">
        <v>0</v>
      </c>
      <c r="B2930">
        <v>0</v>
      </c>
      <c r="C2930">
        <v>-122.75064743716</v>
      </c>
      <c r="D2930" t="s">
        <v>14</v>
      </c>
      <c r="E2930" t="s">
        <v>2847</v>
      </c>
      <c r="F2930" t="s">
        <v>2454</v>
      </c>
      <c r="G2930">
        <v>16</v>
      </c>
      <c r="H2930">
        <v>0</v>
      </c>
      <c r="I2930">
        <v>0</v>
      </c>
      <c r="J2930" s="6" t="s">
        <v>140</v>
      </c>
    </row>
    <row r="2931" spans="1:10">
      <c r="A2931">
        <v>0</v>
      </c>
      <c r="B2931">
        <v>0</v>
      </c>
      <c r="C2931">
        <v>-47.655025779771101</v>
      </c>
      <c r="D2931" t="s">
        <v>14</v>
      </c>
      <c r="E2931" t="s">
        <v>2848</v>
      </c>
      <c r="F2931" t="s">
        <v>2454</v>
      </c>
      <c r="G2931">
        <v>16</v>
      </c>
      <c r="H2931">
        <v>0</v>
      </c>
      <c r="I2931">
        <v>0</v>
      </c>
      <c r="J2931" s="6" t="s">
        <v>140</v>
      </c>
    </row>
    <row r="2932" spans="1:10">
      <c r="A2932">
        <v>0.03</v>
      </c>
      <c r="B2932">
        <v>0</v>
      </c>
      <c r="C2932">
        <v>-68.163954239611698</v>
      </c>
      <c r="D2932" t="s">
        <v>10</v>
      </c>
      <c r="E2932" t="s">
        <v>2849</v>
      </c>
      <c r="F2932" t="s">
        <v>2454</v>
      </c>
      <c r="G2932">
        <v>7</v>
      </c>
      <c r="H2932">
        <v>0.03</v>
      </c>
      <c r="I2932">
        <v>1.4839694458344201E-3</v>
      </c>
      <c r="J2932" s="6" t="s">
        <v>446</v>
      </c>
    </row>
    <row r="2933" spans="1:10">
      <c r="A2933">
        <v>0</v>
      </c>
      <c r="B2933">
        <v>0</v>
      </c>
      <c r="C2933">
        <v>-0.84422821169412099</v>
      </c>
      <c r="D2933" t="s">
        <v>13</v>
      </c>
      <c r="E2933" t="s">
        <v>2849</v>
      </c>
      <c r="F2933" t="s">
        <v>2454</v>
      </c>
      <c r="G2933">
        <v>7</v>
      </c>
      <c r="H2933">
        <v>0</v>
      </c>
      <c r="I2933">
        <v>0</v>
      </c>
      <c r="J2933" s="6" t="s">
        <v>214</v>
      </c>
    </row>
    <row r="2934" spans="1:10">
      <c r="A2934">
        <v>0.01</v>
      </c>
      <c r="B2934">
        <v>0</v>
      </c>
      <c r="C2934">
        <v>-386.23008358118199</v>
      </c>
      <c r="D2934" t="s">
        <v>14</v>
      </c>
      <c r="E2934" t="s">
        <v>2849</v>
      </c>
      <c r="F2934" t="s">
        <v>2454</v>
      </c>
      <c r="G2934">
        <v>16</v>
      </c>
      <c r="H2934">
        <v>0.01</v>
      </c>
      <c r="I2934" s="6" t="s">
        <v>479</v>
      </c>
      <c r="J2934" s="6" t="s">
        <v>480</v>
      </c>
    </row>
    <row r="2935" spans="1:10">
      <c r="A2935">
        <v>0.32</v>
      </c>
      <c r="B2935">
        <v>0</v>
      </c>
      <c r="C2935">
        <v>-33.490218587553201</v>
      </c>
      <c r="D2935" t="s">
        <v>13</v>
      </c>
      <c r="E2935" t="s">
        <v>2850</v>
      </c>
      <c r="F2935" t="s">
        <v>2454</v>
      </c>
      <c r="G2935">
        <v>6</v>
      </c>
      <c r="H2935">
        <v>0.32</v>
      </c>
      <c r="I2935">
        <v>9.0471524952594307E-2</v>
      </c>
      <c r="J2935" s="6" t="s">
        <v>743</v>
      </c>
    </row>
    <row r="2936" spans="1:10">
      <c r="A2936">
        <v>0.21</v>
      </c>
      <c r="B2936">
        <v>0</v>
      </c>
      <c r="C2936">
        <v>-463.80625116164998</v>
      </c>
      <c r="D2936" t="s">
        <v>14</v>
      </c>
      <c r="E2936" t="s">
        <v>2850</v>
      </c>
      <c r="F2936" t="s">
        <v>2454</v>
      </c>
      <c r="G2936">
        <v>16</v>
      </c>
      <c r="H2936">
        <v>0.21</v>
      </c>
      <c r="I2936" s="6" t="s">
        <v>162</v>
      </c>
      <c r="J2936" s="6" t="s">
        <v>163</v>
      </c>
    </row>
    <row r="2937" spans="1:10">
      <c r="A2937">
        <v>0</v>
      </c>
      <c r="B2937">
        <v>0</v>
      </c>
      <c r="C2937">
        <v>-393.736623285973</v>
      </c>
      <c r="D2937" t="s">
        <v>14</v>
      </c>
      <c r="E2937" t="s">
        <v>2851</v>
      </c>
      <c r="F2937" t="s">
        <v>2454</v>
      </c>
      <c r="G2937">
        <v>16</v>
      </c>
      <c r="H2937">
        <v>0</v>
      </c>
      <c r="I2937">
        <v>0</v>
      </c>
      <c r="J2937" s="6" t="s">
        <v>140</v>
      </c>
    </row>
    <row r="2938" spans="1:10">
      <c r="A2938">
        <v>0.42</v>
      </c>
      <c r="B2938">
        <v>0</v>
      </c>
      <c r="C2938">
        <v>-648.26839621057502</v>
      </c>
      <c r="D2938" t="s">
        <v>14</v>
      </c>
      <c r="E2938" t="s">
        <v>2852</v>
      </c>
      <c r="F2938" t="s">
        <v>2454</v>
      </c>
      <c r="G2938">
        <v>16</v>
      </c>
      <c r="H2938">
        <v>0.42</v>
      </c>
      <c r="I2938" s="6" t="s">
        <v>228</v>
      </c>
      <c r="J2938" s="6" t="s">
        <v>229</v>
      </c>
    </row>
    <row r="2939" spans="1:10">
      <c r="A2939">
        <v>0</v>
      </c>
      <c r="B2939">
        <v>0</v>
      </c>
      <c r="C2939">
        <v>-183.849239480888</v>
      </c>
      <c r="D2939" t="s">
        <v>14</v>
      </c>
      <c r="E2939" t="s">
        <v>2853</v>
      </c>
      <c r="F2939" t="s">
        <v>2454</v>
      </c>
      <c r="G2939">
        <v>16</v>
      </c>
      <c r="H2939">
        <v>0</v>
      </c>
      <c r="I2939">
        <v>0</v>
      </c>
      <c r="J2939" s="6" t="s">
        <v>140</v>
      </c>
    </row>
    <row r="2940" spans="1:10">
      <c r="A2940">
        <v>0.02</v>
      </c>
      <c r="B2940">
        <v>0</v>
      </c>
      <c r="C2940">
        <v>-394.68637032519598</v>
      </c>
      <c r="D2940" t="s">
        <v>14</v>
      </c>
      <c r="E2940" t="s">
        <v>2854</v>
      </c>
      <c r="F2940" t="s">
        <v>2454</v>
      </c>
      <c r="G2940">
        <v>16</v>
      </c>
      <c r="H2940">
        <v>0.02</v>
      </c>
      <c r="I2940">
        <v>1.4372521617873901E-3</v>
      </c>
      <c r="J2940" s="6" t="s">
        <v>899</v>
      </c>
    </row>
    <row r="2941" spans="1:10">
      <c r="A2941">
        <v>0</v>
      </c>
      <c r="B2941">
        <v>0</v>
      </c>
      <c r="C2941">
        <v>-124.66661681985801</v>
      </c>
      <c r="D2941" t="s">
        <v>14</v>
      </c>
      <c r="E2941" t="s">
        <v>2855</v>
      </c>
      <c r="F2941" t="s">
        <v>2454</v>
      </c>
      <c r="G2941">
        <v>16</v>
      </c>
      <c r="H2941">
        <v>0</v>
      </c>
      <c r="I2941">
        <v>0</v>
      </c>
      <c r="J2941" s="6" t="s">
        <v>140</v>
      </c>
    </row>
    <row r="2942" spans="1:10">
      <c r="A2942">
        <v>0</v>
      </c>
      <c r="B2942">
        <v>0</v>
      </c>
      <c r="C2942">
        <v>-7.5121320463567303</v>
      </c>
      <c r="D2942" t="s">
        <v>14</v>
      </c>
      <c r="E2942" t="s">
        <v>2856</v>
      </c>
      <c r="F2942" t="s">
        <v>2454</v>
      </c>
      <c r="G2942">
        <v>16</v>
      </c>
      <c r="H2942">
        <v>0</v>
      </c>
      <c r="I2942">
        <v>0</v>
      </c>
      <c r="J2942" s="6" t="s">
        <v>140</v>
      </c>
    </row>
    <row r="2943" spans="1:10">
      <c r="A2943">
        <v>0.17</v>
      </c>
      <c r="B2943">
        <v>0</v>
      </c>
      <c r="C2943">
        <v>-500.97695363231901</v>
      </c>
      <c r="D2943" t="s">
        <v>14</v>
      </c>
      <c r="E2943" t="s">
        <v>2857</v>
      </c>
      <c r="F2943" t="s">
        <v>2454</v>
      </c>
      <c r="G2943">
        <v>16</v>
      </c>
      <c r="H2943">
        <v>0.17</v>
      </c>
      <c r="I2943">
        <v>5.6689958584459903E-2</v>
      </c>
      <c r="J2943" s="6" t="s">
        <v>179</v>
      </c>
    </row>
    <row r="2944" spans="1:10">
      <c r="A2944">
        <v>0</v>
      </c>
      <c r="B2944">
        <v>0</v>
      </c>
      <c r="C2944">
        <v>-5.0653692701647204</v>
      </c>
      <c r="D2944" t="s">
        <v>14</v>
      </c>
      <c r="E2944" t="s">
        <v>2858</v>
      </c>
      <c r="F2944" t="s">
        <v>2454</v>
      </c>
      <c r="G2944">
        <v>16</v>
      </c>
      <c r="H2944">
        <v>0</v>
      </c>
      <c r="I2944">
        <v>0</v>
      </c>
      <c r="J2944" s="6" t="s">
        <v>140</v>
      </c>
    </row>
    <row r="2945" spans="1:10">
      <c r="A2945">
        <v>0.24</v>
      </c>
      <c r="B2945">
        <v>0</v>
      </c>
      <c r="C2945">
        <v>-471.690906735672</v>
      </c>
      <c r="D2945" t="s">
        <v>14</v>
      </c>
      <c r="E2945" t="s">
        <v>2859</v>
      </c>
      <c r="F2945" t="s">
        <v>2454</v>
      </c>
      <c r="G2945">
        <v>16</v>
      </c>
      <c r="H2945">
        <v>0.24</v>
      </c>
      <c r="I2945">
        <v>9.5792488470350406E-2</v>
      </c>
      <c r="J2945" s="6" t="s">
        <v>152</v>
      </c>
    </row>
    <row r="2946" spans="1:10">
      <c r="A2946">
        <v>0.72</v>
      </c>
      <c r="B2946">
        <v>0</v>
      </c>
      <c r="C2946">
        <v>-39.754202303788396</v>
      </c>
      <c r="D2946" t="s">
        <v>10</v>
      </c>
      <c r="E2946" t="s">
        <v>2860</v>
      </c>
      <c r="F2946" t="s">
        <v>2454</v>
      </c>
      <c r="G2946">
        <v>5</v>
      </c>
      <c r="H2946">
        <v>0.72</v>
      </c>
      <c r="I2946" s="6" t="s">
        <v>1467</v>
      </c>
      <c r="J2946" s="6" t="s">
        <v>1468</v>
      </c>
    </row>
    <row r="2947" spans="1:10">
      <c r="A2947">
        <v>0.32</v>
      </c>
      <c r="B2947">
        <v>0</v>
      </c>
      <c r="C2947">
        <v>-548.15666404351896</v>
      </c>
      <c r="D2947" t="s">
        <v>14</v>
      </c>
      <c r="E2947" t="s">
        <v>2860</v>
      </c>
      <c r="F2947" t="s">
        <v>2454</v>
      </c>
      <c r="G2947">
        <v>16</v>
      </c>
      <c r="H2947">
        <v>0.32</v>
      </c>
      <c r="I2947" s="6" t="s">
        <v>182</v>
      </c>
      <c r="J2947" s="6" t="s">
        <v>183</v>
      </c>
    </row>
    <row r="2948" spans="1:10">
      <c r="A2948">
        <v>0</v>
      </c>
      <c r="B2948">
        <v>0</v>
      </c>
      <c r="C2948">
        <v>-4.5126007982221399</v>
      </c>
      <c r="D2948" t="s">
        <v>14</v>
      </c>
      <c r="E2948" t="s">
        <v>2861</v>
      </c>
      <c r="F2948" t="s">
        <v>2454</v>
      </c>
      <c r="G2948">
        <v>16</v>
      </c>
      <c r="H2948">
        <v>0</v>
      </c>
      <c r="I2948">
        <v>0</v>
      </c>
      <c r="J2948" s="6" t="s">
        <v>140</v>
      </c>
    </row>
    <row r="2949" spans="1:10">
      <c r="A2949">
        <v>0</v>
      </c>
      <c r="B2949">
        <v>0</v>
      </c>
      <c r="C2949">
        <v>-149.39650205750399</v>
      </c>
      <c r="D2949" t="s">
        <v>14</v>
      </c>
      <c r="E2949" t="s">
        <v>2862</v>
      </c>
      <c r="F2949" t="s">
        <v>2454</v>
      </c>
      <c r="G2949">
        <v>16</v>
      </c>
      <c r="H2949">
        <v>0</v>
      </c>
      <c r="I2949">
        <v>0</v>
      </c>
      <c r="J2949" s="6" t="s">
        <v>140</v>
      </c>
    </row>
    <row r="2950" spans="1:10">
      <c r="A2950">
        <v>0</v>
      </c>
      <c r="B2950">
        <v>0</v>
      </c>
      <c r="C2950">
        <v>-0.41206376999355898</v>
      </c>
      <c r="D2950" t="s">
        <v>10</v>
      </c>
      <c r="E2950" t="s">
        <v>2863</v>
      </c>
      <c r="F2950" t="s">
        <v>2454</v>
      </c>
      <c r="G2950">
        <v>7</v>
      </c>
      <c r="H2950">
        <v>0</v>
      </c>
      <c r="I2950">
        <v>0</v>
      </c>
      <c r="J2950" s="6" t="s">
        <v>214</v>
      </c>
    </row>
    <row r="2951" spans="1:10">
      <c r="A2951">
        <v>0</v>
      </c>
      <c r="B2951">
        <v>0</v>
      </c>
      <c r="C2951">
        <v>-0.27135906804453802</v>
      </c>
      <c r="D2951" t="s">
        <v>13</v>
      </c>
      <c r="E2951" t="s">
        <v>2863</v>
      </c>
      <c r="F2951" t="s">
        <v>2454</v>
      </c>
      <c r="G2951">
        <v>6</v>
      </c>
      <c r="H2951">
        <v>0</v>
      </c>
      <c r="I2951">
        <v>0</v>
      </c>
      <c r="J2951" s="6" t="s">
        <v>109</v>
      </c>
    </row>
    <row r="2952" spans="1:10">
      <c r="A2952">
        <v>0</v>
      </c>
      <c r="B2952">
        <v>0</v>
      </c>
      <c r="C2952">
        <v>-5.8191444591773296</v>
      </c>
      <c r="D2952" t="s">
        <v>14</v>
      </c>
      <c r="E2952" t="s">
        <v>2863</v>
      </c>
      <c r="F2952" t="s">
        <v>2454</v>
      </c>
      <c r="G2952">
        <v>16</v>
      </c>
      <c r="H2952">
        <v>0</v>
      </c>
      <c r="I2952">
        <v>0</v>
      </c>
      <c r="J2952" s="6" t="s">
        <v>140</v>
      </c>
    </row>
    <row r="2953" spans="1:10">
      <c r="A2953">
        <v>0.5</v>
      </c>
      <c r="B2953">
        <v>0</v>
      </c>
      <c r="C2953">
        <v>-757.16040565631204</v>
      </c>
      <c r="D2953" t="s">
        <v>14</v>
      </c>
      <c r="E2953" t="s">
        <v>2864</v>
      </c>
      <c r="F2953" t="s">
        <v>2454</v>
      </c>
      <c r="G2953">
        <v>16</v>
      </c>
      <c r="H2953">
        <v>0.5</v>
      </c>
      <c r="I2953" s="6" t="s">
        <v>188</v>
      </c>
      <c r="J2953" s="6" t="s">
        <v>189</v>
      </c>
    </row>
    <row r="2954" spans="1:10">
      <c r="A2954">
        <v>0.23</v>
      </c>
      <c r="B2954">
        <v>0</v>
      </c>
      <c r="C2954">
        <v>-143.12947025007099</v>
      </c>
      <c r="D2954" t="s">
        <v>10</v>
      </c>
      <c r="E2954" t="s">
        <v>2865</v>
      </c>
      <c r="F2954" t="s">
        <v>2454</v>
      </c>
      <c r="G2954">
        <v>7</v>
      </c>
      <c r="H2954">
        <v>0.23</v>
      </c>
      <c r="I2954">
        <v>5.7519037118913E-2</v>
      </c>
      <c r="J2954" s="6" t="s">
        <v>2866</v>
      </c>
    </row>
    <row r="2955" spans="1:10">
      <c r="A2955">
        <v>0</v>
      </c>
      <c r="B2955">
        <v>0</v>
      </c>
      <c r="C2955">
        <v>-3.24217951643586</v>
      </c>
      <c r="D2955" t="s">
        <v>13</v>
      </c>
      <c r="E2955" t="s">
        <v>2865</v>
      </c>
      <c r="F2955" t="s">
        <v>2454</v>
      </c>
      <c r="G2955">
        <v>5</v>
      </c>
      <c r="H2955">
        <v>0</v>
      </c>
      <c r="I2955" s="6" t="s">
        <v>126</v>
      </c>
      <c r="J2955" s="6" t="s">
        <v>127</v>
      </c>
    </row>
    <row r="2956" spans="1:10">
      <c r="A2956">
        <v>0.12</v>
      </c>
      <c r="B2956">
        <v>0</v>
      </c>
      <c r="C2956">
        <v>-482.43186803641402</v>
      </c>
      <c r="D2956" t="s">
        <v>14</v>
      </c>
      <c r="E2956" t="s">
        <v>2865</v>
      </c>
      <c r="F2956" t="s">
        <v>2454</v>
      </c>
      <c r="G2956">
        <v>16</v>
      </c>
      <c r="H2956">
        <v>0.12</v>
      </c>
      <c r="I2956">
        <v>3.2767774577421999E-2</v>
      </c>
      <c r="J2956" s="6" t="s">
        <v>260</v>
      </c>
    </row>
    <row r="2957" spans="1:10">
      <c r="A2957">
        <v>0.14000000000000001</v>
      </c>
      <c r="B2957">
        <v>0</v>
      </c>
      <c r="C2957">
        <v>-589.57464325319802</v>
      </c>
      <c r="D2957" t="s">
        <v>14</v>
      </c>
      <c r="E2957" t="s">
        <v>2867</v>
      </c>
      <c r="F2957" t="s">
        <v>2454</v>
      </c>
      <c r="G2957">
        <v>16</v>
      </c>
      <c r="H2957">
        <v>0.14000000000000001</v>
      </c>
      <c r="I2957">
        <v>4.1864672574284501E-2</v>
      </c>
      <c r="J2957" s="6" t="s">
        <v>170</v>
      </c>
    </row>
    <row r="2958" spans="1:10">
      <c r="A2958">
        <v>0</v>
      </c>
      <c r="B2958">
        <v>0</v>
      </c>
      <c r="C2958">
        <v>-7.3640144089387096</v>
      </c>
      <c r="D2958" t="s">
        <v>14</v>
      </c>
      <c r="E2958" t="s">
        <v>2868</v>
      </c>
      <c r="F2958" t="s">
        <v>2454</v>
      </c>
      <c r="G2958">
        <v>16</v>
      </c>
      <c r="H2958">
        <v>0</v>
      </c>
      <c r="I2958">
        <v>0</v>
      </c>
      <c r="J2958" s="6" t="s">
        <v>140</v>
      </c>
    </row>
    <row r="2959" spans="1:10">
      <c r="A2959">
        <v>0</v>
      </c>
      <c r="B2959">
        <v>0</v>
      </c>
      <c r="C2959">
        <v>-293.45795912400399</v>
      </c>
      <c r="D2959" t="s">
        <v>14</v>
      </c>
      <c r="E2959" t="s">
        <v>2869</v>
      </c>
      <c r="F2959" t="s">
        <v>2454</v>
      </c>
      <c r="G2959">
        <v>16</v>
      </c>
      <c r="H2959">
        <v>0</v>
      </c>
      <c r="I2959">
        <v>0</v>
      </c>
      <c r="J2959" s="6" t="s">
        <v>140</v>
      </c>
    </row>
    <row r="2960" spans="1:10">
      <c r="A2960">
        <v>0</v>
      </c>
      <c r="B2960">
        <v>0</v>
      </c>
      <c r="C2960">
        <v>-1.3165939968086799</v>
      </c>
      <c r="D2960" t="s">
        <v>10</v>
      </c>
      <c r="E2960" t="s">
        <v>2870</v>
      </c>
      <c r="F2960" t="s">
        <v>2454</v>
      </c>
      <c r="G2960">
        <v>7</v>
      </c>
      <c r="H2960">
        <v>0</v>
      </c>
      <c r="I2960">
        <v>0</v>
      </c>
      <c r="J2960" s="6" t="s">
        <v>214</v>
      </c>
    </row>
    <row r="2961" spans="1:10">
      <c r="A2961">
        <v>0</v>
      </c>
      <c r="B2961">
        <v>0</v>
      </c>
      <c r="C2961">
        <v>-0.80402686828011505</v>
      </c>
      <c r="D2961" t="s">
        <v>13</v>
      </c>
      <c r="E2961" t="s">
        <v>2870</v>
      </c>
      <c r="F2961" t="s">
        <v>2454</v>
      </c>
      <c r="G2961">
        <v>7</v>
      </c>
      <c r="H2961">
        <v>0</v>
      </c>
      <c r="I2961">
        <v>0</v>
      </c>
      <c r="J2961" s="6" t="s">
        <v>214</v>
      </c>
    </row>
    <row r="2962" spans="1:10">
      <c r="A2962">
        <v>0</v>
      </c>
      <c r="B2962">
        <v>0</v>
      </c>
      <c r="C2962">
        <v>-8.8342452152277602</v>
      </c>
      <c r="D2962" t="s">
        <v>14</v>
      </c>
      <c r="E2962" t="s">
        <v>2870</v>
      </c>
      <c r="F2962" t="s">
        <v>2454</v>
      </c>
      <c r="G2962">
        <v>16</v>
      </c>
      <c r="H2962">
        <v>0</v>
      </c>
      <c r="I2962">
        <v>0</v>
      </c>
      <c r="J2962" s="6" t="s">
        <v>140</v>
      </c>
    </row>
    <row r="2963" spans="1:10">
      <c r="A2963">
        <v>0.26</v>
      </c>
      <c r="B2963">
        <v>0</v>
      </c>
      <c r="C2963">
        <v>-590.12333946429601</v>
      </c>
      <c r="D2963" t="s">
        <v>14</v>
      </c>
      <c r="E2963" t="s">
        <v>2871</v>
      </c>
      <c r="F2963" t="s">
        <v>2454</v>
      </c>
      <c r="G2963">
        <v>16</v>
      </c>
      <c r="H2963">
        <v>0.26</v>
      </c>
      <c r="I2963" s="6" t="s">
        <v>440</v>
      </c>
      <c r="J2963">
        <v>0.50498332953799996</v>
      </c>
    </row>
    <row r="2964" spans="1:10">
      <c r="A2964">
        <v>0</v>
      </c>
      <c r="B2964">
        <v>0</v>
      </c>
      <c r="C2964">
        <v>-186.662764063038</v>
      </c>
      <c r="D2964" t="s">
        <v>14</v>
      </c>
      <c r="E2964" t="s">
        <v>2872</v>
      </c>
      <c r="F2964" t="s">
        <v>2454</v>
      </c>
      <c r="G2964">
        <v>16</v>
      </c>
      <c r="H2964">
        <v>0</v>
      </c>
      <c r="I2964">
        <v>0</v>
      </c>
      <c r="J2964" s="6" t="s">
        <v>140</v>
      </c>
    </row>
    <row r="2965" spans="1:10">
      <c r="A2965">
        <v>0</v>
      </c>
      <c r="B2965">
        <v>0</v>
      </c>
      <c r="C2965">
        <v>-283.279674821627</v>
      </c>
      <c r="D2965" t="s">
        <v>14</v>
      </c>
      <c r="E2965" t="s">
        <v>2873</v>
      </c>
      <c r="F2965" t="s">
        <v>2454</v>
      </c>
      <c r="G2965">
        <v>16</v>
      </c>
      <c r="H2965">
        <v>0</v>
      </c>
      <c r="I2965">
        <v>0</v>
      </c>
      <c r="J2965" s="6" t="s">
        <v>140</v>
      </c>
    </row>
    <row r="2966" spans="1:10">
      <c r="A2966">
        <v>0.27</v>
      </c>
      <c r="B2966">
        <v>0</v>
      </c>
      <c r="C2966">
        <v>-136.45889920991399</v>
      </c>
      <c r="D2966" t="s">
        <v>10</v>
      </c>
      <c r="E2966" t="s">
        <v>2874</v>
      </c>
      <c r="F2966" t="s">
        <v>2454</v>
      </c>
      <c r="G2966">
        <v>5</v>
      </c>
      <c r="H2966">
        <v>0.27</v>
      </c>
      <c r="I2966">
        <v>6.0701776889939399E-2</v>
      </c>
      <c r="J2966">
        <v>0.67916015691032094</v>
      </c>
    </row>
    <row r="2967" spans="1:10">
      <c r="A2967">
        <v>0.57999999999999996</v>
      </c>
      <c r="B2967">
        <v>0</v>
      </c>
      <c r="C2967">
        <v>-125.463919842653</v>
      </c>
      <c r="D2967" t="s">
        <v>13</v>
      </c>
      <c r="E2967" t="s">
        <v>2874</v>
      </c>
      <c r="F2967" t="s">
        <v>2454</v>
      </c>
      <c r="G2967">
        <v>6</v>
      </c>
      <c r="H2967">
        <v>0.57999999999999996</v>
      </c>
      <c r="I2967" s="6" t="s">
        <v>2875</v>
      </c>
      <c r="J2967" s="6" t="s">
        <v>2876</v>
      </c>
    </row>
    <row r="2968" spans="1:10">
      <c r="A2968">
        <v>0.48</v>
      </c>
      <c r="B2968">
        <v>0</v>
      </c>
      <c r="C2968">
        <v>-939.55820396947001</v>
      </c>
      <c r="D2968" t="s">
        <v>14</v>
      </c>
      <c r="E2968" t="s">
        <v>2874</v>
      </c>
      <c r="F2968" t="s">
        <v>2454</v>
      </c>
      <c r="G2968">
        <v>16</v>
      </c>
      <c r="H2968">
        <v>0.48</v>
      </c>
      <c r="I2968" s="6" t="s">
        <v>510</v>
      </c>
      <c r="J2968" s="6" t="s">
        <v>511</v>
      </c>
    </row>
    <row r="2969" spans="1:10">
      <c r="A2969">
        <v>0.37</v>
      </c>
      <c r="B2969">
        <v>0</v>
      </c>
      <c r="C2969">
        <v>-633.86267693414902</v>
      </c>
      <c r="D2969" t="s">
        <v>14</v>
      </c>
      <c r="E2969" t="s">
        <v>2877</v>
      </c>
      <c r="F2969" t="s">
        <v>2454</v>
      </c>
      <c r="G2969">
        <v>16</v>
      </c>
      <c r="H2969">
        <v>0.37</v>
      </c>
      <c r="I2969" s="6" t="s">
        <v>137</v>
      </c>
      <c r="J2969" s="6" t="s">
        <v>138</v>
      </c>
    </row>
    <row r="2970" spans="1:10">
      <c r="A2970">
        <v>0.12</v>
      </c>
      <c r="B2970">
        <v>0</v>
      </c>
      <c r="C2970">
        <v>-447.83837919350401</v>
      </c>
      <c r="D2970" t="s">
        <v>14</v>
      </c>
      <c r="E2970" t="s">
        <v>2878</v>
      </c>
      <c r="F2970" t="s">
        <v>2454</v>
      </c>
      <c r="G2970">
        <v>16</v>
      </c>
      <c r="H2970">
        <v>0.12</v>
      </c>
      <c r="I2970">
        <v>3.2767774577421999E-2</v>
      </c>
      <c r="J2970" s="6" t="s">
        <v>260</v>
      </c>
    </row>
    <row r="2971" spans="1:10">
      <c r="A2971">
        <v>0.14000000000000001</v>
      </c>
      <c r="B2971">
        <v>0</v>
      </c>
      <c r="C2971">
        <v>-552.21355387181995</v>
      </c>
      <c r="D2971" t="s">
        <v>14</v>
      </c>
      <c r="E2971" t="s">
        <v>2879</v>
      </c>
      <c r="F2971" t="s">
        <v>2454</v>
      </c>
      <c r="G2971">
        <v>16</v>
      </c>
      <c r="H2971">
        <v>0.14000000000000001</v>
      </c>
      <c r="I2971">
        <v>4.1864672574284501E-2</v>
      </c>
      <c r="J2971" s="6" t="s">
        <v>170</v>
      </c>
    </row>
    <row r="2972" spans="1:10">
      <c r="A2972">
        <v>0.11</v>
      </c>
      <c r="B2972">
        <v>0</v>
      </c>
      <c r="C2972">
        <v>-77.599396796255405</v>
      </c>
      <c r="D2972" t="s">
        <v>10</v>
      </c>
      <c r="E2972" t="s">
        <v>2880</v>
      </c>
      <c r="F2972" t="s">
        <v>2454</v>
      </c>
      <c r="G2972">
        <v>5</v>
      </c>
      <c r="H2972">
        <v>0.11</v>
      </c>
      <c r="I2972" s="6" t="s">
        <v>551</v>
      </c>
      <c r="J2972" s="6" t="s">
        <v>552</v>
      </c>
    </row>
    <row r="2973" spans="1:10">
      <c r="A2973">
        <v>0.23</v>
      </c>
      <c r="B2973">
        <v>0</v>
      </c>
      <c r="C2973">
        <v>-65.273463288605498</v>
      </c>
      <c r="D2973" t="s">
        <v>13</v>
      </c>
      <c r="E2973" t="s">
        <v>2880</v>
      </c>
      <c r="F2973" t="s">
        <v>2454</v>
      </c>
      <c r="G2973">
        <v>5</v>
      </c>
      <c r="H2973">
        <v>0.23</v>
      </c>
      <c r="I2973">
        <v>4.6131675776357399E-2</v>
      </c>
      <c r="J2973">
        <v>0.64848885520655697</v>
      </c>
    </row>
    <row r="2974" spans="1:10">
      <c r="A2974">
        <v>0.12</v>
      </c>
      <c r="B2974">
        <v>0</v>
      </c>
      <c r="C2974">
        <v>-253.20892708855001</v>
      </c>
      <c r="D2974" t="s">
        <v>14</v>
      </c>
      <c r="E2974" t="s">
        <v>2880</v>
      </c>
      <c r="F2974" t="s">
        <v>2454</v>
      </c>
      <c r="G2974">
        <v>16</v>
      </c>
      <c r="H2974">
        <v>0.12</v>
      </c>
      <c r="I2974">
        <v>3.2767774577421999E-2</v>
      </c>
      <c r="J2974" s="6" t="s">
        <v>260</v>
      </c>
    </row>
    <row r="2975" spans="1:10">
      <c r="A2975">
        <v>0</v>
      </c>
      <c r="B2975">
        <v>0</v>
      </c>
      <c r="C2975">
        <v>-0.43216444170056101</v>
      </c>
      <c r="D2975" t="s">
        <v>10</v>
      </c>
      <c r="E2975" t="s">
        <v>2881</v>
      </c>
      <c r="F2975" t="s">
        <v>2454</v>
      </c>
      <c r="G2975">
        <v>6</v>
      </c>
      <c r="H2975">
        <v>0</v>
      </c>
      <c r="I2975">
        <v>0</v>
      </c>
      <c r="J2975" s="6" t="s">
        <v>109</v>
      </c>
    </row>
    <row r="2976" spans="1:10">
      <c r="A2976">
        <v>0</v>
      </c>
      <c r="B2976">
        <v>0</v>
      </c>
      <c r="C2976">
        <v>-0.341711419019049</v>
      </c>
      <c r="D2976" t="s">
        <v>13</v>
      </c>
      <c r="E2976" t="s">
        <v>2881</v>
      </c>
      <c r="F2976" t="s">
        <v>2454</v>
      </c>
      <c r="G2976">
        <v>6</v>
      </c>
      <c r="H2976">
        <v>0</v>
      </c>
      <c r="I2976">
        <v>0</v>
      </c>
      <c r="J2976" s="6" t="s">
        <v>109</v>
      </c>
    </row>
    <row r="2977" spans="1:10">
      <c r="A2977">
        <v>0</v>
      </c>
      <c r="B2977">
        <v>0</v>
      </c>
      <c r="C2977">
        <v>-245.89783762075101</v>
      </c>
      <c r="D2977" t="s">
        <v>14</v>
      </c>
      <c r="E2977" t="s">
        <v>2881</v>
      </c>
      <c r="F2977" t="s">
        <v>2454</v>
      </c>
      <c r="G2977">
        <v>16</v>
      </c>
      <c r="H2977">
        <v>0</v>
      </c>
      <c r="I2977">
        <v>0</v>
      </c>
      <c r="J2977" s="6" t="s">
        <v>140</v>
      </c>
    </row>
    <row r="2978" spans="1:10">
      <c r="A2978">
        <v>0</v>
      </c>
      <c r="B2978">
        <v>0</v>
      </c>
      <c r="C2978">
        <v>-142.941208344014</v>
      </c>
      <c r="D2978" t="s">
        <v>14</v>
      </c>
      <c r="E2978" t="s">
        <v>2882</v>
      </c>
      <c r="F2978" t="s">
        <v>2454</v>
      </c>
      <c r="G2978">
        <v>16</v>
      </c>
      <c r="H2978">
        <v>0</v>
      </c>
      <c r="I2978">
        <v>0</v>
      </c>
      <c r="J2978" s="6" t="s">
        <v>140</v>
      </c>
    </row>
    <row r="2979" spans="1:10">
      <c r="A2979">
        <v>0</v>
      </c>
      <c r="B2979">
        <v>0</v>
      </c>
      <c r="C2979">
        <v>-202.637798755955</v>
      </c>
      <c r="D2979" t="s">
        <v>14</v>
      </c>
      <c r="E2979" t="s">
        <v>2883</v>
      </c>
      <c r="F2979" t="s">
        <v>2454</v>
      </c>
      <c r="G2979">
        <v>16</v>
      </c>
      <c r="H2979">
        <v>0</v>
      </c>
      <c r="I2979">
        <v>0</v>
      </c>
      <c r="J2979" s="6" t="s">
        <v>140</v>
      </c>
    </row>
    <row r="2980" spans="1:10">
      <c r="A2980">
        <v>0.16</v>
      </c>
      <c r="B2980">
        <v>0</v>
      </c>
      <c r="C2980">
        <v>-587.64859001546404</v>
      </c>
      <c r="D2980" t="s">
        <v>14</v>
      </c>
      <c r="E2980" t="s">
        <v>2884</v>
      </c>
      <c r="F2980" t="s">
        <v>2454</v>
      </c>
      <c r="G2980">
        <v>16</v>
      </c>
      <c r="H2980">
        <v>0.16</v>
      </c>
      <c r="I2980">
        <v>5.1602574492917601E-2</v>
      </c>
      <c r="J2980" s="6" t="s">
        <v>283</v>
      </c>
    </row>
    <row r="2981" spans="1:10">
      <c r="A2981">
        <v>0.18</v>
      </c>
      <c r="B2981">
        <v>0</v>
      </c>
      <c r="C2981">
        <v>-440.26599997091199</v>
      </c>
      <c r="D2981" t="s">
        <v>14</v>
      </c>
      <c r="E2981" t="s">
        <v>2885</v>
      </c>
      <c r="F2981" t="s">
        <v>2454</v>
      </c>
      <c r="G2981">
        <v>16</v>
      </c>
      <c r="H2981">
        <v>0.18</v>
      </c>
      <c r="I2981">
        <v>6.1913216705024199E-2</v>
      </c>
      <c r="J2981" s="6" t="s">
        <v>733</v>
      </c>
    </row>
    <row r="2982" spans="1:10">
      <c r="A2982">
        <v>0</v>
      </c>
      <c r="B2982">
        <v>0</v>
      </c>
      <c r="C2982">
        <v>-25.958201511404098</v>
      </c>
      <c r="D2982" t="s">
        <v>10</v>
      </c>
      <c r="E2982" t="s">
        <v>2886</v>
      </c>
      <c r="F2982" t="s">
        <v>2454</v>
      </c>
      <c r="G2982">
        <v>5</v>
      </c>
      <c r="H2982">
        <v>0</v>
      </c>
      <c r="I2982" s="6" t="s">
        <v>126</v>
      </c>
      <c r="J2982" s="6" t="s">
        <v>127</v>
      </c>
    </row>
    <row r="2983" spans="1:10">
      <c r="A2983">
        <v>0</v>
      </c>
      <c r="B2983">
        <v>0</v>
      </c>
      <c r="C2983">
        <v>-20.722110495223198</v>
      </c>
      <c r="D2983" t="s">
        <v>13</v>
      </c>
      <c r="E2983" t="s">
        <v>2886</v>
      </c>
      <c r="F2983" t="s">
        <v>2454</v>
      </c>
      <c r="G2983">
        <v>5</v>
      </c>
      <c r="H2983">
        <v>0</v>
      </c>
      <c r="I2983" s="6" t="s">
        <v>126</v>
      </c>
      <c r="J2983" s="6" t="s">
        <v>127</v>
      </c>
    </row>
    <row r="2984" spans="1:10">
      <c r="A2984">
        <v>0.11</v>
      </c>
      <c r="B2984">
        <v>0</v>
      </c>
      <c r="C2984">
        <v>-425.32895307288999</v>
      </c>
      <c r="D2984" t="s">
        <v>14</v>
      </c>
      <c r="E2984" t="s">
        <v>2886</v>
      </c>
      <c r="F2984" t="s">
        <v>2454</v>
      </c>
      <c r="G2984">
        <v>16</v>
      </c>
      <c r="H2984">
        <v>0.11</v>
      </c>
      <c r="I2984" s="6" t="s">
        <v>695</v>
      </c>
      <c r="J2984" s="6" t="s">
        <v>696</v>
      </c>
    </row>
    <row r="2985" spans="1:10">
      <c r="A2985">
        <v>0</v>
      </c>
      <c r="B2985">
        <v>0</v>
      </c>
      <c r="C2985">
        <v>-212.79216056001701</v>
      </c>
      <c r="D2985" t="s">
        <v>14</v>
      </c>
      <c r="E2985" t="s">
        <v>2887</v>
      </c>
      <c r="F2985" t="s">
        <v>2454</v>
      </c>
      <c r="G2985">
        <v>16</v>
      </c>
      <c r="H2985">
        <v>0</v>
      </c>
      <c r="I2985">
        <v>0</v>
      </c>
      <c r="J2985" s="6" t="s">
        <v>140</v>
      </c>
    </row>
    <row r="2986" spans="1:10">
      <c r="A2986">
        <v>0</v>
      </c>
      <c r="B2986">
        <v>0</v>
      </c>
      <c r="C2986">
        <v>-46.243012104394303</v>
      </c>
      <c r="D2986" t="s">
        <v>14</v>
      </c>
      <c r="E2986" t="s">
        <v>2888</v>
      </c>
      <c r="F2986" t="s">
        <v>2454</v>
      </c>
      <c r="G2986">
        <v>16</v>
      </c>
      <c r="H2986">
        <v>0</v>
      </c>
      <c r="I2986">
        <v>0</v>
      </c>
      <c r="J2986" s="6" t="s">
        <v>140</v>
      </c>
    </row>
    <row r="2987" spans="1:10">
      <c r="A2987">
        <v>0.68</v>
      </c>
      <c r="B2987">
        <v>0</v>
      </c>
      <c r="C2987">
        <v>-74.897991365083897</v>
      </c>
      <c r="D2987" t="s">
        <v>10</v>
      </c>
      <c r="E2987" t="s">
        <v>2889</v>
      </c>
      <c r="F2987" t="s">
        <v>2454</v>
      </c>
      <c r="G2987">
        <v>6</v>
      </c>
      <c r="H2987">
        <v>0.68</v>
      </c>
      <c r="I2987" s="6" t="s">
        <v>1122</v>
      </c>
      <c r="J2987" s="6" t="s">
        <v>1123</v>
      </c>
    </row>
    <row r="2988" spans="1:10">
      <c r="A2988">
        <v>0.93</v>
      </c>
      <c r="B2988">
        <v>0</v>
      </c>
      <c r="C2988">
        <v>-25.2899100248545</v>
      </c>
      <c r="D2988" t="s">
        <v>13</v>
      </c>
      <c r="E2988" t="s">
        <v>2889</v>
      </c>
      <c r="F2988" t="s">
        <v>2454</v>
      </c>
      <c r="G2988">
        <v>5</v>
      </c>
      <c r="H2988">
        <v>0.93</v>
      </c>
      <c r="I2988" s="6" t="s">
        <v>2627</v>
      </c>
      <c r="J2988" s="6" t="s">
        <v>2628</v>
      </c>
    </row>
    <row r="2989" spans="1:10">
      <c r="A2989">
        <v>0.43</v>
      </c>
      <c r="B2989">
        <v>0</v>
      </c>
      <c r="C2989">
        <v>-763.60531866183499</v>
      </c>
      <c r="D2989" t="s">
        <v>14</v>
      </c>
      <c r="E2989" t="s">
        <v>2889</v>
      </c>
      <c r="F2989" t="s">
        <v>2454</v>
      </c>
      <c r="G2989">
        <v>16</v>
      </c>
      <c r="H2989">
        <v>0.43</v>
      </c>
      <c r="I2989" s="6" t="s">
        <v>459</v>
      </c>
      <c r="J2989" s="6" t="s">
        <v>460</v>
      </c>
    </row>
    <row r="2990" spans="1:10">
      <c r="A2990">
        <v>0</v>
      </c>
      <c r="B2990">
        <v>0</v>
      </c>
      <c r="C2990">
        <v>-178.57818015170201</v>
      </c>
      <c r="D2990" t="s">
        <v>14</v>
      </c>
      <c r="E2990" t="s">
        <v>2890</v>
      </c>
      <c r="F2990" t="s">
        <v>2454</v>
      </c>
      <c r="G2990">
        <v>16</v>
      </c>
      <c r="H2990">
        <v>0</v>
      </c>
      <c r="I2990">
        <v>0</v>
      </c>
      <c r="J2990" s="6" t="s">
        <v>140</v>
      </c>
    </row>
    <row r="2991" spans="1:10">
      <c r="A2991">
        <v>0.01</v>
      </c>
      <c r="B2991">
        <v>0</v>
      </c>
      <c r="C2991">
        <v>-264.67542359938699</v>
      </c>
      <c r="D2991" t="s">
        <v>14</v>
      </c>
      <c r="E2991" t="s">
        <v>2891</v>
      </c>
      <c r="F2991" t="s">
        <v>2454</v>
      </c>
      <c r="G2991">
        <v>16</v>
      </c>
      <c r="H2991">
        <v>0.01</v>
      </c>
      <c r="I2991" s="6" t="s">
        <v>479</v>
      </c>
      <c r="J2991" s="6" t="s">
        <v>480</v>
      </c>
    </row>
    <row r="2992" spans="1:10">
      <c r="A2992">
        <v>0</v>
      </c>
      <c r="B2992">
        <v>0</v>
      </c>
      <c r="C2992">
        <v>-1.51760071387871</v>
      </c>
      <c r="D2992" t="s">
        <v>10</v>
      </c>
      <c r="E2992" t="s">
        <v>2892</v>
      </c>
      <c r="F2992" t="s">
        <v>2454</v>
      </c>
      <c r="G2992">
        <v>7</v>
      </c>
      <c r="H2992">
        <v>0</v>
      </c>
      <c r="I2992">
        <v>0</v>
      </c>
      <c r="J2992" s="6" t="s">
        <v>214</v>
      </c>
    </row>
    <row r="2993" spans="1:10">
      <c r="A2993">
        <v>0</v>
      </c>
      <c r="B2993">
        <v>0</v>
      </c>
      <c r="C2993">
        <v>-52.623627265873701</v>
      </c>
      <c r="D2993" t="s">
        <v>13</v>
      </c>
      <c r="E2993" t="s">
        <v>2892</v>
      </c>
      <c r="F2993" t="s">
        <v>2454</v>
      </c>
      <c r="G2993">
        <v>7</v>
      </c>
      <c r="H2993">
        <v>0</v>
      </c>
      <c r="I2993">
        <v>0</v>
      </c>
      <c r="J2993" s="6" t="s">
        <v>214</v>
      </c>
    </row>
    <row r="2994" spans="1:10">
      <c r="A2994">
        <v>0</v>
      </c>
      <c r="B2994">
        <v>0</v>
      </c>
      <c r="C2994">
        <v>-45.5047503913542</v>
      </c>
      <c r="D2994" t="s">
        <v>14</v>
      </c>
      <c r="E2994" t="s">
        <v>2892</v>
      </c>
      <c r="F2994" t="s">
        <v>2454</v>
      </c>
      <c r="G2994">
        <v>16</v>
      </c>
      <c r="H2994">
        <v>0</v>
      </c>
      <c r="I2994">
        <v>0</v>
      </c>
      <c r="J2994" s="6" t="s">
        <v>140</v>
      </c>
    </row>
    <row r="2995" spans="1:10">
      <c r="A2995">
        <v>0</v>
      </c>
      <c r="B2995">
        <v>0</v>
      </c>
      <c r="C2995">
        <v>-0.32161074731204597</v>
      </c>
      <c r="D2995" t="s">
        <v>10</v>
      </c>
      <c r="E2995" t="s">
        <v>2893</v>
      </c>
      <c r="F2995" t="s">
        <v>2454</v>
      </c>
      <c r="G2995">
        <v>6</v>
      </c>
      <c r="H2995">
        <v>0</v>
      </c>
      <c r="I2995">
        <v>0</v>
      </c>
      <c r="J2995" s="6" t="s">
        <v>109</v>
      </c>
    </row>
    <row r="2996" spans="1:10">
      <c r="A2996">
        <v>0</v>
      </c>
      <c r="B2996">
        <v>0</v>
      </c>
      <c r="C2996">
        <v>-0.32161074731204597</v>
      </c>
      <c r="D2996" t="s">
        <v>13</v>
      </c>
      <c r="E2996" t="s">
        <v>2893</v>
      </c>
      <c r="F2996" t="s">
        <v>2454</v>
      </c>
      <c r="G2996">
        <v>6</v>
      </c>
      <c r="H2996">
        <v>0</v>
      </c>
      <c r="I2996">
        <v>0</v>
      </c>
      <c r="J2996" s="6" t="s">
        <v>109</v>
      </c>
    </row>
    <row r="2997" spans="1:10">
      <c r="A2997">
        <v>0</v>
      </c>
      <c r="B2997">
        <v>0</v>
      </c>
      <c r="C2997">
        <v>-5.5879867345468002</v>
      </c>
      <c r="D2997" t="s">
        <v>14</v>
      </c>
      <c r="E2997" t="s">
        <v>2893</v>
      </c>
      <c r="F2997" t="s">
        <v>2454</v>
      </c>
      <c r="G2997">
        <v>16</v>
      </c>
      <c r="H2997">
        <v>0</v>
      </c>
      <c r="I2997">
        <v>0</v>
      </c>
      <c r="J2997" s="6" t="s">
        <v>140</v>
      </c>
    </row>
    <row r="2998" spans="1:10">
      <c r="A2998">
        <v>0.49</v>
      </c>
      <c r="B2998">
        <v>0</v>
      </c>
      <c r="C2998">
        <v>-89.458587894137693</v>
      </c>
      <c r="D2998" t="s">
        <v>10</v>
      </c>
      <c r="E2998" t="s">
        <v>2894</v>
      </c>
      <c r="F2998" t="s">
        <v>2454</v>
      </c>
      <c r="G2998">
        <v>6</v>
      </c>
      <c r="H2998">
        <v>0.49</v>
      </c>
      <c r="I2998" s="6" t="s">
        <v>1604</v>
      </c>
      <c r="J2998" s="6" t="s">
        <v>1605</v>
      </c>
    </row>
    <row r="2999" spans="1:10">
      <c r="A2999">
        <v>0.06</v>
      </c>
      <c r="B2999">
        <v>0</v>
      </c>
      <c r="C2999">
        <v>-33.006474815072103</v>
      </c>
      <c r="D2999" t="s">
        <v>13</v>
      </c>
      <c r="E2999" t="s">
        <v>2894</v>
      </c>
      <c r="F2999" t="s">
        <v>2454</v>
      </c>
      <c r="G2999">
        <v>5</v>
      </c>
      <c r="H2999">
        <v>0.06</v>
      </c>
      <c r="I2999">
        <v>4.0859567232370397E-3</v>
      </c>
      <c r="J2999" s="6" t="s">
        <v>994</v>
      </c>
    </row>
    <row r="3000" spans="1:10">
      <c r="A3000" s="6" t="s">
        <v>773</v>
      </c>
      <c r="B3000">
        <v>0</v>
      </c>
      <c r="C3000">
        <v>-554.61852692495995</v>
      </c>
      <c r="D3000" t="s">
        <v>14</v>
      </c>
      <c r="E3000" t="s">
        <v>2894</v>
      </c>
      <c r="F3000" t="s">
        <v>2454</v>
      </c>
      <c r="G3000">
        <v>16</v>
      </c>
      <c r="H3000" s="6" t="s">
        <v>773</v>
      </c>
      <c r="I3000">
        <v>0.16717058820748501</v>
      </c>
      <c r="J3000">
        <v>0.59091171595284597</v>
      </c>
    </row>
    <row r="3001" spans="1:10">
      <c r="A3001">
        <v>0.51</v>
      </c>
      <c r="B3001">
        <v>0</v>
      </c>
      <c r="C3001">
        <v>-415.797098328039</v>
      </c>
      <c r="D3001" t="s">
        <v>14</v>
      </c>
      <c r="E3001" t="s">
        <v>2895</v>
      </c>
      <c r="F3001" t="s">
        <v>2454</v>
      </c>
      <c r="G3001">
        <v>16</v>
      </c>
      <c r="H3001">
        <v>0.51</v>
      </c>
      <c r="I3001" s="6" t="s">
        <v>271</v>
      </c>
      <c r="J3001" s="6" t="s">
        <v>272</v>
      </c>
    </row>
    <row r="3002" spans="1:10">
      <c r="A3002">
        <v>0.05</v>
      </c>
      <c r="B3002">
        <v>0</v>
      </c>
      <c r="C3002">
        <v>-482.43778673980103</v>
      </c>
      <c r="D3002" t="s">
        <v>14</v>
      </c>
      <c r="E3002" t="s">
        <v>2896</v>
      </c>
      <c r="F3002" t="s">
        <v>2454</v>
      </c>
      <c r="G3002">
        <v>16</v>
      </c>
      <c r="H3002">
        <v>0.05</v>
      </c>
      <c r="I3002">
        <v>7.5593352321114303E-3</v>
      </c>
      <c r="J3002" s="6" t="s">
        <v>199</v>
      </c>
    </row>
    <row r="3003" spans="1:10">
      <c r="A3003">
        <v>0.27</v>
      </c>
      <c r="B3003">
        <v>0</v>
      </c>
      <c r="C3003">
        <v>-97.444835106052096</v>
      </c>
      <c r="D3003" t="s">
        <v>10</v>
      </c>
      <c r="E3003" t="s">
        <v>2897</v>
      </c>
      <c r="F3003" t="s">
        <v>2454</v>
      </c>
      <c r="G3003">
        <v>6</v>
      </c>
      <c r="H3003">
        <v>0.27</v>
      </c>
      <c r="I3003">
        <v>6.8238248221731801E-2</v>
      </c>
      <c r="J3003" s="6" t="s">
        <v>2898</v>
      </c>
    </row>
    <row r="3004" spans="1:10">
      <c r="A3004">
        <v>0.23</v>
      </c>
      <c r="B3004">
        <v>0</v>
      </c>
      <c r="C3004">
        <v>-758.43532679643397</v>
      </c>
      <c r="D3004" t="s">
        <v>14</v>
      </c>
      <c r="E3004" t="s">
        <v>2897</v>
      </c>
      <c r="F3004" t="s">
        <v>2454</v>
      </c>
      <c r="G3004">
        <v>16</v>
      </c>
      <c r="H3004">
        <v>0.23</v>
      </c>
      <c r="I3004">
        <v>8.9866955870574194E-2</v>
      </c>
      <c r="J3004" s="6" t="s">
        <v>402</v>
      </c>
    </row>
    <row r="3005" spans="1:10">
      <c r="A3005">
        <v>0.22</v>
      </c>
      <c r="B3005">
        <v>0</v>
      </c>
      <c r="C3005">
        <v>-57.849834297451501</v>
      </c>
      <c r="D3005" t="s">
        <v>13</v>
      </c>
      <c r="E3005" t="s">
        <v>2899</v>
      </c>
      <c r="F3005" t="s">
        <v>2454</v>
      </c>
      <c r="G3005">
        <v>7</v>
      </c>
      <c r="H3005">
        <v>0.22</v>
      </c>
      <c r="I3005">
        <v>5.3418941867869003E-2</v>
      </c>
      <c r="J3005" s="6" t="s">
        <v>1138</v>
      </c>
    </row>
    <row r="3006" spans="1:10">
      <c r="A3006" s="6" t="s">
        <v>773</v>
      </c>
      <c r="B3006">
        <v>0</v>
      </c>
      <c r="C3006">
        <v>-448.619935412448</v>
      </c>
      <c r="D3006" t="s">
        <v>14</v>
      </c>
      <c r="E3006" t="s">
        <v>2899</v>
      </c>
      <c r="F3006" t="s">
        <v>2454</v>
      </c>
      <c r="G3006">
        <v>16</v>
      </c>
      <c r="H3006" s="6" t="s">
        <v>773</v>
      </c>
      <c r="I3006">
        <v>0.16717058820748501</v>
      </c>
      <c r="J3006">
        <v>0.59091171595284597</v>
      </c>
    </row>
    <row r="3007" spans="1:10">
      <c r="A3007">
        <v>7.0000000000000007E-2</v>
      </c>
      <c r="B3007">
        <v>0</v>
      </c>
      <c r="C3007">
        <v>-520.54163741878199</v>
      </c>
      <c r="D3007" t="s">
        <v>14</v>
      </c>
      <c r="E3007" t="s">
        <v>2900</v>
      </c>
      <c r="F3007" t="s">
        <v>2454</v>
      </c>
      <c r="G3007">
        <v>16</v>
      </c>
      <c r="H3007">
        <v>7.0000000000000007E-2</v>
      </c>
      <c r="I3007" s="6" t="s">
        <v>177</v>
      </c>
      <c r="J3007">
        <v>0.29301767695622299</v>
      </c>
    </row>
    <row r="3008" spans="1:10">
      <c r="A3008">
        <v>0</v>
      </c>
      <c r="B3008">
        <v>0</v>
      </c>
      <c r="C3008">
        <v>-300.01095423696103</v>
      </c>
      <c r="D3008" t="s">
        <v>14</v>
      </c>
      <c r="E3008" t="s">
        <v>2901</v>
      </c>
      <c r="F3008" t="s">
        <v>2454</v>
      </c>
      <c r="G3008">
        <v>16</v>
      </c>
      <c r="H3008">
        <v>0</v>
      </c>
      <c r="I3008">
        <v>0</v>
      </c>
      <c r="J3008" s="6" t="s">
        <v>140</v>
      </c>
    </row>
    <row r="3009" spans="1:10">
      <c r="A3009">
        <v>0.13</v>
      </c>
      <c r="B3009">
        <v>0</v>
      </c>
      <c r="C3009">
        <v>-58.811593247645298</v>
      </c>
      <c r="D3009" t="s">
        <v>10</v>
      </c>
      <c r="E3009" t="s">
        <v>2902</v>
      </c>
      <c r="F3009" t="s">
        <v>2454</v>
      </c>
      <c r="G3009">
        <v>7</v>
      </c>
      <c r="H3009">
        <v>0.13</v>
      </c>
      <c r="I3009" s="6" t="s">
        <v>2903</v>
      </c>
      <c r="J3009" s="6" t="s">
        <v>2904</v>
      </c>
    </row>
    <row r="3010" spans="1:10">
      <c r="A3010">
        <v>0</v>
      </c>
      <c r="B3010">
        <v>0</v>
      </c>
      <c r="C3010">
        <v>-0.56281880779607996</v>
      </c>
      <c r="D3010" t="s">
        <v>13</v>
      </c>
      <c r="E3010" t="s">
        <v>2902</v>
      </c>
      <c r="F3010" t="s">
        <v>2454</v>
      </c>
      <c r="G3010">
        <v>7</v>
      </c>
      <c r="H3010">
        <v>0</v>
      </c>
      <c r="I3010">
        <v>0</v>
      </c>
      <c r="J3010" s="6" t="s">
        <v>214</v>
      </c>
    </row>
    <row r="3011" spans="1:10">
      <c r="A3011">
        <v>0</v>
      </c>
      <c r="B3011">
        <v>0</v>
      </c>
      <c r="C3011">
        <v>-121.377336998708</v>
      </c>
      <c r="D3011" t="s">
        <v>14</v>
      </c>
      <c r="E3011" t="s">
        <v>2902</v>
      </c>
      <c r="F3011" t="s">
        <v>2454</v>
      </c>
      <c r="G3011">
        <v>16</v>
      </c>
      <c r="H3011">
        <v>0</v>
      </c>
      <c r="I3011">
        <v>0</v>
      </c>
      <c r="J3011" s="6" t="s">
        <v>140</v>
      </c>
    </row>
    <row r="3012" spans="1:10">
      <c r="A3012">
        <v>0.65</v>
      </c>
      <c r="B3012">
        <v>0</v>
      </c>
      <c r="C3012">
        <v>-27.664407323017802</v>
      </c>
      <c r="D3012" t="s">
        <v>13</v>
      </c>
      <c r="E3012" t="s">
        <v>2905</v>
      </c>
      <c r="F3012" t="s">
        <v>2454</v>
      </c>
      <c r="G3012">
        <v>5</v>
      </c>
      <c r="H3012">
        <v>0.65</v>
      </c>
      <c r="I3012" s="6" t="s">
        <v>1107</v>
      </c>
      <c r="J3012" s="6" t="s">
        <v>1108</v>
      </c>
    </row>
    <row r="3013" spans="1:10">
      <c r="A3013" s="6" t="s">
        <v>236</v>
      </c>
      <c r="B3013">
        <v>0</v>
      </c>
      <c r="C3013">
        <v>-840.77320947680198</v>
      </c>
      <c r="D3013" t="s">
        <v>14</v>
      </c>
      <c r="E3013" t="s">
        <v>2905</v>
      </c>
      <c r="F3013" t="s">
        <v>2454</v>
      </c>
      <c r="G3013">
        <v>16</v>
      </c>
      <c r="H3013" s="6" t="s">
        <v>236</v>
      </c>
      <c r="I3013" s="6" t="s">
        <v>237</v>
      </c>
      <c r="J3013">
        <v>0.64453599400862305</v>
      </c>
    </row>
    <row r="3014" spans="1:10">
      <c r="A3014">
        <v>0.49</v>
      </c>
      <c r="B3014">
        <v>0</v>
      </c>
      <c r="C3014">
        <v>-126.30614564411501</v>
      </c>
      <c r="D3014" t="s">
        <v>10</v>
      </c>
      <c r="E3014" t="s">
        <v>2906</v>
      </c>
      <c r="F3014" t="s">
        <v>2454</v>
      </c>
      <c r="G3014">
        <v>7</v>
      </c>
      <c r="H3014">
        <v>0.49</v>
      </c>
      <c r="I3014" s="6" t="s">
        <v>1009</v>
      </c>
      <c r="J3014" s="6" t="s">
        <v>1010</v>
      </c>
    </row>
    <row r="3015" spans="1:10">
      <c r="A3015">
        <v>0.36</v>
      </c>
      <c r="B3015">
        <v>0</v>
      </c>
      <c r="C3015">
        <v>-73.445707932216493</v>
      </c>
      <c r="D3015" t="s">
        <v>13</v>
      </c>
      <c r="E3015" t="s">
        <v>2906</v>
      </c>
      <c r="F3015" t="s">
        <v>2454</v>
      </c>
      <c r="G3015">
        <v>7</v>
      </c>
      <c r="H3015">
        <v>0.36</v>
      </c>
      <c r="I3015" s="6" t="s">
        <v>2907</v>
      </c>
      <c r="J3015" s="6" t="s">
        <v>2908</v>
      </c>
    </row>
    <row r="3016" spans="1:10">
      <c r="A3016">
        <v>0.17</v>
      </c>
      <c r="B3016">
        <v>0</v>
      </c>
      <c r="C3016">
        <v>-641.11413361923201</v>
      </c>
      <c r="D3016" t="s">
        <v>14</v>
      </c>
      <c r="E3016" t="s">
        <v>2906</v>
      </c>
      <c r="F3016" t="s">
        <v>2454</v>
      </c>
      <c r="G3016">
        <v>16</v>
      </c>
      <c r="H3016">
        <v>0.17</v>
      </c>
      <c r="I3016">
        <v>5.6689958584459903E-2</v>
      </c>
      <c r="J3016" s="6" t="s">
        <v>179</v>
      </c>
    </row>
    <row r="3017" spans="1:10">
      <c r="A3017">
        <v>0</v>
      </c>
      <c r="B3017">
        <v>0</v>
      </c>
      <c r="C3017">
        <v>-146.273448230486</v>
      </c>
      <c r="D3017" t="s">
        <v>14</v>
      </c>
      <c r="E3017" t="s">
        <v>2909</v>
      </c>
      <c r="F3017" t="s">
        <v>2454</v>
      </c>
      <c r="G3017">
        <v>16</v>
      </c>
      <c r="H3017">
        <v>0</v>
      </c>
      <c r="I3017">
        <v>0</v>
      </c>
      <c r="J3017" s="6" t="s">
        <v>140</v>
      </c>
    </row>
    <row r="3018" spans="1:10">
      <c r="A3018">
        <v>0.56000000000000005</v>
      </c>
      <c r="B3018">
        <v>0</v>
      </c>
      <c r="C3018">
        <v>-491.01733049478702</v>
      </c>
      <c r="D3018" t="s">
        <v>14</v>
      </c>
      <c r="E3018" t="s">
        <v>2910</v>
      </c>
      <c r="F3018" t="s">
        <v>2454</v>
      </c>
      <c r="G3018">
        <v>16</v>
      </c>
      <c r="H3018">
        <v>0.56000000000000005</v>
      </c>
      <c r="I3018" s="6" t="s">
        <v>225</v>
      </c>
      <c r="J3018">
        <v>0.76710682244145301</v>
      </c>
    </row>
    <row r="3019" spans="1:10">
      <c r="A3019">
        <v>0</v>
      </c>
      <c r="B3019">
        <v>0</v>
      </c>
      <c r="C3019">
        <v>-5.6080874062537998</v>
      </c>
      <c r="D3019" t="s">
        <v>14</v>
      </c>
      <c r="E3019" t="s">
        <v>2911</v>
      </c>
      <c r="F3019" t="s">
        <v>2454</v>
      </c>
      <c r="G3019">
        <v>16</v>
      </c>
      <c r="H3019">
        <v>0</v>
      </c>
      <c r="I3019">
        <v>0</v>
      </c>
      <c r="J3019" s="6" t="s">
        <v>140</v>
      </c>
    </row>
    <row r="3020" spans="1:10">
      <c r="A3020">
        <v>0</v>
      </c>
      <c r="B3020">
        <v>0</v>
      </c>
      <c r="C3020">
        <v>-0.170855709509524</v>
      </c>
      <c r="D3020" t="s">
        <v>10</v>
      </c>
      <c r="E3020" t="s">
        <v>2912</v>
      </c>
      <c r="F3020" t="s">
        <v>2454</v>
      </c>
      <c r="G3020">
        <v>5</v>
      </c>
      <c r="H3020">
        <v>0</v>
      </c>
      <c r="I3020" s="6" t="s">
        <v>126</v>
      </c>
      <c r="J3020" s="6" t="s">
        <v>127</v>
      </c>
    </row>
    <row r="3021" spans="1:10">
      <c r="A3021">
        <v>0.25</v>
      </c>
      <c r="B3021">
        <v>0</v>
      </c>
      <c r="C3021">
        <v>-493.78060506392302</v>
      </c>
      <c r="D3021" t="s">
        <v>14</v>
      </c>
      <c r="E3021" t="s">
        <v>2912</v>
      </c>
      <c r="F3021" t="s">
        <v>2454</v>
      </c>
      <c r="G3021">
        <v>16</v>
      </c>
      <c r="H3021">
        <v>0.25</v>
      </c>
      <c r="I3021" s="6" t="s">
        <v>196</v>
      </c>
      <c r="J3021" s="6" t="s">
        <v>197</v>
      </c>
    </row>
    <row r="3022" spans="1:10">
      <c r="A3022">
        <v>0.28999999999999998</v>
      </c>
      <c r="B3022">
        <v>0</v>
      </c>
      <c r="C3022">
        <v>-611.27091905942802</v>
      </c>
      <c r="D3022" t="s">
        <v>14</v>
      </c>
      <c r="E3022" t="s">
        <v>2913</v>
      </c>
      <c r="F3022" t="s">
        <v>2454</v>
      </c>
      <c r="G3022">
        <v>16</v>
      </c>
      <c r="H3022">
        <v>0.28999999999999998</v>
      </c>
      <c r="I3022" s="6" t="s">
        <v>386</v>
      </c>
      <c r="J3022" s="6" t="s">
        <v>387</v>
      </c>
    </row>
    <row r="3023" spans="1:10">
      <c r="A3023">
        <v>0.22</v>
      </c>
      <c r="B3023">
        <v>0</v>
      </c>
      <c r="C3023">
        <v>-462.25094235133997</v>
      </c>
      <c r="D3023" t="s">
        <v>14</v>
      </c>
      <c r="E3023" t="s">
        <v>2914</v>
      </c>
      <c r="F3023" t="s">
        <v>2454</v>
      </c>
      <c r="G3023">
        <v>16</v>
      </c>
      <c r="H3023">
        <v>0.22</v>
      </c>
      <c r="I3023">
        <v>8.4047540128129095E-2</v>
      </c>
      <c r="J3023" s="6" t="s">
        <v>114</v>
      </c>
    </row>
    <row r="3024" spans="1:10">
      <c r="A3024">
        <v>0.11</v>
      </c>
      <c r="B3024">
        <v>0</v>
      </c>
      <c r="C3024">
        <v>-455.01089377150402</v>
      </c>
      <c r="D3024" t="s">
        <v>14</v>
      </c>
      <c r="E3024" t="s">
        <v>2915</v>
      </c>
      <c r="F3024" t="s">
        <v>2454</v>
      </c>
      <c r="G3024">
        <v>16</v>
      </c>
      <c r="H3024">
        <v>0.11</v>
      </c>
      <c r="I3024" s="6" t="s">
        <v>695</v>
      </c>
      <c r="J3024" s="6" t="s">
        <v>696</v>
      </c>
    </row>
    <row r="3025" spans="1:10">
      <c r="A3025">
        <v>0</v>
      </c>
      <c r="B3025">
        <v>0</v>
      </c>
      <c r="C3025">
        <v>-161.580921870168</v>
      </c>
      <c r="D3025" t="s">
        <v>14</v>
      </c>
      <c r="E3025" t="s">
        <v>2916</v>
      </c>
      <c r="F3025" t="s">
        <v>2454</v>
      </c>
      <c r="G3025">
        <v>16</v>
      </c>
      <c r="H3025">
        <v>0</v>
      </c>
      <c r="I3025">
        <v>0</v>
      </c>
      <c r="J3025" s="6" t="s">
        <v>140</v>
      </c>
    </row>
    <row r="3026" spans="1:10">
      <c r="A3026">
        <v>0.12</v>
      </c>
      <c r="B3026">
        <v>0</v>
      </c>
      <c r="C3026">
        <v>-416.31715462041899</v>
      </c>
      <c r="D3026" t="s">
        <v>14</v>
      </c>
      <c r="E3026" t="s">
        <v>2917</v>
      </c>
      <c r="F3026" t="s">
        <v>2454</v>
      </c>
      <c r="G3026">
        <v>16</v>
      </c>
      <c r="H3026">
        <v>0.12</v>
      </c>
      <c r="I3026">
        <v>3.2767774577421999E-2</v>
      </c>
      <c r="J3026" s="6" t="s">
        <v>260</v>
      </c>
    </row>
    <row r="3027" spans="1:10">
      <c r="A3027">
        <v>0.43</v>
      </c>
      <c r="B3027">
        <v>0</v>
      </c>
      <c r="C3027">
        <v>-808.34854551670799</v>
      </c>
      <c r="D3027" t="s">
        <v>14</v>
      </c>
      <c r="E3027" t="s">
        <v>2918</v>
      </c>
      <c r="F3027" t="s">
        <v>2454</v>
      </c>
      <c r="G3027">
        <v>16</v>
      </c>
      <c r="H3027">
        <v>0.43</v>
      </c>
      <c r="I3027" s="6" t="s">
        <v>459</v>
      </c>
      <c r="J3027" s="6" t="s">
        <v>460</v>
      </c>
    </row>
    <row r="3028" spans="1:10">
      <c r="A3028">
        <v>0.27</v>
      </c>
      <c r="B3028">
        <v>0</v>
      </c>
      <c r="C3028">
        <v>-39.396260040137001</v>
      </c>
      <c r="D3028" t="s">
        <v>10</v>
      </c>
      <c r="E3028" t="s">
        <v>2919</v>
      </c>
      <c r="F3028" t="s">
        <v>2454</v>
      </c>
      <c r="G3028">
        <v>5</v>
      </c>
      <c r="H3028">
        <v>0.27</v>
      </c>
      <c r="I3028">
        <v>6.0701776889939399E-2</v>
      </c>
      <c r="J3028">
        <v>0.67916015691032094</v>
      </c>
    </row>
    <row r="3029" spans="1:10">
      <c r="A3029">
        <v>0</v>
      </c>
      <c r="B3029">
        <v>0</v>
      </c>
      <c r="C3029">
        <v>-0.43216444170056201</v>
      </c>
      <c r="D3029" t="s">
        <v>13</v>
      </c>
      <c r="E3029" t="s">
        <v>2919</v>
      </c>
      <c r="F3029" t="s">
        <v>2454</v>
      </c>
      <c r="G3029">
        <v>6</v>
      </c>
      <c r="H3029">
        <v>0</v>
      </c>
      <c r="I3029">
        <v>0</v>
      </c>
      <c r="J3029" s="6" t="s">
        <v>109</v>
      </c>
    </row>
    <row r="3030" spans="1:10">
      <c r="A3030">
        <v>0.24</v>
      </c>
      <c r="B3030">
        <v>0</v>
      </c>
      <c r="C3030">
        <v>-553.05041595018804</v>
      </c>
      <c r="D3030" t="s">
        <v>14</v>
      </c>
      <c r="E3030" t="s">
        <v>2919</v>
      </c>
      <c r="F3030" t="s">
        <v>2454</v>
      </c>
      <c r="G3030">
        <v>16</v>
      </c>
      <c r="H3030">
        <v>0.24</v>
      </c>
      <c r="I3030">
        <v>9.5792488470350406E-2</v>
      </c>
      <c r="J3030" s="6" t="s">
        <v>152</v>
      </c>
    </row>
    <row r="3031" spans="1:10">
      <c r="A3031">
        <v>0.06</v>
      </c>
      <c r="B3031">
        <v>0</v>
      </c>
      <c r="C3031">
        <v>-357.25993591095602</v>
      </c>
      <c r="D3031" t="s">
        <v>14</v>
      </c>
      <c r="E3031" t="s">
        <v>2920</v>
      </c>
      <c r="F3031" t="s">
        <v>2454</v>
      </c>
      <c r="G3031">
        <v>16</v>
      </c>
      <c r="H3031">
        <v>0.06</v>
      </c>
      <c r="I3031" s="6" t="s">
        <v>932</v>
      </c>
      <c r="J3031" s="6" t="s">
        <v>933</v>
      </c>
    </row>
    <row r="3032" spans="1:10">
      <c r="A3032">
        <v>0</v>
      </c>
      <c r="B3032">
        <v>0</v>
      </c>
      <c r="C3032">
        <v>-166.58059029542699</v>
      </c>
      <c r="D3032" t="s">
        <v>14</v>
      </c>
      <c r="E3032" t="s">
        <v>2921</v>
      </c>
      <c r="F3032" t="s">
        <v>2454</v>
      </c>
      <c r="G3032">
        <v>16</v>
      </c>
      <c r="H3032">
        <v>0</v>
      </c>
      <c r="I3032">
        <v>0</v>
      </c>
      <c r="J3032" s="6" t="s">
        <v>140</v>
      </c>
    </row>
    <row r="3033" spans="1:10">
      <c r="A3033">
        <v>0</v>
      </c>
      <c r="B3033">
        <v>0</v>
      </c>
      <c r="C3033">
        <v>-77.093691497804002</v>
      </c>
      <c r="D3033" t="s">
        <v>14</v>
      </c>
      <c r="E3033" t="s">
        <v>2922</v>
      </c>
      <c r="F3033" t="s">
        <v>2454</v>
      </c>
      <c r="G3033">
        <v>16</v>
      </c>
      <c r="H3033">
        <v>0</v>
      </c>
      <c r="I3033">
        <v>0</v>
      </c>
      <c r="J3033" s="6" t="s">
        <v>140</v>
      </c>
    </row>
    <row r="3034" spans="1:10">
      <c r="A3034">
        <v>0</v>
      </c>
      <c r="B3034">
        <v>0</v>
      </c>
      <c r="C3034">
        <v>-233.62448023807499</v>
      </c>
      <c r="D3034" t="s">
        <v>14</v>
      </c>
      <c r="E3034" t="s">
        <v>2923</v>
      </c>
      <c r="F3034" t="s">
        <v>2454</v>
      </c>
      <c r="G3034">
        <v>16</v>
      </c>
      <c r="H3034">
        <v>0</v>
      </c>
      <c r="I3034">
        <v>0</v>
      </c>
      <c r="J3034" s="6" t="s">
        <v>140</v>
      </c>
    </row>
    <row r="3035" spans="1:10">
      <c r="A3035">
        <v>0</v>
      </c>
      <c r="B3035">
        <v>0</v>
      </c>
      <c r="C3035">
        <v>-6.9849834181835</v>
      </c>
      <c r="D3035" t="s">
        <v>14</v>
      </c>
      <c r="E3035" t="s">
        <v>2924</v>
      </c>
      <c r="F3035" t="s">
        <v>2454</v>
      </c>
      <c r="G3035">
        <v>16</v>
      </c>
      <c r="H3035">
        <v>0</v>
      </c>
      <c r="I3035">
        <v>0</v>
      </c>
      <c r="J3035" s="6" t="s">
        <v>140</v>
      </c>
    </row>
    <row r="3036" spans="1:10">
      <c r="A3036">
        <v>0</v>
      </c>
      <c r="B3036">
        <v>0</v>
      </c>
      <c r="C3036">
        <v>-175.19390480030401</v>
      </c>
      <c r="D3036" t="s">
        <v>14</v>
      </c>
      <c r="E3036" t="s">
        <v>2925</v>
      </c>
      <c r="F3036" t="s">
        <v>2454</v>
      </c>
      <c r="G3036">
        <v>16</v>
      </c>
      <c r="H3036">
        <v>0</v>
      </c>
      <c r="I3036">
        <v>0</v>
      </c>
      <c r="J3036" s="6" t="s">
        <v>140</v>
      </c>
    </row>
    <row r="3037" spans="1:10">
      <c r="A3037">
        <v>0</v>
      </c>
      <c r="B3037">
        <v>0</v>
      </c>
      <c r="C3037">
        <v>-79.578019785280503</v>
      </c>
      <c r="D3037" t="s">
        <v>14</v>
      </c>
      <c r="E3037" t="s">
        <v>2926</v>
      </c>
      <c r="F3037" t="s">
        <v>2454</v>
      </c>
      <c r="G3037">
        <v>16</v>
      </c>
      <c r="H3037">
        <v>0</v>
      </c>
      <c r="I3037">
        <v>0</v>
      </c>
      <c r="J3037" s="6" t="s">
        <v>140</v>
      </c>
    </row>
    <row r="3038" spans="1:10">
      <c r="A3038" s="6" t="s">
        <v>472</v>
      </c>
      <c r="B3038">
        <v>0</v>
      </c>
      <c r="C3038">
        <v>-648.82878510662295</v>
      </c>
      <c r="D3038" t="s">
        <v>14</v>
      </c>
      <c r="E3038" t="s">
        <v>2927</v>
      </c>
      <c r="F3038" t="s">
        <v>2454</v>
      </c>
      <c r="G3038">
        <v>16</v>
      </c>
      <c r="H3038" s="6" t="s">
        <v>472</v>
      </c>
      <c r="I3038" s="6" t="s">
        <v>474</v>
      </c>
      <c r="J3038" s="6" t="s">
        <v>475</v>
      </c>
    </row>
    <row r="3039" spans="1:10">
      <c r="A3039">
        <v>0.38</v>
      </c>
      <c r="B3039">
        <v>0</v>
      </c>
      <c r="C3039">
        <v>-63.148904971162402</v>
      </c>
      <c r="D3039" t="s">
        <v>10</v>
      </c>
      <c r="E3039" t="s">
        <v>2928</v>
      </c>
      <c r="F3039" t="s">
        <v>2454</v>
      </c>
      <c r="G3039">
        <v>5</v>
      </c>
      <c r="H3039">
        <v>0.38</v>
      </c>
      <c r="I3039" s="6" t="s">
        <v>1001</v>
      </c>
      <c r="J3039">
        <v>0.75630209626295297</v>
      </c>
    </row>
    <row r="3040" spans="1:10">
      <c r="A3040">
        <v>0.34</v>
      </c>
      <c r="B3040">
        <v>0</v>
      </c>
      <c r="C3040">
        <v>-655.29415550554302</v>
      </c>
      <c r="D3040" t="s">
        <v>14</v>
      </c>
      <c r="E3040" t="s">
        <v>2928</v>
      </c>
      <c r="F3040" t="s">
        <v>2454</v>
      </c>
      <c r="G3040">
        <v>16</v>
      </c>
      <c r="H3040">
        <v>0.34</v>
      </c>
      <c r="I3040" s="6" t="s">
        <v>294</v>
      </c>
      <c r="J3040" s="6" t="s">
        <v>295</v>
      </c>
    </row>
    <row r="3041" spans="1:10">
      <c r="A3041">
        <v>0</v>
      </c>
      <c r="B3041">
        <v>0</v>
      </c>
      <c r="C3041">
        <v>-189.20666072069901</v>
      </c>
      <c r="D3041" t="s">
        <v>14</v>
      </c>
      <c r="E3041" t="s">
        <v>2929</v>
      </c>
      <c r="F3041" t="s">
        <v>2454</v>
      </c>
      <c r="G3041">
        <v>16</v>
      </c>
      <c r="H3041">
        <v>0</v>
      </c>
      <c r="I3041">
        <v>0</v>
      </c>
      <c r="J3041" s="6" t="s">
        <v>140</v>
      </c>
    </row>
    <row r="3042" spans="1:10">
      <c r="A3042">
        <v>0</v>
      </c>
      <c r="B3042">
        <v>0</v>
      </c>
      <c r="C3042">
        <v>-118.467008619225</v>
      </c>
      <c r="D3042" t="s">
        <v>14</v>
      </c>
      <c r="E3042" t="s">
        <v>2930</v>
      </c>
      <c r="F3042" t="s">
        <v>2454</v>
      </c>
      <c r="G3042">
        <v>16</v>
      </c>
      <c r="H3042">
        <v>0</v>
      </c>
      <c r="I3042">
        <v>0</v>
      </c>
      <c r="J3042" s="6" t="s">
        <v>140</v>
      </c>
    </row>
    <row r="3043" spans="1:10">
      <c r="A3043">
        <v>0</v>
      </c>
      <c r="B3043">
        <v>0</v>
      </c>
      <c r="C3043">
        <v>-46.967892737900101</v>
      </c>
      <c r="D3043" t="s">
        <v>14</v>
      </c>
      <c r="E3043" t="s">
        <v>2931</v>
      </c>
      <c r="F3043" t="s">
        <v>2454</v>
      </c>
      <c r="G3043">
        <v>16</v>
      </c>
      <c r="H3043">
        <v>0</v>
      </c>
      <c r="I3043">
        <v>0</v>
      </c>
      <c r="J3043" s="6" t="s">
        <v>140</v>
      </c>
    </row>
    <row r="3044" spans="1:10">
      <c r="A3044">
        <v>0.57999999999999996</v>
      </c>
      <c r="B3044">
        <v>0</v>
      </c>
      <c r="C3044">
        <v>-58.098829316432997</v>
      </c>
      <c r="D3044" t="s">
        <v>13</v>
      </c>
      <c r="E3044" t="s">
        <v>2932</v>
      </c>
      <c r="F3044" t="s">
        <v>2454</v>
      </c>
      <c r="G3044">
        <v>6</v>
      </c>
      <c r="H3044">
        <v>0.57999999999999996</v>
      </c>
      <c r="I3044" s="6" t="s">
        <v>2875</v>
      </c>
      <c r="J3044" s="6" t="s">
        <v>2876</v>
      </c>
    </row>
    <row r="3045" spans="1:10">
      <c r="A3045">
        <v>0.48</v>
      </c>
      <c r="B3045">
        <v>0</v>
      </c>
      <c r="C3045">
        <v>-632.47570381391199</v>
      </c>
      <c r="D3045" t="s">
        <v>14</v>
      </c>
      <c r="E3045" t="s">
        <v>2932</v>
      </c>
      <c r="F3045" t="s">
        <v>2454</v>
      </c>
      <c r="G3045">
        <v>16</v>
      </c>
      <c r="H3045">
        <v>0.48</v>
      </c>
      <c r="I3045" s="6" t="s">
        <v>510</v>
      </c>
      <c r="J3045" s="6" t="s">
        <v>511</v>
      </c>
    </row>
    <row r="3046" spans="1:10">
      <c r="A3046">
        <v>0.04</v>
      </c>
      <c r="B3046">
        <v>0</v>
      </c>
      <c r="C3046">
        <v>-305.52498908187101</v>
      </c>
      <c r="D3046" t="s">
        <v>14</v>
      </c>
      <c r="E3046" t="s">
        <v>2933</v>
      </c>
      <c r="F3046" t="s">
        <v>2454</v>
      </c>
      <c r="G3046">
        <v>16</v>
      </c>
      <c r="H3046">
        <v>0.04</v>
      </c>
      <c r="I3046">
        <v>5.09931620646296E-3</v>
      </c>
      <c r="J3046" s="6" t="s">
        <v>165</v>
      </c>
    </row>
    <row r="3047" spans="1:10">
      <c r="A3047">
        <v>0</v>
      </c>
      <c r="B3047">
        <v>0</v>
      </c>
      <c r="C3047">
        <v>-185.68709607932999</v>
      </c>
      <c r="D3047" t="s">
        <v>14</v>
      </c>
      <c r="E3047" t="s">
        <v>2934</v>
      </c>
      <c r="F3047" t="s">
        <v>2454</v>
      </c>
      <c r="G3047">
        <v>16</v>
      </c>
      <c r="H3047">
        <v>0</v>
      </c>
      <c r="I3047">
        <v>0</v>
      </c>
      <c r="J3047" s="6" t="s">
        <v>140</v>
      </c>
    </row>
    <row r="3048" spans="1:10">
      <c r="A3048">
        <v>0</v>
      </c>
      <c r="B3048">
        <v>0</v>
      </c>
      <c r="C3048">
        <v>-327.06133010071898</v>
      </c>
      <c r="D3048" t="s">
        <v>14</v>
      </c>
      <c r="E3048" t="s">
        <v>2935</v>
      </c>
      <c r="F3048" t="s">
        <v>2454</v>
      </c>
      <c r="G3048">
        <v>16</v>
      </c>
      <c r="H3048">
        <v>0</v>
      </c>
      <c r="I3048">
        <v>0</v>
      </c>
      <c r="J3048" s="6" t="s">
        <v>140</v>
      </c>
    </row>
    <row r="3049" spans="1:10">
      <c r="A3049">
        <v>0.8</v>
      </c>
      <c r="B3049">
        <v>0</v>
      </c>
      <c r="C3049">
        <v>-41.451458302574999</v>
      </c>
      <c r="D3049" t="s">
        <v>10</v>
      </c>
      <c r="E3049" t="s">
        <v>2936</v>
      </c>
      <c r="F3049" t="s">
        <v>2454</v>
      </c>
      <c r="G3049">
        <v>6</v>
      </c>
      <c r="H3049">
        <v>0.8</v>
      </c>
      <c r="I3049" s="6" t="s">
        <v>857</v>
      </c>
      <c r="J3049">
        <v>0.95888153029928003</v>
      </c>
    </row>
    <row r="3050" spans="1:10">
      <c r="A3050">
        <v>0.02</v>
      </c>
      <c r="B3050">
        <v>0</v>
      </c>
      <c r="C3050">
        <v>-398.210541866668</v>
      </c>
      <c r="D3050" t="s">
        <v>14</v>
      </c>
      <c r="E3050" t="s">
        <v>2936</v>
      </c>
      <c r="F3050" t="s">
        <v>2454</v>
      </c>
      <c r="G3050">
        <v>16</v>
      </c>
      <c r="H3050">
        <v>0.02</v>
      </c>
      <c r="I3050">
        <v>1.4372521617873901E-3</v>
      </c>
      <c r="J3050" s="6" t="s">
        <v>899</v>
      </c>
    </row>
    <row r="3051" spans="1:10">
      <c r="A3051">
        <v>0.02</v>
      </c>
      <c r="B3051">
        <v>0</v>
      </c>
      <c r="C3051">
        <v>-260.79696947134499</v>
      </c>
      <c r="D3051" t="s">
        <v>14</v>
      </c>
      <c r="E3051" t="s">
        <v>2937</v>
      </c>
      <c r="F3051" t="s">
        <v>2454</v>
      </c>
      <c r="G3051">
        <v>16</v>
      </c>
      <c r="H3051">
        <v>0.02</v>
      </c>
      <c r="I3051">
        <v>1.4372521617873901E-3</v>
      </c>
      <c r="J3051" s="6" t="s">
        <v>899</v>
      </c>
    </row>
    <row r="3052" spans="1:10">
      <c r="A3052">
        <v>0.27</v>
      </c>
      <c r="B3052">
        <v>0</v>
      </c>
      <c r="C3052">
        <v>-552.75084039054605</v>
      </c>
      <c r="D3052" t="s">
        <v>14</v>
      </c>
      <c r="E3052" t="s">
        <v>2938</v>
      </c>
      <c r="F3052" t="s">
        <v>2454</v>
      </c>
      <c r="G3052">
        <v>16</v>
      </c>
      <c r="H3052">
        <v>0.27</v>
      </c>
      <c r="I3052">
        <v>0.114172650502742</v>
      </c>
      <c r="J3052" s="6" t="s">
        <v>429</v>
      </c>
    </row>
    <row r="3053" spans="1:10">
      <c r="A3053">
        <v>0</v>
      </c>
      <c r="B3053">
        <v>0</v>
      </c>
      <c r="C3053">
        <v>-268.82614115177802</v>
      </c>
      <c r="D3053" t="s">
        <v>14</v>
      </c>
      <c r="E3053" t="s">
        <v>2939</v>
      </c>
      <c r="F3053" t="s">
        <v>2454</v>
      </c>
      <c r="G3053">
        <v>16</v>
      </c>
      <c r="H3053">
        <v>0</v>
      </c>
      <c r="I3053">
        <v>0</v>
      </c>
      <c r="J3053" s="6" t="s">
        <v>140</v>
      </c>
    </row>
    <row r="3054" spans="1:10">
      <c r="A3054">
        <v>0</v>
      </c>
      <c r="B3054">
        <v>0</v>
      </c>
      <c r="C3054">
        <v>-0.65327183047759296</v>
      </c>
      <c r="D3054" t="s">
        <v>13</v>
      </c>
      <c r="E3054" t="s">
        <v>2940</v>
      </c>
      <c r="F3054" t="s">
        <v>2454</v>
      </c>
      <c r="G3054">
        <v>7</v>
      </c>
      <c r="H3054">
        <v>0</v>
      </c>
      <c r="I3054">
        <v>0</v>
      </c>
      <c r="J3054" s="6" t="s">
        <v>214</v>
      </c>
    </row>
    <row r="3055" spans="1:10">
      <c r="A3055">
        <v>0</v>
      </c>
      <c r="B3055">
        <v>0</v>
      </c>
      <c r="C3055">
        <v>-63.870747053919501</v>
      </c>
      <c r="D3055" t="s">
        <v>14</v>
      </c>
      <c r="E3055" t="s">
        <v>2940</v>
      </c>
      <c r="F3055" t="s">
        <v>2454</v>
      </c>
      <c r="G3055">
        <v>16</v>
      </c>
      <c r="H3055">
        <v>0</v>
      </c>
      <c r="I3055">
        <v>0</v>
      </c>
      <c r="J3055" s="6" t="s">
        <v>140</v>
      </c>
    </row>
    <row r="3056" spans="1:10">
      <c r="A3056">
        <v>0.51</v>
      </c>
      <c r="B3056">
        <v>0</v>
      </c>
      <c r="C3056">
        <v>-470.83332845733901</v>
      </c>
      <c r="D3056" t="s">
        <v>14</v>
      </c>
      <c r="E3056" t="s">
        <v>2941</v>
      </c>
      <c r="F3056" t="s">
        <v>2454</v>
      </c>
      <c r="G3056">
        <v>16</v>
      </c>
      <c r="H3056">
        <v>0.51</v>
      </c>
      <c r="I3056" s="6" t="s">
        <v>271</v>
      </c>
      <c r="J3056" s="6" t="s">
        <v>272</v>
      </c>
    </row>
    <row r="3057" spans="1:10">
      <c r="A3057">
        <v>0</v>
      </c>
      <c r="B3057">
        <v>0</v>
      </c>
      <c r="C3057">
        <v>-4.43219811139413</v>
      </c>
      <c r="D3057" t="s">
        <v>14</v>
      </c>
      <c r="E3057" t="s">
        <v>2942</v>
      </c>
      <c r="F3057" t="s">
        <v>2454</v>
      </c>
      <c r="G3057">
        <v>16</v>
      </c>
      <c r="H3057">
        <v>0</v>
      </c>
      <c r="I3057">
        <v>0</v>
      </c>
      <c r="J3057" s="6" t="s">
        <v>140</v>
      </c>
    </row>
    <row r="3058" spans="1:10">
      <c r="A3058">
        <v>0.34</v>
      </c>
      <c r="B3058">
        <v>0</v>
      </c>
      <c r="C3058">
        <v>-490.03016519262002</v>
      </c>
      <c r="D3058" t="s">
        <v>14</v>
      </c>
      <c r="E3058" t="s">
        <v>2943</v>
      </c>
      <c r="F3058" t="s">
        <v>2454</v>
      </c>
      <c r="G3058">
        <v>16</v>
      </c>
      <c r="H3058">
        <v>0.34</v>
      </c>
      <c r="I3058" s="6" t="s">
        <v>294</v>
      </c>
      <c r="J3058" s="6" t="s">
        <v>295</v>
      </c>
    </row>
    <row r="3059" spans="1:10">
      <c r="A3059">
        <v>0.22</v>
      </c>
      <c r="B3059">
        <v>0</v>
      </c>
      <c r="C3059">
        <v>-594.08381911081699</v>
      </c>
      <c r="D3059" t="s">
        <v>14</v>
      </c>
      <c r="E3059" t="s">
        <v>2944</v>
      </c>
      <c r="F3059" t="s">
        <v>2454</v>
      </c>
      <c r="G3059">
        <v>16</v>
      </c>
      <c r="H3059">
        <v>0.22</v>
      </c>
      <c r="I3059">
        <v>8.4047540128129095E-2</v>
      </c>
      <c r="J3059" s="6" t="s">
        <v>114</v>
      </c>
    </row>
    <row r="3060" spans="1:10">
      <c r="A3060">
        <v>0.17</v>
      </c>
      <c r="B3060">
        <v>0</v>
      </c>
      <c r="C3060">
        <v>-496.12448686132001</v>
      </c>
      <c r="D3060" t="s">
        <v>14</v>
      </c>
      <c r="E3060" t="s">
        <v>2945</v>
      </c>
      <c r="F3060" t="s">
        <v>2454</v>
      </c>
      <c r="G3060">
        <v>16</v>
      </c>
      <c r="H3060">
        <v>0.17</v>
      </c>
      <c r="I3060">
        <v>5.6689958584459903E-2</v>
      </c>
      <c r="J3060" s="6" t="s">
        <v>179</v>
      </c>
    </row>
    <row r="3061" spans="1:10">
      <c r="A3061">
        <v>0</v>
      </c>
      <c r="B3061">
        <v>0</v>
      </c>
      <c r="C3061">
        <v>-17.644061227871301</v>
      </c>
      <c r="D3061" t="s">
        <v>10</v>
      </c>
      <c r="E3061" t="s">
        <v>2946</v>
      </c>
      <c r="F3061" t="s">
        <v>2454</v>
      </c>
      <c r="G3061">
        <v>6</v>
      </c>
      <c r="H3061">
        <v>0</v>
      </c>
      <c r="I3061">
        <v>0</v>
      </c>
      <c r="J3061" s="6" t="s">
        <v>109</v>
      </c>
    </row>
    <row r="3062" spans="1:10">
      <c r="A3062">
        <v>0</v>
      </c>
      <c r="B3062">
        <v>0</v>
      </c>
      <c r="C3062">
        <v>-0.341711419019048</v>
      </c>
      <c r="D3062" t="s">
        <v>13</v>
      </c>
      <c r="E3062" t="s">
        <v>2946</v>
      </c>
      <c r="F3062" t="s">
        <v>2454</v>
      </c>
      <c r="G3062">
        <v>6</v>
      </c>
      <c r="H3062">
        <v>0</v>
      </c>
      <c r="I3062">
        <v>0</v>
      </c>
      <c r="J3062" s="6" t="s">
        <v>109</v>
      </c>
    </row>
    <row r="3063" spans="1:10">
      <c r="A3063">
        <v>0</v>
      </c>
      <c r="B3063">
        <v>0</v>
      </c>
      <c r="C3063">
        <v>-276.50884049441299</v>
      </c>
      <c r="D3063" t="s">
        <v>14</v>
      </c>
      <c r="E3063" t="s">
        <v>2946</v>
      </c>
      <c r="F3063" t="s">
        <v>2454</v>
      </c>
      <c r="G3063">
        <v>16</v>
      </c>
      <c r="H3063">
        <v>0</v>
      </c>
      <c r="I3063">
        <v>0</v>
      </c>
      <c r="J3063" s="6" t="s">
        <v>140</v>
      </c>
    </row>
    <row r="3064" spans="1:10">
      <c r="A3064">
        <v>0.56000000000000005</v>
      </c>
      <c r="B3064">
        <v>0</v>
      </c>
      <c r="C3064">
        <v>-644.78778253510495</v>
      </c>
      <c r="D3064" t="s">
        <v>14</v>
      </c>
      <c r="E3064" t="s">
        <v>2947</v>
      </c>
      <c r="F3064" t="s">
        <v>2454</v>
      </c>
      <c r="G3064">
        <v>19</v>
      </c>
      <c r="H3064">
        <v>0.56000000000000005</v>
      </c>
      <c r="I3064">
        <v>0.346092701321636</v>
      </c>
      <c r="J3064" s="6" t="s">
        <v>2948</v>
      </c>
    </row>
    <row r="3065" spans="1:10">
      <c r="A3065">
        <v>0.17</v>
      </c>
      <c r="B3065">
        <v>0</v>
      </c>
      <c r="C3065">
        <v>-39.889958702686101</v>
      </c>
      <c r="D3065" t="s">
        <v>10</v>
      </c>
      <c r="E3065" t="s">
        <v>2949</v>
      </c>
      <c r="F3065" t="s">
        <v>2454</v>
      </c>
      <c r="G3065">
        <v>6</v>
      </c>
      <c r="H3065">
        <v>0.17</v>
      </c>
      <c r="I3065" s="6" t="s">
        <v>412</v>
      </c>
      <c r="J3065" s="6" t="s">
        <v>413</v>
      </c>
    </row>
    <row r="3066" spans="1:10">
      <c r="A3066">
        <v>0</v>
      </c>
      <c r="B3066">
        <v>0</v>
      </c>
      <c r="C3066">
        <v>-6.6482340552208203</v>
      </c>
      <c r="D3066" t="s">
        <v>13</v>
      </c>
      <c r="E3066" t="s">
        <v>2949</v>
      </c>
      <c r="F3066" t="s">
        <v>2454</v>
      </c>
      <c r="G3066">
        <v>6</v>
      </c>
      <c r="H3066">
        <v>0</v>
      </c>
      <c r="I3066">
        <v>0</v>
      </c>
      <c r="J3066" s="6" t="s">
        <v>109</v>
      </c>
    </row>
    <row r="3067" spans="1:10">
      <c r="A3067">
        <v>0.15</v>
      </c>
      <c r="B3067">
        <v>0</v>
      </c>
      <c r="C3067">
        <v>-493.07334877039301</v>
      </c>
      <c r="D3067" t="s">
        <v>14</v>
      </c>
      <c r="E3067" t="s">
        <v>2949</v>
      </c>
      <c r="F3067" t="s">
        <v>2454</v>
      </c>
      <c r="G3067">
        <v>16</v>
      </c>
      <c r="H3067">
        <v>0.15</v>
      </c>
      <c r="I3067">
        <v>4.6658155288370001E-2</v>
      </c>
      <c r="J3067" s="6" t="s">
        <v>365</v>
      </c>
    </row>
    <row r="3068" spans="1:10">
      <c r="A3068">
        <v>0</v>
      </c>
      <c r="B3068">
        <v>0</v>
      </c>
      <c r="C3068">
        <v>-169.479804899096</v>
      </c>
      <c r="D3068" t="s">
        <v>14</v>
      </c>
      <c r="E3068" t="s">
        <v>2950</v>
      </c>
      <c r="F3068" t="s">
        <v>2454</v>
      </c>
      <c r="G3068">
        <v>16</v>
      </c>
      <c r="H3068">
        <v>0</v>
      </c>
      <c r="I3068">
        <v>0</v>
      </c>
      <c r="J3068" s="6" t="s">
        <v>140</v>
      </c>
    </row>
    <row r="3069" spans="1:10">
      <c r="A3069">
        <v>0</v>
      </c>
      <c r="B3069">
        <v>0</v>
      </c>
      <c r="C3069">
        <v>-104.553009318195</v>
      </c>
      <c r="D3069" t="s">
        <v>14</v>
      </c>
      <c r="E3069" t="s">
        <v>2951</v>
      </c>
      <c r="F3069" t="s">
        <v>2454</v>
      </c>
      <c r="G3069">
        <v>16</v>
      </c>
      <c r="H3069">
        <v>0</v>
      </c>
      <c r="I3069">
        <v>0</v>
      </c>
      <c r="J3069" s="6" t="s">
        <v>140</v>
      </c>
    </row>
    <row r="3070" spans="1:10">
      <c r="A3070">
        <v>0.28000000000000003</v>
      </c>
      <c r="B3070">
        <v>0</v>
      </c>
      <c r="C3070">
        <v>-757.43813322804999</v>
      </c>
      <c r="D3070" t="s">
        <v>14</v>
      </c>
      <c r="E3070" t="s">
        <v>2952</v>
      </c>
      <c r="F3070" t="s">
        <v>2454</v>
      </c>
      <c r="G3070">
        <v>16</v>
      </c>
      <c r="H3070">
        <v>0.28000000000000003</v>
      </c>
      <c r="I3070" s="6" t="s">
        <v>280</v>
      </c>
      <c r="J3070" s="6" t="s">
        <v>281</v>
      </c>
    </row>
    <row r="3071" spans="1:10">
      <c r="A3071">
        <v>0.21</v>
      </c>
      <c r="B3071">
        <v>0</v>
      </c>
      <c r="C3071">
        <v>-507.98873996059501</v>
      </c>
      <c r="D3071" t="s">
        <v>14</v>
      </c>
      <c r="E3071" t="s">
        <v>2953</v>
      </c>
      <c r="F3071" t="s">
        <v>2454</v>
      </c>
      <c r="G3071">
        <v>16</v>
      </c>
      <c r="H3071">
        <v>0.21</v>
      </c>
      <c r="I3071" s="6" t="s">
        <v>162</v>
      </c>
      <c r="J3071" s="6" t="s">
        <v>163</v>
      </c>
    </row>
    <row r="3072" spans="1:10">
      <c r="A3072">
        <v>0.14000000000000001</v>
      </c>
      <c r="B3072">
        <v>0</v>
      </c>
      <c r="C3072">
        <v>-525.28661082105498</v>
      </c>
      <c r="D3072" t="s">
        <v>14</v>
      </c>
      <c r="E3072" t="s">
        <v>2954</v>
      </c>
      <c r="F3072" t="s">
        <v>2454</v>
      </c>
      <c r="G3072">
        <v>16</v>
      </c>
      <c r="H3072">
        <v>0.14000000000000001</v>
      </c>
      <c r="I3072">
        <v>4.1864672574284501E-2</v>
      </c>
      <c r="J3072" s="6" t="s">
        <v>170</v>
      </c>
    </row>
    <row r="3073" spans="1:10">
      <c r="A3073">
        <v>0</v>
      </c>
      <c r="B3073">
        <v>0</v>
      </c>
      <c r="C3073">
        <v>-5.4271813608907697</v>
      </c>
      <c r="D3073" t="s">
        <v>14</v>
      </c>
      <c r="E3073" t="s">
        <v>2955</v>
      </c>
      <c r="F3073" t="s">
        <v>2454</v>
      </c>
      <c r="G3073">
        <v>16</v>
      </c>
      <c r="H3073">
        <v>0</v>
      </c>
      <c r="I3073">
        <v>0</v>
      </c>
      <c r="J3073" s="6" t="s">
        <v>140</v>
      </c>
    </row>
    <row r="3074" spans="1:10">
      <c r="A3074">
        <v>0</v>
      </c>
      <c r="B3074">
        <v>0</v>
      </c>
      <c r="C3074">
        <v>-6.7538256935529599</v>
      </c>
      <c r="D3074" t="s">
        <v>14</v>
      </c>
      <c r="E3074" t="s">
        <v>2956</v>
      </c>
      <c r="F3074" t="s">
        <v>2454</v>
      </c>
      <c r="G3074">
        <v>16</v>
      </c>
      <c r="H3074">
        <v>0</v>
      </c>
      <c r="I3074">
        <v>0</v>
      </c>
      <c r="J3074" s="6" t="s">
        <v>140</v>
      </c>
    </row>
    <row r="3075" spans="1:10">
      <c r="A3075">
        <v>0</v>
      </c>
      <c r="B3075">
        <v>0</v>
      </c>
      <c r="C3075">
        <v>-34.693285144158097</v>
      </c>
      <c r="D3075" t="s">
        <v>14</v>
      </c>
      <c r="E3075" t="s">
        <v>2957</v>
      </c>
      <c r="F3075" t="s">
        <v>2454</v>
      </c>
      <c r="G3075">
        <v>16</v>
      </c>
      <c r="H3075">
        <v>0</v>
      </c>
      <c r="I3075">
        <v>0</v>
      </c>
      <c r="J3075" s="6" t="s">
        <v>140</v>
      </c>
    </row>
    <row r="3076" spans="1:10">
      <c r="A3076" s="6" t="s">
        <v>773</v>
      </c>
      <c r="B3076">
        <v>0</v>
      </c>
      <c r="C3076">
        <v>-819.97056603342105</v>
      </c>
      <c r="D3076" t="s">
        <v>14</v>
      </c>
      <c r="E3076" t="s">
        <v>2958</v>
      </c>
      <c r="F3076" t="s">
        <v>2454</v>
      </c>
      <c r="G3076">
        <v>16</v>
      </c>
      <c r="H3076" s="6" t="s">
        <v>773</v>
      </c>
      <c r="I3076">
        <v>0.16717058820748501</v>
      </c>
      <c r="J3076">
        <v>0.59091171595284597</v>
      </c>
    </row>
    <row r="3077" spans="1:10">
      <c r="A3077">
        <v>0</v>
      </c>
      <c r="B3077">
        <v>0</v>
      </c>
      <c r="C3077">
        <v>-217.33618260102</v>
      </c>
      <c r="D3077" t="s">
        <v>14</v>
      </c>
      <c r="E3077" t="s">
        <v>2959</v>
      </c>
      <c r="F3077" t="s">
        <v>2454</v>
      </c>
      <c r="G3077">
        <v>16</v>
      </c>
      <c r="H3077">
        <v>0</v>
      </c>
      <c r="I3077">
        <v>0</v>
      </c>
      <c r="J3077" s="6" t="s">
        <v>140</v>
      </c>
    </row>
    <row r="3078" spans="1:10">
      <c r="A3078">
        <v>0.14000000000000001</v>
      </c>
      <c r="B3078">
        <v>0</v>
      </c>
      <c r="C3078">
        <v>-370.59822522846702</v>
      </c>
      <c r="D3078" t="s">
        <v>14</v>
      </c>
      <c r="E3078" t="s">
        <v>2960</v>
      </c>
      <c r="F3078" t="s">
        <v>2454</v>
      </c>
      <c r="G3078">
        <v>16</v>
      </c>
      <c r="H3078">
        <v>0.14000000000000001</v>
      </c>
      <c r="I3078">
        <v>4.1864672574284501E-2</v>
      </c>
      <c r="J3078" s="6" t="s">
        <v>170</v>
      </c>
    </row>
    <row r="3079" spans="1:10">
      <c r="A3079">
        <v>0.02</v>
      </c>
      <c r="B3079">
        <v>0</v>
      </c>
      <c r="C3079">
        <v>-154.93806342951001</v>
      </c>
      <c r="D3079" t="s">
        <v>14</v>
      </c>
      <c r="E3079" t="s">
        <v>2961</v>
      </c>
      <c r="F3079" t="s">
        <v>2454</v>
      </c>
      <c r="G3079">
        <v>16</v>
      </c>
      <c r="H3079">
        <v>0.02</v>
      </c>
      <c r="I3079">
        <v>1.4372521617873901E-3</v>
      </c>
      <c r="J3079" s="6" t="s">
        <v>899</v>
      </c>
    </row>
    <row r="3080" spans="1:10">
      <c r="A3080">
        <v>0</v>
      </c>
      <c r="B3080">
        <v>0</v>
      </c>
      <c r="C3080">
        <v>-159.074468952085</v>
      </c>
      <c r="D3080" t="s">
        <v>14</v>
      </c>
      <c r="E3080" t="s">
        <v>2962</v>
      </c>
      <c r="F3080" t="s">
        <v>2454</v>
      </c>
      <c r="G3080">
        <v>16</v>
      </c>
      <c r="H3080">
        <v>0</v>
      </c>
      <c r="I3080">
        <v>0</v>
      </c>
      <c r="J3080" s="6" t="s">
        <v>140</v>
      </c>
    </row>
    <row r="3081" spans="1:10">
      <c r="A3081">
        <v>0.05</v>
      </c>
      <c r="B3081">
        <v>0</v>
      </c>
      <c r="C3081">
        <v>-325.794613434697</v>
      </c>
      <c r="D3081" t="s">
        <v>14</v>
      </c>
      <c r="E3081" t="s">
        <v>2963</v>
      </c>
      <c r="F3081" t="s">
        <v>2454</v>
      </c>
      <c r="G3081">
        <v>16</v>
      </c>
      <c r="H3081">
        <v>0.05</v>
      </c>
      <c r="I3081">
        <v>7.5593352321114303E-3</v>
      </c>
      <c r="J3081" s="6" t="s">
        <v>199</v>
      </c>
    </row>
    <row r="3082" spans="1:10">
      <c r="A3082">
        <v>0</v>
      </c>
      <c r="B3082">
        <v>0</v>
      </c>
      <c r="C3082">
        <v>-243.988752902409</v>
      </c>
      <c r="D3082" t="s">
        <v>14</v>
      </c>
      <c r="E3082" t="s">
        <v>2964</v>
      </c>
      <c r="F3082" t="s">
        <v>2454</v>
      </c>
      <c r="G3082">
        <v>16</v>
      </c>
      <c r="H3082">
        <v>0</v>
      </c>
      <c r="I3082">
        <v>0</v>
      </c>
      <c r="J3082" s="6" t="s">
        <v>140</v>
      </c>
    </row>
    <row r="3083" spans="1:10">
      <c r="A3083">
        <v>0.13</v>
      </c>
      <c r="B3083">
        <v>0</v>
      </c>
      <c r="C3083">
        <v>-498.42619302719498</v>
      </c>
      <c r="D3083" t="s">
        <v>14</v>
      </c>
      <c r="E3083" t="s">
        <v>2965</v>
      </c>
      <c r="F3083" t="s">
        <v>2454</v>
      </c>
      <c r="G3083">
        <v>16</v>
      </c>
      <c r="H3083">
        <v>0.13</v>
      </c>
      <c r="I3083">
        <v>3.7231133725714599E-2</v>
      </c>
      <c r="J3083" s="6" t="s">
        <v>336</v>
      </c>
    </row>
    <row r="3084" spans="1:10">
      <c r="A3084" s="6" t="s">
        <v>472</v>
      </c>
      <c r="B3084">
        <v>0</v>
      </c>
      <c r="C3084">
        <v>-79.207567497270901</v>
      </c>
      <c r="D3084" t="s">
        <v>10</v>
      </c>
      <c r="E3084" t="s">
        <v>2966</v>
      </c>
      <c r="F3084" t="s">
        <v>2454</v>
      </c>
      <c r="G3084">
        <v>5</v>
      </c>
      <c r="H3084" s="6" t="s">
        <v>472</v>
      </c>
      <c r="I3084" s="6" t="s">
        <v>1145</v>
      </c>
      <c r="J3084" s="6" t="s">
        <v>1146</v>
      </c>
    </row>
    <row r="3085" spans="1:10">
      <c r="A3085">
        <v>0.1</v>
      </c>
      <c r="B3085">
        <v>0</v>
      </c>
      <c r="C3085">
        <v>-476.27437605791499</v>
      </c>
      <c r="D3085" t="s">
        <v>14</v>
      </c>
      <c r="E3085" t="s">
        <v>2966</v>
      </c>
      <c r="F3085" t="s">
        <v>2454</v>
      </c>
      <c r="G3085">
        <v>16</v>
      </c>
      <c r="H3085">
        <v>0.1</v>
      </c>
      <c r="I3085" s="6" t="s">
        <v>172</v>
      </c>
      <c r="J3085" s="6" t="s">
        <v>173</v>
      </c>
    </row>
    <row r="3086" spans="1:10">
      <c r="A3086">
        <v>0.08</v>
      </c>
      <c r="B3086">
        <v>0</v>
      </c>
      <c r="C3086">
        <v>-397.19047511851301</v>
      </c>
      <c r="D3086" t="s">
        <v>14</v>
      </c>
      <c r="E3086" t="s">
        <v>2967</v>
      </c>
      <c r="F3086" t="s">
        <v>2454</v>
      </c>
      <c r="G3086">
        <v>16</v>
      </c>
      <c r="H3086">
        <v>0.08</v>
      </c>
      <c r="I3086">
        <v>1.6879457268963199E-2</v>
      </c>
      <c r="J3086" s="6" t="s">
        <v>713</v>
      </c>
    </row>
    <row r="3087" spans="1:10">
      <c r="A3087">
        <v>0.48</v>
      </c>
      <c r="B3087">
        <v>0</v>
      </c>
      <c r="C3087">
        <v>-56.187098266618897</v>
      </c>
      <c r="D3087" t="s">
        <v>10</v>
      </c>
      <c r="E3087" t="s">
        <v>2968</v>
      </c>
      <c r="F3087" t="s">
        <v>2454</v>
      </c>
      <c r="G3087">
        <v>5</v>
      </c>
      <c r="H3087">
        <v>0.48</v>
      </c>
      <c r="I3087" s="6" t="s">
        <v>728</v>
      </c>
      <c r="J3087">
        <v>0.81811692991273999</v>
      </c>
    </row>
    <row r="3088" spans="1:10">
      <c r="A3088">
        <v>0.03</v>
      </c>
      <c r="B3088">
        <v>0</v>
      </c>
      <c r="C3088">
        <v>-255.29836567266301</v>
      </c>
      <c r="D3088" t="s">
        <v>14</v>
      </c>
      <c r="E3088" t="s">
        <v>2968</v>
      </c>
      <c r="F3088" t="s">
        <v>2454</v>
      </c>
      <c r="G3088">
        <v>16</v>
      </c>
      <c r="H3088">
        <v>0.03</v>
      </c>
      <c r="I3088">
        <v>3.0372082184858002E-3</v>
      </c>
      <c r="J3088" s="6" t="s">
        <v>334</v>
      </c>
    </row>
    <row r="3089" spans="1:10">
      <c r="A3089">
        <v>0</v>
      </c>
      <c r="B3089">
        <v>0</v>
      </c>
      <c r="C3089">
        <v>-257.65975319969402</v>
      </c>
      <c r="D3089" t="s">
        <v>14</v>
      </c>
      <c r="E3089" t="s">
        <v>2969</v>
      </c>
      <c r="F3089" t="s">
        <v>2454</v>
      </c>
      <c r="G3089">
        <v>16</v>
      </c>
      <c r="H3089">
        <v>0</v>
      </c>
      <c r="I3089">
        <v>0</v>
      </c>
      <c r="J3089" s="6" t="s">
        <v>140</v>
      </c>
    </row>
    <row r="3090" spans="1:10">
      <c r="A3090">
        <v>0.36</v>
      </c>
      <c r="B3090">
        <v>0</v>
      </c>
      <c r="C3090">
        <v>-44.585289018541602</v>
      </c>
      <c r="D3090" t="s">
        <v>13</v>
      </c>
      <c r="E3090" t="s">
        <v>2970</v>
      </c>
      <c r="F3090" t="s">
        <v>2454</v>
      </c>
      <c r="G3090">
        <v>6</v>
      </c>
      <c r="H3090">
        <v>0.36</v>
      </c>
      <c r="I3090" s="6" t="s">
        <v>1371</v>
      </c>
      <c r="J3090" s="6" t="s">
        <v>1372</v>
      </c>
    </row>
    <row r="3091" spans="1:10">
      <c r="A3091">
        <v>0.11</v>
      </c>
      <c r="B3091">
        <v>0</v>
      </c>
      <c r="C3091">
        <v>-425.82480826700601</v>
      </c>
      <c r="D3091" t="s">
        <v>14</v>
      </c>
      <c r="E3091" t="s">
        <v>2970</v>
      </c>
      <c r="F3091" t="s">
        <v>2454</v>
      </c>
      <c r="G3091">
        <v>16</v>
      </c>
      <c r="H3091">
        <v>0.11</v>
      </c>
      <c r="I3091" s="6" t="s">
        <v>695</v>
      </c>
      <c r="J3091" s="6" t="s">
        <v>696</v>
      </c>
    </row>
    <row r="3092" spans="1:10">
      <c r="A3092">
        <v>0</v>
      </c>
      <c r="B3092">
        <v>0</v>
      </c>
      <c r="C3092">
        <v>-208.419812839126</v>
      </c>
      <c r="D3092" t="s">
        <v>14</v>
      </c>
      <c r="E3092" t="s">
        <v>2971</v>
      </c>
      <c r="F3092" t="s">
        <v>2454</v>
      </c>
      <c r="G3092">
        <v>16</v>
      </c>
      <c r="H3092">
        <v>0</v>
      </c>
      <c r="I3092">
        <v>0</v>
      </c>
      <c r="J3092" s="6" t="s">
        <v>140</v>
      </c>
    </row>
    <row r="3093" spans="1:10">
      <c r="A3093">
        <v>0.67</v>
      </c>
      <c r="B3093">
        <v>0</v>
      </c>
      <c r="C3093">
        <v>-102.38082212309</v>
      </c>
      <c r="D3093" t="s">
        <v>10</v>
      </c>
      <c r="E3093" t="s">
        <v>2972</v>
      </c>
      <c r="F3093" t="s">
        <v>2454</v>
      </c>
      <c r="G3093">
        <v>5</v>
      </c>
      <c r="H3093">
        <v>0.67</v>
      </c>
      <c r="I3093" s="6" t="s">
        <v>845</v>
      </c>
      <c r="J3093" s="6" t="s">
        <v>846</v>
      </c>
    </row>
    <row r="3094" spans="1:10">
      <c r="A3094">
        <v>0.49</v>
      </c>
      <c r="B3094">
        <v>0</v>
      </c>
      <c r="C3094">
        <v>-70.035570560511005</v>
      </c>
      <c r="D3094" t="s">
        <v>13</v>
      </c>
      <c r="E3094" t="s">
        <v>2972</v>
      </c>
      <c r="F3094" t="s">
        <v>2454</v>
      </c>
      <c r="G3094">
        <v>5</v>
      </c>
      <c r="H3094">
        <v>0.49</v>
      </c>
      <c r="I3094" s="6" t="s">
        <v>1296</v>
      </c>
      <c r="J3094" s="6" t="s">
        <v>1297</v>
      </c>
    </row>
    <row r="3095" spans="1:10">
      <c r="A3095">
        <v>0.59</v>
      </c>
      <c r="B3095">
        <v>0</v>
      </c>
      <c r="C3095">
        <v>-557.40599939773006</v>
      </c>
      <c r="D3095" t="s">
        <v>14</v>
      </c>
      <c r="E3095" t="s">
        <v>2972</v>
      </c>
      <c r="F3095" t="s">
        <v>2454</v>
      </c>
      <c r="G3095">
        <v>16</v>
      </c>
      <c r="H3095">
        <v>0.59</v>
      </c>
      <c r="I3095" s="6" t="s">
        <v>426</v>
      </c>
      <c r="J3095" s="6" t="s">
        <v>427</v>
      </c>
    </row>
    <row r="3096" spans="1:10">
      <c r="A3096">
        <v>0</v>
      </c>
      <c r="B3096">
        <v>0</v>
      </c>
      <c r="C3096">
        <v>-288.87123246195699</v>
      </c>
      <c r="D3096" t="s">
        <v>14</v>
      </c>
      <c r="E3096" t="s">
        <v>2973</v>
      </c>
      <c r="F3096" t="s">
        <v>2454</v>
      </c>
      <c r="G3096">
        <v>16</v>
      </c>
      <c r="H3096">
        <v>0</v>
      </c>
      <c r="I3096">
        <v>0</v>
      </c>
      <c r="J3096" s="6" t="s">
        <v>140</v>
      </c>
    </row>
    <row r="3097" spans="1:10">
      <c r="A3097">
        <v>0.52</v>
      </c>
      <c r="B3097">
        <v>0</v>
      </c>
      <c r="C3097">
        <v>-507.35589432842698</v>
      </c>
      <c r="D3097" t="s">
        <v>14</v>
      </c>
      <c r="E3097" t="s">
        <v>2974</v>
      </c>
      <c r="F3097" t="s">
        <v>2454</v>
      </c>
      <c r="G3097">
        <v>16</v>
      </c>
      <c r="H3097">
        <v>0.52</v>
      </c>
      <c r="I3097" s="6" t="s">
        <v>405</v>
      </c>
      <c r="J3097" s="6" t="s">
        <v>406</v>
      </c>
    </row>
    <row r="3098" spans="1:10">
      <c r="A3098">
        <v>0</v>
      </c>
      <c r="B3098">
        <v>0</v>
      </c>
      <c r="C3098">
        <v>-5.5792738846457199</v>
      </c>
      <c r="D3098" t="s">
        <v>10</v>
      </c>
      <c r="E3098" t="s">
        <v>2975</v>
      </c>
      <c r="F3098" t="s">
        <v>2454</v>
      </c>
      <c r="G3098">
        <v>6</v>
      </c>
      <c r="H3098">
        <v>0</v>
      </c>
      <c r="I3098">
        <v>0</v>
      </c>
      <c r="J3098" s="6" t="s">
        <v>109</v>
      </c>
    </row>
    <row r="3099" spans="1:10">
      <c r="A3099">
        <v>0</v>
      </c>
      <c r="B3099">
        <v>0</v>
      </c>
      <c r="C3099">
        <v>-20.786289987090701</v>
      </c>
      <c r="D3099" t="s">
        <v>13</v>
      </c>
      <c r="E3099" t="s">
        <v>2975</v>
      </c>
      <c r="F3099" t="s">
        <v>2454</v>
      </c>
      <c r="G3099">
        <v>7</v>
      </c>
      <c r="H3099">
        <v>0</v>
      </c>
      <c r="I3099">
        <v>0</v>
      </c>
      <c r="J3099" s="6" t="s">
        <v>214</v>
      </c>
    </row>
    <row r="3100" spans="1:10">
      <c r="A3100">
        <v>0</v>
      </c>
      <c r="B3100">
        <v>0</v>
      </c>
      <c r="C3100">
        <v>-133.028763344157</v>
      </c>
      <c r="D3100" t="s">
        <v>14</v>
      </c>
      <c r="E3100" t="s">
        <v>2975</v>
      </c>
      <c r="F3100" t="s">
        <v>2454</v>
      </c>
      <c r="G3100">
        <v>16</v>
      </c>
      <c r="H3100">
        <v>0</v>
      </c>
      <c r="I3100">
        <v>0</v>
      </c>
      <c r="J3100" s="6" t="s">
        <v>140</v>
      </c>
    </row>
    <row r="3101" spans="1:10">
      <c r="A3101">
        <v>0.53</v>
      </c>
      <c r="B3101">
        <v>0</v>
      </c>
      <c r="C3101">
        <v>-487.504108660925</v>
      </c>
      <c r="D3101" t="s">
        <v>14</v>
      </c>
      <c r="E3101" t="s">
        <v>2976</v>
      </c>
      <c r="F3101" t="s">
        <v>2454</v>
      </c>
      <c r="G3101">
        <v>16</v>
      </c>
      <c r="H3101">
        <v>0.53</v>
      </c>
      <c r="I3101" s="6" t="s">
        <v>202</v>
      </c>
      <c r="J3101" s="6" t="s">
        <v>203</v>
      </c>
    </row>
    <row r="3102" spans="1:10">
      <c r="A3102">
        <v>0</v>
      </c>
      <c r="B3102">
        <v>0</v>
      </c>
      <c r="C3102">
        <v>-7.8292116298776202</v>
      </c>
      <c r="D3102" t="s">
        <v>14</v>
      </c>
      <c r="E3102" t="s">
        <v>2977</v>
      </c>
      <c r="F3102" t="s">
        <v>2454</v>
      </c>
      <c r="G3102">
        <v>16</v>
      </c>
      <c r="H3102">
        <v>0</v>
      </c>
      <c r="I3102">
        <v>0</v>
      </c>
      <c r="J3102" s="6" t="s">
        <v>140</v>
      </c>
    </row>
    <row r="3103" spans="1:10">
      <c r="A3103">
        <v>0.01</v>
      </c>
      <c r="B3103">
        <v>0</v>
      </c>
      <c r="C3103">
        <v>-417.98929825805402</v>
      </c>
      <c r="D3103" t="s">
        <v>14</v>
      </c>
      <c r="E3103" t="s">
        <v>2978</v>
      </c>
      <c r="F3103" t="s">
        <v>2454</v>
      </c>
      <c r="G3103">
        <v>16</v>
      </c>
      <c r="H3103">
        <v>0.01</v>
      </c>
      <c r="I3103" s="6" t="s">
        <v>479</v>
      </c>
      <c r="J3103" s="6" t="s">
        <v>480</v>
      </c>
    </row>
    <row r="3104" spans="1:10">
      <c r="A3104">
        <v>0</v>
      </c>
      <c r="B3104">
        <v>0</v>
      </c>
      <c r="C3104">
        <v>-3.7588256092095298</v>
      </c>
      <c r="D3104" t="s">
        <v>14</v>
      </c>
      <c r="E3104" t="s">
        <v>2979</v>
      </c>
      <c r="F3104" t="s">
        <v>2454</v>
      </c>
      <c r="G3104">
        <v>16</v>
      </c>
      <c r="H3104">
        <v>0</v>
      </c>
      <c r="I3104">
        <v>0</v>
      </c>
      <c r="J3104" s="6" t="s">
        <v>140</v>
      </c>
    </row>
    <row r="3105" spans="1:10">
      <c r="A3105">
        <v>0</v>
      </c>
      <c r="B3105">
        <v>0</v>
      </c>
      <c r="C3105">
        <v>-3.8833088165794001</v>
      </c>
      <c r="D3105" t="s">
        <v>10</v>
      </c>
      <c r="E3105" t="s">
        <v>2980</v>
      </c>
      <c r="F3105" t="s">
        <v>2454</v>
      </c>
      <c r="G3105">
        <v>7</v>
      </c>
      <c r="H3105">
        <v>0</v>
      </c>
      <c r="I3105">
        <v>0</v>
      </c>
      <c r="J3105" s="6" t="s">
        <v>214</v>
      </c>
    </row>
    <row r="3106" spans="1:10">
      <c r="A3106">
        <v>0</v>
      </c>
      <c r="B3106">
        <v>0</v>
      </c>
      <c r="C3106">
        <v>-0.84422821169412099</v>
      </c>
      <c r="D3106" t="s">
        <v>13</v>
      </c>
      <c r="E3106" t="s">
        <v>2980</v>
      </c>
      <c r="F3106" t="s">
        <v>2454</v>
      </c>
      <c r="G3106">
        <v>7</v>
      </c>
      <c r="H3106">
        <v>0</v>
      </c>
      <c r="I3106">
        <v>0</v>
      </c>
      <c r="J3106" s="6" t="s">
        <v>214</v>
      </c>
    </row>
    <row r="3107" spans="1:10">
      <c r="A3107">
        <v>0</v>
      </c>
      <c r="B3107">
        <v>0</v>
      </c>
      <c r="C3107">
        <v>-9.08516758995742</v>
      </c>
      <c r="D3107" t="s">
        <v>14</v>
      </c>
      <c r="E3107" t="s">
        <v>2980</v>
      </c>
      <c r="F3107" t="s">
        <v>2454</v>
      </c>
      <c r="G3107">
        <v>16</v>
      </c>
      <c r="H3107">
        <v>0</v>
      </c>
      <c r="I3107">
        <v>0</v>
      </c>
      <c r="J3107" s="6" t="s">
        <v>140</v>
      </c>
    </row>
    <row r="3108" spans="1:10">
      <c r="A3108">
        <v>7.0000000000000007E-2</v>
      </c>
      <c r="B3108">
        <v>0</v>
      </c>
      <c r="C3108">
        <v>-371.31558736012198</v>
      </c>
      <c r="D3108" t="s">
        <v>14</v>
      </c>
      <c r="E3108" t="s">
        <v>2981</v>
      </c>
      <c r="F3108" t="s">
        <v>2454</v>
      </c>
      <c r="G3108">
        <v>16</v>
      </c>
      <c r="H3108">
        <v>7.0000000000000007E-2</v>
      </c>
      <c r="I3108" s="6" t="s">
        <v>177</v>
      </c>
      <c r="J3108">
        <v>0.29301767695622299</v>
      </c>
    </row>
    <row r="3109" spans="1:10">
      <c r="A3109" s="6" t="s">
        <v>236</v>
      </c>
      <c r="B3109">
        <v>0</v>
      </c>
      <c r="C3109">
        <v>-102.583490657518</v>
      </c>
      <c r="D3109" t="s">
        <v>10</v>
      </c>
      <c r="E3109" t="s">
        <v>2982</v>
      </c>
      <c r="F3109" t="s">
        <v>2454</v>
      </c>
      <c r="G3109">
        <v>6</v>
      </c>
      <c r="H3109" s="6" t="s">
        <v>236</v>
      </c>
      <c r="I3109" s="6" t="s">
        <v>1070</v>
      </c>
      <c r="J3109" s="6" t="s">
        <v>1071</v>
      </c>
    </row>
    <row r="3110" spans="1:10">
      <c r="A3110">
        <v>0.66</v>
      </c>
      <c r="B3110">
        <v>0</v>
      </c>
      <c r="C3110">
        <v>-78.929644051137103</v>
      </c>
      <c r="D3110" t="s">
        <v>13</v>
      </c>
      <c r="E3110" t="s">
        <v>2982</v>
      </c>
      <c r="F3110" t="s">
        <v>2454</v>
      </c>
      <c r="G3110">
        <v>6</v>
      </c>
      <c r="H3110">
        <v>0.66</v>
      </c>
      <c r="I3110" s="6" t="s">
        <v>2983</v>
      </c>
      <c r="J3110" s="6" t="s">
        <v>2984</v>
      </c>
    </row>
    <row r="3111" spans="1:10">
      <c r="A3111">
        <v>0.56000000000000005</v>
      </c>
      <c r="B3111">
        <v>0</v>
      </c>
      <c r="C3111">
        <v>-658.28116081165399</v>
      </c>
      <c r="D3111" t="s">
        <v>14</v>
      </c>
      <c r="E3111" t="s">
        <v>2982</v>
      </c>
      <c r="F3111" t="s">
        <v>2454</v>
      </c>
      <c r="G3111">
        <v>16</v>
      </c>
      <c r="H3111">
        <v>0.56000000000000005</v>
      </c>
      <c r="I3111" s="6" t="s">
        <v>225</v>
      </c>
      <c r="J3111">
        <v>0.76710682244145301</v>
      </c>
    </row>
    <row r="3112" spans="1:10">
      <c r="A3112">
        <v>0</v>
      </c>
      <c r="B3112">
        <v>0</v>
      </c>
      <c r="C3112">
        <v>-0.14070470194901999</v>
      </c>
      <c r="D3112" t="s">
        <v>10</v>
      </c>
      <c r="E3112" t="s">
        <v>2985</v>
      </c>
      <c r="F3112" t="s">
        <v>2454</v>
      </c>
      <c r="G3112">
        <v>5</v>
      </c>
      <c r="H3112">
        <v>0</v>
      </c>
      <c r="I3112" s="6" t="s">
        <v>126</v>
      </c>
      <c r="J3112" s="6" t="s">
        <v>127</v>
      </c>
    </row>
    <row r="3113" spans="1:10">
      <c r="A3113">
        <v>0</v>
      </c>
      <c r="B3113">
        <v>0</v>
      </c>
      <c r="C3113">
        <v>-7.7488089430496103</v>
      </c>
      <c r="D3113" t="s">
        <v>14</v>
      </c>
      <c r="E3113" t="s">
        <v>2985</v>
      </c>
      <c r="F3113" t="s">
        <v>2454</v>
      </c>
      <c r="G3113">
        <v>16</v>
      </c>
      <c r="H3113">
        <v>0</v>
      </c>
      <c r="I3113">
        <v>0</v>
      </c>
      <c r="J3113" s="6" t="s">
        <v>140</v>
      </c>
    </row>
    <row r="3114" spans="1:10">
      <c r="A3114">
        <v>0</v>
      </c>
      <c r="B3114">
        <v>0</v>
      </c>
      <c r="C3114">
        <v>-281.40990187373598</v>
      </c>
      <c r="D3114" t="s">
        <v>14</v>
      </c>
      <c r="E3114" t="s">
        <v>2986</v>
      </c>
      <c r="F3114" t="s">
        <v>2454</v>
      </c>
      <c r="G3114">
        <v>16</v>
      </c>
      <c r="H3114">
        <v>0</v>
      </c>
      <c r="I3114">
        <v>0</v>
      </c>
      <c r="J3114" s="6" t="s">
        <v>140</v>
      </c>
    </row>
    <row r="3115" spans="1:10">
      <c r="A3115">
        <v>0.57999999999999996</v>
      </c>
      <c r="B3115">
        <v>0</v>
      </c>
      <c r="C3115">
        <v>-55.249984080922601</v>
      </c>
      <c r="D3115" t="s">
        <v>13</v>
      </c>
      <c r="E3115" t="s">
        <v>2987</v>
      </c>
      <c r="F3115" t="s">
        <v>2454</v>
      </c>
      <c r="G3115">
        <v>5</v>
      </c>
      <c r="H3115">
        <v>0.57999999999999996</v>
      </c>
      <c r="I3115" s="6" t="s">
        <v>1358</v>
      </c>
      <c r="J3115" s="6" t="s">
        <v>1359</v>
      </c>
    </row>
    <row r="3116" spans="1:10">
      <c r="A3116">
        <v>0.25</v>
      </c>
      <c r="B3116">
        <v>0</v>
      </c>
      <c r="C3116">
        <v>-580.50537527151403</v>
      </c>
      <c r="D3116" t="s">
        <v>14</v>
      </c>
      <c r="E3116" t="s">
        <v>2987</v>
      </c>
      <c r="F3116" t="s">
        <v>2454</v>
      </c>
      <c r="G3116">
        <v>16</v>
      </c>
      <c r="H3116">
        <v>0.25</v>
      </c>
      <c r="I3116" s="6" t="s">
        <v>196</v>
      </c>
      <c r="J3116" s="6" t="s">
        <v>197</v>
      </c>
    </row>
    <row r="3117" spans="1:10">
      <c r="A3117">
        <v>0.13</v>
      </c>
      <c r="B3117">
        <v>0</v>
      </c>
      <c r="C3117">
        <v>-449.48665364060298</v>
      </c>
      <c r="D3117" t="s">
        <v>14</v>
      </c>
      <c r="E3117" t="s">
        <v>2988</v>
      </c>
      <c r="F3117" t="s">
        <v>2454</v>
      </c>
      <c r="G3117">
        <v>16</v>
      </c>
      <c r="H3117">
        <v>0.13</v>
      </c>
      <c r="I3117">
        <v>3.7231133725714599E-2</v>
      </c>
      <c r="J3117" s="6" t="s">
        <v>336</v>
      </c>
    </row>
    <row r="3118" spans="1:10">
      <c r="A3118">
        <v>0.04</v>
      </c>
      <c r="B3118">
        <v>0</v>
      </c>
      <c r="C3118">
        <v>-56.040804603362197</v>
      </c>
      <c r="D3118" t="s">
        <v>10</v>
      </c>
      <c r="E3118" t="s">
        <v>2989</v>
      </c>
      <c r="F3118" t="s">
        <v>2454</v>
      </c>
      <c r="G3118">
        <v>7</v>
      </c>
      <c r="H3118">
        <v>0.04</v>
      </c>
      <c r="I3118">
        <v>2.5607630114109201E-3</v>
      </c>
      <c r="J3118" s="6" t="s">
        <v>424</v>
      </c>
    </row>
    <row r="3119" spans="1:10">
      <c r="A3119">
        <v>0</v>
      </c>
      <c r="B3119">
        <v>0</v>
      </c>
      <c r="C3119">
        <v>-21.3262101362564</v>
      </c>
      <c r="D3119" t="s">
        <v>13</v>
      </c>
      <c r="E3119" t="s">
        <v>2989</v>
      </c>
      <c r="F3119" t="s">
        <v>2454</v>
      </c>
      <c r="G3119">
        <v>7</v>
      </c>
      <c r="H3119">
        <v>0</v>
      </c>
      <c r="I3119">
        <v>0</v>
      </c>
      <c r="J3119" s="6" t="s">
        <v>214</v>
      </c>
    </row>
    <row r="3120" spans="1:10">
      <c r="A3120">
        <v>0.02</v>
      </c>
      <c r="B3120">
        <v>0</v>
      </c>
      <c r="C3120">
        <v>-391.56906016943799</v>
      </c>
      <c r="D3120" t="s">
        <v>14</v>
      </c>
      <c r="E3120" t="s">
        <v>2989</v>
      </c>
      <c r="F3120" t="s">
        <v>2454</v>
      </c>
      <c r="G3120">
        <v>16</v>
      </c>
      <c r="H3120">
        <v>0.02</v>
      </c>
      <c r="I3120">
        <v>1.4372521617873901E-3</v>
      </c>
      <c r="J3120" s="6" t="s">
        <v>899</v>
      </c>
    </row>
    <row r="3121" spans="1:10">
      <c r="A3121">
        <v>0.57999999999999996</v>
      </c>
      <c r="B3121">
        <v>0</v>
      </c>
      <c r="C3121">
        <v>-154.75871508998401</v>
      </c>
      <c r="D3121" t="s">
        <v>10</v>
      </c>
      <c r="E3121" t="s">
        <v>2990</v>
      </c>
      <c r="F3121" t="s">
        <v>2454</v>
      </c>
      <c r="G3121">
        <v>6</v>
      </c>
      <c r="H3121">
        <v>0.57999999999999996</v>
      </c>
      <c r="I3121" s="6" t="s">
        <v>2875</v>
      </c>
      <c r="J3121" s="6" t="s">
        <v>2876</v>
      </c>
    </row>
    <row r="3122" spans="1:10">
      <c r="A3122">
        <v>0.33</v>
      </c>
      <c r="B3122">
        <v>0</v>
      </c>
      <c r="C3122">
        <v>-499.14940453599399</v>
      </c>
      <c r="D3122" t="s">
        <v>14</v>
      </c>
      <c r="E3122" t="s">
        <v>2990</v>
      </c>
      <c r="F3122" t="s">
        <v>2454</v>
      </c>
      <c r="G3122">
        <v>16</v>
      </c>
      <c r="H3122">
        <v>0.33</v>
      </c>
      <c r="I3122" s="6" t="s">
        <v>1025</v>
      </c>
      <c r="J3122" s="6" t="s">
        <v>1026</v>
      </c>
    </row>
    <row r="3123" spans="1:10">
      <c r="A3123">
        <v>0</v>
      </c>
      <c r="B3123">
        <v>0</v>
      </c>
      <c r="C3123">
        <v>-183.75910189003801</v>
      </c>
      <c r="D3123" t="s">
        <v>14</v>
      </c>
      <c r="E3123" t="s">
        <v>2991</v>
      </c>
      <c r="F3123" t="s">
        <v>2454</v>
      </c>
      <c r="G3123">
        <v>16</v>
      </c>
      <c r="H3123">
        <v>0</v>
      </c>
      <c r="I3123">
        <v>0</v>
      </c>
      <c r="J3123" s="6" t="s">
        <v>140</v>
      </c>
    </row>
    <row r="3124" spans="1:10">
      <c r="A3124">
        <v>0.2</v>
      </c>
      <c r="B3124">
        <v>0</v>
      </c>
      <c r="C3124">
        <v>-441.17641712815998</v>
      </c>
      <c r="D3124" t="s">
        <v>14</v>
      </c>
      <c r="E3124" t="s">
        <v>2992</v>
      </c>
      <c r="F3124" t="s">
        <v>2454</v>
      </c>
      <c r="G3124">
        <v>16</v>
      </c>
      <c r="H3124">
        <v>0.2</v>
      </c>
      <c r="I3124">
        <v>7.2742662037866904E-2</v>
      </c>
      <c r="J3124">
        <v>0.44342194628279502</v>
      </c>
    </row>
    <row r="3125" spans="1:10">
      <c r="A3125">
        <v>0</v>
      </c>
      <c r="B3125">
        <v>0</v>
      </c>
      <c r="C3125">
        <v>-6.5126176330689303</v>
      </c>
      <c r="D3125" t="s">
        <v>14</v>
      </c>
      <c r="E3125" t="s">
        <v>2993</v>
      </c>
      <c r="F3125" t="s">
        <v>2454</v>
      </c>
      <c r="G3125">
        <v>16</v>
      </c>
      <c r="H3125">
        <v>0</v>
      </c>
      <c r="I3125">
        <v>0</v>
      </c>
      <c r="J3125" s="6" t="s">
        <v>140</v>
      </c>
    </row>
    <row r="3126" spans="1:10">
      <c r="A3126">
        <v>0.01</v>
      </c>
      <c r="B3126">
        <v>0</v>
      </c>
      <c r="C3126">
        <v>-322.16567589244897</v>
      </c>
      <c r="D3126" t="s">
        <v>14</v>
      </c>
      <c r="E3126" t="s">
        <v>2994</v>
      </c>
      <c r="F3126" t="s">
        <v>2454</v>
      </c>
      <c r="G3126">
        <v>16</v>
      </c>
      <c r="H3126">
        <v>0.01</v>
      </c>
      <c r="I3126" s="6" t="s">
        <v>479</v>
      </c>
      <c r="J3126" s="6" t="s">
        <v>480</v>
      </c>
    </row>
    <row r="3127" spans="1:10">
      <c r="A3127">
        <v>0.03</v>
      </c>
      <c r="B3127">
        <v>0</v>
      </c>
      <c r="C3127">
        <v>-30.666987883406101</v>
      </c>
      <c r="D3127" t="s">
        <v>10</v>
      </c>
      <c r="E3127" t="s">
        <v>2995</v>
      </c>
      <c r="F3127" t="s">
        <v>2454</v>
      </c>
      <c r="G3127">
        <v>5</v>
      </c>
      <c r="H3127">
        <v>0.03</v>
      </c>
      <c r="I3127">
        <v>1.0891059181564499E-3</v>
      </c>
      <c r="J3127" s="6" t="s">
        <v>484</v>
      </c>
    </row>
    <row r="3128" spans="1:10">
      <c r="A3128">
        <v>0</v>
      </c>
      <c r="B3128">
        <v>0</v>
      </c>
      <c r="C3128">
        <v>-5.5501964139918201</v>
      </c>
      <c r="D3128" t="s">
        <v>13</v>
      </c>
      <c r="E3128" t="s">
        <v>2995</v>
      </c>
      <c r="F3128" t="s">
        <v>2454</v>
      </c>
      <c r="G3128">
        <v>6</v>
      </c>
      <c r="H3128">
        <v>0</v>
      </c>
      <c r="I3128">
        <v>0</v>
      </c>
      <c r="J3128" s="6" t="s">
        <v>109</v>
      </c>
    </row>
    <row r="3129" spans="1:10">
      <c r="A3129">
        <v>0</v>
      </c>
      <c r="B3129">
        <v>0</v>
      </c>
      <c r="C3129">
        <v>-274.69959133327899</v>
      </c>
      <c r="D3129" t="s">
        <v>14</v>
      </c>
      <c r="E3129" t="s">
        <v>2995</v>
      </c>
      <c r="F3129" t="s">
        <v>2454</v>
      </c>
      <c r="G3129">
        <v>16</v>
      </c>
      <c r="H3129">
        <v>0</v>
      </c>
      <c r="I3129">
        <v>0</v>
      </c>
      <c r="J3129" s="6" t="s">
        <v>140</v>
      </c>
    </row>
    <row r="3130" spans="1:10">
      <c r="A3130">
        <v>0</v>
      </c>
      <c r="B3130">
        <v>0</v>
      </c>
      <c r="C3130">
        <v>-1.37689601192969</v>
      </c>
      <c r="D3130" t="s">
        <v>10</v>
      </c>
      <c r="E3130" t="s">
        <v>2996</v>
      </c>
      <c r="F3130" t="s">
        <v>2454</v>
      </c>
      <c r="G3130">
        <v>7</v>
      </c>
      <c r="H3130">
        <v>0</v>
      </c>
      <c r="I3130">
        <v>0</v>
      </c>
      <c r="J3130" s="6" t="s">
        <v>214</v>
      </c>
    </row>
    <row r="3131" spans="1:10">
      <c r="A3131">
        <v>0</v>
      </c>
      <c r="B3131">
        <v>0</v>
      </c>
      <c r="C3131">
        <v>-0.72362418145210305</v>
      </c>
      <c r="D3131" t="s">
        <v>13</v>
      </c>
      <c r="E3131" t="s">
        <v>2996</v>
      </c>
      <c r="F3131" t="s">
        <v>2454</v>
      </c>
      <c r="G3131">
        <v>7</v>
      </c>
      <c r="H3131">
        <v>0</v>
      </c>
      <c r="I3131">
        <v>0</v>
      </c>
      <c r="J3131" s="6" t="s">
        <v>214</v>
      </c>
    </row>
    <row r="3132" spans="1:10">
      <c r="A3132">
        <v>0</v>
      </c>
      <c r="B3132">
        <v>0</v>
      </c>
      <c r="C3132">
        <v>-5.7286914364958204</v>
      </c>
      <c r="D3132" t="s">
        <v>14</v>
      </c>
      <c r="E3132" t="s">
        <v>2996</v>
      </c>
      <c r="F3132" t="s">
        <v>2454</v>
      </c>
      <c r="G3132">
        <v>16</v>
      </c>
      <c r="H3132">
        <v>0</v>
      </c>
      <c r="I3132">
        <v>0</v>
      </c>
      <c r="J3132" s="6" t="s">
        <v>140</v>
      </c>
    </row>
    <row r="3133" spans="1:10">
      <c r="A3133">
        <v>0.04</v>
      </c>
      <c r="B3133">
        <v>0</v>
      </c>
      <c r="C3133">
        <v>-68.769143301344201</v>
      </c>
      <c r="D3133" t="s">
        <v>10</v>
      </c>
      <c r="E3133" t="s">
        <v>2997</v>
      </c>
      <c r="F3133" t="s">
        <v>2454</v>
      </c>
      <c r="G3133">
        <v>7</v>
      </c>
      <c r="H3133">
        <v>0.04</v>
      </c>
      <c r="I3133">
        <v>2.5607630114109201E-3</v>
      </c>
      <c r="J3133" s="6" t="s">
        <v>424</v>
      </c>
    </row>
    <row r="3134" spans="1:10">
      <c r="A3134">
        <v>0</v>
      </c>
      <c r="B3134">
        <v>0</v>
      </c>
      <c r="C3134">
        <v>-5.3360476662546601</v>
      </c>
      <c r="D3134" t="s">
        <v>13</v>
      </c>
      <c r="E3134" t="s">
        <v>2997</v>
      </c>
      <c r="F3134" t="s">
        <v>2454</v>
      </c>
      <c r="G3134">
        <v>6</v>
      </c>
      <c r="H3134">
        <v>0</v>
      </c>
      <c r="I3134">
        <v>0</v>
      </c>
      <c r="J3134" s="6" t="s">
        <v>109</v>
      </c>
    </row>
    <row r="3135" spans="1:10">
      <c r="A3135">
        <v>0</v>
      </c>
      <c r="B3135">
        <v>0</v>
      </c>
      <c r="C3135">
        <v>-75.174077349785193</v>
      </c>
      <c r="D3135" t="s">
        <v>14</v>
      </c>
      <c r="E3135" t="s">
        <v>2997</v>
      </c>
      <c r="F3135" t="s">
        <v>2454</v>
      </c>
      <c r="G3135">
        <v>16</v>
      </c>
      <c r="H3135">
        <v>0</v>
      </c>
      <c r="I3135">
        <v>0</v>
      </c>
      <c r="J3135" s="6" t="s">
        <v>140</v>
      </c>
    </row>
    <row r="3136" spans="1:10">
      <c r="A3136">
        <v>0</v>
      </c>
      <c r="B3136">
        <v>0</v>
      </c>
      <c r="C3136">
        <v>-6.45231561794792</v>
      </c>
      <c r="D3136" t="s">
        <v>14</v>
      </c>
      <c r="E3136" t="s">
        <v>2998</v>
      </c>
      <c r="F3136" t="s">
        <v>2454</v>
      </c>
      <c r="G3136">
        <v>16</v>
      </c>
      <c r="H3136">
        <v>0</v>
      </c>
      <c r="I3136">
        <v>0</v>
      </c>
      <c r="J3136" s="6" t="s">
        <v>140</v>
      </c>
    </row>
    <row r="3137" spans="1:10">
      <c r="A3137">
        <v>0.46</v>
      </c>
      <c r="B3137">
        <v>0</v>
      </c>
      <c r="C3137">
        <v>-65.260252326393299</v>
      </c>
      <c r="D3137" t="s">
        <v>13</v>
      </c>
      <c r="E3137" t="s">
        <v>2999</v>
      </c>
      <c r="F3137" t="s">
        <v>2454</v>
      </c>
      <c r="G3137">
        <v>5</v>
      </c>
      <c r="H3137">
        <v>0.46</v>
      </c>
      <c r="I3137" s="6" t="s">
        <v>379</v>
      </c>
      <c r="J3137" s="6" t="s">
        <v>380</v>
      </c>
    </row>
    <row r="3138" spans="1:10">
      <c r="A3138">
        <v>0.09</v>
      </c>
      <c r="B3138">
        <v>0</v>
      </c>
      <c r="C3138">
        <v>-422.63441545951798</v>
      </c>
      <c r="D3138" t="s">
        <v>14</v>
      </c>
      <c r="E3138" t="s">
        <v>2999</v>
      </c>
      <c r="F3138" t="s">
        <v>2454</v>
      </c>
      <c r="G3138">
        <v>16</v>
      </c>
      <c r="H3138">
        <v>0.09</v>
      </c>
      <c r="I3138" s="6" t="s">
        <v>116</v>
      </c>
      <c r="J3138" s="6" t="s">
        <v>117</v>
      </c>
    </row>
    <row r="3139" spans="1:10">
      <c r="A3139">
        <v>0.37</v>
      </c>
      <c r="B3139">
        <v>0</v>
      </c>
      <c r="C3139">
        <v>-500.126724688195</v>
      </c>
      <c r="D3139" t="s">
        <v>14</v>
      </c>
      <c r="E3139" t="s">
        <v>3000</v>
      </c>
      <c r="F3139" t="s">
        <v>2454</v>
      </c>
      <c r="G3139">
        <v>16</v>
      </c>
      <c r="H3139">
        <v>0.37</v>
      </c>
      <c r="I3139" s="6" t="s">
        <v>137</v>
      </c>
      <c r="J3139" s="6" t="s">
        <v>138</v>
      </c>
    </row>
    <row r="3140" spans="1:10">
      <c r="A3140">
        <v>0.6</v>
      </c>
      <c r="B3140">
        <v>0</v>
      </c>
      <c r="C3140">
        <v>-886.12413982539204</v>
      </c>
      <c r="D3140" t="s">
        <v>14</v>
      </c>
      <c r="E3140" t="s">
        <v>3001</v>
      </c>
      <c r="F3140" t="s">
        <v>2454</v>
      </c>
      <c r="G3140">
        <v>16</v>
      </c>
      <c r="H3140">
        <v>0.6</v>
      </c>
      <c r="I3140" s="6" t="s">
        <v>143</v>
      </c>
      <c r="J3140" s="6" t="s">
        <v>144</v>
      </c>
    </row>
    <row r="3141" spans="1:10">
      <c r="A3141">
        <v>0</v>
      </c>
      <c r="B3141">
        <v>0</v>
      </c>
      <c r="C3141">
        <v>-210.29553561674101</v>
      </c>
      <c r="D3141" t="s">
        <v>14</v>
      </c>
      <c r="E3141" t="s">
        <v>3002</v>
      </c>
      <c r="F3141" t="s">
        <v>2454</v>
      </c>
      <c r="G3141">
        <v>16</v>
      </c>
      <c r="H3141">
        <v>0</v>
      </c>
      <c r="I3141">
        <v>0</v>
      </c>
      <c r="J3141" s="6" t="s">
        <v>140</v>
      </c>
    </row>
    <row r="3142" spans="1:10">
      <c r="A3142">
        <v>0.12</v>
      </c>
      <c r="B3142">
        <v>0</v>
      </c>
      <c r="C3142">
        <v>-388.56376811519903</v>
      </c>
      <c r="D3142" t="s">
        <v>14</v>
      </c>
      <c r="E3142" t="s">
        <v>3003</v>
      </c>
      <c r="F3142" t="s">
        <v>2454</v>
      </c>
      <c r="G3142">
        <v>16</v>
      </c>
      <c r="H3142">
        <v>0.12</v>
      </c>
      <c r="I3142">
        <v>3.2767774577421999E-2</v>
      </c>
      <c r="J3142" s="6" t="s">
        <v>260</v>
      </c>
    </row>
    <row r="3143" spans="1:10">
      <c r="A3143">
        <v>0</v>
      </c>
      <c r="B3143">
        <v>0</v>
      </c>
      <c r="C3143">
        <v>-237.09780032786799</v>
      </c>
      <c r="D3143" t="s">
        <v>14</v>
      </c>
      <c r="E3143" t="s">
        <v>3004</v>
      </c>
      <c r="F3143" t="s">
        <v>2454</v>
      </c>
      <c r="G3143">
        <v>16</v>
      </c>
      <c r="H3143">
        <v>0</v>
      </c>
      <c r="I3143">
        <v>0</v>
      </c>
      <c r="J3143" s="6" t="s">
        <v>140</v>
      </c>
    </row>
    <row r="3144" spans="1:10">
      <c r="A3144">
        <v>0.24</v>
      </c>
      <c r="B3144">
        <v>0</v>
      </c>
      <c r="C3144">
        <v>-589.00070939743296</v>
      </c>
      <c r="D3144" t="s">
        <v>14</v>
      </c>
      <c r="E3144" t="s">
        <v>3005</v>
      </c>
      <c r="F3144" t="s">
        <v>2454</v>
      </c>
      <c r="G3144">
        <v>16</v>
      </c>
      <c r="H3144">
        <v>0.24</v>
      </c>
      <c r="I3144">
        <v>9.5792488470350406E-2</v>
      </c>
      <c r="J3144" s="6" t="s">
        <v>152</v>
      </c>
    </row>
    <row r="3145" spans="1:10">
      <c r="A3145">
        <v>0.18</v>
      </c>
      <c r="B3145">
        <v>0</v>
      </c>
      <c r="C3145">
        <v>-536.53683458822502</v>
      </c>
      <c r="D3145" t="s">
        <v>14</v>
      </c>
      <c r="E3145" t="s">
        <v>3006</v>
      </c>
      <c r="F3145" t="s">
        <v>2454</v>
      </c>
      <c r="G3145">
        <v>16</v>
      </c>
      <c r="H3145">
        <v>0.18</v>
      </c>
      <c r="I3145">
        <v>6.1913216705024199E-2</v>
      </c>
      <c r="J3145" s="6" t="s">
        <v>733</v>
      </c>
    </row>
    <row r="3146" spans="1:10">
      <c r="A3146">
        <v>0</v>
      </c>
      <c r="B3146">
        <v>0</v>
      </c>
      <c r="C3146">
        <v>-265.86056248</v>
      </c>
      <c r="D3146" t="s">
        <v>14</v>
      </c>
      <c r="E3146" t="s">
        <v>3007</v>
      </c>
      <c r="F3146" t="s">
        <v>2454</v>
      </c>
      <c r="G3146">
        <v>16</v>
      </c>
      <c r="H3146">
        <v>0</v>
      </c>
      <c r="I3146">
        <v>0</v>
      </c>
      <c r="J3146" s="6" t="s">
        <v>140</v>
      </c>
    </row>
    <row r="3147" spans="1:10">
      <c r="A3147">
        <v>0</v>
      </c>
      <c r="B3147">
        <v>0</v>
      </c>
      <c r="C3147">
        <v>-0.57286914364958197</v>
      </c>
      <c r="D3147" t="s">
        <v>10</v>
      </c>
      <c r="E3147" t="s">
        <v>3008</v>
      </c>
      <c r="F3147" t="s">
        <v>2454</v>
      </c>
      <c r="G3147">
        <v>7</v>
      </c>
      <c r="H3147">
        <v>0</v>
      </c>
      <c r="I3147">
        <v>0</v>
      </c>
      <c r="J3147" s="6" t="s">
        <v>214</v>
      </c>
    </row>
    <row r="3148" spans="1:10">
      <c r="A3148">
        <v>0</v>
      </c>
      <c r="B3148">
        <v>0</v>
      </c>
      <c r="C3148">
        <v>-0.28140940389803998</v>
      </c>
      <c r="D3148" t="s">
        <v>13</v>
      </c>
      <c r="E3148" t="s">
        <v>3008</v>
      </c>
      <c r="F3148" t="s">
        <v>2454</v>
      </c>
      <c r="G3148">
        <v>6</v>
      </c>
      <c r="H3148">
        <v>0</v>
      </c>
      <c r="I3148">
        <v>0</v>
      </c>
      <c r="J3148" s="6" t="s">
        <v>109</v>
      </c>
    </row>
    <row r="3149" spans="1:10">
      <c r="A3149">
        <v>0</v>
      </c>
      <c r="B3149">
        <v>0</v>
      </c>
      <c r="C3149">
        <v>-5.6281880779608002</v>
      </c>
      <c r="D3149" t="s">
        <v>14</v>
      </c>
      <c r="E3149" t="s">
        <v>3008</v>
      </c>
      <c r="F3149" t="s">
        <v>2454</v>
      </c>
      <c r="G3149">
        <v>16</v>
      </c>
      <c r="H3149">
        <v>0</v>
      </c>
      <c r="I3149">
        <v>0</v>
      </c>
      <c r="J3149" s="6" t="s">
        <v>140</v>
      </c>
    </row>
    <row r="3150" spans="1:10">
      <c r="A3150">
        <v>0.61</v>
      </c>
      <c r="B3150">
        <v>0</v>
      </c>
      <c r="C3150">
        <v>-532.88056856899004</v>
      </c>
      <c r="D3150" t="s">
        <v>14</v>
      </c>
      <c r="E3150" t="s">
        <v>3009</v>
      </c>
      <c r="F3150" t="s">
        <v>2454</v>
      </c>
      <c r="G3150">
        <v>16</v>
      </c>
      <c r="H3150">
        <v>0.61</v>
      </c>
      <c r="I3150" s="6" t="s">
        <v>593</v>
      </c>
      <c r="J3150" s="6" t="s">
        <v>594</v>
      </c>
    </row>
    <row r="3151" spans="1:10">
      <c r="A3151">
        <v>0</v>
      </c>
      <c r="B3151">
        <v>0</v>
      </c>
      <c r="C3151">
        <v>-4.1005370282285796</v>
      </c>
      <c r="D3151" t="s">
        <v>14</v>
      </c>
      <c r="E3151" t="s">
        <v>3010</v>
      </c>
      <c r="F3151" t="s">
        <v>2454</v>
      </c>
      <c r="G3151">
        <v>16</v>
      </c>
      <c r="H3151">
        <v>0</v>
      </c>
      <c r="I3151">
        <v>0</v>
      </c>
      <c r="J3151" s="6" t="s">
        <v>140</v>
      </c>
    </row>
    <row r="3152" spans="1:10">
      <c r="A3152">
        <v>0</v>
      </c>
      <c r="B3152">
        <v>0</v>
      </c>
      <c r="C3152">
        <v>-31.669816176413999</v>
      </c>
      <c r="D3152" t="s">
        <v>10</v>
      </c>
      <c r="E3152" t="s">
        <v>3011</v>
      </c>
      <c r="F3152" t="s">
        <v>2454</v>
      </c>
      <c r="G3152">
        <v>6</v>
      </c>
      <c r="H3152">
        <v>0</v>
      </c>
      <c r="I3152">
        <v>0</v>
      </c>
      <c r="J3152" s="6" t="s">
        <v>109</v>
      </c>
    </row>
    <row r="3153" spans="1:10">
      <c r="A3153">
        <v>0.28000000000000003</v>
      </c>
      <c r="B3153">
        <v>0</v>
      </c>
      <c r="C3153">
        <v>-49.126332840647898</v>
      </c>
      <c r="D3153" t="s">
        <v>13</v>
      </c>
      <c r="E3153" t="s">
        <v>3011</v>
      </c>
      <c r="F3153" t="s">
        <v>2454</v>
      </c>
      <c r="G3153">
        <v>5</v>
      </c>
      <c r="H3153">
        <v>0.28000000000000003</v>
      </c>
      <c r="I3153">
        <v>6.4574284775827495E-2</v>
      </c>
      <c r="J3153" s="6" t="s">
        <v>181</v>
      </c>
    </row>
    <row r="3154" spans="1:10">
      <c r="A3154">
        <v>0.6</v>
      </c>
      <c r="B3154">
        <v>0</v>
      </c>
      <c r="C3154">
        <v>-456.113569397628</v>
      </c>
      <c r="D3154" t="s">
        <v>14</v>
      </c>
      <c r="E3154" t="s">
        <v>3011</v>
      </c>
      <c r="F3154" t="s">
        <v>2454</v>
      </c>
      <c r="G3154">
        <v>16</v>
      </c>
      <c r="H3154">
        <v>0.6</v>
      </c>
      <c r="I3154" s="6" t="s">
        <v>143</v>
      </c>
      <c r="J3154" s="6" t="s">
        <v>144</v>
      </c>
    </row>
    <row r="3155" spans="1:10">
      <c r="A3155">
        <v>0</v>
      </c>
      <c r="B3155">
        <v>0</v>
      </c>
      <c r="C3155">
        <v>-14.3499658666295</v>
      </c>
      <c r="D3155" t="s">
        <v>10</v>
      </c>
      <c r="E3155" t="s">
        <v>3012</v>
      </c>
      <c r="F3155" t="s">
        <v>2454</v>
      </c>
      <c r="G3155">
        <v>7</v>
      </c>
      <c r="H3155">
        <v>0</v>
      </c>
      <c r="I3155">
        <v>0</v>
      </c>
      <c r="J3155" s="6" t="s">
        <v>214</v>
      </c>
    </row>
    <row r="3156" spans="1:10">
      <c r="A3156">
        <v>0</v>
      </c>
      <c r="B3156">
        <v>0</v>
      </c>
      <c r="C3156">
        <v>-0.99498324949664196</v>
      </c>
      <c r="D3156" t="s">
        <v>13</v>
      </c>
      <c r="E3156" t="s">
        <v>3012</v>
      </c>
      <c r="F3156" t="s">
        <v>2454</v>
      </c>
      <c r="G3156">
        <v>7</v>
      </c>
      <c r="H3156">
        <v>0</v>
      </c>
      <c r="I3156">
        <v>0</v>
      </c>
      <c r="J3156" s="6" t="s">
        <v>214</v>
      </c>
    </row>
    <row r="3157" spans="1:10">
      <c r="A3157">
        <v>0.01</v>
      </c>
      <c r="B3157">
        <v>0</v>
      </c>
      <c r="C3157">
        <v>-346.39231163874399</v>
      </c>
      <c r="D3157" t="s">
        <v>14</v>
      </c>
      <c r="E3157" t="s">
        <v>3012</v>
      </c>
      <c r="F3157" t="s">
        <v>2454</v>
      </c>
      <c r="G3157">
        <v>16</v>
      </c>
      <c r="H3157">
        <v>0.01</v>
      </c>
      <c r="I3157" s="6" t="s">
        <v>479</v>
      </c>
      <c r="J3157" s="6" t="s">
        <v>480</v>
      </c>
    </row>
    <row r="3158" spans="1:10">
      <c r="A3158">
        <v>0</v>
      </c>
      <c r="B3158">
        <v>0</v>
      </c>
      <c r="C3158">
        <v>-19.271181624200199</v>
      </c>
      <c r="D3158" t="s">
        <v>10</v>
      </c>
      <c r="E3158" t="s">
        <v>3013</v>
      </c>
      <c r="F3158" t="s">
        <v>2454</v>
      </c>
      <c r="G3158">
        <v>5</v>
      </c>
      <c r="H3158">
        <v>0</v>
      </c>
      <c r="I3158" s="6" t="s">
        <v>126</v>
      </c>
      <c r="J3158" s="6" t="s">
        <v>127</v>
      </c>
    </row>
    <row r="3159" spans="1:10">
      <c r="A3159">
        <v>0</v>
      </c>
      <c r="B3159">
        <v>0</v>
      </c>
      <c r="C3159">
        <v>-13.065885033250201</v>
      </c>
      <c r="D3159" t="s">
        <v>13</v>
      </c>
      <c r="E3159" t="s">
        <v>3013</v>
      </c>
      <c r="F3159" t="s">
        <v>2454</v>
      </c>
      <c r="G3159">
        <v>7</v>
      </c>
      <c r="H3159">
        <v>0</v>
      </c>
      <c r="I3159">
        <v>0</v>
      </c>
      <c r="J3159" s="6" t="s">
        <v>214</v>
      </c>
    </row>
    <row r="3160" spans="1:10">
      <c r="A3160">
        <v>0.27</v>
      </c>
      <c r="B3160">
        <v>0</v>
      </c>
      <c r="C3160">
        <v>-567.10254950406397</v>
      </c>
      <c r="D3160" t="s">
        <v>14</v>
      </c>
      <c r="E3160" t="s">
        <v>3013</v>
      </c>
      <c r="F3160" t="s">
        <v>2454</v>
      </c>
      <c r="G3160">
        <v>16</v>
      </c>
      <c r="H3160">
        <v>0.27</v>
      </c>
      <c r="I3160">
        <v>0.114172650502742</v>
      </c>
      <c r="J3160" s="6" t="s">
        <v>429</v>
      </c>
    </row>
    <row r="3161" spans="1:10">
      <c r="A3161">
        <v>0</v>
      </c>
      <c r="B3161">
        <v>0</v>
      </c>
      <c r="C3161">
        <v>-311.71024918360001</v>
      </c>
      <c r="D3161" t="s">
        <v>14</v>
      </c>
      <c r="E3161" t="s">
        <v>3014</v>
      </c>
      <c r="F3161" t="s">
        <v>2454</v>
      </c>
      <c r="G3161">
        <v>16</v>
      </c>
      <c r="H3161">
        <v>0</v>
      </c>
      <c r="I3161">
        <v>0</v>
      </c>
      <c r="J3161" s="6" t="s">
        <v>140</v>
      </c>
    </row>
    <row r="3162" spans="1:10">
      <c r="A3162">
        <v>0</v>
      </c>
      <c r="B3162">
        <v>0</v>
      </c>
      <c r="C3162">
        <v>-3.6389537681780801</v>
      </c>
      <c r="D3162" t="s">
        <v>10</v>
      </c>
      <c r="E3162" t="s">
        <v>3015</v>
      </c>
      <c r="F3162" t="s">
        <v>2454</v>
      </c>
      <c r="G3162">
        <v>5</v>
      </c>
      <c r="H3162">
        <v>0</v>
      </c>
      <c r="I3162" s="6" t="s">
        <v>126</v>
      </c>
      <c r="J3162" s="6" t="s">
        <v>127</v>
      </c>
    </row>
    <row r="3163" spans="1:10">
      <c r="A3163">
        <v>0.26</v>
      </c>
      <c r="B3163">
        <v>0</v>
      </c>
      <c r="C3163">
        <v>-618.558459391371</v>
      </c>
      <c r="D3163" t="s">
        <v>14</v>
      </c>
      <c r="E3163" t="s">
        <v>3015</v>
      </c>
      <c r="F3163" t="s">
        <v>2454</v>
      </c>
      <c r="G3163">
        <v>16</v>
      </c>
      <c r="H3163">
        <v>0.26</v>
      </c>
      <c r="I3163" s="6" t="s">
        <v>440</v>
      </c>
      <c r="J3163">
        <v>0.50498332953799996</v>
      </c>
    </row>
    <row r="3164" spans="1:10">
      <c r="A3164">
        <v>0.12</v>
      </c>
      <c r="B3164">
        <v>0</v>
      </c>
      <c r="C3164">
        <v>-56.886716154358098</v>
      </c>
      <c r="D3164" t="s">
        <v>10</v>
      </c>
      <c r="E3164" t="s">
        <v>3016</v>
      </c>
      <c r="F3164" t="s">
        <v>2454</v>
      </c>
      <c r="G3164">
        <v>7</v>
      </c>
      <c r="H3164">
        <v>0.12</v>
      </c>
      <c r="I3164">
        <v>1.8962044041347E-2</v>
      </c>
      <c r="J3164" s="6" t="s">
        <v>2226</v>
      </c>
    </row>
    <row r="3165" spans="1:10">
      <c r="A3165">
        <v>0</v>
      </c>
      <c r="B3165">
        <v>0</v>
      </c>
      <c r="C3165">
        <v>-6.20979694496652</v>
      </c>
      <c r="D3165" t="s">
        <v>13</v>
      </c>
      <c r="E3165" t="s">
        <v>3016</v>
      </c>
      <c r="F3165" t="s">
        <v>2454</v>
      </c>
      <c r="G3165">
        <v>5</v>
      </c>
      <c r="H3165">
        <v>0</v>
      </c>
      <c r="I3165" s="6" t="s">
        <v>126</v>
      </c>
      <c r="J3165" s="6" t="s">
        <v>127</v>
      </c>
    </row>
    <row r="3166" spans="1:10">
      <c r="A3166">
        <v>0.28000000000000003</v>
      </c>
      <c r="B3166">
        <v>0</v>
      </c>
      <c r="C3166">
        <v>-664.29463425873098</v>
      </c>
      <c r="D3166" t="s">
        <v>14</v>
      </c>
      <c r="E3166" t="s">
        <v>3016</v>
      </c>
      <c r="F3166" t="s">
        <v>2454</v>
      </c>
      <c r="G3166">
        <v>16</v>
      </c>
      <c r="H3166">
        <v>0.28000000000000003</v>
      </c>
      <c r="I3166" s="6" t="s">
        <v>280</v>
      </c>
      <c r="J3166" s="6" t="s">
        <v>281</v>
      </c>
    </row>
    <row r="3167" spans="1:10">
      <c r="A3167">
        <v>0</v>
      </c>
      <c r="B3167">
        <v>0</v>
      </c>
      <c r="C3167">
        <v>-7.1263724063638501</v>
      </c>
      <c r="D3167" t="s">
        <v>14</v>
      </c>
      <c r="E3167" t="s">
        <v>3017</v>
      </c>
      <c r="F3167" t="s">
        <v>2454</v>
      </c>
      <c r="G3167">
        <v>16</v>
      </c>
      <c r="H3167">
        <v>0</v>
      </c>
      <c r="I3167">
        <v>0</v>
      </c>
      <c r="J3167" s="6" t="s">
        <v>140</v>
      </c>
    </row>
    <row r="3168" spans="1:10">
      <c r="A3168">
        <v>0</v>
      </c>
      <c r="B3168">
        <v>0</v>
      </c>
      <c r="C3168">
        <v>-5.1558222928462296</v>
      </c>
      <c r="D3168" t="s">
        <v>14</v>
      </c>
      <c r="E3168" t="s">
        <v>3018</v>
      </c>
      <c r="F3168" t="s">
        <v>2454</v>
      </c>
      <c r="G3168">
        <v>16</v>
      </c>
      <c r="H3168">
        <v>0</v>
      </c>
      <c r="I3168">
        <v>0</v>
      </c>
      <c r="J3168" s="6" t="s">
        <v>140</v>
      </c>
    </row>
    <row r="3169" spans="1:10">
      <c r="A3169">
        <v>0</v>
      </c>
      <c r="B3169">
        <v>0</v>
      </c>
      <c r="C3169">
        <v>-3.6181209072605101</v>
      </c>
      <c r="D3169" t="s">
        <v>14</v>
      </c>
      <c r="E3169" t="s">
        <v>3019</v>
      </c>
      <c r="F3169" t="s">
        <v>2454</v>
      </c>
      <c r="G3169">
        <v>16</v>
      </c>
      <c r="H3169">
        <v>0</v>
      </c>
      <c r="I3169">
        <v>0</v>
      </c>
      <c r="J3169" s="6" t="s">
        <v>140</v>
      </c>
    </row>
    <row r="3170" spans="1:10">
      <c r="A3170">
        <v>0</v>
      </c>
      <c r="B3170">
        <v>0</v>
      </c>
      <c r="C3170">
        <v>-3.42716452604399</v>
      </c>
      <c r="D3170" t="s">
        <v>14</v>
      </c>
      <c r="E3170" t="s">
        <v>3020</v>
      </c>
      <c r="F3170" t="s">
        <v>2454</v>
      </c>
      <c r="G3170">
        <v>16</v>
      </c>
      <c r="H3170">
        <v>0</v>
      </c>
      <c r="I3170">
        <v>0</v>
      </c>
      <c r="J3170" s="6" t="s">
        <v>140</v>
      </c>
    </row>
    <row r="3171" spans="1:10">
      <c r="A3171">
        <v>0</v>
      </c>
      <c r="B3171">
        <v>0</v>
      </c>
      <c r="C3171">
        <v>-117.66754150887</v>
      </c>
      <c r="D3171" t="s">
        <v>14</v>
      </c>
      <c r="E3171" t="s">
        <v>3021</v>
      </c>
      <c r="F3171" t="s">
        <v>2454</v>
      </c>
      <c r="G3171">
        <v>16</v>
      </c>
      <c r="H3171">
        <v>0</v>
      </c>
      <c r="I3171">
        <v>0</v>
      </c>
      <c r="J3171" s="6" t="s">
        <v>140</v>
      </c>
    </row>
    <row r="3172" spans="1:10">
      <c r="A3172">
        <v>0</v>
      </c>
      <c r="B3172">
        <v>0</v>
      </c>
      <c r="C3172">
        <v>-6.8844800596484799</v>
      </c>
      <c r="D3172" t="s">
        <v>14</v>
      </c>
      <c r="E3172" t="s">
        <v>3022</v>
      </c>
      <c r="F3172" t="s">
        <v>2454</v>
      </c>
      <c r="G3172">
        <v>16</v>
      </c>
      <c r="H3172">
        <v>0</v>
      </c>
      <c r="I3172">
        <v>0</v>
      </c>
      <c r="J3172" s="6" t="s">
        <v>140</v>
      </c>
    </row>
    <row r="3173" spans="1:10">
      <c r="A3173">
        <v>0.06</v>
      </c>
      <c r="B3173">
        <v>0</v>
      </c>
      <c r="C3173">
        <v>-377.07076814988199</v>
      </c>
      <c r="D3173" t="s">
        <v>14</v>
      </c>
      <c r="E3173" t="s">
        <v>3023</v>
      </c>
      <c r="F3173" t="s">
        <v>2454</v>
      </c>
      <c r="G3173">
        <v>16</v>
      </c>
      <c r="H3173">
        <v>0.06</v>
      </c>
      <c r="I3173" s="6" t="s">
        <v>932</v>
      </c>
      <c r="J3173" s="6" t="s">
        <v>933</v>
      </c>
    </row>
    <row r="3174" spans="1:10">
      <c r="A3174">
        <v>0.03</v>
      </c>
      <c r="B3174">
        <v>0</v>
      </c>
      <c r="C3174">
        <v>-303.19852852048001</v>
      </c>
      <c r="D3174" t="s">
        <v>14</v>
      </c>
      <c r="E3174" t="s">
        <v>3024</v>
      </c>
      <c r="F3174" t="s">
        <v>2454</v>
      </c>
      <c r="G3174">
        <v>16</v>
      </c>
      <c r="H3174">
        <v>0.03</v>
      </c>
      <c r="I3174">
        <v>3.0372082184858002E-3</v>
      </c>
      <c r="J3174" s="6" t="s">
        <v>334</v>
      </c>
    </row>
    <row r="3175" spans="1:10">
      <c r="A3175">
        <v>0</v>
      </c>
      <c r="B3175">
        <v>0</v>
      </c>
      <c r="C3175">
        <v>-10.1307385403294</v>
      </c>
      <c r="D3175" t="s">
        <v>14</v>
      </c>
      <c r="E3175" t="s">
        <v>3025</v>
      </c>
      <c r="F3175" t="s">
        <v>2454</v>
      </c>
      <c r="G3175">
        <v>16</v>
      </c>
      <c r="H3175">
        <v>0</v>
      </c>
      <c r="I3175">
        <v>0</v>
      </c>
      <c r="J3175" s="6" t="s">
        <v>140</v>
      </c>
    </row>
    <row r="3176" spans="1:10">
      <c r="A3176">
        <v>0</v>
      </c>
      <c r="B3176">
        <v>0</v>
      </c>
      <c r="C3176">
        <v>-77.428222806178795</v>
      </c>
      <c r="D3176" t="s">
        <v>14</v>
      </c>
      <c r="E3176" t="s">
        <v>3026</v>
      </c>
      <c r="F3176" t="s">
        <v>2454</v>
      </c>
      <c r="G3176">
        <v>16</v>
      </c>
      <c r="H3176">
        <v>0</v>
      </c>
      <c r="I3176">
        <v>0</v>
      </c>
      <c r="J3176" s="6" t="s">
        <v>140</v>
      </c>
    </row>
    <row r="3177" spans="1:10">
      <c r="A3177">
        <v>0</v>
      </c>
      <c r="B3177">
        <v>0</v>
      </c>
      <c r="C3177">
        <v>-117.28777109487299</v>
      </c>
      <c r="D3177" t="s">
        <v>14</v>
      </c>
      <c r="E3177" t="s">
        <v>3027</v>
      </c>
      <c r="F3177" t="s">
        <v>2454</v>
      </c>
      <c r="G3177">
        <v>16</v>
      </c>
      <c r="H3177">
        <v>0</v>
      </c>
      <c r="I3177">
        <v>0</v>
      </c>
      <c r="J3177" s="6" t="s">
        <v>140</v>
      </c>
    </row>
    <row r="3178" spans="1:10">
      <c r="A3178">
        <v>0</v>
      </c>
      <c r="B3178">
        <v>0</v>
      </c>
      <c r="C3178">
        <v>-119.931284710295</v>
      </c>
      <c r="D3178" t="s">
        <v>14</v>
      </c>
      <c r="E3178" t="s">
        <v>3028</v>
      </c>
      <c r="F3178" t="s">
        <v>2454</v>
      </c>
      <c r="G3178">
        <v>16</v>
      </c>
      <c r="H3178">
        <v>0</v>
      </c>
      <c r="I3178">
        <v>0</v>
      </c>
      <c r="J3178" s="6" t="s">
        <v>140</v>
      </c>
    </row>
    <row r="3179" spans="1:10">
      <c r="A3179">
        <v>0</v>
      </c>
      <c r="B3179">
        <v>0</v>
      </c>
      <c r="C3179">
        <v>-169.23218369867899</v>
      </c>
      <c r="D3179" t="s">
        <v>14</v>
      </c>
      <c r="E3179" t="s">
        <v>3029</v>
      </c>
      <c r="F3179" t="s">
        <v>2454</v>
      </c>
      <c r="G3179">
        <v>16</v>
      </c>
      <c r="H3179">
        <v>0</v>
      </c>
      <c r="I3179">
        <v>0</v>
      </c>
      <c r="J3179" s="6" t="s">
        <v>140</v>
      </c>
    </row>
    <row r="3180" spans="1:10">
      <c r="A3180">
        <v>0</v>
      </c>
      <c r="B3180">
        <v>0</v>
      </c>
      <c r="C3180">
        <v>-5.79904378747033</v>
      </c>
      <c r="D3180" t="s">
        <v>14</v>
      </c>
      <c r="E3180" t="s">
        <v>3030</v>
      </c>
      <c r="F3180" t="s">
        <v>2454</v>
      </c>
      <c r="G3180">
        <v>16</v>
      </c>
      <c r="H3180">
        <v>0</v>
      </c>
      <c r="I3180">
        <v>0</v>
      </c>
      <c r="J3180" s="6" t="s">
        <v>140</v>
      </c>
    </row>
    <row r="3181" spans="1:10">
      <c r="A3181">
        <v>0.2</v>
      </c>
      <c r="B3181">
        <v>0</v>
      </c>
      <c r="C3181">
        <v>-284.86961381886601</v>
      </c>
      <c r="D3181" t="s">
        <v>14</v>
      </c>
      <c r="E3181" t="s">
        <v>3031</v>
      </c>
      <c r="F3181" t="s">
        <v>2454</v>
      </c>
      <c r="G3181">
        <v>16</v>
      </c>
      <c r="H3181">
        <v>0.2</v>
      </c>
      <c r="I3181">
        <v>7.2742662037866904E-2</v>
      </c>
      <c r="J3181">
        <v>0.44342194628279502</v>
      </c>
    </row>
    <row r="3182" spans="1:10">
      <c r="A3182">
        <v>0</v>
      </c>
      <c r="B3182">
        <v>0</v>
      </c>
      <c r="C3182">
        <v>-213.21356248644099</v>
      </c>
      <c r="D3182" t="s">
        <v>14</v>
      </c>
      <c r="E3182" t="s">
        <v>3032</v>
      </c>
      <c r="F3182" t="s">
        <v>2454</v>
      </c>
      <c r="G3182">
        <v>16</v>
      </c>
      <c r="H3182">
        <v>0</v>
      </c>
      <c r="I3182">
        <v>0</v>
      </c>
      <c r="J3182" s="6" t="s">
        <v>140</v>
      </c>
    </row>
    <row r="3183" spans="1:10">
      <c r="A3183">
        <v>0</v>
      </c>
      <c r="B3183">
        <v>0</v>
      </c>
      <c r="C3183">
        <v>-331.334456878727</v>
      </c>
      <c r="D3183" t="s">
        <v>14</v>
      </c>
      <c r="E3183" t="s">
        <v>3033</v>
      </c>
      <c r="F3183" t="s">
        <v>2454</v>
      </c>
      <c r="G3183">
        <v>16</v>
      </c>
      <c r="H3183">
        <v>0</v>
      </c>
      <c r="I3183">
        <v>0</v>
      </c>
      <c r="J3183" s="6" t="s">
        <v>140</v>
      </c>
    </row>
    <row r="3184" spans="1:10">
      <c r="A3184">
        <v>0.06</v>
      </c>
      <c r="B3184">
        <v>0</v>
      </c>
      <c r="C3184">
        <v>-453.29200059301598</v>
      </c>
      <c r="D3184" t="s">
        <v>14</v>
      </c>
      <c r="E3184" t="s">
        <v>3034</v>
      </c>
      <c r="F3184" t="s">
        <v>2454</v>
      </c>
      <c r="G3184">
        <v>16</v>
      </c>
      <c r="H3184">
        <v>0.06</v>
      </c>
      <c r="I3184" s="6" t="s">
        <v>932</v>
      </c>
      <c r="J3184" s="6" t="s">
        <v>933</v>
      </c>
    </row>
    <row r="3185" spans="1:10">
      <c r="A3185">
        <v>0</v>
      </c>
      <c r="B3185">
        <v>0</v>
      </c>
      <c r="C3185">
        <v>-69.380383514377101</v>
      </c>
      <c r="D3185" t="s">
        <v>14</v>
      </c>
      <c r="E3185" t="s">
        <v>3035</v>
      </c>
      <c r="F3185" t="s">
        <v>2454</v>
      </c>
      <c r="G3185">
        <v>16</v>
      </c>
      <c r="H3185">
        <v>0</v>
      </c>
      <c r="I3185">
        <v>0</v>
      </c>
      <c r="J3185" s="6" t="s">
        <v>140</v>
      </c>
    </row>
    <row r="3186" spans="1:10">
      <c r="A3186">
        <v>0</v>
      </c>
      <c r="B3186">
        <v>0</v>
      </c>
      <c r="C3186">
        <v>-59.156750086348502</v>
      </c>
      <c r="D3186" t="s">
        <v>14</v>
      </c>
      <c r="E3186" t="s">
        <v>3036</v>
      </c>
      <c r="F3186" t="s">
        <v>2454</v>
      </c>
      <c r="G3186">
        <v>16</v>
      </c>
      <c r="H3186">
        <v>0</v>
      </c>
      <c r="I3186">
        <v>0</v>
      </c>
      <c r="J3186" s="6" t="s">
        <v>140</v>
      </c>
    </row>
    <row r="3187" spans="1:10">
      <c r="A3187">
        <v>0</v>
      </c>
      <c r="B3187">
        <v>0</v>
      </c>
      <c r="C3187">
        <v>-132.36825099783599</v>
      </c>
      <c r="D3187" t="s">
        <v>14</v>
      </c>
      <c r="E3187" t="s">
        <v>3037</v>
      </c>
      <c r="F3187" t="s">
        <v>2454</v>
      </c>
      <c r="G3187">
        <v>16</v>
      </c>
      <c r="H3187">
        <v>0</v>
      </c>
      <c r="I3187">
        <v>0</v>
      </c>
      <c r="J3187" s="6" t="s">
        <v>140</v>
      </c>
    </row>
    <row r="3188" spans="1:10">
      <c r="A3188">
        <v>0.05</v>
      </c>
      <c r="B3188">
        <v>0</v>
      </c>
      <c r="C3188">
        <v>-314.32326387549</v>
      </c>
      <c r="D3188" t="s">
        <v>14</v>
      </c>
      <c r="E3188" t="s">
        <v>3038</v>
      </c>
      <c r="F3188" t="s">
        <v>2454</v>
      </c>
      <c r="G3188">
        <v>16</v>
      </c>
      <c r="H3188">
        <v>0.05</v>
      </c>
      <c r="I3188">
        <v>7.5593352321114303E-3</v>
      </c>
      <c r="J3188" s="6" t="s">
        <v>199</v>
      </c>
    </row>
    <row r="3189" spans="1:10">
      <c r="A3189">
        <v>0</v>
      </c>
      <c r="B3189">
        <v>0</v>
      </c>
      <c r="C3189">
        <v>-247.05292610818299</v>
      </c>
      <c r="D3189" t="s">
        <v>14</v>
      </c>
      <c r="E3189" t="s">
        <v>3039</v>
      </c>
      <c r="F3189" t="s">
        <v>2454</v>
      </c>
      <c r="G3189">
        <v>16</v>
      </c>
      <c r="H3189">
        <v>0</v>
      </c>
      <c r="I3189">
        <v>0</v>
      </c>
      <c r="J3189" s="6" t="s">
        <v>140</v>
      </c>
    </row>
    <row r="3190" spans="1:10">
      <c r="A3190">
        <v>0</v>
      </c>
      <c r="B3190">
        <v>0</v>
      </c>
      <c r="C3190">
        <v>-290.779355135689</v>
      </c>
      <c r="D3190" t="s">
        <v>14</v>
      </c>
      <c r="E3190" t="s">
        <v>3040</v>
      </c>
      <c r="F3190" t="s">
        <v>2454</v>
      </c>
      <c r="G3190">
        <v>16</v>
      </c>
      <c r="H3190">
        <v>0</v>
      </c>
      <c r="I3190">
        <v>0</v>
      </c>
      <c r="J3190" s="6" t="s">
        <v>140</v>
      </c>
    </row>
    <row r="3191" spans="1:10">
      <c r="A3191">
        <v>0</v>
      </c>
      <c r="B3191">
        <v>0</v>
      </c>
      <c r="C3191">
        <v>-6.2211578933173897</v>
      </c>
      <c r="D3191" t="s">
        <v>14</v>
      </c>
      <c r="E3191" t="s">
        <v>3041</v>
      </c>
      <c r="F3191" t="s">
        <v>2454</v>
      </c>
      <c r="G3191">
        <v>16</v>
      </c>
      <c r="H3191">
        <v>0</v>
      </c>
      <c r="I3191">
        <v>0</v>
      </c>
      <c r="J3191" s="6" t="s">
        <v>140</v>
      </c>
    </row>
    <row r="3192" spans="1:10">
      <c r="A3192">
        <v>0</v>
      </c>
      <c r="B3192">
        <v>0</v>
      </c>
      <c r="C3192">
        <v>-3.3266611675089699</v>
      </c>
      <c r="D3192" t="s">
        <v>14</v>
      </c>
      <c r="E3192" t="s">
        <v>3042</v>
      </c>
      <c r="F3192" t="s">
        <v>2454</v>
      </c>
      <c r="G3192">
        <v>16</v>
      </c>
      <c r="H3192">
        <v>0</v>
      </c>
      <c r="I3192">
        <v>0</v>
      </c>
      <c r="J3192" s="6" t="s">
        <v>140</v>
      </c>
    </row>
    <row r="3193" spans="1:10">
      <c r="A3193">
        <v>0.01</v>
      </c>
      <c r="B3193">
        <v>0</v>
      </c>
      <c r="C3193">
        <v>-381.68830973544402</v>
      </c>
      <c r="D3193" t="s">
        <v>14</v>
      </c>
      <c r="E3193" t="s">
        <v>3043</v>
      </c>
      <c r="F3193" t="s">
        <v>2454</v>
      </c>
      <c r="G3193">
        <v>16</v>
      </c>
      <c r="H3193">
        <v>0.01</v>
      </c>
      <c r="I3193" s="6" t="s">
        <v>479</v>
      </c>
      <c r="J3193" s="6" t="s">
        <v>480</v>
      </c>
    </row>
    <row r="3194" spans="1:10">
      <c r="A3194">
        <v>0.02</v>
      </c>
      <c r="B3194">
        <v>0</v>
      </c>
      <c r="C3194">
        <v>-361.63339005950502</v>
      </c>
      <c r="D3194" t="s">
        <v>14</v>
      </c>
      <c r="E3194" t="s">
        <v>3044</v>
      </c>
      <c r="F3194" t="s">
        <v>2454</v>
      </c>
      <c r="G3194">
        <v>16</v>
      </c>
      <c r="H3194">
        <v>0.02</v>
      </c>
      <c r="I3194">
        <v>1.4372521617873901E-3</v>
      </c>
      <c r="J3194" s="6" t="s">
        <v>899</v>
      </c>
    </row>
    <row r="3195" spans="1:10">
      <c r="A3195">
        <v>0</v>
      </c>
      <c r="B3195">
        <v>0</v>
      </c>
      <c r="C3195">
        <v>-4.08043635652158</v>
      </c>
      <c r="D3195" t="s">
        <v>14</v>
      </c>
      <c r="E3195" t="s">
        <v>3045</v>
      </c>
      <c r="F3195" t="s">
        <v>2454</v>
      </c>
      <c r="G3195">
        <v>16</v>
      </c>
      <c r="H3195">
        <v>0</v>
      </c>
      <c r="I3195">
        <v>0</v>
      </c>
      <c r="J3195" s="6" t="s">
        <v>140</v>
      </c>
    </row>
    <row r="3196" spans="1:10">
      <c r="A3196">
        <v>0</v>
      </c>
      <c r="B3196">
        <v>0</v>
      </c>
      <c r="C3196">
        <v>-8.7929852949544998</v>
      </c>
      <c r="D3196" t="s">
        <v>14</v>
      </c>
      <c r="E3196" t="s">
        <v>3046</v>
      </c>
      <c r="F3196" t="s">
        <v>2454</v>
      </c>
      <c r="G3196">
        <v>16</v>
      </c>
      <c r="H3196">
        <v>0</v>
      </c>
      <c r="I3196">
        <v>0</v>
      </c>
      <c r="J3196" s="6" t="s">
        <v>140</v>
      </c>
    </row>
    <row r="3197" spans="1:10">
      <c r="A3197">
        <v>0</v>
      </c>
      <c r="B3197">
        <v>0</v>
      </c>
      <c r="C3197">
        <v>-183.592810497502</v>
      </c>
      <c r="D3197" t="s">
        <v>14</v>
      </c>
      <c r="E3197" t="s">
        <v>3047</v>
      </c>
      <c r="F3197" t="s">
        <v>2454</v>
      </c>
      <c r="G3197">
        <v>16</v>
      </c>
      <c r="H3197">
        <v>0</v>
      </c>
      <c r="I3197">
        <v>0</v>
      </c>
      <c r="J3197" s="6" t="s">
        <v>140</v>
      </c>
    </row>
    <row r="3198" spans="1:10">
      <c r="A3198">
        <v>0</v>
      </c>
      <c r="B3198">
        <v>0</v>
      </c>
      <c r="C3198">
        <v>-301.16904927445302</v>
      </c>
      <c r="D3198" t="s">
        <v>14</v>
      </c>
      <c r="E3198" t="s">
        <v>3048</v>
      </c>
      <c r="F3198" t="s">
        <v>2454</v>
      </c>
      <c r="G3198">
        <v>16</v>
      </c>
      <c r="H3198">
        <v>0</v>
      </c>
      <c r="I3198">
        <v>0</v>
      </c>
      <c r="J3198" s="6" t="s">
        <v>140</v>
      </c>
    </row>
    <row r="3199" spans="1:10">
      <c r="A3199">
        <v>0</v>
      </c>
      <c r="B3199">
        <v>0</v>
      </c>
      <c r="C3199">
        <v>-5.8291947950308298</v>
      </c>
      <c r="D3199" t="s">
        <v>14</v>
      </c>
      <c r="E3199" t="s">
        <v>3049</v>
      </c>
      <c r="F3199" t="s">
        <v>2454</v>
      </c>
      <c r="G3199">
        <v>16</v>
      </c>
      <c r="H3199">
        <v>0</v>
      </c>
      <c r="I3199">
        <v>0</v>
      </c>
      <c r="J3199" s="6" t="s">
        <v>140</v>
      </c>
    </row>
    <row r="3200" spans="1:10">
      <c r="A3200">
        <v>0.31</v>
      </c>
      <c r="B3200">
        <v>0</v>
      </c>
      <c r="C3200">
        <v>-706.28854535855396</v>
      </c>
      <c r="D3200" t="s">
        <v>14</v>
      </c>
      <c r="E3200" t="s">
        <v>3050</v>
      </c>
      <c r="F3200" t="s">
        <v>2454</v>
      </c>
      <c r="G3200">
        <v>16</v>
      </c>
      <c r="H3200">
        <v>0.31</v>
      </c>
      <c r="I3200" s="6" t="s">
        <v>860</v>
      </c>
      <c r="J3200" s="6" t="s">
        <v>861</v>
      </c>
    </row>
    <row r="3201" spans="1:10">
      <c r="A3201" s="6" t="s">
        <v>773</v>
      </c>
      <c r="B3201">
        <v>0</v>
      </c>
      <c r="C3201">
        <v>-977.22843314084503</v>
      </c>
      <c r="D3201" t="s">
        <v>14</v>
      </c>
      <c r="E3201" t="s">
        <v>3051</v>
      </c>
      <c r="F3201" t="s">
        <v>2454</v>
      </c>
      <c r="G3201">
        <v>17</v>
      </c>
      <c r="H3201" s="6" t="s">
        <v>773</v>
      </c>
      <c r="I3201" s="6" t="s">
        <v>3052</v>
      </c>
      <c r="J3201" s="6" t="s">
        <v>3053</v>
      </c>
    </row>
    <row r="3202" spans="1:10">
      <c r="A3202">
        <v>0</v>
      </c>
      <c r="B3202">
        <v>0</v>
      </c>
      <c r="C3202">
        <v>-406.477773322107</v>
      </c>
      <c r="D3202" t="s">
        <v>14</v>
      </c>
      <c r="E3202" t="s">
        <v>3054</v>
      </c>
      <c r="F3202" t="s">
        <v>2454</v>
      </c>
      <c r="G3202">
        <v>16</v>
      </c>
      <c r="H3202">
        <v>0</v>
      </c>
      <c r="I3202">
        <v>0</v>
      </c>
      <c r="J3202" s="6" t="s">
        <v>140</v>
      </c>
    </row>
    <row r="3203" spans="1:10">
      <c r="A3203">
        <v>0</v>
      </c>
      <c r="B3203">
        <v>0</v>
      </c>
      <c r="C3203">
        <v>-9.3336049917093202</v>
      </c>
      <c r="D3203" t="s">
        <v>14</v>
      </c>
      <c r="E3203" t="s">
        <v>3055</v>
      </c>
      <c r="F3203" t="s">
        <v>2454</v>
      </c>
      <c r="G3203">
        <v>16</v>
      </c>
      <c r="H3203">
        <v>0</v>
      </c>
      <c r="I3203">
        <v>0</v>
      </c>
      <c r="J3203" s="6" t="s">
        <v>140</v>
      </c>
    </row>
    <row r="3204" spans="1:10">
      <c r="A3204">
        <v>0</v>
      </c>
      <c r="B3204">
        <v>0</v>
      </c>
      <c r="C3204">
        <v>-54.022312192622202</v>
      </c>
      <c r="D3204" t="s">
        <v>14</v>
      </c>
      <c r="E3204" t="s">
        <v>3056</v>
      </c>
      <c r="F3204" t="s">
        <v>2454</v>
      </c>
      <c r="G3204">
        <v>16</v>
      </c>
      <c r="H3204">
        <v>0</v>
      </c>
      <c r="I3204">
        <v>0</v>
      </c>
      <c r="J3204" s="6" t="s">
        <v>140</v>
      </c>
    </row>
    <row r="3205" spans="1:10">
      <c r="A3205">
        <v>0</v>
      </c>
      <c r="B3205">
        <v>0</v>
      </c>
      <c r="C3205">
        <v>-41.623822506282799</v>
      </c>
      <c r="D3205" t="s">
        <v>14</v>
      </c>
      <c r="E3205" t="s">
        <v>3057</v>
      </c>
      <c r="F3205" t="s">
        <v>2454</v>
      </c>
      <c r="G3205">
        <v>16</v>
      </c>
      <c r="H3205">
        <v>0</v>
      </c>
      <c r="I3205">
        <v>0</v>
      </c>
      <c r="J3205" s="6" t="s">
        <v>140</v>
      </c>
    </row>
    <row r="3206" spans="1:10">
      <c r="A3206">
        <v>0</v>
      </c>
      <c r="B3206">
        <v>0</v>
      </c>
      <c r="C3206">
        <v>-6.2111075574638903</v>
      </c>
      <c r="D3206" t="s">
        <v>14</v>
      </c>
      <c r="E3206" t="s">
        <v>3058</v>
      </c>
      <c r="F3206" t="s">
        <v>2454</v>
      </c>
      <c r="G3206">
        <v>16</v>
      </c>
      <c r="H3206">
        <v>0</v>
      </c>
      <c r="I3206">
        <v>0</v>
      </c>
      <c r="J3206" s="6" t="s">
        <v>140</v>
      </c>
    </row>
    <row r="3207" spans="1:10">
      <c r="A3207">
        <v>0.14000000000000001</v>
      </c>
      <c r="B3207">
        <v>0</v>
      </c>
      <c r="C3207">
        <v>-917.57361824484406</v>
      </c>
      <c r="D3207" t="s">
        <v>14</v>
      </c>
      <c r="E3207" t="s">
        <v>3059</v>
      </c>
      <c r="F3207" t="s">
        <v>2454</v>
      </c>
      <c r="G3207">
        <v>16</v>
      </c>
      <c r="H3207">
        <v>0.14000000000000001</v>
      </c>
      <c r="I3207">
        <v>4.1864672574284501E-2</v>
      </c>
      <c r="J3207" s="6" t="s">
        <v>170</v>
      </c>
    </row>
    <row r="3208" spans="1:10">
      <c r="A3208">
        <v>0</v>
      </c>
      <c r="B3208">
        <v>0</v>
      </c>
      <c r="C3208">
        <v>-180.37418841695899</v>
      </c>
      <c r="D3208" t="s">
        <v>14</v>
      </c>
      <c r="E3208" t="s">
        <v>3060</v>
      </c>
      <c r="F3208" t="s">
        <v>2454</v>
      </c>
      <c r="G3208">
        <v>16</v>
      </c>
      <c r="H3208">
        <v>0</v>
      </c>
      <c r="I3208">
        <v>0</v>
      </c>
      <c r="J3208" s="6" t="s">
        <v>140</v>
      </c>
    </row>
    <row r="3209" spans="1:10">
      <c r="A3209">
        <v>0.04</v>
      </c>
      <c r="B3209">
        <v>0</v>
      </c>
      <c r="C3209">
        <v>-376.59347049049302</v>
      </c>
      <c r="D3209" t="s">
        <v>14</v>
      </c>
      <c r="E3209" t="s">
        <v>3061</v>
      </c>
      <c r="F3209" t="s">
        <v>2454</v>
      </c>
      <c r="G3209">
        <v>16</v>
      </c>
      <c r="H3209">
        <v>0.04</v>
      </c>
      <c r="I3209">
        <v>5.09931620646296E-3</v>
      </c>
      <c r="J3209" s="6" t="s">
        <v>165</v>
      </c>
    </row>
    <row r="3210" spans="1:10">
      <c r="A3210">
        <v>0.24</v>
      </c>
      <c r="B3210">
        <v>0</v>
      </c>
      <c r="C3210">
        <v>-509.614952265591</v>
      </c>
      <c r="D3210" t="s">
        <v>14</v>
      </c>
      <c r="E3210" t="s">
        <v>3062</v>
      </c>
      <c r="F3210" t="s">
        <v>2454</v>
      </c>
      <c r="G3210">
        <v>16</v>
      </c>
      <c r="H3210">
        <v>0.24</v>
      </c>
      <c r="I3210">
        <v>9.5792488470350406E-2</v>
      </c>
      <c r="J3210" s="6" t="s">
        <v>152</v>
      </c>
    </row>
    <row r="3211" spans="1:10">
      <c r="A3211">
        <v>0</v>
      </c>
      <c r="B3211">
        <v>0</v>
      </c>
      <c r="C3211">
        <v>-198.02436633023501</v>
      </c>
      <c r="D3211" t="s">
        <v>14</v>
      </c>
      <c r="E3211" t="s">
        <v>3063</v>
      </c>
      <c r="F3211" t="s">
        <v>2454</v>
      </c>
      <c r="G3211">
        <v>16</v>
      </c>
      <c r="H3211">
        <v>0</v>
      </c>
      <c r="I3211">
        <v>0</v>
      </c>
      <c r="J3211" s="6" t="s">
        <v>140</v>
      </c>
    </row>
    <row r="3212" spans="1:10">
      <c r="A3212">
        <v>7.0000000000000007E-2</v>
      </c>
      <c r="B3212">
        <v>0</v>
      </c>
      <c r="C3212">
        <v>-498.16989900990097</v>
      </c>
      <c r="D3212" t="s">
        <v>14</v>
      </c>
      <c r="E3212" t="s">
        <v>3064</v>
      </c>
      <c r="F3212" t="s">
        <v>2454</v>
      </c>
      <c r="G3212">
        <v>16</v>
      </c>
      <c r="H3212">
        <v>7.0000000000000007E-2</v>
      </c>
      <c r="I3212" s="6" t="s">
        <v>177</v>
      </c>
      <c r="J3212">
        <v>0.29301767695622299</v>
      </c>
    </row>
    <row r="3213" spans="1:10">
      <c r="A3213">
        <v>0.21</v>
      </c>
      <c r="B3213">
        <v>0</v>
      </c>
      <c r="C3213">
        <v>-598.54513465792604</v>
      </c>
      <c r="D3213" t="s">
        <v>14</v>
      </c>
      <c r="E3213" t="s">
        <v>3065</v>
      </c>
      <c r="F3213" t="s">
        <v>2454</v>
      </c>
      <c r="G3213">
        <v>16</v>
      </c>
      <c r="H3213">
        <v>0.21</v>
      </c>
      <c r="I3213" s="6" t="s">
        <v>162</v>
      </c>
      <c r="J3213" s="6" t="s">
        <v>163</v>
      </c>
    </row>
    <row r="3214" spans="1:10">
      <c r="A3214">
        <v>0</v>
      </c>
      <c r="B3214">
        <v>0</v>
      </c>
      <c r="C3214">
        <v>-7.2563424862280401</v>
      </c>
      <c r="D3214" t="s">
        <v>14</v>
      </c>
      <c r="E3214" t="s">
        <v>3066</v>
      </c>
      <c r="F3214" t="s">
        <v>2454</v>
      </c>
      <c r="G3214">
        <v>16</v>
      </c>
      <c r="H3214">
        <v>0</v>
      </c>
      <c r="I3214">
        <v>0</v>
      </c>
      <c r="J3214" s="6" t="s">
        <v>140</v>
      </c>
    </row>
    <row r="3215" spans="1:10">
      <c r="A3215">
        <v>0.01</v>
      </c>
      <c r="B3215">
        <v>0</v>
      </c>
      <c r="C3215">
        <v>-322.48638485715799</v>
      </c>
      <c r="D3215" t="s">
        <v>14</v>
      </c>
      <c r="E3215" t="s">
        <v>3067</v>
      </c>
      <c r="F3215" t="s">
        <v>2454</v>
      </c>
      <c r="G3215">
        <v>16</v>
      </c>
      <c r="H3215">
        <v>0.01</v>
      </c>
      <c r="I3215" s="6" t="s">
        <v>479</v>
      </c>
      <c r="J3215" s="6" t="s">
        <v>480</v>
      </c>
    </row>
    <row r="3216" spans="1:10">
      <c r="A3216">
        <v>0.15</v>
      </c>
      <c r="B3216">
        <v>0</v>
      </c>
      <c r="C3216">
        <v>-503.27908865055099</v>
      </c>
      <c r="D3216" t="s">
        <v>14</v>
      </c>
      <c r="E3216" t="s">
        <v>3068</v>
      </c>
      <c r="F3216" t="s">
        <v>2454</v>
      </c>
      <c r="G3216">
        <v>16</v>
      </c>
      <c r="H3216">
        <v>0.15</v>
      </c>
      <c r="I3216">
        <v>4.6658155288370001E-2</v>
      </c>
      <c r="J3216" s="6" t="s">
        <v>365</v>
      </c>
    </row>
    <row r="3217" spans="1:10">
      <c r="A3217">
        <v>0</v>
      </c>
      <c r="B3217">
        <v>0</v>
      </c>
      <c r="C3217">
        <v>-34.9843000872226</v>
      </c>
      <c r="D3217" t="s">
        <v>14</v>
      </c>
      <c r="E3217" t="s">
        <v>3069</v>
      </c>
      <c r="F3217" t="s">
        <v>2454</v>
      </c>
      <c r="G3217">
        <v>16</v>
      </c>
      <c r="H3217">
        <v>0</v>
      </c>
      <c r="I3217">
        <v>0</v>
      </c>
      <c r="J3217" s="6" t="s">
        <v>140</v>
      </c>
    </row>
    <row r="3218" spans="1:10">
      <c r="A3218" s="6" t="s">
        <v>472</v>
      </c>
      <c r="B3218">
        <v>0</v>
      </c>
      <c r="C3218">
        <v>-41.000635034699201</v>
      </c>
      <c r="D3218" t="s">
        <v>13</v>
      </c>
      <c r="E3218" t="s">
        <v>3070</v>
      </c>
      <c r="F3218" t="s">
        <v>2454</v>
      </c>
      <c r="G3218">
        <v>5</v>
      </c>
      <c r="H3218" s="6" t="s">
        <v>472</v>
      </c>
      <c r="I3218" s="6" t="s">
        <v>1145</v>
      </c>
      <c r="J3218" s="6" t="s">
        <v>1146</v>
      </c>
    </row>
    <row r="3219" spans="1:10">
      <c r="A3219">
        <v>0.15</v>
      </c>
      <c r="B3219">
        <v>0</v>
      </c>
      <c r="C3219">
        <v>-542.39892450219895</v>
      </c>
      <c r="D3219" t="s">
        <v>14</v>
      </c>
      <c r="E3219" t="s">
        <v>3070</v>
      </c>
      <c r="F3219" t="s">
        <v>2454</v>
      </c>
      <c r="G3219">
        <v>16</v>
      </c>
      <c r="H3219">
        <v>0.15</v>
      </c>
      <c r="I3219">
        <v>4.6658155288370001E-2</v>
      </c>
      <c r="J3219" s="6" t="s">
        <v>365</v>
      </c>
    </row>
    <row r="3220" spans="1:10">
      <c r="A3220">
        <v>0.36</v>
      </c>
      <c r="B3220">
        <v>0</v>
      </c>
      <c r="C3220">
        <v>-63.188194759755099</v>
      </c>
      <c r="D3220" t="s">
        <v>10</v>
      </c>
      <c r="E3220" t="s">
        <v>3071</v>
      </c>
      <c r="F3220" t="s">
        <v>2454</v>
      </c>
      <c r="G3220">
        <v>5</v>
      </c>
      <c r="H3220">
        <v>0.36</v>
      </c>
      <c r="I3220">
        <v>9.8640099433966205E-2</v>
      </c>
      <c r="J3220" s="6" t="s">
        <v>844</v>
      </c>
    </row>
    <row r="3221" spans="1:10">
      <c r="A3221">
        <v>0.43</v>
      </c>
      <c r="B3221">
        <v>0</v>
      </c>
      <c r="C3221">
        <v>-681.452987771631</v>
      </c>
      <c r="D3221" t="s">
        <v>14</v>
      </c>
      <c r="E3221" t="s">
        <v>3071</v>
      </c>
      <c r="F3221" t="s">
        <v>2454</v>
      </c>
      <c r="G3221">
        <v>16</v>
      </c>
      <c r="H3221">
        <v>0.43</v>
      </c>
      <c r="I3221" s="6" t="s">
        <v>459</v>
      </c>
      <c r="J3221" s="6" t="s">
        <v>460</v>
      </c>
    </row>
    <row r="3222" spans="1:10">
      <c r="A3222">
        <v>0</v>
      </c>
      <c r="B3222">
        <v>0</v>
      </c>
      <c r="C3222">
        <v>-6.7337250218459603</v>
      </c>
      <c r="D3222" t="s">
        <v>14</v>
      </c>
      <c r="E3222" t="s">
        <v>3072</v>
      </c>
      <c r="F3222" t="s">
        <v>2454</v>
      </c>
      <c r="G3222">
        <v>16</v>
      </c>
      <c r="H3222">
        <v>0</v>
      </c>
      <c r="I3222">
        <v>0</v>
      </c>
      <c r="J3222" s="6" t="s">
        <v>140</v>
      </c>
    </row>
    <row r="3223" spans="1:10">
      <c r="A3223">
        <v>0</v>
      </c>
      <c r="B3223">
        <v>0</v>
      </c>
      <c r="C3223">
        <v>-181.355453674757</v>
      </c>
      <c r="D3223" t="s">
        <v>14</v>
      </c>
      <c r="E3223" t="s">
        <v>3073</v>
      </c>
      <c r="F3223" t="s">
        <v>2454</v>
      </c>
      <c r="G3223">
        <v>16</v>
      </c>
      <c r="H3223">
        <v>0</v>
      </c>
      <c r="I3223">
        <v>0</v>
      </c>
      <c r="J3223" s="6" t="s">
        <v>140</v>
      </c>
    </row>
    <row r="3224" spans="1:10">
      <c r="A3224">
        <v>0</v>
      </c>
      <c r="B3224">
        <v>0</v>
      </c>
      <c r="C3224">
        <v>-7.2764431579350397</v>
      </c>
      <c r="D3224" t="s">
        <v>14</v>
      </c>
      <c r="E3224" t="s">
        <v>3074</v>
      </c>
      <c r="F3224" t="s">
        <v>2454</v>
      </c>
      <c r="G3224">
        <v>16</v>
      </c>
      <c r="H3224">
        <v>0</v>
      </c>
      <c r="I3224">
        <v>0</v>
      </c>
      <c r="J3224" s="6" t="s">
        <v>140</v>
      </c>
    </row>
    <row r="3225" spans="1:10">
      <c r="A3225">
        <v>0.24</v>
      </c>
      <c r="B3225">
        <v>0</v>
      </c>
      <c r="C3225">
        <v>-352.39621910434801</v>
      </c>
      <c r="D3225" t="s">
        <v>14</v>
      </c>
      <c r="E3225" t="s">
        <v>3075</v>
      </c>
      <c r="F3225" t="s">
        <v>2454</v>
      </c>
      <c r="G3225">
        <v>16</v>
      </c>
      <c r="H3225">
        <v>0.24</v>
      </c>
      <c r="I3225">
        <v>9.5792488470350406E-2</v>
      </c>
      <c r="J3225" s="6" t="s">
        <v>152</v>
      </c>
    </row>
    <row r="3226" spans="1:10">
      <c r="A3226">
        <v>0</v>
      </c>
      <c r="B3226">
        <v>0</v>
      </c>
      <c r="C3226">
        <v>-138.48738140459201</v>
      </c>
      <c r="D3226" t="s">
        <v>14</v>
      </c>
      <c r="E3226" t="s">
        <v>3076</v>
      </c>
      <c r="F3226" t="s">
        <v>2454</v>
      </c>
      <c r="G3226">
        <v>16</v>
      </c>
      <c r="H3226">
        <v>0</v>
      </c>
      <c r="I3226">
        <v>0</v>
      </c>
      <c r="J3226" s="6" t="s">
        <v>140</v>
      </c>
    </row>
    <row r="3227" spans="1:10">
      <c r="A3227">
        <v>0.23</v>
      </c>
      <c r="B3227">
        <v>0</v>
      </c>
      <c r="C3227">
        <v>-758.88920510878302</v>
      </c>
      <c r="D3227" t="s">
        <v>14</v>
      </c>
      <c r="E3227" t="s">
        <v>3077</v>
      </c>
      <c r="F3227" t="s">
        <v>2454</v>
      </c>
      <c r="G3227">
        <v>16</v>
      </c>
      <c r="H3227">
        <v>0.23</v>
      </c>
      <c r="I3227">
        <v>8.9866955870574194E-2</v>
      </c>
      <c r="J3227" s="6" t="s">
        <v>402</v>
      </c>
    </row>
    <row r="3228" spans="1:10">
      <c r="A3228">
        <v>0</v>
      </c>
      <c r="B3228">
        <v>0</v>
      </c>
      <c r="C3228">
        <v>-80.003895757731399</v>
      </c>
      <c r="D3228" t="s">
        <v>14</v>
      </c>
      <c r="E3228" t="s">
        <v>3078</v>
      </c>
      <c r="F3228" t="s">
        <v>2454</v>
      </c>
      <c r="G3228">
        <v>16</v>
      </c>
      <c r="H3228">
        <v>0</v>
      </c>
      <c r="I3228">
        <v>0</v>
      </c>
      <c r="J3228" s="6" t="s">
        <v>140</v>
      </c>
    </row>
    <row r="3229" spans="1:10">
      <c r="A3229">
        <v>0</v>
      </c>
      <c r="B3229">
        <v>0</v>
      </c>
      <c r="C3229">
        <v>-13.0236015236318</v>
      </c>
      <c r="D3229" t="s">
        <v>13</v>
      </c>
      <c r="E3229" t="s">
        <v>3079</v>
      </c>
      <c r="F3229" t="s">
        <v>2454</v>
      </c>
      <c r="G3229">
        <v>5</v>
      </c>
      <c r="H3229">
        <v>0</v>
      </c>
      <c r="I3229" s="6" t="s">
        <v>126</v>
      </c>
      <c r="J3229" s="6" t="s">
        <v>127</v>
      </c>
    </row>
    <row r="3230" spans="1:10">
      <c r="A3230">
        <v>0</v>
      </c>
      <c r="B3230">
        <v>0</v>
      </c>
      <c r="C3230">
        <v>-215.86658389815699</v>
      </c>
      <c r="D3230" t="s">
        <v>14</v>
      </c>
      <c r="E3230" t="s">
        <v>3079</v>
      </c>
      <c r="F3230" t="s">
        <v>2454</v>
      </c>
      <c r="G3230">
        <v>16</v>
      </c>
      <c r="H3230">
        <v>0</v>
      </c>
      <c r="I3230">
        <v>0</v>
      </c>
      <c r="J3230" s="6" t="s">
        <v>140</v>
      </c>
    </row>
    <row r="3231" spans="1:10">
      <c r="A3231">
        <v>0.06</v>
      </c>
      <c r="B3231">
        <v>0</v>
      </c>
      <c r="C3231">
        <v>-379.10696347021297</v>
      </c>
      <c r="D3231" t="s">
        <v>14</v>
      </c>
      <c r="E3231" t="s">
        <v>3080</v>
      </c>
      <c r="F3231" t="s">
        <v>2454</v>
      </c>
      <c r="G3231">
        <v>16</v>
      </c>
      <c r="H3231">
        <v>0.06</v>
      </c>
      <c r="I3231" s="6" t="s">
        <v>932</v>
      </c>
      <c r="J3231" s="6" t="s">
        <v>933</v>
      </c>
    </row>
    <row r="3232" spans="1:10">
      <c r="A3232">
        <v>0</v>
      </c>
      <c r="B3232">
        <v>0</v>
      </c>
      <c r="C3232">
        <v>-7.3065941654955404</v>
      </c>
      <c r="D3232" t="s">
        <v>14</v>
      </c>
      <c r="E3232" t="s">
        <v>3081</v>
      </c>
      <c r="F3232" t="s">
        <v>2454</v>
      </c>
      <c r="G3232">
        <v>16</v>
      </c>
      <c r="H3232">
        <v>0</v>
      </c>
      <c r="I3232">
        <v>0</v>
      </c>
      <c r="J3232" s="6" t="s">
        <v>140</v>
      </c>
    </row>
    <row r="3233" spans="1:10">
      <c r="A3233">
        <v>0</v>
      </c>
      <c r="B3233">
        <v>0</v>
      </c>
      <c r="C3233">
        <v>-19.583418718708302</v>
      </c>
      <c r="D3233" t="s">
        <v>10</v>
      </c>
      <c r="E3233" t="s">
        <v>3082</v>
      </c>
      <c r="F3233" t="s">
        <v>2454</v>
      </c>
      <c r="G3233">
        <v>5</v>
      </c>
      <c r="H3233">
        <v>0</v>
      </c>
      <c r="I3233" s="6" t="s">
        <v>126</v>
      </c>
      <c r="J3233" s="6" t="s">
        <v>127</v>
      </c>
    </row>
    <row r="3234" spans="1:10">
      <c r="A3234">
        <v>0.36</v>
      </c>
      <c r="B3234">
        <v>0</v>
      </c>
      <c r="C3234">
        <v>-933.616270973013</v>
      </c>
      <c r="D3234" t="s">
        <v>14</v>
      </c>
      <c r="E3234" t="s">
        <v>3082</v>
      </c>
      <c r="F3234" t="s">
        <v>2454</v>
      </c>
      <c r="G3234">
        <v>16</v>
      </c>
      <c r="H3234">
        <v>0.36</v>
      </c>
      <c r="I3234" s="6" t="s">
        <v>252</v>
      </c>
      <c r="J3234" s="6" t="s">
        <v>253</v>
      </c>
    </row>
    <row r="3235" spans="1:10">
      <c r="A3235">
        <v>0.13</v>
      </c>
      <c r="B3235">
        <v>0</v>
      </c>
      <c r="C3235">
        <v>-50.2031321048499</v>
      </c>
      <c r="D3235" t="s">
        <v>10</v>
      </c>
      <c r="E3235" t="s">
        <v>3083</v>
      </c>
      <c r="F3235" t="s">
        <v>2454</v>
      </c>
      <c r="G3235">
        <v>5</v>
      </c>
      <c r="H3235">
        <v>0.13</v>
      </c>
      <c r="I3235" s="6" t="s">
        <v>828</v>
      </c>
      <c r="J3235" s="6" t="s">
        <v>829</v>
      </c>
    </row>
    <row r="3236" spans="1:10">
      <c r="A3236">
        <v>0</v>
      </c>
      <c r="B3236">
        <v>0</v>
      </c>
      <c r="C3236">
        <v>-10.880462324806301</v>
      </c>
      <c r="D3236" t="s">
        <v>13</v>
      </c>
      <c r="E3236" t="s">
        <v>3083</v>
      </c>
      <c r="F3236" t="s">
        <v>2454</v>
      </c>
      <c r="G3236">
        <v>6</v>
      </c>
      <c r="H3236">
        <v>0</v>
      </c>
      <c r="I3236">
        <v>0</v>
      </c>
      <c r="J3236" s="6" t="s">
        <v>109</v>
      </c>
    </row>
    <row r="3237" spans="1:10">
      <c r="A3237">
        <v>0.34</v>
      </c>
      <c r="B3237">
        <v>0</v>
      </c>
      <c r="C3237">
        <v>-862.95209574122396</v>
      </c>
      <c r="D3237" t="s">
        <v>14</v>
      </c>
      <c r="E3237" t="s">
        <v>3083</v>
      </c>
      <c r="F3237" t="s">
        <v>2454</v>
      </c>
      <c r="G3237">
        <v>16</v>
      </c>
      <c r="H3237">
        <v>0.34</v>
      </c>
      <c r="I3237" s="6" t="s">
        <v>294</v>
      </c>
      <c r="J3237" s="6" t="s">
        <v>295</v>
      </c>
    </row>
    <row r="3238" spans="1:10">
      <c r="A3238">
        <v>0.18</v>
      </c>
      <c r="B3238">
        <v>0</v>
      </c>
      <c r="C3238">
        <v>-558.39394043631796</v>
      </c>
      <c r="D3238" t="s">
        <v>14</v>
      </c>
      <c r="E3238" t="s">
        <v>3084</v>
      </c>
      <c r="F3238" t="s">
        <v>2454</v>
      </c>
      <c r="G3238">
        <v>16</v>
      </c>
      <c r="H3238">
        <v>0.18</v>
      </c>
      <c r="I3238">
        <v>6.1913216705024199E-2</v>
      </c>
      <c r="J3238" s="6" t="s">
        <v>733</v>
      </c>
    </row>
    <row r="3239" spans="1:10">
      <c r="A3239">
        <v>0.04</v>
      </c>
      <c r="B3239">
        <v>0</v>
      </c>
      <c r="C3239">
        <v>-404.04748972212002</v>
      </c>
      <c r="D3239" t="s">
        <v>14</v>
      </c>
      <c r="E3239" t="s">
        <v>3085</v>
      </c>
      <c r="F3239" t="s">
        <v>2454</v>
      </c>
      <c r="G3239">
        <v>16</v>
      </c>
      <c r="H3239">
        <v>0.04</v>
      </c>
      <c r="I3239">
        <v>5.09931620646296E-3</v>
      </c>
      <c r="J3239" s="6" t="s">
        <v>165</v>
      </c>
    </row>
    <row r="3240" spans="1:10">
      <c r="A3240">
        <v>0</v>
      </c>
      <c r="B3240">
        <v>0</v>
      </c>
      <c r="C3240">
        <v>-108.753509921663</v>
      </c>
      <c r="D3240" t="s">
        <v>14</v>
      </c>
      <c r="E3240" t="s">
        <v>3086</v>
      </c>
      <c r="F3240" t="s">
        <v>2454</v>
      </c>
      <c r="G3240">
        <v>17</v>
      </c>
      <c r="H3240">
        <v>0</v>
      </c>
      <c r="I3240" s="6" t="s">
        <v>2525</v>
      </c>
      <c r="J3240" s="6" t="s">
        <v>2526</v>
      </c>
    </row>
    <row r="3241" spans="1:10">
      <c r="A3241">
        <v>0</v>
      </c>
      <c r="B3241">
        <v>0</v>
      </c>
      <c r="C3241">
        <v>-6.2513089008778904</v>
      </c>
      <c r="D3241" t="s">
        <v>14</v>
      </c>
      <c r="E3241" t="s">
        <v>3087</v>
      </c>
      <c r="F3241" t="s">
        <v>2454</v>
      </c>
      <c r="G3241">
        <v>16</v>
      </c>
      <c r="H3241">
        <v>0</v>
      </c>
      <c r="I3241">
        <v>0</v>
      </c>
      <c r="J3241" s="6" t="s">
        <v>140</v>
      </c>
    </row>
    <row r="3242" spans="1:10">
      <c r="A3242">
        <v>0.19</v>
      </c>
      <c r="B3242">
        <v>0</v>
      </c>
      <c r="C3242">
        <v>-518.81425637169696</v>
      </c>
      <c r="D3242" t="s">
        <v>14</v>
      </c>
      <c r="E3242" t="s">
        <v>3088</v>
      </c>
      <c r="F3242" t="s">
        <v>2454</v>
      </c>
      <c r="G3242">
        <v>16</v>
      </c>
      <c r="H3242">
        <v>0.19</v>
      </c>
      <c r="I3242">
        <v>6.7266012751223098E-2</v>
      </c>
      <c r="J3242" s="6" t="s">
        <v>504</v>
      </c>
    </row>
    <row r="3243" spans="1:10">
      <c r="A3243">
        <v>1</v>
      </c>
      <c r="B3243">
        <v>0</v>
      </c>
      <c r="C3243">
        <v>-9.0574057957311496</v>
      </c>
      <c r="D3243" t="s">
        <v>14</v>
      </c>
      <c r="E3243" t="s">
        <v>3089</v>
      </c>
      <c r="F3243" t="s">
        <v>2454</v>
      </c>
      <c r="G3243">
        <v>16</v>
      </c>
      <c r="H3243">
        <v>1</v>
      </c>
      <c r="I3243" s="6" t="s">
        <v>149</v>
      </c>
      <c r="J3243">
        <v>1</v>
      </c>
    </row>
    <row r="3244" spans="1:10">
      <c r="A3244" s="6" t="s">
        <v>236</v>
      </c>
      <c r="B3244">
        <v>0</v>
      </c>
      <c r="C3244">
        <v>-112.494955633998</v>
      </c>
      <c r="D3244" t="s">
        <v>10</v>
      </c>
      <c r="E3244" t="s">
        <v>3090</v>
      </c>
      <c r="F3244" t="s">
        <v>2454</v>
      </c>
      <c r="G3244">
        <v>6</v>
      </c>
      <c r="H3244" s="6" t="s">
        <v>236</v>
      </c>
      <c r="I3244" s="6" t="s">
        <v>1070</v>
      </c>
      <c r="J3244" s="6" t="s">
        <v>1071</v>
      </c>
    </row>
    <row r="3245" spans="1:10">
      <c r="A3245">
        <v>0</v>
      </c>
      <c r="B3245">
        <v>0</v>
      </c>
      <c r="C3245">
        <v>-202.51690963563499</v>
      </c>
      <c r="D3245" t="s">
        <v>14</v>
      </c>
      <c r="E3245" t="s">
        <v>3090</v>
      </c>
      <c r="F3245" t="s">
        <v>2454</v>
      </c>
      <c r="G3245">
        <v>16</v>
      </c>
      <c r="H3245">
        <v>0</v>
      </c>
      <c r="I3245">
        <v>0</v>
      </c>
      <c r="J3245" s="6" t="s">
        <v>140</v>
      </c>
    </row>
    <row r="3246" spans="1:10">
      <c r="A3246">
        <v>0</v>
      </c>
      <c r="B3246">
        <v>0</v>
      </c>
      <c r="C3246">
        <v>-239.50595079651799</v>
      </c>
      <c r="D3246" t="s">
        <v>14</v>
      </c>
      <c r="E3246" t="s">
        <v>3091</v>
      </c>
      <c r="F3246" t="s">
        <v>2454</v>
      </c>
      <c r="G3246">
        <v>16</v>
      </c>
      <c r="H3246">
        <v>0</v>
      </c>
      <c r="I3246">
        <v>0</v>
      </c>
      <c r="J3246" s="6" t="s">
        <v>140</v>
      </c>
    </row>
    <row r="3247" spans="1:10">
      <c r="A3247">
        <v>0</v>
      </c>
      <c r="B3247">
        <v>0</v>
      </c>
      <c r="C3247">
        <v>-55.353756194867302</v>
      </c>
      <c r="D3247" t="s">
        <v>14</v>
      </c>
      <c r="E3247" t="s">
        <v>3092</v>
      </c>
      <c r="F3247" t="s">
        <v>2454</v>
      </c>
      <c r="G3247">
        <v>16</v>
      </c>
      <c r="H3247">
        <v>0</v>
      </c>
      <c r="I3247">
        <v>0</v>
      </c>
      <c r="J3247" s="6" t="s">
        <v>140</v>
      </c>
    </row>
    <row r="3248" spans="1:10">
      <c r="A3248">
        <v>0</v>
      </c>
      <c r="B3248">
        <v>0</v>
      </c>
      <c r="C3248">
        <v>-6.80407737282047</v>
      </c>
      <c r="D3248" t="s">
        <v>14</v>
      </c>
      <c r="E3248" t="s">
        <v>3093</v>
      </c>
      <c r="F3248" t="s">
        <v>2454</v>
      </c>
      <c r="G3248">
        <v>16</v>
      </c>
      <c r="H3248">
        <v>0</v>
      </c>
      <c r="I3248">
        <v>0</v>
      </c>
      <c r="J3248" s="6" t="s">
        <v>140</v>
      </c>
    </row>
    <row r="3249" spans="1:10">
      <c r="A3249">
        <v>0</v>
      </c>
      <c r="B3249">
        <v>0</v>
      </c>
      <c r="C3249">
        <v>-6.72364673707163</v>
      </c>
      <c r="D3249" t="s">
        <v>14</v>
      </c>
      <c r="E3249" t="s">
        <v>3094</v>
      </c>
      <c r="F3249" t="s">
        <v>2454</v>
      </c>
      <c r="G3249">
        <v>16</v>
      </c>
      <c r="H3249">
        <v>0</v>
      </c>
      <c r="I3249">
        <v>0</v>
      </c>
      <c r="J3249" s="6" t="s">
        <v>140</v>
      </c>
    </row>
    <row r="3250" spans="1:10">
      <c r="A3250">
        <v>0</v>
      </c>
      <c r="B3250">
        <v>0</v>
      </c>
      <c r="C3250">
        <v>-131.999893520374</v>
      </c>
      <c r="D3250" t="s">
        <v>14</v>
      </c>
      <c r="E3250" t="s">
        <v>3095</v>
      </c>
      <c r="F3250" t="s">
        <v>2454</v>
      </c>
      <c r="G3250">
        <v>16</v>
      </c>
      <c r="H3250">
        <v>0</v>
      </c>
      <c r="I3250">
        <v>0</v>
      </c>
      <c r="J3250" s="6" t="s">
        <v>140</v>
      </c>
    </row>
    <row r="3251" spans="1:10">
      <c r="A3251">
        <v>0</v>
      </c>
      <c r="B3251">
        <v>0</v>
      </c>
      <c r="C3251">
        <v>-50.079725826825801</v>
      </c>
      <c r="D3251" t="s">
        <v>14</v>
      </c>
      <c r="E3251" t="s">
        <v>3096</v>
      </c>
      <c r="F3251" t="s">
        <v>2454</v>
      </c>
      <c r="G3251">
        <v>16</v>
      </c>
      <c r="H3251">
        <v>0</v>
      </c>
      <c r="I3251">
        <v>0</v>
      </c>
      <c r="J3251" s="6" t="s">
        <v>140</v>
      </c>
    </row>
    <row r="3252" spans="1:10">
      <c r="A3252">
        <v>7.0000000000000007E-2</v>
      </c>
      <c r="B3252">
        <v>0</v>
      </c>
      <c r="C3252">
        <v>-629.18480122537699</v>
      </c>
      <c r="D3252" t="s">
        <v>14</v>
      </c>
      <c r="E3252" t="s">
        <v>3097</v>
      </c>
      <c r="F3252" t="s">
        <v>2454</v>
      </c>
      <c r="G3252">
        <v>16</v>
      </c>
      <c r="H3252">
        <v>7.0000000000000007E-2</v>
      </c>
      <c r="I3252" s="6" t="s">
        <v>177</v>
      </c>
      <c r="J3252">
        <v>0.29301767695622299</v>
      </c>
    </row>
    <row r="3253" spans="1:10">
      <c r="A3253">
        <v>0</v>
      </c>
      <c r="B3253">
        <v>0</v>
      </c>
      <c r="C3253">
        <v>-6.4322149462409204</v>
      </c>
      <c r="D3253" t="s">
        <v>14</v>
      </c>
      <c r="E3253" t="s">
        <v>3098</v>
      </c>
      <c r="F3253" t="s">
        <v>2454</v>
      </c>
      <c r="G3253">
        <v>16</v>
      </c>
      <c r="H3253">
        <v>0</v>
      </c>
      <c r="I3253">
        <v>0</v>
      </c>
      <c r="J3253" s="6" t="s">
        <v>140</v>
      </c>
    </row>
    <row r="3254" spans="1:10">
      <c r="A3254">
        <v>0</v>
      </c>
      <c r="B3254">
        <v>0</v>
      </c>
      <c r="C3254">
        <v>-294.624627309853</v>
      </c>
      <c r="D3254" t="s">
        <v>14</v>
      </c>
      <c r="E3254" t="s">
        <v>3099</v>
      </c>
      <c r="F3254" t="s">
        <v>2454</v>
      </c>
      <c r="G3254">
        <v>16</v>
      </c>
      <c r="H3254">
        <v>0</v>
      </c>
      <c r="I3254">
        <v>0</v>
      </c>
      <c r="J3254" s="6" t="s">
        <v>140</v>
      </c>
    </row>
    <row r="3255" spans="1:10">
      <c r="A3255">
        <v>0.12</v>
      </c>
      <c r="B3255">
        <v>0</v>
      </c>
      <c r="C3255">
        <v>-421.22114192157898</v>
      </c>
      <c r="D3255" t="s">
        <v>14</v>
      </c>
      <c r="E3255" t="s">
        <v>3100</v>
      </c>
      <c r="F3255" t="s">
        <v>2454</v>
      </c>
      <c r="G3255">
        <v>16</v>
      </c>
      <c r="H3255">
        <v>0.12</v>
      </c>
      <c r="I3255">
        <v>3.2767774577421999E-2</v>
      </c>
      <c r="J3255" s="6" t="s">
        <v>260</v>
      </c>
    </row>
    <row r="3256" spans="1:10">
      <c r="A3256">
        <v>0</v>
      </c>
      <c r="B3256">
        <v>0</v>
      </c>
      <c r="C3256">
        <v>-141.01600506353799</v>
      </c>
      <c r="D3256" t="s">
        <v>14</v>
      </c>
      <c r="E3256" t="s">
        <v>3101</v>
      </c>
      <c r="F3256" t="s">
        <v>2454</v>
      </c>
      <c r="G3256">
        <v>16</v>
      </c>
      <c r="H3256">
        <v>0</v>
      </c>
      <c r="I3256">
        <v>0</v>
      </c>
      <c r="J3256" s="6" t="s">
        <v>140</v>
      </c>
    </row>
    <row r="3257" spans="1:10">
      <c r="A3257">
        <v>0.03</v>
      </c>
      <c r="B3257">
        <v>0</v>
      </c>
      <c r="C3257">
        <v>-467.78949771267702</v>
      </c>
      <c r="D3257" t="s">
        <v>14</v>
      </c>
      <c r="E3257" t="s">
        <v>3102</v>
      </c>
      <c r="F3257" t="s">
        <v>2454</v>
      </c>
      <c r="G3257">
        <v>16</v>
      </c>
      <c r="H3257">
        <v>0.03</v>
      </c>
      <c r="I3257">
        <v>3.0372082184858002E-3</v>
      </c>
      <c r="J3257" s="6" t="s">
        <v>334</v>
      </c>
    </row>
    <row r="3258" spans="1:10">
      <c r="A3258">
        <v>0</v>
      </c>
      <c r="B3258">
        <v>0</v>
      </c>
      <c r="C3258">
        <v>-346.98440229415098</v>
      </c>
      <c r="D3258" t="s">
        <v>14</v>
      </c>
      <c r="E3258" t="s">
        <v>3103</v>
      </c>
      <c r="F3258" t="s">
        <v>2454</v>
      </c>
      <c r="G3258">
        <v>16</v>
      </c>
      <c r="H3258">
        <v>0</v>
      </c>
      <c r="I3258">
        <v>0</v>
      </c>
      <c r="J3258" s="6" t="s">
        <v>140</v>
      </c>
    </row>
    <row r="3259" spans="1:10">
      <c r="A3259">
        <v>0</v>
      </c>
      <c r="B3259">
        <v>0</v>
      </c>
      <c r="C3259">
        <v>-7.99001700353364</v>
      </c>
      <c r="D3259" t="s">
        <v>14</v>
      </c>
      <c r="E3259" t="s">
        <v>3104</v>
      </c>
      <c r="F3259" t="s">
        <v>2454</v>
      </c>
      <c r="G3259">
        <v>16</v>
      </c>
      <c r="H3259">
        <v>0</v>
      </c>
      <c r="I3259">
        <v>0</v>
      </c>
      <c r="J3259" s="6" t="s">
        <v>140</v>
      </c>
    </row>
    <row r="3260" spans="1:10">
      <c r="A3260">
        <v>0</v>
      </c>
      <c r="B3260">
        <v>0</v>
      </c>
      <c r="C3260">
        <v>-232.48780413823701</v>
      </c>
      <c r="D3260" t="s">
        <v>14</v>
      </c>
      <c r="E3260" t="s">
        <v>3105</v>
      </c>
      <c r="F3260" t="s">
        <v>2454</v>
      </c>
      <c r="G3260">
        <v>16</v>
      </c>
      <c r="H3260">
        <v>0</v>
      </c>
      <c r="I3260">
        <v>0</v>
      </c>
      <c r="J3260" s="6" t="s">
        <v>140</v>
      </c>
    </row>
    <row r="3261" spans="1:10">
      <c r="A3261">
        <v>0</v>
      </c>
      <c r="B3261">
        <v>0</v>
      </c>
      <c r="C3261">
        <v>-166.688351844762</v>
      </c>
      <c r="D3261" t="s">
        <v>14</v>
      </c>
      <c r="E3261" t="s">
        <v>3106</v>
      </c>
      <c r="F3261" t="s">
        <v>2454</v>
      </c>
      <c r="G3261">
        <v>16</v>
      </c>
      <c r="H3261">
        <v>0</v>
      </c>
      <c r="I3261">
        <v>0</v>
      </c>
      <c r="J3261" s="6" t="s">
        <v>140</v>
      </c>
    </row>
    <row r="3262" spans="1:10">
      <c r="A3262">
        <v>0</v>
      </c>
      <c r="B3262">
        <v>0</v>
      </c>
      <c r="C3262">
        <v>-11.7536689837551</v>
      </c>
      <c r="D3262" t="s">
        <v>14</v>
      </c>
      <c r="E3262" t="s">
        <v>3107</v>
      </c>
      <c r="F3262" t="s">
        <v>2454</v>
      </c>
      <c r="G3262">
        <v>16</v>
      </c>
      <c r="H3262">
        <v>0</v>
      </c>
      <c r="I3262">
        <v>0</v>
      </c>
      <c r="J3262" s="6" t="s">
        <v>140</v>
      </c>
    </row>
    <row r="3263" spans="1:10">
      <c r="A3263">
        <v>0</v>
      </c>
      <c r="B3263">
        <v>0</v>
      </c>
      <c r="C3263">
        <v>-23.3048426718087</v>
      </c>
      <c r="D3263" t="s">
        <v>14</v>
      </c>
      <c r="E3263" t="s">
        <v>3108</v>
      </c>
      <c r="F3263" t="s">
        <v>2454</v>
      </c>
      <c r="G3263">
        <v>16</v>
      </c>
      <c r="H3263">
        <v>0</v>
      </c>
      <c r="I3263">
        <v>0</v>
      </c>
      <c r="J3263" s="6" t="s">
        <v>140</v>
      </c>
    </row>
    <row r="3264" spans="1:10">
      <c r="A3264">
        <v>0</v>
      </c>
      <c r="B3264">
        <v>0</v>
      </c>
      <c r="C3264">
        <v>-138.750117005899</v>
      </c>
      <c r="D3264" t="s">
        <v>14</v>
      </c>
      <c r="E3264" t="s">
        <v>3109</v>
      </c>
      <c r="F3264" t="s">
        <v>2454</v>
      </c>
      <c r="G3264">
        <v>16</v>
      </c>
      <c r="H3264">
        <v>0</v>
      </c>
      <c r="I3264">
        <v>0</v>
      </c>
      <c r="J3264" s="6" t="s">
        <v>140</v>
      </c>
    </row>
    <row r="3265" spans="1:10">
      <c r="A3265">
        <v>0.02</v>
      </c>
      <c r="B3265">
        <v>0</v>
      </c>
      <c r="C3265">
        <v>-153.864696162722</v>
      </c>
      <c r="D3265" t="s">
        <v>14</v>
      </c>
      <c r="E3265" t="s">
        <v>3110</v>
      </c>
      <c r="F3265" t="s">
        <v>2454</v>
      </c>
      <c r="G3265">
        <v>16</v>
      </c>
      <c r="H3265">
        <v>0.02</v>
      </c>
      <c r="I3265">
        <v>1.4372521617873901E-3</v>
      </c>
      <c r="J3265" s="6" t="s">
        <v>899</v>
      </c>
    </row>
    <row r="3266" spans="1:10">
      <c r="A3266">
        <v>0</v>
      </c>
      <c r="B3266">
        <v>0</v>
      </c>
      <c r="C3266">
        <v>-4.9146142323622</v>
      </c>
      <c r="D3266" t="s">
        <v>14</v>
      </c>
      <c r="E3266" t="s">
        <v>3111</v>
      </c>
      <c r="F3266" t="s">
        <v>2454</v>
      </c>
      <c r="G3266">
        <v>16</v>
      </c>
      <c r="H3266">
        <v>0</v>
      </c>
      <c r="I3266">
        <v>0</v>
      </c>
      <c r="J3266" s="6" t="s">
        <v>140</v>
      </c>
    </row>
    <row r="3267" spans="1:10">
      <c r="A3267">
        <v>0</v>
      </c>
      <c r="B3267">
        <v>0</v>
      </c>
      <c r="C3267">
        <v>-6.8844800596484799</v>
      </c>
      <c r="D3267" t="s">
        <v>14</v>
      </c>
      <c r="E3267" t="s">
        <v>3112</v>
      </c>
      <c r="F3267" t="s">
        <v>2454</v>
      </c>
      <c r="G3267">
        <v>16</v>
      </c>
      <c r="H3267">
        <v>0</v>
      </c>
      <c r="I3267">
        <v>0</v>
      </c>
      <c r="J3267" s="6" t="s">
        <v>140</v>
      </c>
    </row>
    <row r="3268" spans="1:10">
      <c r="A3268">
        <v>0.05</v>
      </c>
      <c r="B3268">
        <v>0</v>
      </c>
      <c r="C3268">
        <v>-348.38149606698499</v>
      </c>
      <c r="D3268" t="s">
        <v>14</v>
      </c>
      <c r="E3268" t="s">
        <v>3113</v>
      </c>
      <c r="F3268" t="s">
        <v>2454</v>
      </c>
      <c r="G3268">
        <v>16</v>
      </c>
      <c r="H3268">
        <v>0.05</v>
      </c>
      <c r="I3268">
        <v>7.5593352321114303E-3</v>
      </c>
      <c r="J3268" s="6" t="s">
        <v>199</v>
      </c>
    </row>
    <row r="3269" spans="1:10">
      <c r="A3269">
        <v>0.62</v>
      </c>
      <c r="B3269">
        <v>0</v>
      </c>
      <c r="C3269">
        <v>-85.3240795247996</v>
      </c>
      <c r="D3269" t="s">
        <v>13</v>
      </c>
      <c r="E3269" t="s">
        <v>3114</v>
      </c>
      <c r="F3269" t="s">
        <v>2454</v>
      </c>
      <c r="G3269">
        <v>7</v>
      </c>
      <c r="H3269">
        <v>0.62</v>
      </c>
      <c r="I3269" s="6" t="s">
        <v>1842</v>
      </c>
      <c r="J3269" s="6" t="s">
        <v>1843</v>
      </c>
    </row>
    <row r="3270" spans="1:10">
      <c r="A3270">
        <v>0.34</v>
      </c>
      <c r="B3270">
        <v>0</v>
      </c>
      <c r="C3270">
        <v>-605.75889943262405</v>
      </c>
      <c r="D3270" t="s">
        <v>14</v>
      </c>
      <c r="E3270" t="s">
        <v>3114</v>
      </c>
      <c r="F3270" t="s">
        <v>2454</v>
      </c>
      <c r="G3270">
        <v>16</v>
      </c>
      <c r="H3270">
        <v>0.34</v>
      </c>
      <c r="I3270" s="6" t="s">
        <v>294</v>
      </c>
      <c r="J3270" s="6" t="s">
        <v>295</v>
      </c>
    </row>
    <row r="3271" spans="1:10">
      <c r="A3271">
        <v>0</v>
      </c>
      <c r="B3271">
        <v>0</v>
      </c>
      <c r="C3271">
        <v>-48.3918793593907</v>
      </c>
      <c r="D3271" t="s">
        <v>14</v>
      </c>
      <c r="E3271" t="s">
        <v>3115</v>
      </c>
      <c r="F3271" t="s">
        <v>2454</v>
      </c>
      <c r="G3271">
        <v>16</v>
      </c>
      <c r="H3271">
        <v>0</v>
      </c>
      <c r="I3271">
        <v>0</v>
      </c>
      <c r="J3271" s="6" t="s">
        <v>140</v>
      </c>
    </row>
    <row r="3272" spans="1:10">
      <c r="A3272">
        <v>0</v>
      </c>
      <c r="B3272">
        <v>0</v>
      </c>
      <c r="C3272">
        <v>-346.96155987324698</v>
      </c>
      <c r="D3272" t="s">
        <v>14</v>
      </c>
      <c r="E3272" t="s">
        <v>3116</v>
      </c>
      <c r="F3272" t="s">
        <v>2454</v>
      </c>
      <c r="G3272">
        <v>16</v>
      </c>
      <c r="H3272">
        <v>0</v>
      </c>
      <c r="I3272">
        <v>0</v>
      </c>
      <c r="J3272" s="6" t="s">
        <v>140</v>
      </c>
    </row>
    <row r="3273" spans="1:10">
      <c r="A3273">
        <v>0.34</v>
      </c>
      <c r="B3273">
        <v>0</v>
      </c>
      <c r="C3273">
        <v>-832.722425772257</v>
      </c>
      <c r="D3273" t="s">
        <v>14</v>
      </c>
      <c r="E3273" t="s">
        <v>3117</v>
      </c>
      <c r="F3273" t="s">
        <v>2454</v>
      </c>
      <c r="G3273">
        <v>16</v>
      </c>
      <c r="H3273">
        <v>0.34</v>
      </c>
      <c r="I3273" s="6" t="s">
        <v>294</v>
      </c>
      <c r="J3273" s="6" t="s">
        <v>295</v>
      </c>
    </row>
    <row r="3274" spans="1:10">
      <c r="A3274">
        <v>0.17</v>
      </c>
      <c r="B3274">
        <v>0</v>
      </c>
      <c r="C3274">
        <v>-448.14205143581501</v>
      </c>
      <c r="D3274" t="s">
        <v>14</v>
      </c>
      <c r="E3274" t="s">
        <v>3118</v>
      </c>
      <c r="F3274" t="s">
        <v>2454</v>
      </c>
      <c r="G3274">
        <v>16</v>
      </c>
      <c r="H3274">
        <v>0.17</v>
      </c>
      <c r="I3274">
        <v>5.6689958584459903E-2</v>
      </c>
      <c r="J3274" s="6" t="s">
        <v>179</v>
      </c>
    </row>
    <row r="3275" spans="1:10">
      <c r="A3275">
        <v>0</v>
      </c>
      <c r="B3275">
        <v>0</v>
      </c>
      <c r="C3275">
        <v>-173.114837568057</v>
      </c>
      <c r="D3275" t="s">
        <v>14</v>
      </c>
      <c r="E3275" t="s">
        <v>3119</v>
      </c>
      <c r="F3275" t="s">
        <v>2454</v>
      </c>
      <c r="G3275">
        <v>16</v>
      </c>
      <c r="H3275">
        <v>0</v>
      </c>
      <c r="I3275">
        <v>0</v>
      </c>
      <c r="J3275" s="6" t="s">
        <v>140</v>
      </c>
    </row>
    <row r="3276" spans="1:10">
      <c r="A3276">
        <v>0.05</v>
      </c>
      <c r="B3276">
        <v>0</v>
      </c>
      <c r="C3276">
        <v>-288.49616506771798</v>
      </c>
      <c r="D3276" t="s">
        <v>14</v>
      </c>
      <c r="E3276" t="s">
        <v>3120</v>
      </c>
      <c r="F3276" t="s">
        <v>2454</v>
      </c>
      <c r="G3276">
        <v>16</v>
      </c>
      <c r="H3276">
        <v>0.05</v>
      </c>
      <c r="I3276">
        <v>7.5593352321114303E-3</v>
      </c>
      <c r="J3276" s="6" t="s">
        <v>199</v>
      </c>
    </row>
    <row r="3277" spans="1:10">
      <c r="A3277">
        <v>0.02</v>
      </c>
      <c r="B3277">
        <v>0</v>
      </c>
      <c r="C3277">
        <v>-312.590099765915</v>
      </c>
      <c r="D3277" t="s">
        <v>14</v>
      </c>
      <c r="E3277" t="s">
        <v>3121</v>
      </c>
      <c r="F3277" t="s">
        <v>2454</v>
      </c>
      <c r="G3277">
        <v>16</v>
      </c>
      <c r="H3277">
        <v>0.02</v>
      </c>
      <c r="I3277">
        <v>1.4372521617873901E-3</v>
      </c>
      <c r="J3277" s="6" t="s">
        <v>899</v>
      </c>
    </row>
    <row r="3278" spans="1:10">
      <c r="A3278">
        <v>0</v>
      </c>
      <c r="B3278">
        <v>0</v>
      </c>
      <c r="C3278">
        <v>-114.639795963786</v>
      </c>
      <c r="D3278" t="s">
        <v>14</v>
      </c>
      <c r="E3278" t="s">
        <v>3122</v>
      </c>
      <c r="F3278" t="s">
        <v>2454</v>
      </c>
      <c r="G3278">
        <v>16</v>
      </c>
      <c r="H3278">
        <v>0</v>
      </c>
      <c r="I3278">
        <v>0</v>
      </c>
      <c r="J3278" s="6" t="s">
        <v>140</v>
      </c>
    </row>
    <row r="3279" spans="1:10">
      <c r="A3279">
        <v>0</v>
      </c>
      <c r="B3279">
        <v>0</v>
      </c>
      <c r="C3279">
        <v>-116.606911219805</v>
      </c>
      <c r="D3279" t="s">
        <v>14</v>
      </c>
      <c r="E3279" t="s">
        <v>3123</v>
      </c>
      <c r="F3279" t="s">
        <v>2454</v>
      </c>
      <c r="G3279">
        <v>16</v>
      </c>
      <c r="H3279">
        <v>0</v>
      </c>
      <c r="I3279">
        <v>0</v>
      </c>
      <c r="J3279" s="6" t="s">
        <v>140</v>
      </c>
    </row>
    <row r="3280" spans="1:10">
      <c r="A3280">
        <v>0.06</v>
      </c>
      <c r="B3280">
        <v>0</v>
      </c>
      <c r="C3280">
        <v>-454.38915054306</v>
      </c>
      <c r="D3280" t="s">
        <v>14</v>
      </c>
      <c r="E3280" t="s">
        <v>3124</v>
      </c>
      <c r="F3280" t="s">
        <v>2454</v>
      </c>
      <c r="G3280">
        <v>16</v>
      </c>
      <c r="H3280">
        <v>0.06</v>
      </c>
      <c r="I3280" s="6" t="s">
        <v>932</v>
      </c>
      <c r="J3280" s="6" t="s">
        <v>933</v>
      </c>
    </row>
    <row r="3281" spans="1:10">
      <c r="A3281">
        <v>0</v>
      </c>
      <c r="B3281">
        <v>0</v>
      </c>
      <c r="C3281">
        <v>-160.564265533483</v>
      </c>
      <c r="D3281" t="s">
        <v>14</v>
      </c>
      <c r="E3281" t="s">
        <v>3125</v>
      </c>
      <c r="F3281" t="s">
        <v>2454</v>
      </c>
      <c r="G3281">
        <v>16</v>
      </c>
      <c r="H3281">
        <v>0</v>
      </c>
      <c r="I3281">
        <v>0</v>
      </c>
      <c r="J3281" s="6" t="s">
        <v>140</v>
      </c>
    </row>
    <row r="3282" spans="1:10">
      <c r="A3282">
        <v>0</v>
      </c>
      <c r="B3282">
        <v>0</v>
      </c>
      <c r="C3282">
        <v>-74.814402544104198</v>
      </c>
      <c r="D3282" t="s">
        <v>14</v>
      </c>
      <c r="E3282" t="s">
        <v>3126</v>
      </c>
      <c r="F3282" t="s">
        <v>2454</v>
      </c>
      <c r="G3282">
        <v>16</v>
      </c>
      <c r="H3282">
        <v>0</v>
      </c>
      <c r="I3282">
        <v>0</v>
      </c>
      <c r="J3282" s="6" t="s">
        <v>140</v>
      </c>
    </row>
    <row r="3283" spans="1:10">
      <c r="A3283">
        <v>0</v>
      </c>
      <c r="B3283">
        <v>0</v>
      </c>
      <c r="C3283">
        <v>-104.752971943321</v>
      </c>
      <c r="D3283" t="s">
        <v>14</v>
      </c>
      <c r="E3283" t="s">
        <v>3127</v>
      </c>
      <c r="F3283" t="s">
        <v>2454</v>
      </c>
      <c r="G3283">
        <v>16</v>
      </c>
      <c r="H3283">
        <v>0</v>
      </c>
      <c r="I3283">
        <v>0</v>
      </c>
      <c r="J3283" s="6" t="s">
        <v>140</v>
      </c>
    </row>
    <row r="3284" spans="1:10">
      <c r="A3284">
        <v>0</v>
      </c>
      <c r="B3284">
        <v>0</v>
      </c>
      <c r="C3284">
        <v>-61.0690624326649</v>
      </c>
      <c r="D3284" t="s">
        <v>10</v>
      </c>
      <c r="E3284" t="s">
        <v>3128</v>
      </c>
      <c r="F3284" t="s">
        <v>2454</v>
      </c>
      <c r="G3284">
        <v>7</v>
      </c>
      <c r="H3284">
        <v>0</v>
      </c>
      <c r="I3284">
        <v>0</v>
      </c>
      <c r="J3284" s="6" t="s">
        <v>214</v>
      </c>
    </row>
    <row r="3285" spans="1:10">
      <c r="A3285">
        <v>0.43</v>
      </c>
      <c r="B3285">
        <v>0</v>
      </c>
      <c r="C3285">
        <v>-532.14984150857094</v>
      </c>
      <c r="D3285" t="s">
        <v>14</v>
      </c>
      <c r="E3285" t="s">
        <v>3128</v>
      </c>
      <c r="F3285" t="s">
        <v>2454</v>
      </c>
      <c r="G3285">
        <v>16</v>
      </c>
      <c r="H3285">
        <v>0.43</v>
      </c>
      <c r="I3285" s="6" t="s">
        <v>459</v>
      </c>
      <c r="J3285" s="6" t="s">
        <v>460</v>
      </c>
    </row>
    <row r="3286" spans="1:10">
      <c r="A3286">
        <v>0.27</v>
      </c>
      <c r="B3286">
        <v>0</v>
      </c>
      <c r="C3286">
        <v>-583.40960884705896</v>
      </c>
      <c r="D3286" t="s">
        <v>14</v>
      </c>
      <c r="E3286" t="s">
        <v>3129</v>
      </c>
      <c r="F3286" t="s">
        <v>2454</v>
      </c>
      <c r="G3286">
        <v>16</v>
      </c>
      <c r="H3286">
        <v>0.27</v>
      </c>
      <c r="I3286">
        <v>0.114172650502742</v>
      </c>
      <c r="J3286" s="6" t="s">
        <v>429</v>
      </c>
    </row>
    <row r="3287" spans="1:10">
      <c r="A3287">
        <v>0.08</v>
      </c>
      <c r="B3287">
        <v>0</v>
      </c>
      <c r="C3287">
        <v>-449.75905542532598</v>
      </c>
      <c r="D3287" t="s">
        <v>14</v>
      </c>
      <c r="E3287" t="s">
        <v>3130</v>
      </c>
      <c r="F3287" t="s">
        <v>2454</v>
      </c>
      <c r="G3287">
        <v>16</v>
      </c>
      <c r="H3287">
        <v>0.08</v>
      </c>
      <c r="I3287">
        <v>1.6879457268963199E-2</v>
      </c>
      <c r="J3287" s="6" t="s">
        <v>713</v>
      </c>
    </row>
    <row r="3288" spans="1:10">
      <c r="A3288">
        <v>0.5</v>
      </c>
      <c r="B3288">
        <v>0</v>
      </c>
      <c r="C3288">
        <v>-36.065038998151003</v>
      </c>
      <c r="D3288" t="s">
        <v>13</v>
      </c>
      <c r="E3288" t="s">
        <v>3131</v>
      </c>
      <c r="F3288" t="s">
        <v>2454</v>
      </c>
      <c r="G3288">
        <v>5</v>
      </c>
      <c r="H3288">
        <v>0.5</v>
      </c>
      <c r="I3288" s="6" t="s">
        <v>883</v>
      </c>
      <c r="J3288" s="6" t="s">
        <v>884</v>
      </c>
    </row>
    <row r="3289" spans="1:10">
      <c r="A3289">
        <v>7.0000000000000007E-2</v>
      </c>
      <c r="B3289">
        <v>0</v>
      </c>
      <c r="C3289">
        <v>-440.32385473857602</v>
      </c>
      <c r="D3289" t="s">
        <v>14</v>
      </c>
      <c r="E3289" t="s">
        <v>3131</v>
      </c>
      <c r="F3289" t="s">
        <v>2454</v>
      </c>
      <c r="G3289">
        <v>17</v>
      </c>
      <c r="H3289">
        <v>7.0000000000000007E-2</v>
      </c>
      <c r="I3289" s="6" t="s">
        <v>3132</v>
      </c>
      <c r="J3289" s="6" t="s">
        <v>3133</v>
      </c>
    </row>
    <row r="3290" spans="1:10">
      <c r="A3290">
        <v>0.24</v>
      </c>
      <c r="B3290">
        <v>0</v>
      </c>
      <c r="C3290">
        <v>-726.62425240784501</v>
      </c>
      <c r="D3290" t="s">
        <v>14</v>
      </c>
      <c r="E3290" t="s">
        <v>3134</v>
      </c>
      <c r="F3290" t="s">
        <v>2454</v>
      </c>
      <c r="G3290">
        <v>16</v>
      </c>
      <c r="H3290">
        <v>0.24</v>
      </c>
      <c r="I3290">
        <v>9.5792488470350406E-2</v>
      </c>
      <c r="J3290" s="6" t="s">
        <v>152</v>
      </c>
    </row>
    <row r="3291" spans="1:10">
      <c r="A3291">
        <v>0</v>
      </c>
      <c r="B3291">
        <v>0</v>
      </c>
      <c r="C3291">
        <v>-121.123569569352</v>
      </c>
      <c r="D3291" t="s">
        <v>14</v>
      </c>
      <c r="E3291" t="s">
        <v>3135</v>
      </c>
      <c r="F3291" t="s">
        <v>2454</v>
      </c>
      <c r="G3291">
        <v>16</v>
      </c>
      <c r="H3291">
        <v>0</v>
      </c>
      <c r="I3291">
        <v>0</v>
      </c>
      <c r="J3291" s="6" t="s">
        <v>140</v>
      </c>
    </row>
    <row r="3292" spans="1:10">
      <c r="A3292">
        <v>0</v>
      </c>
      <c r="B3292">
        <v>0</v>
      </c>
      <c r="C3292">
        <v>-9.4884001375166296</v>
      </c>
      <c r="D3292" t="s">
        <v>10</v>
      </c>
      <c r="E3292" t="s">
        <v>3136</v>
      </c>
      <c r="F3292" t="s">
        <v>2454</v>
      </c>
      <c r="G3292">
        <v>5</v>
      </c>
      <c r="H3292">
        <v>0</v>
      </c>
      <c r="I3292" s="6" t="s">
        <v>126</v>
      </c>
      <c r="J3292" s="6" t="s">
        <v>127</v>
      </c>
    </row>
    <row r="3293" spans="1:10">
      <c r="A3293">
        <v>0.26</v>
      </c>
      <c r="B3293">
        <v>0</v>
      </c>
      <c r="C3293">
        <v>-560.15047057356298</v>
      </c>
      <c r="D3293" t="s">
        <v>14</v>
      </c>
      <c r="E3293" t="s">
        <v>3136</v>
      </c>
      <c r="F3293" t="s">
        <v>2454</v>
      </c>
      <c r="G3293">
        <v>16</v>
      </c>
      <c r="H3293">
        <v>0.26</v>
      </c>
      <c r="I3293" s="6" t="s">
        <v>440</v>
      </c>
      <c r="J3293">
        <v>0.50498332953799996</v>
      </c>
    </row>
    <row r="3294" spans="1:10">
      <c r="A3294">
        <v>0.27</v>
      </c>
      <c r="B3294">
        <v>0</v>
      </c>
      <c r="C3294">
        <v>-568.163713035103</v>
      </c>
      <c r="D3294" t="s">
        <v>14</v>
      </c>
      <c r="E3294" t="s">
        <v>3137</v>
      </c>
      <c r="F3294" t="s">
        <v>2454</v>
      </c>
      <c r="G3294">
        <v>16</v>
      </c>
      <c r="H3294">
        <v>0.27</v>
      </c>
      <c r="I3294">
        <v>0.114172650502742</v>
      </c>
      <c r="J3294" s="6" t="s">
        <v>429</v>
      </c>
    </row>
    <row r="3295" spans="1:10">
      <c r="A3295">
        <v>0</v>
      </c>
      <c r="B3295">
        <v>0</v>
      </c>
      <c r="C3295">
        <v>-0.47236578511456701</v>
      </c>
      <c r="D3295" t="s">
        <v>10</v>
      </c>
      <c r="E3295" t="s">
        <v>3138</v>
      </c>
      <c r="F3295" t="s">
        <v>2454</v>
      </c>
      <c r="G3295">
        <v>7</v>
      </c>
      <c r="H3295">
        <v>0</v>
      </c>
      <c r="I3295">
        <v>0</v>
      </c>
      <c r="J3295" s="6" t="s">
        <v>214</v>
      </c>
    </row>
    <row r="3296" spans="1:10">
      <c r="A3296">
        <v>0</v>
      </c>
      <c r="B3296">
        <v>0</v>
      </c>
      <c r="C3296">
        <v>-0.39196309828655601</v>
      </c>
      <c r="D3296" t="s">
        <v>13</v>
      </c>
      <c r="E3296" t="s">
        <v>3138</v>
      </c>
      <c r="F3296" t="s">
        <v>2454</v>
      </c>
      <c r="G3296">
        <v>7</v>
      </c>
      <c r="H3296">
        <v>0</v>
      </c>
      <c r="I3296">
        <v>0</v>
      </c>
      <c r="J3296" s="6" t="s">
        <v>214</v>
      </c>
    </row>
    <row r="3297" spans="1:10">
      <c r="A3297">
        <v>0</v>
      </c>
      <c r="B3297">
        <v>0</v>
      </c>
      <c r="C3297">
        <v>-6.0201511762473601</v>
      </c>
      <c r="D3297" t="s">
        <v>14</v>
      </c>
      <c r="E3297" t="s">
        <v>3138</v>
      </c>
      <c r="F3297" t="s">
        <v>2454</v>
      </c>
      <c r="G3297">
        <v>16</v>
      </c>
      <c r="H3297">
        <v>0</v>
      </c>
      <c r="I3297">
        <v>0</v>
      </c>
      <c r="J3297" s="6" t="s">
        <v>140</v>
      </c>
    </row>
    <row r="3298" spans="1:10">
      <c r="A3298">
        <v>0.08</v>
      </c>
      <c r="B3298">
        <v>0</v>
      </c>
      <c r="C3298">
        <v>-260.54788995487303</v>
      </c>
      <c r="D3298" t="s">
        <v>14</v>
      </c>
      <c r="E3298" t="s">
        <v>3139</v>
      </c>
      <c r="F3298" t="s">
        <v>2454</v>
      </c>
      <c r="G3298">
        <v>16</v>
      </c>
      <c r="H3298">
        <v>0.08</v>
      </c>
      <c r="I3298">
        <v>1.6879457268963199E-2</v>
      </c>
      <c r="J3298" s="6" t="s">
        <v>713</v>
      </c>
    </row>
    <row r="3299" spans="1:10">
      <c r="A3299">
        <v>0</v>
      </c>
      <c r="B3299">
        <v>0</v>
      </c>
      <c r="C3299">
        <v>-0.45226511340756398</v>
      </c>
      <c r="D3299" t="s">
        <v>13</v>
      </c>
      <c r="E3299" t="s">
        <v>3140</v>
      </c>
      <c r="F3299" t="s">
        <v>2454</v>
      </c>
      <c r="G3299">
        <v>5</v>
      </c>
      <c r="H3299">
        <v>0</v>
      </c>
      <c r="I3299" s="6" t="s">
        <v>126</v>
      </c>
      <c r="J3299" s="6" t="s">
        <v>127</v>
      </c>
    </row>
    <row r="3300" spans="1:10">
      <c r="A3300">
        <v>0.17</v>
      </c>
      <c r="B3300">
        <v>0</v>
      </c>
      <c r="C3300">
        <v>-621.40913460433001</v>
      </c>
      <c r="D3300" t="s">
        <v>14</v>
      </c>
      <c r="E3300" t="s">
        <v>3140</v>
      </c>
      <c r="F3300" t="s">
        <v>2454</v>
      </c>
      <c r="G3300">
        <v>16</v>
      </c>
      <c r="H3300">
        <v>0.17</v>
      </c>
      <c r="I3300">
        <v>5.6689958584459903E-2</v>
      </c>
      <c r="J3300" s="6" t="s">
        <v>179</v>
      </c>
    </row>
    <row r="3301" spans="1:10">
      <c r="A3301">
        <v>0</v>
      </c>
      <c r="B3301">
        <v>0</v>
      </c>
      <c r="C3301">
        <v>-0.72362418145210305</v>
      </c>
      <c r="D3301" t="s">
        <v>10</v>
      </c>
      <c r="E3301" t="s">
        <v>3141</v>
      </c>
      <c r="F3301" t="s">
        <v>2454</v>
      </c>
      <c r="G3301">
        <v>7</v>
      </c>
      <c r="H3301">
        <v>0</v>
      </c>
      <c r="I3301">
        <v>0</v>
      </c>
      <c r="J3301" s="6" t="s">
        <v>214</v>
      </c>
    </row>
    <row r="3302" spans="1:10">
      <c r="A3302">
        <v>0</v>
      </c>
      <c r="B3302">
        <v>0</v>
      </c>
      <c r="C3302">
        <v>-0.381912762433054</v>
      </c>
      <c r="D3302" t="s">
        <v>13</v>
      </c>
      <c r="E3302" t="s">
        <v>3141</v>
      </c>
      <c r="F3302" t="s">
        <v>2454</v>
      </c>
      <c r="G3302">
        <v>6</v>
      </c>
      <c r="H3302">
        <v>0</v>
      </c>
      <c r="I3302">
        <v>0</v>
      </c>
      <c r="J3302" s="6" t="s">
        <v>109</v>
      </c>
    </row>
    <row r="3303" spans="1:10">
      <c r="A3303">
        <v>0</v>
      </c>
      <c r="B3303">
        <v>0</v>
      </c>
      <c r="C3303">
        <v>-42.902064912033097</v>
      </c>
      <c r="D3303" t="s">
        <v>14</v>
      </c>
      <c r="E3303" t="s">
        <v>3141</v>
      </c>
      <c r="F3303" t="s">
        <v>2454</v>
      </c>
      <c r="G3303">
        <v>16</v>
      </c>
      <c r="H3303">
        <v>0</v>
      </c>
      <c r="I3303">
        <v>0</v>
      </c>
      <c r="J3303" s="6" t="s">
        <v>140</v>
      </c>
    </row>
    <row r="3304" spans="1:10">
      <c r="A3304">
        <v>0</v>
      </c>
      <c r="B3304">
        <v>0</v>
      </c>
      <c r="C3304">
        <v>-12.524635592414</v>
      </c>
      <c r="D3304" t="s">
        <v>10</v>
      </c>
      <c r="E3304" t="s">
        <v>3142</v>
      </c>
      <c r="F3304" t="s">
        <v>2454</v>
      </c>
      <c r="G3304">
        <v>7</v>
      </c>
      <c r="H3304">
        <v>0</v>
      </c>
      <c r="I3304">
        <v>0</v>
      </c>
      <c r="J3304" s="6" t="s">
        <v>214</v>
      </c>
    </row>
    <row r="3305" spans="1:10">
      <c r="A3305">
        <v>0</v>
      </c>
      <c r="B3305">
        <v>0</v>
      </c>
      <c r="C3305">
        <v>-18.1022169845576</v>
      </c>
      <c r="D3305" t="s">
        <v>13</v>
      </c>
      <c r="E3305" t="s">
        <v>3142</v>
      </c>
      <c r="F3305" t="s">
        <v>2454</v>
      </c>
      <c r="G3305">
        <v>7</v>
      </c>
      <c r="H3305">
        <v>0</v>
      </c>
      <c r="I3305">
        <v>0</v>
      </c>
      <c r="J3305" s="6" t="s">
        <v>214</v>
      </c>
    </row>
    <row r="3306" spans="1:10">
      <c r="A3306">
        <v>0.01</v>
      </c>
      <c r="B3306">
        <v>0</v>
      </c>
      <c r="C3306">
        <v>-277.67316057636799</v>
      </c>
      <c r="D3306" t="s">
        <v>14</v>
      </c>
      <c r="E3306" t="s">
        <v>3142</v>
      </c>
      <c r="F3306" t="s">
        <v>2454</v>
      </c>
      <c r="G3306">
        <v>16</v>
      </c>
      <c r="H3306">
        <v>0.01</v>
      </c>
      <c r="I3306" s="6" t="s">
        <v>479</v>
      </c>
      <c r="J3306" s="6" t="s">
        <v>480</v>
      </c>
    </row>
    <row r="3307" spans="1:10">
      <c r="A3307">
        <v>0.11</v>
      </c>
      <c r="B3307">
        <v>0</v>
      </c>
      <c r="C3307">
        <v>-97.313624325772594</v>
      </c>
      <c r="D3307" t="s">
        <v>10</v>
      </c>
      <c r="E3307" t="s">
        <v>3143</v>
      </c>
      <c r="F3307" t="s">
        <v>2454</v>
      </c>
      <c r="G3307">
        <v>6</v>
      </c>
      <c r="H3307">
        <v>0.11</v>
      </c>
      <c r="I3307" s="6" t="s">
        <v>534</v>
      </c>
      <c r="J3307" s="6" t="s">
        <v>535</v>
      </c>
    </row>
    <row r="3308" spans="1:10">
      <c r="A3308">
        <v>0.08</v>
      </c>
      <c r="B3308">
        <v>0</v>
      </c>
      <c r="C3308">
        <v>-35.873412110418002</v>
      </c>
      <c r="D3308" t="s">
        <v>13</v>
      </c>
      <c r="E3308" t="s">
        <v>3143</v>
      </c>
      <c r="F3308" t="s">
        <v>2454</v>
      </c>
      <c r="G3308">
        <v>5</v>
      </c>
      <c r="H3308">
        <v>0.08</v>
      </c>
      <c r="I3308">
        <v>6.9873875802577102E-3</v>
      </c>
      <c r="J3308">
        <v>0.51797788283760904</v>
      </c>
    </row>
    <row r="3309" spans="1:10">
      <c r="A3309">
        <v>0.22</v>
      </c>
      <c r="B3309">
        <v>0</v>
      </c>
      <c r="C3309">
        <v>-486.092249767167</v>
      </c>
      <c r="D3309" t="s">
        <v>14</v>
      </c>
      <c r="E3309" t="s">
        <v>3143</v>
      </c>
      <c r="F3309" t="s">
        <v>2454</v>
      </c>
      <c r="G3309">
        <v>16</v>
      </c>
      <c r="H3309">
        <v>0.22</v>
      </c>
      <c r="I3309">
        <v>8.4047540128129095E-2</v>
      </c>
      <c r="J3309" s="6" t="s">
        <v>114</v>
      </c>
    </row>
    <row r="3310" spans="1:10">
      <c r="A3310">
        <v>0.52</v>
      </c>
      <c r="B3310">
        <v>0</v>
      </c>
      <c r="C3310">
        <v>-695.111050173595</v>
      </c>
      <c r="D3310" t="s">
        <v>14</v>
      </c>
      <c r="E3310" t="s">
        <v>3144</v>
      </c>
      <c r="F3310" t="s">
        <v>2454</v>
      </c>
      <c r="G3310">
        <v>16</v>
      </c>
      <c r="H3310">
        <v>0.52</v>
      </c>
      <c r="I3310" s="6" t="s">
        <v>405</v>
      </c>
      <c r="J3310" s="6" t="s">
        <v>406</v>
      </c>
    </row>
    <row r="3311" spans="1:10">
      <c r="A3311">
        <v>0</v>
      </c>
      <c r="B3311">
        <v>0</v>
      </c>
      <c r="C3311">
        <v>-1.0954866080316501</v>
      </c>
      <c r="D3311" t="s">
        <v>10</v>
      </c>
      <c r="E3311" t="s">
        <v>3145</v>
      </c>
      <c r="F3311" t="s">
        <v>2454</v>
      </c>
      <c r="G3311">
        <v>7</v>
      </c>
      <c r="H3311">
        <v>0</v>
      </c>
      <c r="I3311">
        <v>0</v>
      </c>
      <c r="J3311" s="6" t="s">
        <v>214</v>
      </c>
    </row>
    <row r="3312" spans="1:10">
      <c r="A3312">
        <v>0</v>
      </c>
      <c r="B3312">
        <v>0</v>
      </c>
      <c r="C3312">
        <v>-2.7939960175391598</v>
      </c>
      <c r="D3312" t="s">
        <v>13</v>
      </c>
      <c r="E3312" t="s">
        <v>3145</v>
      </c>
      <c r="F3312" t="s">
        <v>2454</v>
      </c>
      <c r="G3312">
        <v>7</v>
      </c>
      <c r="H3312">
        <v>0</v>
      </c>
      <c r="I3312">
        <v>0</v>
      </c>
      <c r="J3312" s="6" t="s">
        <v>214</v>
      </c>
    </row>
    <row r="3313" spans="1:10">
      <c r="A3313">
        <v>0.01</v>
      </c>
      <c r="B3313">
        <v>0</v>
      </c>
      <c r="C3313">
        <v>-396.12091636754599</v>
      </c>
      <c r="D3313" t="s">
        <v>14</v>
      </c>
      <c r="E3313" t="s">
        <v>3145</v>
      </c>
      <c r="F3313" t="s">
        <v>2454</v>
      </c>
      <c r="G3313">
        <v>16</v>
      </c>
      <c r="H3313">
        <v>0.01</v>
      </c>
      <c r="I3313" s="6" t="s">
        <v>479</v>
      </c>
      <c r="J3313" s="6" t="s">
        <v>480</v>
      </c>
    </row>
    <row r="3314" spans="1:10">
      <c r="A3314">
        <v>0</v>
      </c>
      <c r="B3314">
        <v>0</v>
      </c>
      <c r="C3314">
        <v>-0.26130873219103701</v>
      </c>
      <c r="D3314" t="s">
        <v>10</v>
      </c>
      <c r="E3314" t="s">
        <v>3146</v>
      </c>
      <c r="F3314" t="s">
        <v>2454</v>
      </c>
      <c r="G3314">
        <v>5</v>
      </c>
      <c r="H3314">
        <v>0</v>
      </c>
      <c r="I3314" s="6" t="s">
        <v>126</v>
      </c>
      <c r="J3314" s="6" t="s">
        <v>127</v>
      </c>
    </row>
    <row r="3315" spans="1:10">
      <c r="A3315">
        <v>0.42</v>
      </c>
      <c r="B3315">
        <v>0</v>
      </c>
      <c r="C3315">
        <v>-798.30637864695302</v>
      </c>
      <c r="D3315" t="s">
        <v>14</v>
      </c>
      <c r="E3315" t="s">
        <v>3146</v>
      </c>
      <c r="F3315" t="s">
        <v>2454</v>
      </c>
      <c r="G3315">
        <v>16</v>
      </c>
      <c r="H3315">
        <v>0.42</v>
      </c>
      <c r="I3315" s="6" t="s">
        <v>228</v>
      </c>
      <c r="J3315" s="6" t="s">
        <v>229</v>
      </c>
    </row>
    <row r="3316" spans="1:10">
      <c r="A3316">
        <v>0.75</v>
      </c>
      <c r="B3316">
        <v>0</v>
      </c>
      <c r="C3316">
        <v>-40.190776957028604</v>
      </c>
      <c r="D3316" t="s">
        <v>10</v>
      </c>
      <c r="E3316" t="s">
        <v>3147</v>
      </c>
      <c r="F3316" t="s">
        <v>2454</v>
      </c>
      <c r="G3316">
        <v>5</v>
      </c>
      <c r="H3316">
        <v>0.75</v>
      </c>
      <c r="I3316" s="6" t="s">
        <v>455</v>
      </c>
      <c r="J3316" s="6" t="s">
        <v>456</v>
      </c>
    </row>
    <row r="3317" spans="1:10">
      <c r="A3317">
        <v>0.37</v>
      </c>
      <c r="B3317">
        <v>0</v>
      </c>
      <c r="C3317">
        <v>-611.57677132062099</v>
      </c>
      <c r="D3317" t="s">
        <v>14</v>
      </c>
      <c r="E3317" t="s">
        <v>3147</v>
      </c>
      <c r="F3317" t="s">
        <v>2454</v>
      </c>
      <c r="G3317">
        <v>16</v>
      </c>
      <c r="H3317">
        <v>0.37</v>
      </c>
      <c r="I3317" s="6" t="s">
        <v>137</v>
      </c>
      <c r="J3317" s="6" t="s">
        <v>138</v>
      </c>
    </row>
    <row r="3318" spans="1:10">
      <c r="A3318">
        <v>0.08</v>
      </c>
      <c r="B3318">
        <v>0</v>
      </c>
      <c r="C3318">
        <v>-242.61938642207701</v>
      </c>
      <c r="D3318" t="s">
        <v>14</v>
      </c>
      <c r="E3318" t="s">
        <v>3148</v>
      </c>
      <c r="F3318" t="s">
        <v>2454</v>
      </c>
      <c r="G3318">
        <v>16</v>
      </c>
      <c r="H3318">
        <v>0.08</v>
      </c>
      <c r="I3318">
        <v>1.6879457268963199E-2</v>
      </c>
      <c r="J3318" s="6" t="s">
        <v>713</v>
      </c>
    </row>
    <row r="3319" spans="1:10">
      <c r="A3319">
        <v>0</v>
      </c>
      <c r="B3319">
        <v>0</v>
      </c>
      <c r="C3319">
        <v>-262.99442731257699</v>
      </c>
      <c r="D3319" t="s">
        <v>14</v>
      </c>
      <c r="E3319" t="s">
        <v>3149</v>
      </c>
      <c r="F3319" t="s">
        <v>2454</v>
      </c>
      <c r="G3319">
        <v>16</v>
      </c>
      <c r="H3319">
        <v>0</v>
      </c>
      <c r="I3319">
        <v>0</v>
      </c>
      <c r="J3319" s="6" t="s">
        <v>140</v>
      </c>
    </row>
    <row r="3320" spans="1:10">
      <c r="A3320">
        <v>0.28000000000000003</v>
      </c>
      <c r="B3320">
        <v>0</v>
      </c>
      <c r="C3320">
        <v>-529.99086358312002</v>
      </c>
      <c r="D3320" t="s">
        <v>14</v>
      </c>
      <c r="E3320" t="s">
        <v>3150</v>
      </c>
      <c r="F3320" t="s">
        <v>2454</v>
      </c>
      <c r="G3320">
        <v>16</v>
      </c>
      <c r="H3320">
        <v>0.28000000000000003</v>
      </c>
      <c r="I3320" s="6" t="s">
        <v>280</v>
      </c>
      <c r="J3320" s="6" t="s">
        <v>281</v>
      </c>
    </row>
    <row r="3321" spans="1:10">
      <c r="A3321">
        <v>0</v>
      </c>
      <c r="B3321">
        <v>0</v>
      </c>
      <c r="C3321">
        <v>-312.31804671387602</v>
      </c>
      <c r="D3321" t="s">
        <v>14</v>
      </c>
      <c r="E3321" t="s">
        <v>3151</v>
      </c>
      <c r="F3321" t="s">
        <v>2454</v>
      </c>
      <c r="G3321">
        <v>16</v>
      </c>
      <c r="H3321">
        <v>0</v>
      </c>
      <c r="I3321">
        <v>0</v>
      </c>
      <c r="J3321" s="6" t="s">
        <v>140</v>
      </c>
    </row>
    <row r="3322" spans="1:10">
      <c r="A3322">
        <v>0</v>
      </c>
      <c r="B3322">
        <v>0</v>
      </c>
      <c r="C3322">
        <v>-164.92121286177701</v>
      </c>
      <c r="D3322" t="s">
        <v>14</v>
      </c>
      <c r="E3322" t="s">
        <v>3152</v>
      </c>
      <c r="F3322" t="s">
        <v>2454</v>
      </c>
      <c r="G3322">
        <v>16</v>
      </c>
      <c r="H3322">
        <v>0</v>
      </c>
      <c r="I3322">
        <v>0</v>
      </c>
      <c r="J3322" s="6" t="s">
        <v>140</v>
      </c>
    </row>
    <row r="3323" spans="1:10">
      <c r="A3323">
        <v>0</v>
      </c>
      <c r="B3323">
        <v>0</v>
      </c>
      <c r="C3323">
        <v>-122.75078109153399</v>
      </c>
      <c r="D3323" t="s">
        <v>14</v>
      </c>
      <c r="E3323" t="s">
        <v>3153</v>
      </c>
      <c r="F3323" t="s">
        <v>2454</v>
      </c>
      <c r="G3323">
        <v>16</v>
      </c>
      <c r="H3323">
        <v>0</v>
      </c>
      <c r="I3323">
        <v>0</v>
      </c>
      <c r="J3323" s="6" t="s">
        <v>140</v>
      </c>
    </row>
    <row r="3324" spans="1:10">
      <c r="A3324">
        <v>0.14000000000000001</v>
      </c>
      <c r="B3324">
        <v>0</v>
      </c>
      <c r="C3324">
        <v>-462.48711490508498</v>
      </c>
      <c r="D3324" t="s">
        <v>14</v>
      </c>
      <c r="E3324" t="s">
        <v>3154</v>
      </c>
      <c r="F3324" t="s">
        <v>2454</v>
      </c>
      <c r="G3324">
        <v>16</v>
      </c>
      <c r="H3324">
        <v>0.14000000000000001</v>
      </c>
      <c r="I3324">
        <v>4.1864672574284501E-2</v>
      </c>
      <c r="J3324" s="6" t="s">
        <v>170</v>
      </c>
    </row>
    <row r="3325" spans="1:10">
      <c r="A3325">
        <v>0</v>
      </c>
      <c r="B3325">
        <v>0</v>
      </c>
      <c r="C3325">
        <v>-151.65938806583301</v>
      </c>
      <c r="D3325" t="s">
        <v>14</v>
      </c>
      <c r="E3325" t="s">
        <v>3155</v>
      </c>
      <c r="F3325" t="s">
        <v>2454</v>
      </c>
      <c r="G3325">
        <v>16</v>
      </c>
      <c r="H3325">
        <v>0</v>
      </c>
      <c r="I3325">
        <v>0</v>
      </c>
      <c r="J3325" s="6" t="s">
        <v>140</v>
      </c>
    </row>
    <row r="3326" spans="1:10">
      <c r="A3326">
        <v>0.45</v>
      </c>
      <c r="B3326">
        <v>0</v>
      </c>
      <c r="C3326">
        <v>-62.6460076422822</v>
      </c>
      <c r="D3326" t="s">
        <v>10</v>
      </c>
      <c r="E3326" t="s">
        <v>3156</v>
      </c>
      <c r="F3326" t="s">
        <v>2454</v>
      </c>
      <c r="G3326">
        <v>5</v>
      </c>
      <c r="H3326">
        <v>0.45</v>
      </c>
      <c r="I3326" s="6" t="s">
        <v>911</v>
      </c>
      <c r="J3326" s="6" t="s">
        <v>912</v>
      </c>
    </row>
    <row r="3327" spans="1:10">
      <c r="A3327" s="6" t="s">
        <v>236</v>
      </c>
      <c r="B3327">
        <v>0</v>
      </c>
      <c r="C3327">
        <v>-33.340563192222199</v>
      </c>
      <c r="D3327" t="s">
        <v>13</v>
      </c>
      <c r="E3327" t="s">
        <v>3156</v>
      </c>
      <c r="F3327" t="s">
        <v>2454</v>
      </c>
      <c r="G3327">
        <v>5</v>
      </c>
      <c r="H3327" s="6" t="s">
        <v>236</v>
      </c>
      <c r="I3327" s="6" t="s">
        <v>1423</v>
      </c>
      <c r="J3327" s="6" t="s">
        <v>1424</v>
      </c>
    </row>
    <row r="3328" spans="1:10">
      <c r="A3328">
        <v>0.2</v>
      </c>
      <c r="B3328">
        <v>0</v>
      </c>
      <c r="C3328">
        <v>-589.63736795320494</v>
      </c>
      <c r="D3328" t="s">
        <v>14</v>
      </c>
      <c r="E3328" t="s">
        <v>3156</v>
      </c>
      <c r="F3328" t="s">
        <v>2454</v>
      </c>
      <c r="G3328">
        <v>16</v>
      </c>
      <c r="H3328">
        <v>0.2</v>
      </c>
      <c r="I3328">
        <v>7.2742662037866904E-2</v>
      </c>
      <c r="J3328">
        <v>0.44342194628279502</v>
      </c>
    </row>
    <row r="3329" spans="1:10">
      <c r="A3329">
        <v>0.33</v>
      </c>
      <c r="B3329">
        <v>0</v>
      </c>
      <c r="C3329">
        <v>-593.73330118799799</v>
      </c>
      <c r="D3329" t="s">
        <v>14</v>
      </c>
      <c r="E3329" t="s">
        <v>3157</v>
      </c>
      <c r="F3329" t="s">
        <v>2454</v>
      </c>
      <c r="G3329">
        <v>16</v>
      </c>
      <c r="H3329">
        <v>0.33</v>
      </c>
      <c r="I3329" s="6" t="s">
        <v>1025</v>
      </c>
      <c r="J3329" s="6" t="s">
        <v>1026</v>
      </c>
    </row>
    <row r="3330" spans="1:10">
      <c r="A3330">
        <v>0.16</v>
      </c>
      <c r="B3330">
        <v>0</v>
      </c>
      <c r="C3330">
        <v>-293.36429500879899</v>
      </c>
      <c r="D3330" t="s">
        <v>14</v>
      </c>
      <c r="E3330" t="s">
        <v>3158</v>
      </c>
      <c r="F3330" t="s">
        <v>2454</v>
      </c>
      <c r="G3330">
        <v>16</v>
      </c>
      <c r="H3330">
        <v>0.16</v>
      </c>
      <c r="I3330">
        <v>5.1602574492917601E-2</v>
      </c>
      <c r="J3330" s="6" t="s">
        <v>283</v>
      </c>
    </row>
    <row r="3331" spans="1:10">
      <c r="A3331">
        <v>0.21</v>
      </c>
      <c r="B3331">
        <v>0</v>
      </c>
      <c r="C3331">
        <v>-528.91502752464601</v>
      </c>
      <c r="D3331" t="s">
        <v>14</v>
      </c>
      <c r="E3331" t="s">
        <v>3159</v>
      </c>
      <c r="F3331" t="s">
        <v>2454</v>
      </c>
      <c r="G3331">
        <v>16</v>
      </c>
      <c r="H3331">
        <v>0.21</v>
      </c>
      <c r="I3331" s="6" t="s">
        <v>162</v>
      </c>
      <c r="J3331" s="6" t="s">
        <v>163</v>
      </c>
    </row>
    <row r="3332" spans="1:10">
      <c r="A3332">
        <v>0</v>
      </c>
      <c r="B3332">
        <v>0</v>
      </c>
      <c r="C3332">
        <v>-37.137565602797899</v>
      </c>
      <c r="D3332" t="s">
        <v>14</v>
      </c>
      <c r="E3332" t="s">
        <v>3160</v>
      </c>
      <c r="F3332" t="s">
        <v>2454</v>
      </c>
      <c r="G3332">
        <v>16</v>
      </c>
      <c r="H3332">
        <v>0</v>
      </c>
      <c r="I3332">
        <v>0</v>
      </c>
      <c r="J3332" s="6" t="s">
        <v>140</v>
      </c>
    </row>
    <row r="3333" spans="1:10">
      <c r="A3333">
        <v>0</v>
      </c>
      <c r="B3333">
        <v>0</v>
      </c>
      <c r="C3333">
        <v>-264.33736995451301</v>
      </c>
      <c r="D3333" t="s">
        <v>14</v>
      </c>
      <c r="E3333" t="s">
        <v>3161</v>
      </c>
      <c r="F3333" t="s">
        <v>2454</v>
      </c>
      <c r="G3333">
        <v>16</v>
      </c>
      <c r="H3333">
        <v>0</v>
      </c>
      <c r="I3333">
        <v>0</v>
      </c>
      <c r="J3333" s="6" t="s">
        <v>140</v>
      </c>
    </row>
    <row r="3334" spans="1:10">
      <c r="A3334">
        <v>0</v>
      </c>
      <c r="B3334">
        <v>0</v>
      </c>
      <c r="C3334">
        <v>-74.879810370455402</v>
      </c>
      <c r="D3334" t="s">
        <v>14</v>
      </c>
      <c r="E3334" t="s">
        <v>3162</v>
      </c>
      <c r="F3334" t="s">
        <v>2454</v>
      </c>
      <c r="G3334">
        <v>16</v>
      </c>
      <c r="H3334">
        <v>0</v>
      </c>
      <c r="I3334">
        <v>0</v>
      </c>
      <c r="J3334" s="6" t="s">
        <v>140</v>
      </c>
    </row>
    <row r="3335" spans="1:10">
      <c r="A3335">
        <v>0</v>
      </c>
      <c r="B3335">
        <v>0</v>
      </c>
      <c r="C3335">
        <v>-20.630429138057899</v>
      </c>
      <c r="D3335" t="s">
        <v>10</v>
      </c>
      <c r="E3335" t="s">
        <v>3163</v>
      </c>
      <c r="F3335" t="s">
        <v>2454</v>
      </c>
      <c r="G3335">
        <v>7</v>
      </c>
      <c r="H3335">
        <v>0</v>
      </c>
      <c r="I3335">
        <v>0</v>
      </c>
      <c r="J3335" s="6" t="s">
        <v>214</v>
      </c>
    </row>
    <row r="3336" spans="1:10">
      <c r="A3336">
        <v>0</v>
      </c>
      <c r="B3336">
        <v>0</v>
      </c>
      <c r="C3336">
        <v>-25.482318228697601</v>
      </c>
      <c r="D3336" t="s">
        <v>13</v>
      </c>
      <c r="E3336" t="s">
        <v>3163</v>
      </c>
      <c r="F3336" t="s">
        <v>2454</v>
      </c>
      <c r="G3336">
        <v>7</v>
      </c>
      <c r="H3336">
        <v>0</v>
      </c>
      <c r="I3336">
        <v>0</v>
      </c>
      <c r="J3336" s="6" t="s">
        <v>214</v>
      </c>
    </row>
    <row r="3337" spans="1:10">
      <c r="A3337">
        <v>0.05</v>
      </c>
      <c r="B3337">
        <v>0</v>
      </c>
      <c r="C3337">
        <v>-326.58074337406703</v>
      </c>
      <c r="D3337" t="s">
        <v>14</v>
      </c>
      <c r="E3337" t="s">
        <v>3163</v>
      </c>
      <c r="F3337" t="s">
        <v>2454</v>
      </c>
      <c r="G3337">
        <v>16</v>
      </c>
      <c r="H3337">
        <v>0.05</v>
      </c>
      <c r="I3337">
        <v>7.5593352321114303E-3</v>
      </c>
      <c r="J3337" s="6" t="s">
        <v>199</v>
      </c>
    </row>
    <row r="3338" spans="1:10">
      <c r="A3338">
        <v>0.12</v>
      </c>
      <c r="B3338">
        <v>0</v>
      </c>
      <c r="C3338">
        <v>-458.53954948970198</v>
      </c>
      <c r="D3338" t="s">
        <v>14</v>
      </c>
      <c r="E3338" t="s">
        <v>3164</v>
      </c>
      <c r="F3338" t="s">
        <v>2454</v>
      </c>
      <c r="G3338">
        <v>16</v>
      </c>
      <c r="H3338">
        <v>0.12</v>
      </c>
      <c r="I3338">
        <v>3.2767774577421999E-2</v>
      </c>
      <c r="J3338" s="6" t="s">
        <v>260</v>
      </c>
    </row>
    <row r="3339" spans="1:10">
      <c r="A3339">
        <v>0</v>
      </c>
      <c r="B3339">
        <v>0</v>
      </c>
      <c r="C3339">
        <v>-143.468602997803</v>
      </c>
      <c r="D3339" t="s">
        <v>14</v>
      </c>
      <c r="E3339" t="s">
        <v>3165</v>
      </c>
      <c r="F3339" t="s">
        <v>2454</v>
      </c>
      <c r="G3339">
        <v>16</v>
      </c>
      <c r="H3339">
        <v>0</v>
      </c>
      <c r="I3339">
        <v>0</v>
      </c>
      <c r="J3339" s="6" t="s">
        <v>140</v>
      </c>
    </row>
    <row r="3340" spans="1:10">
      <c r="A3340">
        <v>0.24</v>
      </c>
      <c r="B3340">
        <v>0</v>
      </c>
      <c r="C3340">
        <v>-422.01352323311102</v>
      </c>
      <c r="D3340" t="s">
        <v>14</v>
      </c>
      <c r="E3340" t="s">
        <v>3166</v>
      </c>
      <c r="F3340" t="s">
        <v>2454</v>
      </c>
      <c r="G3340">
        <v>16</v>
      </c>
      <c r="H3340">
        <v>0.24</v>
      </c>
      <c r="I3340">
        <v>9.5792488470350406E-2</v>
      </c>
      <c r="J3340" s="6" t="s">
        <v>152</v>
      </c>
    </row>
    <row r="3341" spans="1:10">
      <c r="A3341">
        <v>0</v>
      </c>
      <c r="B3341">
        <v>0</v>
      </c>
      <c r="C3341">
        <v>-229.27383951682401</v>
      </c>
      <c r="D3341" t="s">
        <v>14</v>
      </c>
      <c r="E3341" t="s">
        <v>3167</v>
      </c>
      <c r="F3341" t="s">
        <v>2454</v>
      </c>
      <c r="G3341">
        <v>16</v>
      </c>
      <c r="H3341">
        <v>0</v>
      </c>
      <c r="I3341">
        <v>0</v>
      </c>
      <c r="J3341" s="6" t="s">
        <v>140</v>
      </c>
    </row>
    <row r="3342" spans="1:10">
      <c r="A3342">
        <v>0</v>
      </c>
      <c r="B3342">
        <v>0</v>
      </c>
      <c r="C3342">
        <v>-13.9864122711409</v>
      </c>
      <c r="D3342" t="s">
        <v>10</v>
      </c>
      <c r="E3342" t="s">
        <v>3168</v>
      </c>
      <c r="F3342" t="s">
        <v>2454</v>
      </c>
      <c r="G3342">
        <v>5</v>
      </c>
      <c r="H3342">
        <v>0</v>
      </c>
      <c r="I3342" s="6" t="s">
        <v>126</v>
      </c>
      <c r="J3342" s="6" t="s">
        <v>127</v>
      </c>
    </row>
    <row r="3343" spans="1:10">
      <c r="A3343">
        <v>0.1</v>
      </c>
      <c r="B3343">
        <v>0</v>
      </c>
      <c r="C3343">
        <v>-23.0395572402103</v>
      </c>
      <c r="D3343" t="s">
        <v>13</v>
      </c>
      <c r="E3343" t="s">
        <v>3168</v>
      </c>
      <c r="F3343" t="s">
        <v>2454</v>
      </c>
      <c r="G3343">
        <v>5</v>
      </c>
      <c r="H3343">
        <v>0.1</v>
      </c>
      <c r="I3343" s="6" t="s">
        <v>255</v>
      </c>
      <c r="J3343" s="6" t="s">
        <v>256</v>
      </c>
    </row>
    <row r="3344" spans="1:10">
      <c r="A3344">
        <v>0.38</v>
      </c>
      <c r="B3344">
        <v>0</v>
      </c>
      <c r="C3344">
        <v>-682.783059099095</v>
      </c>
      <c r="D3344" t="s">
        <v>14</v>
      </c>
      <c r="E3344" t="s">
        <v>3168</v>
      </c>
      <c r="F3344" t="s">
        <v>2454</v>
      </c>
      <c r="G3344">
        <v>16</v>
      </c>
      <c r="H3344">
        <v>0.38</v>
      </c>
      <c r="I3344" s="6" t="s">
        <v>803</v>
      </c>
      <c r="J3344" s="6" t="s">
        <v>804</v>
      </c>
    </row>
    <row r="3345" spans="1:10">
      <c r="A3345">
        <v>0</v>
      </c>
      <c r="B3345">
        <v>0</v>
      </c>
      <c r="C3345">
        <v>-6.3518122594129096</v>
      </c>
      <c r="D3345" t="s">
        <v>14</v>
      </c>
      <c r="E3345" t="s">
        <v>3169</v>
      </c>
      <c r="F3345" t="s">
        <v>2454</v>
      </c>
      <c r="G3345">
        <v>16</v>
      </c>
      <c r="H3345">
        <v>0</v>
      </c>
      <c r="I3345">
        <v>0</v>
      </c>
      <c r="J3345" s="6" t="s">
        <v>140</v>
      </c>
    </row>
    <row r="3346" spans="1:10">
      <c r="A3346">
        <v>0</v>
      </c>
      <c r="B3346">
        <v>0</v>
      </c>
      <c r="C3346">
        <v>-243.06486663120401</v>
      </c>
      <c r="D3346" t="s">
        <v>14</v>
      </c>
      <c r="E3346" t="s">
        <v>3170</v>
      </c>
      <c r="F3346" t="s">
        <v>2454</v>
      </c>
      <c r="G3346">
        <v>16</v>
      </c>
      <c r="H3346">
        <v>0</v>
      </c>
      <c r="I3346">
        <v>0</v>
      </c>
      <c r="J3346" s="6" t="s">
        <v>140</v>
      </c>
    </row>
    <row r="3347" spans="1:10">
      <c r="A3347">
        <v>0</v>
      </c>
      <c r="B3347">
        <v>0</v>
      </c>
      <c r="C3347">
        <v>-0.81407720413361595</v>
      </c>
      <c r="D3347" t="s">
        <v>10</v>
      </c>
      <c r="E3347" t="s">
        <v>3171</v>
      </c>
      <c r="F3347" t="s">
        <v>2454</v>
      </c>
      <c r="G3347">
        <v>6</v>
      </c>
      <c r="H3347">
        <v>0</v>
      </c>
      <c r="I3347">
        <v>0</v>
      </c>
      <c r="J3347" s="6" t="s">
        <v>109</v>
      </c>
    </row>
    <row r="3348" spans="1:10">
      <c r="A3348">
        <v>0</v>
      </c>
      <c r="B3348">
        <v>0</v>
      </c>
      <c r="C3348">
        <v>-0.31156041145854402</v>
      </c>
      <c r="D3348" t="s">
        <v>13</v>
      </c>
      <c r="E3348" t="s">
        <v>3171</v>
      </c>
      <c r="F3348" t="s">
        <v>2454</v>
      </c>
      <c r="G3348">
        <v>6</v>
      </c>
      <c r="H3348">
        <v>0</v>
      </c>
      <c r="I3348">
        <v>0</v>
      </c>
      <c r="J3348" s="6" t="s">
        <v>109</v>
      </c>
    </row>
    <row r="3349" spans="1:10">
      <c r="A3349">
        <v>0.02</v>
      </c>
      <c r="B3349">
        <v>0</v>
      </c>
      <c r="C3349">
        <v>-491.58296586470198</v>
      </c>
      <c r="D3349" t="s">
        <v>14</v>
      </c>
      <c r="E3349" t="s">
        <v>3171</v>
      </c>
      <c r="F3349" t="s">
        <v>2454</v>
      </c>
      <c r="G3349">
        <v>16</v>
      </c>
      <c r="H3349">
        <v>0.02</v>
      </c>
      <c r="I3349">
        <v>1.4372521617873901E-3</v>
      </c>
      <c r="J3349" s="6" t="s">
        <v>899</v>
      </c>
    </row>
    <row r="3350" spans="1:10">
      <c r="A3350">
        <v>0.64</v>
      </c>
      <c r="B3350">
        <v>0</v>
      </c>
      <c r="C3350">
        <v>-55.917026261187097</v>
      </c>
      <c r="D3350" t="s">
        <v>10</v>
      </c>
      <c r="E3350" t="s">
        <v>3172</v>
      </c>
      <c r="F3350" t="s">
        <v>2454</v>
      </c>
      <c r="G3350">
        <v>5</v>
      </c>
      <c r="H3350">
        <v>0.64</v>
      </c>
      <c r="I3350" s="6" t="s">
        <v>1404</v>
      </c>
      <c r="J3350" s="6" t="s">
        <v>1405</v>
      </c>
    </row>
    <row r="3351" spans="1:10">
      <c r="A3351">
        <v>0.22</v>
      </c>
      <c r="B3351">
        <v>0</v>
      </c>
      <c r="C3351">
        <v>-629.18904873876397</v>
      </c>
      <c r="D3351" t="s">
        <v>14</v>
      </c>
      <c r="E3351" t="s">
        <v>3172</v>
      </c>
      <c r="F3351" t="s">
        <v>2454</v>
      </c>
      <c r="G3351">
        <v>16</v>
      </c>
      <c r="H3351">
        <v>0.22</v>
      </c>
      <c r="I3351">
        <v>8.4047540128129095E-2</v>
      </c>
      <c r="J3351" s="6" t="s">
        <v>114</v>
      </c>
    </row>
    <row r="3352" spans="1:10">
      <c r="A3352">
        <v>0</v>
      </c>
      <c r="B3352">
        <v>0</v>
      </c>
      <c r="C3352">
        <v>-257.63736325325601</v>
      </c>
      <c r="D3352" t="s">
        <v>14</v>
      </c>
      <c r="E3352" t="s">
        <v>3173</v>
      </c>
      <c r="F3352" t="s">
        <v>2454</v>
      </c>
      <c r="G3352">
        <v>16</v>
      </c>
      <c r="H3352">
        <v>0</v>
      </c>
      <c r="I3352">
        <v>0</v>
      </c>
      <c r="J3352" s="6" t="s">
        <v>140</v>
      </c>
    </row>
    <row r="3353" spans="1:10">
      <c r="A3353">
        <v>0.11</v>
      </c>
      <c r="B3353">
        <v>0</v>
      </c>
      <c r="C3353">
        <v>-529.64197463855601</v>
      </c>
      <c r="D3353" t="s">
        <v>14</v>
      </c>
      <c r="E3353" t="s">
        <v>3174</v>
      </c>
      <c r="F3353" t="s">
        <v>2454</v>
      </c>
      <c r="G3353">
        <v>16</v>
      </c>
      <c r="H3353">
        <v>0.11</v>
      </c>
      <c r="I3353" s="6" t="s">
        <v>695</v>
      </c>
      <c r="J3353" s="6" t="s">
        <v>696</v>
      </c>
    </row>
    <row r="3354" spans="1:10">
      <c r="A3354">
        <v>0.05</v>
      </c>
      <c r="B3354">
        <v>0</v>
      </c>
      <c r="C3354">
        <v>-279.59671581155601</v>
      </c>
      <c r="D3354" t="s">
        <v>14</v>
      </c>
      <c r="E3354" t="s">
        <v>3175</v>
      </c>
      <c r="F3354" t="s">
        <v>2454</v>
      </c>
      <c r="G3354">
        <v>16</v>
      </c>
      <c r="H3354">
        <v>0.05</v>
      </c>
      <c r="I3354">
        <v>7.5593352321114303E-3</v>
      </c>
      <c r="J3354" s="6" t="s">
        <v>199</v>
      </c>
    </row>
    <row r="3355" spans="1:10">
      <c r="A3355">
        <v>0</v>
      </c>
      <c r="B3355">
        <v>0</v>
      </c>
      <c r="C3355">
        <v>-5.1156209494322296</v>
      </c>
      <c r="D3355" t="s">
        <v>14</v>
      </c>
      <c r="E3355" t="s">
        <v>3176</v>
      </c>
      <c r="F3355" t="s">
        <v>2454</v>
      </c>
      <c r="G3355">
        <v>16</v>
      </c>
      <c r="H3355">
        <v>0</v>
      </c>
      <c r="I3355">
        <v>0</v>
      </c>
      <c r="J3355" s="6" t="s">
        <v>140</v>
      </c>
    </row>
    <row r="3356" spans="1:10">
      <c r="A3356">
        <v>0</v>
      </c>
      <c r="B3356">
        <v>0</v>
      </c>
      <c r="C3356">
        <v>-96.142355631727597</v>
      </c>
      <c r="D3356" t="s">
        <v>14</v>
      </c>
      <c r="E3356" t="s">
        <v>3177</v>
      </c>
      <c r="F3356" t="s">
        <v>2454</v>
      </c>
      <c r="G3356">
        <v>16</v>
      </c>
      <c r="H3356">
        <v>0</v>
      </c>
      <c r="I3356">
        <v>0</v>
      </c>
      <c r="J3356" s="6" t="s">
        <v>140</v>
      </c>
    </row>
    <row r="3357" spans="1:10">
      <c r="A3357">
        <v>0</v>
      </c>
      <c r="B3357">
        <v>0</v>
      </c>
      <c r="C3357">
        <v>-165.78724038936701</v>
      </c>
      <c r="D3357" t="s">
        <v>14</v>
      </c>
      <c r="E3357" t="s">
        <v>3178</v>
      </c>
      <c r="F3357" t="s">
        <v>2454</v>
      </c>
      <c r="G3357">
        <v>16</v>
      </c>
      <c r="H3357">
        <v>0</v>
      </c>
      <c r="I3357">
        <v>0</v>
      </c>
      <c r="J3357" s="6" t="s">
        <v>140</v>
      </c>
    </row>
    <row r="3358" spans="1:10">
      <c r="A3358">
        <v>0.12</v>
      </c>
      <c r="B3358">
        <v>0</v>
      </c>
      <c r="C3358">
        <v>-41.882769643100502</v>
      </c>
      <c r="D3358" t="s">
        <v>13</v>
      </c>
      <c r="E3358" t="s">
        <v>3179</v>
      </c>
      <c r="F3358" t="s">
        <v>2454</v>
      </c>
      <c r="G3358">
        <v>6</v>
      </c>
      <c r="H3358">
        <v>0.12</v>
      </c>
      <c r="I3358" s="6" t="s">
        <v>853</v>
      </c>
      <c r="J3358">
        <v>0.51976332044676599</v>
      </c>
    </row>
    <row r="3359" spans="1:10">
      <c r="A3359">
        <v>0.23</v>
      </c>
      <c r="B3359">
        <v>0</v>
      </c>
      <c r="C3359">
        <v>-536.87983844174903</v>
      </c>
      <c r="D3359" t="s">
        <v>14</v>
      </c>
      <c r="E3359" t="s">
        <v>3179</v>
      </c>
      <c r="F3359" t="s">
        <v>2454</v>
      </c>
      <c r="G3359">
        <v>16</v>
      </c>
      <c r="H3359">
        <v>0.23</v>
      </c>
      <c r="I3359">
        <v>8.9866955870574194E-2</v>
      </c>
      <c r="J3359" s="6" t="s">
        <v>402</v>
      </c>
    </row>
    <row r="3360" spans="1:10">
      <c r="A3360">
        <v>0.09</v>
      </c>
      <c r="B3360">
        <v>0</v>
      </c>
      <c r="C3360">
        <v>-403.86033954512698</v>
      </c>
      <c r="D3360" t="s">
        <v>14</v>
      </c>
      <c r="E3360" t="s">
        <v>3180</v>
      </c>
      <c r="F3360" t="s">
        <v>2454</v>
      </c>
      <c r="G3360">
        <v>16</v>
      </c>
      <c r="H3360">
        <v>0.09</v>
      </c>
      <c r="I3360" s="6" t="s">
        <v>116</v>
      </c>
      <c r="J3360" s="6" t="s">
        <v>117</v>
      </c>
    </row>
    <row r="3361" spans="1:10">
      <c r="A3361">
        <v>0.22</v>
      </c>
      <c r="B3361">
        <v>0</v>
      </c>
      <c r="C3361">
        <v>-500.57229749745397</v>
      </c>
      <c r="D3361" t="s">
        <v>14</v>
      </c>
      <c r="E3361" t="s">
        <v>3181</v>
      </c>
      <c r="F3361" t="s">
        <v>2454</v>
      </c>
      <c r="G3361">
        <v>16</v>
      </c>
      <c r="H3361">
        <v>0.22</v>
      </c>
      <c r="I3361">
        <v>8.4047540128129095E-2</v>
      </c>
      <c r="J3361" s="6" t="s">
        <v>114</v>
      </c>
    </row>
    <row r="3362" spans="1:10">
      <c r="A3362">
        <v>0</v>
      </c>
      <c r="B3362">
        <v>0</v>
      </c>
      <c r="C3362">
        <v>-137.844640655012</v>
      </c>
      <c r="D3362" t="s">
        <v>14</v>
      </c>
      <c r="E3362" t="s">
        <v>3182</v>
      </c>
      <c r="F3362" t="s">
        <v>2454</v>
      </c>
      <c r="G3362">
        <v>16</v>
      </c>
      <c r="H3362">
        <v>0</v>
      </c>
      <c r="I3362">
        <v>0</v>
      </c>
      <c r="J3362" s="6" t="s">
        <v>140</v>
      </c>
    </row>
    <row r="3363" spans="1:10">
      <c r="A3363">
        <v>0.19</v>
      </c>
      <c r="B3363">
        <v>0</v>
      </c>
      <c r="C3363">
        <v>-452.56977444250299</v>
      </c>
      <c r="D3363" t="s">
        <v>14</v>
      </c>
      <c r="E3363" t="s">
        <v>3183</v>
      </c>
      <c r="F3363" t="s">
        <v>2454</v>
      </c>
      <c r="G3363">
        <v>16</v>
      </c>
      <c r="H3363">
        <v>0.19</v>
      </c>
      <c r="I3363">
        <v>6.7266012751223098E-2</v>
      </c>
      <c r="J3363" s="6" t="s">
        <v>504</v>
      </c>
    </row>
    <row r="3364" spans="1:10">
      <c r="A3364">
        <v>0</v>
      </c>
      <c r="B3364">
        <v>0</v>
      </c>
      <c r="C3364">
        <v>-28.695301184123199</v>
      </c>
      <c r="D3364" t="s">
        <v>10</v>
      </c>
      <c r="E3364" t="s">
        <v>3184</v>
      </c>
      <c r="F3364" t="s">
        <v>2454</v>
      </c>
      <c r="G3364">
        <v>7</v>
      </c>
      <c r="H3364">
        <v>0</v>
      </c>
      <c r="I3364">
        <v>0</v>
      </c>
      <c r="J3364" s="6" t="s">
        <v>214</v>
      </c>
    </row>
    <row r="3365" spans="1:10">
      <c r="A3365">
        <v>0</v>
      </c>
      <c r="B3365">
        <v>0</v>
      </c>
      <c r="C3365">
        <v>-10.2188716349615</v>
      </c>
      <c r="D3365" t="s">
        <v>13</v>
      </c>
      <c r="E3365" t="s">
        <v>3184</v>
      </c>
      <c r="F3365" t="s">
        <v>2454</v>
      </c>
      <c r="G3365">
        <v>7</v>
      </c>
      <c r="H3365">
        <v>0</v>
      </c>
      <c r="I3365">
        <v>0</v>
      </c>
      <c r="J3365" s="6" t="s">
        <v>214</v>
      </c>
    </row>
    <row r="3366" spans="1:10">
      <c r="A3366">
        <v>0</v>
      </c>
      <c r="B3366">
        <v>0</v>
      </c>
      <c r="C3366">
        <v>-7.5478022259795798</v>
      </c>
      <c r="D3366" t="s">
        <v>14</v>
      </c>
      <c r="E3366" t="s">
        <v>3184</v>
      </c>
      <c r="F3366" t="s">
        <v>2454</v>
      </c>
      <c r="G3366">
        <v>16</v>
      </c>
      <c r="H3366">
        <v>0</v>
      </c>
      <c r="I3366">
        <v>0</v>
      </c>
      <c r="J3366" s="6" t="s">
        <v>140</v>
      </c>
    </row>
    <row r="3367" spans="1:10">
      <c r="A3367">
        <v>0</v>
      </c>
      <c r="B3367">
        <v>0</v>
      </c>
      <c r="C3367">
        <v>-56.591069816570098</v>
      </c>
      <c r="D3367" t="s">
        <v>14</v>
      </c>
      <c r="E3367" t="s">
        <v>3185</v>
      </c>
      <c r="F3367" t="s">
        <v>2454</v>
      </c>
      <c r="G3367">
        <v>16</v>
      </c>
      <c r="H3367">
        <v>0</v>
      </c>
      <c r="I3367">
        <v>0</v>
      </c>
      <c r="J3367" s="6" t="s">
        <v>140</v>
      </c>
    </row>
    <row r="3368" spans="1:10">
      <c r="A3368">
        <v>0</v>
      </c>
      <c r="B3368">
        <v>0</v>
      </c>
      <c r="C3368">
        <v>-5.8794464742983399</v>
      </c>
      <c r="D3368" t="s">
        <v>14</v>
      </c>
      <c r="E3368" t="s">
        <v>3186</v>
      </c>
      <c r="F3368" t="s">
        <v>2454</v>
      </c>
      <c r="G3368">
        <v>16</v>
      </c>
      <c r="H3368">
        <v>0</v>
      </c>
      <c r="I3368">
        <v>0</v>
      </c>
      <c r="J3368" s="6" t="s">
        <v>140</v>
      </c>
    </row>
    <row r="3369" spans="1:10">
      <c r="A3369">
        <v>0.21</v>
      </c>
      <c r="B3369">
        <v>0</v>
      </c>
      <c r="C3369">
        <v>-446.30059732455601</v>
      </c>
      <c r="D3369" t="s">
        <v>14</v>
      </c>
      <c r="E3369" t="s">
        <v>3187</v>
      </c>
      <c r="F3369" t="s">
        <v>2454</v>
      </c>
      <c r="G3369">
        <v>16</v>
      </c>
      <c r="H3369">
        <v>0.21</v>
      </c>
      <c r="I3369" s="6" t="s">
        <v>162</v>
      </c>
      <c r="J3369" s="6" t="s">
        <v>163</v>
      </c>
    </row>
    <row r="3370" spans="1:10">
      <c r="A3370">
        <v>0</v>
      </c>
      <c r="B3370">
        <v>0</v>
      </c>
      <c r="C3370">
        <v>-4.4221477755406298</v>
      </c>
      <c r="D3370" t="s">
        <v>14</v>
      </c>
      <c r="E3370" t="s">
        <v>3188</v>
      </c>
      <c r="F3370" t="s">
        <v>2454</v>
      </c>
      <c r="G3370">
        <v>16</v>
      </c>
      <c r="H3370">
        <v>0</v>
      </c>
      <c r="I3370">
        <v>0</v>
      </c>
      <c r="J3370" s="6" t="s">
        <v>140</v>
      </c>
    </row>
    <row r="3371" spans="1:10">
      <c r="A3371">
        <v>0.38</v>
      </c>
      <c r="B3371">
        <v>0</v>
      </c>
      <c r="C3371">
        <v>-127.397342720336</v>
      </c>
      <c r="D3371" t="s">
        <v>10</v>
      </c>
      <c r="E3371" t="s">
        <v>3189</v>
      </c>
      <c r="F3371" t="s">
        <v>2454</v>
      </c>
      <c r="G3371">
        <v>5</v>
      </c>
      <c r="H3371">
        <v>0.38</v>
      </c>
      <c r="I3371" s="6" t="s">
        <v>1001</v>
      </c>
      <c r="J3371">
        <v>0.75630209626295297</v>
      </c>
    </row>
    <row r="3372" spans="1:10">
      <c r="A3372">
        <v>0</v>
      </c>
      <c r="B3372">
        <v>0</v>
      </c>
      <c r="C3372">
        <v>-364.56107518890701</v>
      </c>
      <c r="D3372" t="s">
        <v>14</v>
      </c>
      <c r="E3372" t="s">
        <v>3189</v>
      </c>
      <c r="F3372" t="s">
        <v>2454</v>
      </c>
      <c r="G3372">
        <v>16</v>
      </c>
      <c r="H3372">
        <v>0</v>
      </c>
      <c r="I3372">
        <v>0</v>
      </c>
      <c r="J3372" s="6" t="s">
        <v>140</v>
      </c>
    </row>
    <row r="3373" spans="1:10">
      <c r="A3373">
        <v>0.39</v>
      </c>
      <c r="B3373">
        <v>0</v>
      </c>
      <c r="C3373">
        <v>-461.38098261098997</v>
      </c>
      <c r="D3373" t="s">
        <v>14</v>
      </c>
      <c r="E3373" t="s">
        <v>3190</v>
      </c>
      <c r="F3373" t="s">
        <v>2454</v>
      </c>
      <c r="G3373">
        <v>16</v>
      </c>
      <c r="H3373">
        <v>0.39</v>
      </c>
      <c r="I3373" s="6" t="s">
        <v>493</v>
      </c>
      <c r="J3373" s="6" t="s">
        <v>494</v>
      </c>
    </row>
    <row r="3374" spans="1:10">
      <c r="A3374" s="6" t="s">
        <v>773</v>
      </c>
      <c r="B3374">
        <v>0</v>
      </c>
      <c r="C3374">
        <v>-263.33646173813997</v>
      </c>
      <c r="D3374" t="s">
        <v>14</v>
      </c>
      <c r="E3374" t="s">
        <v>3191</v>
      </c>
      <c r="F3374" t="s">
        <v>2454</v>
      </c>
      <c r="G3374">
        <v>16</v>
      </c>
      <c r="H3374" s="6" t="s">
        <v>773</v>
      </c>
      <c r="I3374">
        <v>0.16717058820748501</v>
      </c>
      <c r="J3374">
        <v>0.59091171595284597</v>
      </c>
    </row>
    <row r="3375" spans="1:10">
      <c r="A3375">
        <v>0</v>
      </c>
      <c r="B3375">
        <v>0</v>
      </c>
      <c r="C3375">
        <v>-165.361376771235</v>
      </c>
      <c r="D3375" t="s">
        <v>14</v>
      </c>
      <c r="E3375" t="s">
        <v>3192</v>
      </c>
      <c r="F3375" t="s">
        <v>2454</v>
      </c>
      <c r="G3375">
        <v>16</v>
      </c>
      <c r="H3375">
        <v>0</v>
      </c>
      <c r="I3375">
        <v>0</v>
      </c>
      <c r="J3375" s="6" t="s">
        <v>140</v>
      </c>
    </row>
    <row r="3376" spans="1:10">
      <c r="A3376">
        <v>0</v>
      </c>
      <c r="B3376">
        <v>0</v>
      </c>
      <c r="C3376">
        <v>-152.919641596758</v>
      </c>
      <c r="D3376" t="s">
        <v>14</v>
      </c>
      <c r="E3376" t="s">
        <v>3193</v>
      </c>
      <c r="F3376" t="s">
        <v>2454</v>
      </c>
      <c r="G3376">
        <v>16</v>
      </c>
      <c r="H3376">
        <v>0</v>
      </c>
      <c r="I3376">
        <v>0</v>
      </c>
      <c r="J3376" s="6" t="s">
        <v>140</v>
      </c>
    </row>
    <row r="3377" spans="1:10">
      <c r="A3377">
        <v>0</v>
      </c>
      <c r="B3377">
        <v>0</v>
      </c>
      <c r="C3377">
        <v>-260.33090029258301</v>
      </c>
      <c r="D3377" t="s">
        <v>14</v>
      </c>
      <c r="E3377" t="s">
        <v>3194</v>
      </c>
      <c r="F3377" t="s">
        <v>2454</v>
      </c>
      <c r="G3377">
        <v>16</v>
      </c>
      <c r="H3377">
        <v>0</v>
      </c>
      <c r="I3377">
        <v>0</v>
      </c>
      <c r="J3377" s="6" t="s">
        <v>140</v>
      </c>
    </row>
    <row r="3378" spans="1:10">
      <c r="A3378">
        <v>0.81</v>
      </c>
      <c r="B3378">
        <v>0</v>
      </c>
      <c r="C3378">
        <v>-506.88595095001199</v>
      </c>
      <c r="D3378" t="s">
        <v>14</v>
      </c>
      <c r="E3378" t="s">
        <v>3195</v>
      </c>
      <c r="F3378" t="s">
        <v>2454</v>
      </c>
      <c r="G3378">
        <v>16</v>
      </c>
      <c r="H3378">
        <v>0.81</v>
      </c>
      <c r="I3378" s="6" t="s">
        <v>525</v>
      </c>
      <c r="J3378" s="6" t="s">
        <v>526</v>
      </c>
    </row>
    <row r="3379" spans="1:10">
      <c r="A3379">
        <v>0</v>
      </c>
      <c r="B3379">
        <v>0</v>
      </c>
      <c r="C3379">
        <v>-6.7638760294064699</v>
      </c>
      <c r="D3379" t="s">
        <v>14</v>
      </c>
      <c r="E3379" t="s">
        <v>3196</v>
      </c>
      <c r="F3379" t="s">
        <v>2454</v>
      </c>
      <c r="G3379">
        <v>16</v>
      </c>
      <c r="H3379">
        <v>0</v>
      </c>
      <c r="I3379">
        <v>0</v>
      </c>
      <c r="J3379" s="6" t="s">
        <v>140</v>
      </c>
    </row>
    <row r="3380" spans="1:10">
      <c r="A3380">
        <v>0.17</v>
      </c>
      <c r="B3380">
        <v>0</v>
      </c>
      <c r="C3380">
        <v>-87.533056773596996</v>
      </c>
      <c r="D3380" t="s">
        <v>10</v>
      </c>
      <c r="E3380" t="s">
        <v>3197</v>
      </c>
      <c r="F3380" t="s">
        <v>2454</v>
      </c>
      <c r="G3380">
        <v>7</v>
      </c>
      <c r="H3380">
        <v>0.17</v>
      </c>
      <c r="I3380">
        <v>3.4603013169723799E-2</v>
      </c>
      <c r="J3380" s="6" t="s">
        <v>847</v>
      </c>
    </row>
    <row r="3381" spans="1:10">
      <c r="A3381" s="6" t="s">
        <v>472</v>
      </c>
      <c r="B3381">
        <v>0</v>
      </c>
      <c r="C3381">
        <v>-665.30116729991505</v>
      </c>
      <c r="D3381" t="s">
        <v>14</v>
      </c>
      <c r="E3381" t="s">
        <v>3197</v>
      </c>
      <c r="F3381" t="s">
        <v>2454</v>
      </c>
      <c r="G3381">
        <v>16</v>
      </c>
      <c r="H3381" s="6" t="s">
        <v>472</v>
      </c>
      <c r="I3381" s="6" t="s">
        <v>474</v>
      </c>
      <c r="J3381" s="6" t="s">
        <v>475</v>
      </c>
    </row>
    <row r="3382" spans="1:10">
      <c r="A3382">
        <v>0</v>
      </c>
      <c r="B3382">
        <v>0</v>
      </c>
      <c r="C3382">
        <v>-243.543326683012</v>
      </c>
      <c r="D3382" t="s">
        <v>14</v>
      </c>
      <c r="E3382" t="s">
        <v>3198</v>
      </c>
      <c r="F3382" t="s">
        <v>2454</v>
      </c>
      <c r="G3382">
        <v>16</v>
      </c>
      <c r="H3382">
        <v>0</v>
      </c>
      <c r="I3382">
        <v>0</v>
      </c>
      <c r="J3382" s="6" t="s">
        <v>140</v>
      </c>
    </row>
    <row r="3383" spans="1:10">
      <c r="A3383">
        <v>0.61</v>
      </c>
      <c r="B3383">
        <v>0</v>
      </c>
      <c r="C3383">
        <v>-38.571954062090803</v>
      </c>
      <c r="D3383" t="s">
        <v>13</v>
      </c>
      <c r="E3383" t="s">
        <v>3199</v>
      </c>
      <c r="F3383" t="s">
        <v>2454</v>
      </c>
      <c r="G3383">
        <v>6</v>
      </c>
      <c r="H3383">
        <v>0.61</v>
      </c>
      <c r="I3383" s="6" t="s">
        <v>785</v>
      </c>
      <c r="J3383">
        <v>0.87480353029542401</v>
      </c>
    </row>
    <row r="3384" spans="1:10">
      <c r="A3384">
        <v>0.28999999999999998</v>
      </c>
      <c r="B3384">
        <v>0</v>
      </c>
      <c r="C3384">
        <v>-751.63225954365305</v>
      </c>
      <c r="D3384" t="s">
        <v>14</v>
      </c>
      <c r="E3384" t="s">
        <v>3199</v>
      </c>
      <c r="F3384" t="s">
        <v>2454</v>
      </c>
      <c r="G3384">
        <v>16</v>
      </c>
      <c r="H3384">
        <v>0.28999999999999998</v>
      </c>
      <c r="I3384" s="6" t="s">
        <v>386</v>
      </c>
      <c r="J3384" s="6" t="s">
        <v>387</v>
      </c>
    </row>
    <row r="3385" spans="1:10">
      <c r="A3385">
        <v>0.28000000000000003</v>
      </c>
      <c r="B3385">
        <v>0</v>
      </c>
      <c r="C3385">
        <v>-413.27627932015002</v>
      </c>
      <c r="D3385" t="s">
        <v>14</v>
      </c>
      <c r="E3385" t="s">
        <v>3200</v>
      </c>
      <c r="F3385" t="s">
        <v>2454</v>
      </c>
      <c r="G3385">
        <v>16</v>
      </c>
      <c r="H3385">
        <v>0.28000000000000003</v>
      </c>
      <c r="I3385" s="6" t="s">
        <v>280</v>
      </c>
      <c r="J3385" s="6" t="s">
        <v>281</v>
      </c>
    </row>
    <row r="3386" spans="1:10">
      <c r="A3386">
        <v>0</v>
      </c>
      <c r="B3386">
        <v>0</v>
      </c>
      <c r="C3386">
        <v>-324.15511784459301</v>
      </c>
      <c r="D3386" t="s">
        <v>14</v>
      </c>
      <c r="E3386" t="s">
        <v>3201</v>
      </c>
      <c r="F3386" t="s">
        <v>2454</v>
      </c>
      <c r="G3386">
        <v>16</v>
      </c>
      <c r="H3386">
        <v>0</v>
      </c>
      <c r="I3386">
        <v>0</v>
      </c>
      <c r="J3386" s="6" t="s">
        <v>140</v>
      </c>
    </row>
    <row r="3387" spans="1:10">
      <c r="A3387">
        <v>0.13</v>
      </c>
      <c r="B3387">
        <v>0</v>
      </c>
      <c r="C3387">
        <v>-214.44840492553499</v>
      </c>
      <c r="D3387" t="s">
        <v>14</v>
      </c>
      <c r="E3387" t="s">
        <v>3202</v>
      </c>
      <c r="F3387" t="s">
        <v>2454</v>
      </c>
      <c r="G3387">
        <v>16</v>
      </c>
      <c r="H3387">
        <v>0.13</v>
      </c>
      <c r="I3387">
        <v>3.7231133725714599E-2</v>
      </c>
      <c r="J3387" s="6" t="s">
        <v>336</v>
      </c>
    </row>
    <row r="3388" spans="1:10">
      <c r="A3388">
        <v>0</v>
      </c>
      <c r="B3388">
        <v>0</v>
      </c>
      <c r="C3388">
        <v>-125.556715021722</v>
      </c>
      <c r="D3388" t="s">
        <v>14</v>
      </c>
      <c r="E3388" t="s">
        <v>3203</v>
      </c>
      <c r="F3388" t="s">
        <v>2454</v>
      </c>
      <c r="G3388">
        <v>16</v>
      </c>
      <c r="H3388">
        <v>0</v>
      </c>
      <c r="I3388">
        <v>0</v>
      </c>
      <c r="J3388" s="6" t="s">
        <v>140</v>
      </c>
    </row>
    <row r="3389" spans="1:10">
      <c r="A3389">
        <v>0</v>
      </c>
      <c r="B3389">
        <v>0</v>
      </c>
      <c r="C3389">
        <v>-247.16934997755499</v>
      </c>
      <c r="D3389" t="s">
        <v>14</v>
      </c>
      <c r="E3389" t="s">
        <v>3204</v>
      </c>
      <c r="F3389" t="s">
        <v>2454</v>
      </c>
      <c r="G3389">
        <v>16</v>
      </c>
      <c r="H3389">
        <v>0</v>
      </c>
      <c r="I3389">
        <v>0</v>
      </c>
      <c r="J3389" s="6" t="s">
        <v>140</v>
      </c>
    </row>
    <row r="3390" spans="1:10">
      <c r="A3390" s="6" t="s">
        <v>290</v>
      </c>
      <c r="B3390">
        <v>0</v>
      </c>
      <c r="C3390">
        <v>-33.718204676882898</v>
      </c>
      <c r="D3390" t="s">
        <v>10</v>
      </c>
      <c r="E3390" t="s">
        <v>3205</v>
      </c>
      <c r="F3390" t="s">
        <v>2454</v>
      </c>
      <c r="G3390">
        <v>5</v>
      </c>
      <c r="H3390" s="6" t="s">
        <v>290</v>
      </c>
      <c r="I3390" s="6" t="s">
        <v>292</v>
      </c>
      <c r="J3390" s="6" t="s">
        <v>293</v>
      </c>
    </row>
    <row r="3391" spans="1:10">
      <c r="A3391">
        <v>0.5</v>
      </c>
      <c r="B3391">
        <v>0</v>
      </c>
      <c r="C3391">
        <v>-30.340482998599899</v>
      </c>
      <c r="D3391" t="s">
        <v>13</v>
      </c>
      <c r="E3391" t="s">
        <v>3205</v>
      </c>
      <c r="F3391" t="s">
        <v>2454</v>
      </c>
      <c r="G3391">
        <v>5</v>
      </c>
      <c r="H3391">
        <v>0.5</v>
      </c>
      <c r="I3391" s="6" t="s">
        <v>883</v>
      </c>
      <c r="J3391" s="6" t="s">
        <v>884</v>
      </c>
    </row>
    <row r="3392" spans="1:10">
      <c r="A3392">
        <v>0.25</v>
      </c>
      <c r="B3392">
        <v>0</v>
      </c>
      <c r="C3392">
        <v>-783.29185300401002</v>
      </c>
      <c r="D3392" t="s">
        <v>14</v>
      </c>
      <c r="E3392" t="s">
        <v>3205</v>
      </c>
      <c r="F3392" t="s">
        <v>2454</v>
      </c>
      <c r="G3392">
        <v>16</v>
      </c>
      <c r="H3392">
        <v>0.25</v>
      </c>
      <c r="I3392" s="6" t="s">
        <v>196</v>
      </c>
      <c r="J3392" s="6" t="s">
        <v>197</v>
      </c>
    </row>
    <row r="3393" spans="1:10">
      <c r="A3393">
        <v>0</v>
      </c>
      <c r="B3393">
        <v>0</v>
      </c>
      <c r="C3393">
        <v>-278.87624676099199</v>
      </c>
      <c r="D3393" t="s">
        <v>14</v>
      </c>
      <c r="E3393" t="s">
        <v>3206</v>
      </c>
      <c r="F3393" t="s">
        <v>2454</v>
      </c>
      <c r="G3393">
        <v>16</v>
      </c>
      <c r="H3393">
        <v>0</v>
      </c>
      <c r="I3393">
        <v>0</v>
      </c>
      <c r="J3393" s="6" t="s">
        <v>140</v>
      </c>
    </row>
    <row r="3394" spans="1:10">
      <c r="A3394">
        <v>0</v>
      </c>
      <c r="B3394">
        <v>0</v>
      </c>
      <c r="C3394">
        <v>-91.592235912064396</v>
      </c>
      <c r="D3394" t="s">
        <v>14</v>
      </c>
      <c r="E3394" t="s">
        <v>3207</v>
      </c>
      <c r="F3394" t="s">
        <v>2454</v>
      </c>
      <c r="G3394">
        <v>16</v>
      </c>
      <c r="H3394">
        <v>0</v>
      </c>
      <c r="I3394">
        <v>0</v>
      </c>
      <c r="J3394" s="6" t="s">
        <v>140</v>
      </c>
    </row>
    <row r="3395" spans="1:10">
      <c r="A3395">
        <v>0</v>
      </c>
      <c r="B3395">
        <v>0</v>
      </c>
      <c r="C3395">
        <v>-169.071030962756</v>
      </c>
      <c r="D3395" t="s">
        <v>14</v>
      </c>
      <c r="E3395" t="s">
        <v>3208</v>
      </c>
      <c r="F3395" t="s">
        <v>2454</v>
      </c>
      <c r="G3395">
        <v>16</v>
      </c>
      <c r="H3395">
        <v>0</v>
      </c>
      <c r="I3395">
        <v>0</v>
      </c>
      <c r="J3395" s="6" t="s">
        <v>140</v>
      </c>
    </row>
    <row r="3396" spans="1:10">
      <c r="A3396">
        <v>0</v>
      </c>
      <c r="B3396">
        <v>0</v>
      </c>
      <c r="C3396">
        <v>-164.89457128842</v>
      </c>
      <c r="D3396" t="s">
        <v>14</v>
      </c>
      <c r="E3396" t="s">
        <v>3209</v>
      </c>
      <c r="F3396" t="s">
        <v>2454</v>
      </c>
      <c r="G3396">
        <v>16</v>
      </c>
      <c r="H3396">
        <v>0</v>
      </c>
      <c r="I3396">
        <v>0</v>
      </c>
      <c r="J3396" s="6" t="s">
        <v>140</v>
      </c>
    </row>
    <row r="3397" spans="1:10">
      <c r="A3397">
        <v>0</v>
      </c>
      <c r="B3397">
        <v>0</v>
      </c>
      <c r="C3397">
        <v>-86.128081837086199</v>
      </c>
      <c r="D3397" t="s">
        <v>14</v>
      </c>
      <c r="E3397" t="s">
        <v>3210</v>
      </c>
      <c r="F3397" t="s">
        <v>2454</v>
      </c>
      <c r="G3397">
        <v>16</v>
      </c>
      <c r="H3397">
        <v>0</v>
      </c>
      <c r="I3397">
        <v>0</v>
      </c>
      <c r="J3397" s="6" t="s">
        <v>140</v>
      </c>
    </row>
    <row r="3398" spans="1:10">
      <c r="A3398">
        <v>0</v>
      </c>
      <c r="B3398">
        <v>0</v>
      </c>
      <c r="C3398">
        <v>-127.688697792593</v>
      </c>
      <c r="D3398" t="s">
        <v>14</v>
      </c>
      <c r="E3398" t="s">
        <v>3211</v>
      </c>
      <c r="F3398" t="s">
        <v>2454</v>
      </c>
      <c r="G3398">
        <v>16</v>
      </c>
      <c r="H3398">
        <v>0</v>
      </c>
      <c r="I3398">
        <v>0</v>
      </c>
      <c r="J3398" s="6" t="s">
        <v>140</v>
      </c>
    </row>
    <row r="3399" spans="1:10">
      <c r="A3399">
        <v>0</v>
      </c>
      <c r="B3399">
        <v>0</v>
      </c>
      <c r="C3399">
        <v>-309.69974490797102</v>
      </c>
      <c r="D3399" t="s">
        <v>14</v>
      </c>
      <c r="E3399" t="s">
        <v>3212</v>
      </c>
      <c r="F3399" t="s">
        <v>2454</v>
      </c>
      <c r="G3399">
        <v>16</v>
      </c>
      <c r="H3399">
        <v>0</v>
      </c>
      <c r="I3399">
        <v>0</v>
      </c>
      <c r="J3399" s="6" t="s">
        <v>140</v>
      </c>
    </row>
    <row r="3400" spans="1:10">
      <c r="A3400">
        <v>0</v>
      </c>
      <c r="B3400">
        <v>0</v>
      </c>
      <c r="C3400">
        <v>-76.3330943004229</v>
      </c>
      <c r="D3400" t="s">
        <v>14</v>
      </c>
      <c r="E3400" t="s">
        <v>3213</v>
      </c>
      <c r="F3400" t="s">
        <v>2454</v>
      </c>
      <c r="G3400">
        <v>16</v>
      </c>
      <c r="H3400">
        <v>0</v>
      </c>
      <c r="I3400">
        <v>0</v>
      </c>
      <c r="J3400" s="6" t="s">
        <v>140</v>
      </c>
    </row>
    <row r="3401" spans="1:10">
      <c r="A3401">
        <v>0</v>
      </c>
      <c r="B3401">
        <v>0</v>
      </c>
      <c r="C3401">
        <v>-92.061991194868796</v>
      </c>
      <c r="D3401" t="s">
        <v>14</v>
      </c>
      <c r="E3401" t="s">
        <v>3214</v>
      </c>
      <c r="F3401" t="s">
        <v>2454</v>
      </c>
      <c r="G3401">
        <v>16</v>
      </c>
      <c r="H3401">
        <v>0</v>
      </c>
      <c r="I3401">
        <v>0</v>
      </c>
      <c r="J3401" s="6" t="s">
        <v>140</v>
      </c>
    </row>
    <row r="3402" spans="1:10">
      <c r="A3402">
        <v>7.0000000000000007E-2</v>
      </c>
      <c r="B3402">
        <v>0</v>
      </c>
      <c r="C3402">
        <v>-389.01647222444501</v>
      </c>
      <c r="D3402" t="s">
        <v>14</v>
      </c>
      <c r="E3402" t="s">
        <v>3215</v>
      </c>
      <c r="F3402" t="s">
        <v>2454</v>
      </c>
      <c r="G3402">
        <v>16</v>
      </c>
      <c r="H3402">
        <v>7.0000000000000007E-2</v>
      </c>
      <c r="I3402" s="6" t="s">
        <v>177</v>
      </c>
      <c r="J3402">
        <v>0.29301767695622299</v>
      </c>
    </row>
    <row r="3403" spans="1:10">
      <c r="A3403">
        <v>0</v>
      </c>
      <c r="B3403">
        <v>0</v>
      </c>
      <c r="C3403">
        <v>-226.34080449827999</v>
      </c>
      <c r="D3403" t="s">
        <v>14</v>
      </c>
      <c r="E3403" t="s">
        <v>3216</v>
      </c>
      <c r="F3403" t="s">
        <v>2454</v>
      </c>
      <c r="G3403">
        <v>16</v>
      </c>
      <c r="H3403">
        <v>0</v>
      </c>
      <c r="I3403">
        <v>0</v>
      </c>
      <c r="J3403" s="6" t="s">
        <v>140</v>
      </c>
    </row>
    <row r="3404" spans="1:10">
      <c r="A3404">
        <v>0</v>
      </c>
      <c r="B3404">
        <v>0</v>
      </c>
      <c r="C3404">
        <v>-189.04891067487699</v>
      </c>
      <c r="D3404" t="s">
        <v>14</v>
      </c>
      <c r="E3404" t="s">
        <v>3217</v>
      </c>
      <c r="F3404" t="s">
        <v>2454</v>
      </c>
      <c r="G3404">
        <v>16</v>
      </c>
      <c r="H3404">
        <v>0</v>
      </c>
      <c r="I3404">
        <v>0</v>
      </c>
      <c r="J3404" s="6" t="s">
        <v>140</v>
      </c>
    </row>
    <row r="3405" spans="1:10">
      <c r="A3405">
        <v>0</v>
      </c>
      <c r="B3405">
        <v>0</v>
      </c>
      <c r="C3405">
        <v>-5.7588424440563202</v>
      </c>
      <c r="D3405" t="s">
        <v>14</v>
      </c>
      <c r="E3405" t="s">
        <v>3218</v>
      </c>
      <c r="F3405" t="s">
        <v>2454</v>
      </c>
      <c r="G3405">
        <v>16</v>
      </c>
      <c r="H3405">
        <v>0</v>
      </c>
      <c r="I3405">
        <v>0</v>
      </c>
      <c r="J3405" s="6" t="s">
        <v>140</v>
      </c>
    </row>
    <row r="3406" spans="1:10">
      <c r="A3406">
        <v>0</v>
      </c>
      <c r="B3406">
        <v>0</v>
      </c>
      <c r="C3406">
        <v>-60.657316420491803</v>
      </c>
      <c r="D3406" t="s">
        <v>14</v>
      </c>
      <c r="E3406" t="s">
        <v>3219</v>
      </c>
      <c r="F3406" t="s">
        <v>2454</v>
      </c>
      <c r="G3406">
        <v>16</v>
      </c>
      <c r="H3406">
        <v>0</v>
      </c>
      <c r="I3406">
        <v>0</v>
      </c>
      <c r="J3406" s="6" t="s">
        <v>140</v>
      </c>
    </row>
    <row r="3407" spans="1:10">
      <c r="A3407">
        <v>0</v>
      </c>
      <c r="B3407">
        <v>0</v>
      </c>
      <c r="C3407">
        <v>-137.90571194515601</v>
      </c>
      <c r="D3407" t="s">
        <v>14</v>
      </c>
      <c r="E3407" t="s">
        <v>3220</v>
      </c>
      <c r="F3407" t="s">
        <v>2454</v>
      </c>
      <c r="G3407">
        <v>16</v>
      </c>
      <c r="H3407">
        <v>0</v>
      </c>
      <c r="I3407">
        <v>0</v>
      </c>
      <c r="J3407" s="6" t="s">
        <v>140</v>
      </c>
    </row>
    <row r="3408" spans="1:10">
      <c r="A3408">
        <v>0.05</v>
      </c>
      <c r="B3408">
        <v>0</v>
      </c>
      <c r="C3408">
        <v>-337.818129856768</v>
      </c>
      <c r="D3408" t="s">
        <v>14</v>
      </c>
      <c r="E3408" t="s">
        <v>3221</v>
      </c>
      <c r="F3408" t="s">
        <v>2454</v>
      </c>
      <c r="G3408">
        <v>16</v>
      </c>
      <c r="H3408">
        <v>0.05</v>
      </c>
      <c r="I3408">
        <v>7.5593352321114303E-3</v>
      </c>
      <c r="J3408" s="6" t="s">
        <v>199</v>
      </c>
    </row>
    <row r="3409" spans="1:10">
      <c r="A3409">
        <v>0</v>
      </c>
      <c r="B3409">
        <v>0</v>
      </c>
      <c r="C3409">
        <v>-251.84221283707899</v>
      </c>
      <c r="D3409" t="s">
        <v>14</v>
      </c>
      <c r="E3409" t="s">
        <v>3222</v>
      </c>
      <c r="F3409" t="s">
        <v>2454</v>
      </c>
      <c r="G3409">
        <v>16</v>
      </c>
      <c r="H3409">
        <v>0</v>
      </c>
      <c r="I3409">
        <v>0</v>
      </c>
      <c r="J3409" s="6" t="s">
        <v>140</v>
      </c>
    </row>
    <row r="3410" spans="1:10">
      <c r="A3410">
        <v>0</v>
      </c>
      <c r="B3410">
        <v>0</v>
      </c>
      <c r="C3410">
        <v>-107.59587371046</v>
      </c>
      <c r="D3410" t="s">
        <v>14</v>
      </c>
      <c r="E3410" t="s">
        <v>3223</v>
      </c>
      <c r="F3410" t="s">
        <v>2454</v>
      </c>
      <c r="G3410">
        <v>16</v>
      </c>
      <c r="H3410">
        <v>0</v>
      </c>
      <c r="I3410">
        <v>0</v>
      </c>
      <c r="J3410" s="6" t="s">
        <v>140</v>
      </c>
    </row>
    <row r="3411" spans="1:10">
      <c r="A3411">
        <v>0</v>
      </c>
      <c r="B3411">
        <v>0</v>
      </c>
      <c r="C3411">
        <v>-141.70226409373001</v>
      </c>
      <c r="D3411" t="s">
        <v>14</v>
      </c>
      <c r="E3411" t="s">
        <v>3224</v>
      </c>
      <c r="F3411" t="s">
        <v>2454</v>
      </c>
      <c r="G3411">
        <v>16</v>
      </c>
      <c r="H3411">
        <v>0</v>
      </c>
      <c r="I3411">
        <v>0</v>
      </c>
      <c r="J3411" s="6" t="s">
        <v>140</v>
      </c>
    </row>
    <row r="3412" spans="1:10">
      <c r="A3412" s="6" t="s">
        <v>773</v>
      </c>
      <c r="B3412">
        <v>0</v>
      </c>
      <c r="C3412">
        <v>-75.639293786522899</v>
      </c>
      <c r="D3412" t="s">
        <v>13</v>
      </c>
      <c r="E3412" t="s">
        <v>3225</v>
      </c>
      <c r="F3412" t="s">
        <v>2454</v>
      </c>
      <c r="G3412">
        <v>5</v>
      </c>
      <c r="H3412" s="6" t="s">
        <v>773</v>
      </c>
      <c r="I3412">
        <v>9.4092631159024595E-2</v>
      </c>
      <c r="J3412" s="6" t="s">
        <v>998</v>
      </c>
    </row>
    <row r="3413" spans="1:10">
      <c r="A3413">
        <v>0</v>
      </c>
      <c r="B3413">
        <v>0</v>
      </c>
      <c r="C3413">
        <v>-111.677933121412</v>
      </c>
      <c r="D3413" t="s">
        <v>14</v>
      </c>
      <c r="E3413" t="s">
        <v>3225</v>
      </c>
      <c r="F3413" t="s">
        <v>2454</v>
      </c>
      <c r="G3413">
        <v>16</v>
      </c>
      <c r="H3413">
        <v>0</v>
      </c>
      <c r="I3413">
        <v>0</v>
      </c>
      <c r="J3413" s="6" t="s">
        <v>140</v>
      </c>
    </row>
    <row r="3414" spans="1:10">
      <c r="A3414">
        <v>0</v>
      </c>
      <c r="B3414">
        <v>0</v>
      </c>
      <c r="C3414">
        <v>-108.31729287831701</v>
      </c>
      <c r="D3414" t="s">
        <v>14</v>
      </c>
      <c r="E3414" t="s">
        <v>3226</v>
      </c>
      <c r="F3414" t="s">
        <v>2454</v>
      </c>
      <c r="G3414">
        <v>16</v>
      </c>
      <c r="H3414">
        <v>0</v>
      </c>
      <c r="I3414">
        <v>0</v>
      </c>
      <c r="J3414" s="6" t="s">
        <v>140</v>
      </c>
    </row>
    <row r="3415" spans="1:10">
      <c r="A3415">
        <v>0.04</v>
      </c>
      <c r="B3415">
        <v>0</v>
      </c>
      <c r="C3415">
        <v>-379.66655386743901</v>
      </c>
      <c r="D3415" t="s">
        <v>14</v>
      </c>
      <c r="E3415" t="s">
        <v>3227</v>
      </c>
      <c r="F3415" t="s">
        <v>2454</v>
      </c>
      <c r="G3415">
        <v>16</v>
      </c>
      <c r="H3415">
        <v>0.04</v>
      </c>
      <c r="I3415">
        <v>5.09931620646296E-3</v>
      </c>
      <c r="J3415" s="6" t="s">
        <v>165</v>
      </c>
    </row>
    <row r="3416" spans="1:10">
      <c r="A3416">
        <v>0</v>
      </c>
      <c r="B3416">
        <v>0</v>
      </c>
      <c r="C3416">
        <v>-174.66683276879601</v>
      </c>
      <c r="D3416" t="s">
        <v>14</v>
      </c>
      <c r="E3416" t="s">
        <v>3228</v>
      </c>
      <c r="F3416" t="s">
        <v>2454</v>
      </c>
      <c r="G3416">
        <v>16</v>
      </c>
      <c r="H3416">
        <v>0</v>
      </c>
      <c r="I3416">
        <v>0</v>
      </c>
      <c r="J3416" s="6" t="s">
        <v>140</v>
      </c>
    </row>
    <row r="3417" spans="1:10">
      <c r="A3417">
        <v>0.01</v>
      </c>
      <c r="B3417">
        <v>0</v>
      </c>
      <c r="C3417">
        <v>-392.49363198411498</v>
      </c>
      <c r="D3417" t="s">
        <v>14</v>
      </c>
      <c r="E3417" t="s">
        <v>3229</v>
      </c>
      <c r="F3417" t="s">
        <v>2454</v>
      </c>
      <c r="G3417">
        <v>16</v>
      </c>
      <c r="H3417">
        <v>0.01</v>
      </c>
      <c r="I3417" s="6" t="s">
        <v>479</v>
      </c>
      <c r="J3417" s="6" t="s">
        <v>480</v>
      </c>
    </row>
    <row r="3418" spans="1:10">
      <c r="A3418">
        <v>0</v>
      </c>
      <c r="B3418">
        <v>0</v>
      </c>
      <c r="C3418">
        <v>-344.49599540451101</v>
      </c>
      <c r="D3418" t="s">
        <v>14</v>
      </c>
      <c r="E3418" t="s">
        <v>3230</v>
      </c>
      <c r="F3418" t="s">
        <v>2454</v>
      </c>
      <c r="G3418">
        <v>16</v>
      </c>
      <c r="H3418">
        <v>0</v>
      </c>
      <c r="I3418">
        <v>0</v>
      </c>
      <c r="J3418" s="6" t="s">
        <v>140</v>
      </c>
    </row>
    <row r="3419" spans="1:10">
      <c r="A3419">
        <v>0</v>
      </c>
      <c r="B3419">
        <v>0</v>
      </c>
      <c r="C3419">
        <v>-122.560662849566</v>
      </c>
      <c r="D3419" t="s">
        <v>14</v>
      </c>
      <c r="E3419" t="s">
        <v>3231</v>
      </c>
      <c r="F3419" t="s">
        <v>2454</v>
      </c>
      <c r="G3419">
        <v>16</v>
      </c>
      <c r="H3419">
        <v>0</v>
      </c>
      <c r="I3419">
        <v>0</v>
      </c>
      <c r="J3419" s="6" t="s">
        <v>140</v>
      </c>
    </row>
    <row r="3420" spans="1:10">
      <c r="A3420">
        <v>0.08</v>
      </c>
      <c r="B3420">
        <v>0</v>
      </c>
      <c r="C3420">
        <v>-390.18889325377597</v>
      </c>
      <c r="D3420" t="s">
        <v>14</v>
      </c>
      <c r="E3420" t="s">
        <v>3232</v>
      </c>
      <c r="F3420" t="s">
        <v>2454</v>
      </c>
      <c r="G3420">
        <v>16</v>
      </c>
      <c r="H3420">
        <v>0.08</v>
      </c>
      <c r="I3420">
        <v>1.6879457268963199E-2</v>
      </c>
      <c r="J3420" s="6" t="s">
        <v>713</v>
      </c>
    </row>
    <row r="3421" spans="1:10">
      <c r="A3421">
        <v>0</v>
      </c>
      <c r="B3421">
        <v>0</v>
      </c>
      <c r="C3421">
        <v>-129.847277831068</v>
      </c>
      <c r="D3421" t="s">
        <v>14</v>
      </c>
      <c r="E3421" t="s">
        <v>3233</v>
      </c>
      <c r="F3421" t="s">
        <v>2454</v>
      </c>
      <c r="G3421">
        <v>16</v>
      </c>
      <c r="H3421">
        <v>0</v>
      </c>
      <c r="I3421">
        <v>0</v>
      </c>
      <c r="J3421" s="6" t="s">
        <v>140</v>
      </c>
    </row>
    <row r="3422" spans="1:10">
      <c r="A3422">
        <v>0</v>
      </c>
      <c r="B3422">
        <v>0</v>
      </c>
      <c r="C3422">
        <v>-39.739851414702301</v>
      </c>
      <c r="D3422" t="s">
        <v>14</v>
      </c>
      <c r="E3422" t="s">
        <v>3234</v>
      </c>
      <c r="F3422" t="s">
        <v>2454</v>
      </c>
      <c r="G3422">
        <v>16</v>
      </c>
      <c r="H3422">
        <v>0</v>
      </c>
      <c r="I3422">
        <v>0</v>
      </c>
      <c r="J3422" s="6" t="s">
        <v>140</v>
      </c>
    </row>
    <row r="3423" spans="1:10">
      <c r="A3423">
        <v>0.37</v>
      </c>
      <c r="B3423">
        <v>0</v>
      </c>
      <c r="C3423">
        <v>-40.0830185285621</v>
      </c>
      <c r="D3423" t="s">
        <v>13</v>
      </c>
      <c r="E3423" t="s">
        <v>3235</v>
      </c>
      <c r="F3423" t="s">
        <v>2454</v>
      </c>
      <c r="G3423">
        <v>5</v>
      </c>
      <c r="H3423">
        <v>0.37</v>
      </c>
      <c r="I3423" s="6" t="s">
        <v>268</v>
      </c>
      <c r="J3423" s="6" t="s">
        <v>269</v>
      </c>
    </row>
    <row r="3424" spans="1:10">
      <c r="A3424">
        <v>0</v>
      </c>
      <c r="B3424">
        <v>0</v>
      </c>
      <c r="C3424">
        <v>-118.78492772013701</v>
      </c>
      <c r="D3424" t="s">
        <v>14</v>
      </c>
      <c r="E3424" t="s">
        <v>3235</v>
      </c>
      <c r="F3424" t="s">
        <v>2454</v>
      </c>
      <c r="G3424">
        <v>16</v>
      </c>
      <c r="H3424">
        <v>0</v>
      </c>
      <c r="I3424">
        <v>0</v>
      </c>
      <c r="J3424" s="6" t="s">
        <v>140</v>
      </c>
    </row>
    <row r="3425" spans="1:10">
      <c r="A3425">
        <v>0</v>
      </c>
      <c r="B3425">
        <v>0</v>
      </c>
      <c r="C3425">
        <v>-8.4422821169412092</v>
      </c>
      <c r="D3425" t="s">
        <v>14</v>
      </c>
      <c r="E3425" t="s">
        <v>3236</v>
      </c>
      <c r="F3425" t="s">
        <v>2454</v>
      </c>
      <c r="G3425">
        <v>16</v>
      </c>
      <c r="H3425">
        <v>0</v>
      </c>
      <c r="I3425">
        <v>0</v>
      </c>
      <c r="J3425" s="6" t="s">
        <v>140</v>
      </c>
    </row>
    <row r="3426" spans="1:10">
      <c r="A3426">
        <v>0</v>
      </c>
      <c r="B3426">
        <v>0</v>
      </c>
      <c r="C3426">
        <v>-70.742388048149095</v>
      </c>
      <c r="D3426" t="s">
        <v>14</v>
      </c>
      <c r="E3426" t="s">
        <v>3237</v>
      </c>
      <c r="F3426" t="s">
        <v>2454</v>
      </c>
      <c r="G3426">
        <v>16</v>
      </c>
      <c r="H3426">
        <v>0</v>
      </c>
      <c r="I3426">
        <v>0</v>
      </c>
      <c r="J3426" s="6" t="s">
        <v>140</v>
      </c>
    </row>
    <row r="3427" spans="1:10">
      <c r="A3427">
        <v>0</v>
      </c>
      <c r="B3427">
        <v>0</v>
      </c>
      <c r="C3427">
        <v>-7.0050840898904996</v>
      </c>
      <c r="D3427" t="s">
        <v>14</v>
      </c>
      <c r="E3427" t="s">
        <v>3238</v>
      </c>
      <c r="F3427" t="s">
        <v>2454</v>
      </c>
      <c r="G3427">
        <v>16</v>
      </c>
      <c r="H3427">
        <v>0</v>
      </c>
      <c r="I3427">
        <v>0</v>
      </c>
      <c r="J3427" s="6" t="s">
        <v>140</v>
      </c>
    </row>
    <row r="3428" spans="1:10">
      <c r="A3428">
        <v>0</v>
      </c>
      <c r="B3428">
        <v>0</v>
      </c>
      <c r="C3428">
        <v>-33.786674023713701</v>
      </c>
      <c r="D3428" t="s">
        <v>14</v>
      </c>
      <c r="E3428" t="s">
        <v>3239</v>
      </c>
      <c r="F3428" t="s">
        <v>2454</v>
      </c>
      <c r="G3428">
        <v>16</v>
      </c>
      <c r="H3428">
        <v>0</v>
      </c>
      <c r="I3428">
        <v>0</v>
      </c>
      <c r="J3428" s="6" t="s">
        <v>140</v>
      </c>
    </row>
    <row r="3429" spans="1:10">
      <c r="A3429">
        <v>0</v>
      </c>
      <c r="B3429">
        <v>0</v>
      </c>
      <c r="C3429">
        <v>-4.6231544926106602</v>
      </c>
      <c r="D3429" t="s">
        <v>14</v>
      </c>
      <c r="E3429" t="s">
        <v>3240</v>
      </c>
      <c r="F3429" t="s">
        <v>2454</v>
      </c>
      <c r="G3429">
        <v>16</v>
      </c>
      <c r="H3429">
        <v>0</v>
      </c>
      <c r="I3429">
        <v>0</v>
      </c>
      <c r="J3429" s="6" t="s">
        <v>140</v>
      </c>
    </row>
    <row r="3430" spans="1:10">
      <c r="A3430">
        <v>0</v>
      </c>
      <c r="B3430">
        <v>0</v>
      </c>
      <c r="C3430">
        <v>-66.813440289639303</v>
      </c>
      <c r="D3430" t="s">
        <v>14</v>
      </c>
      <c r="E3430" t="s">
        <v>3241</v>
      </c>
      <c r="F3430" t="s">
        <v>2454</v>
      </c>
      <c r="G3430">
        <v>16</v>
      </c>
      <c r="H3430">
        <v>0</v>
      </c>
      <c r="I3430">
        <v>0</v>
      </c>
      <c r="J3430" s="6" t="s">
        <v>140</v>
      </c>
    </row>
    <row r="3431" spans="1:10">
      <c r="A3431">
        <v>0</v>
      </c>
      <c r="B3431">
        <v>0</v>
      </c>
      <c r="C3431">
        <v>-95.751562861880203</v>
      </c>
      <c r="D3431" t="s">
        <v>14</v>
      </c>
      <c r="E3431" t="s">
        <v>3242</v>
      </c>
      <c r="F3431" t="s">
        <v>2454</v>
      </c>
      <c r="G3431">
        <v>16</v>
      </c>
      <c r="H3431">
        <v>0</v>
      </c>
      <c r="I3431">
        <v>0</v>
      </c>
      <c r="J3431" s="6" t="s">
        <v>140</v>
      </c>
    </row>
    <row r="3432" spans="1:10">
      <c r="A3432">
        <v>0</v>
      </c>
      <c r="B3432">
        <v>0</v>
      </c>
      <c r="C3432">
        <v>-57.234257034226196</v>
      </c>
      <c r="D3432" t="s">
        <v>14</v>
      </c>
      <c r="E3432" t="s">
        <v>3243</v>
      </c>
      <c r="F3432" t="s">
        <v>2454</v>
      </c>
      <c r="G3432">
        <v>16</v>
      </c>
      <c r="H3432">
        <v>0</v>
      </c>
      <c r="I3432">
        <v>0</v>
      </c>
      <c r="J3432" s="6" t="s">
        <v>140</v>
      </c>
    </row>
    <row r="3433" spans="1:10">
      <c r="A3433">
        <v>0</v>
      </c>
      <c r="B3433">
        <v>0</v>
      </c>
      <c r="C3433">
        <v>-95.029147889386707</v>
      </c>
      <c r="D3433" t="s">
        <v>14</v>
      </c>
      <c r="E3433" t="s">
        <v>3244</v>
      </c>
      <c r="F3433" t="s">
        <v>2454</v>
      </c>
      <c r="G3433">
        <v>16</v>
      </c>
      <c r="H3433">
        <v>0</v>
      </c>
      <c r="I3433">
        <v>0</v>
      </c>
      <c r="J3433" s="6" t="s">
        <v>140</v>
      </c>
    </row>
    <row r="3434" spans="1:10">
      <c r="A3434">
        <v>0</v>
      </c>
      <c r="B3434">
        <v>0</v>
      </c>
      <c r="C3434">
        <v>-129.43259388492299</v>
      </c>
      <c r="D3434" t="s">
        <v>14</v>
      </c>
      <c r="E3434" t="s">
        <v>3245</v>
      </c>
      <c r="F3434" t="s">
        <v>2454</v>
      </c>
      <c r="G3434">
        <v>16</v>
      </c>
      <c r="H3434">
        <v>0</v>
      </c>
      <c r="I3434">
        <v>0</v>
      </c>
      <c r="J3434" s="6" t="s">
        <v>140</v>
      </c>
    </row>
    <row r="3435" spans="1:10">
      <c r="A3435">
        <v>0</v>
      </c>
      <c r="B3435">
        <v>0</v>
      </c>
      <c r="C3435">
        <v>-62.908219405630497</v>
      </c>
      <c r="D3435" t="s">
        <v>14</v>
      </c>
      <c r="E3435" t="s">
        <v>3246</v>
      </c>
      <c r="F3435" t="s">
        <v>2454</v>
      </c>
      <c r="G3435">
        <v>16</v>
      </c>
      <c r="H3435">
        <v>0</v>
      </c>
      <c r="I3435">
        <v>0</v>
      </c>
      <c r="J3435" s="6" t="s">
        <v>140</v>
      </c>
    </row>
    <row r="3436" spans="1:10">
      <c r="A3436">
        <v>0</v>
      </c>
      <c r="B3436">
        <v>0</v>
      </c>
      <c r="C3436">
        <v>-265.12867646618901</v>
      </c>
      <c r="D3436" t="s">
        <v>14</v>
      </c>
      <c r="E3436" t="s">
        <v>3247</v>
      </c>
      <c r="F3436" t="s">
        <v>2454</v>
      </c>
      <c r="G3436">
        <v>16</v>
      </c>
      <c r="H3436">
        <v>0</v>
      </c>
      <c r="I3436">
        <v>0</v>
      </c>
      <c r="J3436" s="6" t="s">
        <v>140</v>
      </c>
    </row>
    <row r="3437" spans="1:10">
      <c r="A3437">
        <v>0</v>
      </c>
      <c r="B3437">
        <v>0</v>
      </c>
      <c r="C3437">
        <v>-6.3015605801454004</v>
      </c>
      <c r="D3437" t="s">
        <v>14</v>
      </c>
      <c r="E3437" t="s">
        <v>3248</v>
      </c>
      <c r="F3437" t="s">
        <v>2454</v>
      </c>
      <c r="G3437">
        <v>16</v>
      </c>
      <c r="H3437">
        <v>0</v>
      </c>
      <c r="I3437">
        <v>0</v>
      </c>
      <c r="J3437" s="6" t="s">
        <v>140</v>
      </c>
    </row>
    <row r="3438" spans="1:10">
      <c r="A3438">
        <v>0</v>
      </c>
      <c r="B3438">
        <v>0</v>
      </c>
      <c r="C3438">
        <v>-67.382519537610904</v>
      </c>
      <c r="D3438" t="s">
        <v>14</v>
      </c>
      <c r="E3438" t="s">
        <v>3249</v>
      </c>
      <c r="F3438" t="s">
        <v>2454</v>
      </c>
      <c r="G3438">
        <v>16</v>
      </c>
      <c r="H3438">
        <v>0</v>
      </c>
      <c r="I3438">
        <v>0</v>
      </c>
      <c r="J3438" s="6" t="s">
        <v>140</v>
      </c>
    </row>
    <row r="3439" spans="1:10">
      <c r="A3439">
        <v>0.03</v>
      </c>
      <c r="B3439">
        <v>0</v>
      </c>
      <c r="C3439">
        <v>-503.64497026011497</v>
      </c>
      <c r="D3439" t="s">
        <v>14</v>
      </c>
      <c r="E3439" t="s">
        <v>3250</v>
      </c>
      <c r="F3439" t="s">
        <v>2454</v>
      </c>
      <c r="G3439">
        <v>16</v>
      </c>
      <c r="H3439">
        <v>0.03</v>
      </c>
      <c r="I3439">
        <v>3.0372082184858002E-3</v>
      </c>
      <c r="J3439" s="6" t="s">
        <v>334</v>
      </c>
    </row>
    <row r="3440" spans="1:10">
      <c r="A3440">
        <v>0</v>
      </c>
      <c r="B3440">
        <v>0</v>
      </c>
      <c r="C3440">
        <v>-165.06688076107699</v>
      </c>
      <c r="D3440" t="s">
        <v>14</v>
      </c>
      <c r="E3440" t="s">
        <v>3251</v>
      </c>
      <c r="F3440" t="s">
        <v>2454</v>
      </c>
      <c r="G3440">
        <v>16</v>
      </c>
      <c r="H3440">
        <v>0</v>
      </c>
      <c r="I3440">
        <v>0</v>
      </c>
      <c r="J3440" s="6" t="s">
        <v>140</v>
      </c>
    </row>
    <row r="3441" spans="1:10">
      <c r="A3441">
        <v>0</v>
      </c>
      <c r="B3441">
        <v>0</v>
      </c>
      <c r="C3441">
        <v>-5.8191444591773296</v>
      </c>
      <c r="D3441" t="s">
        <v>14</v>
      </c>
      <c r="E3441" t="s">
        <v>3252</v>
      </c>
      <c r="F3441" t="s">
        <v>2454</v>
      </c>
      <c r="G3441">
        <v>16</v>
      </c>
      <c r="H3441">
        <v>0</v>
      </c>
      <c r="I3441">
        <v>0</v>
      </c>
      <c r="J3441" s="6" t="s">
        <v>140</v>
      </c>
    </row>
    <row r="3442" spans="1:10">
      <c r="A3442">
        <v>0</v>
      </c>
      <c r="B3442">
        <v>0</v>
      </c>
      <c r="C3442">
        <v>-4.9447652399226998</v>
      </c>
      <c r="D3442" t="s">
        <v>14</v>
      </c>
      <c r="E3442" t="s">
        <v>3253</v>
      </c>
      <c r="F3442" t="s">
        <v>2454</v>
      </c>
      <c r="G3442">
        <v>16</v>
      </c>
      <c r="H3442">
        <v>0</v>
      </c>
      <c r="I3442">
        <v>0</v>
      </c>
      <c r="J3442" s="6" t="s">
        <v>140</v>
      </c>
    </row>
    <row r="3443" spans="1:10">
      <c r="A3443">
        <v>0</v>
      </c>
      <c r="B3443">
        <v>0</v>
      </c>
      <c r="C3443">
        <v>-5.5276847194257899</v>
      </c>
      <c r="D3443" t="s">
        <v>14</v>
      </c>
      <c r="E3443" t="s">
        <v>3254</v>
      </c>
      <c r="F3443" t="s">
        <v>2454</v>
      </c>
      <c r="G3443">
        <v>16</v>
      </c>
      <c r="H3443">
        <v>0</v>
      </c>
      <c r="I3443">
        <v>0</v>
      </c>
      <c r="J3443" s="6" t="s">
        <v>140</v>
      </c>
    </row>
    <row r="3444" spans="1:10">
      <c r="A3444">
        <v>0</v>
      </c>
      <c r="B3444">
        <v>0</v>
      </c>
      <c r="C3444">
        <v>-7.6885069279286</v>
      </c>
      <c r="D3444" t="s">
        <v>14</v>
      </c>
      <c r="E3444" t="s">
        <v>3255</v>
      </c>
      <c r="F3444" t="s">
        <v>2454</v>
      </c>
      <c r="G3444">
        <v>16</v>
      </c>
      <c r="H3444">
        <v>0</v>
      </c>
      <c r="I3444">
        <v>0</v>
      </c>
      <c r="J3444" s="6" t="s">
        <v>140</v>
      </c>
    </row>
    <row r="3445" spans="1:10">
      <c r="A3445">
        <v>0</v>
      </c>
      <c r="B3445">
        <v>0</v>
      </c>
      <c r="C3445">
        <v>-6.4020639386804099</v>
      </c>
      <c r="D3445" t="s">
        <v>14</v>
      </c>
      <c r="E3445" t="s">
        <v>3256</v>
      </c>
      <c r="F3445" t="s">
        <v>2454</v>
      </c>
      <c r="G3445">
        <v>16</v>
      </c>
      <c r="H3445">
        <v>0</v>
      </c>
      <c r="I3445">
        <v>0</v>
      </c>
      <c r="J3445" s="6" t="s">
        <v>140</v>
      </c>
    </row>
    <row r="3446" spans="1:10">
      <c r="A3446">
        <v>0.21</v>
      </c>
      <c r="B3446">
        <v>0</v>
      </c>
      <c r="C3446">
        <v>-192.56004164160299</v>
      </c>
      <c r="D3446" t="s">
        <v>14</v>
      </c>
      <c r="E3446" t="s">
        <v>3257</v>
      </c>
      <c r="F3446" t="s">
        <v>2454</v>
      </c>
      <c r="G3446">
        <v>16</v>
      </c>
      <c r="H3446">
        <v>0.21</v>
      </c>
      <c r="I3446" s="6" t="s">
        <v>162</v>
      </c>
      <c r="J3446" s="6" t="s">
        <v>163</v>
      </c>
    </row>
    <row r="3447" spans="1:10">
      <c r="A3447">
        <v>0.02</v>
      </c>
      <c r="B3447">
        <v>0</v>
      </c>
      <c r="C3447">
        <v>-408.17575433268598</v>
      </c>
      <c r="D3447" t="s">
        <v>14</v>
      </c>
      <c r="E3447" t="s">
        <v>3258</v>
      </c>
      <c r="F3447" t="s">
        <v>2454</v>
      </c>
      <c r="G3447">
        <v>16</v>
      </c>
      <c r="H3447">
        <v>0.02</v>
      </c>
      <c r="I3447">
        <v>1.4372521617873901E-3</v>
      </c>
      <c r="J3447" s="6" t="s">
        <v>899</v>
      </c>
    </row>
    <row r="3448" spans="1:10">
      <c r="A3448">
        <v>0.19</v>
      </c>
      <c r="B3448">
        <v>0</v>
      </c>
      <c r="C3448">
        <v>-527.00765506925904</v>
      </c>
      <c r="D3448" t="s">
        <v>14</v>
      </c>
      <c r="E3448" t="s">
        <v>3259</v>
      </c>
      <c r="F3448" t="s">
        <v>2454</v>
      </c>
      <c r="G3448">
        <v>16</v>
      </c>
      <c r="H3448">
        <v>0.19</v>
      </c>
      <c r="I3448">
        <v>6.7266012751223098E-2</v>
      </c>
      <c r="J3448" s="6" t="s">
        <v>504</v>
      </c>
    </row>
    <row r="3449" spans="1:10">
      <c r="A3449">
        <v>0.15</v>
      </c>
      <c r="B3449">
        <v>0</v>
      </c>
      <c r="C3449">
        <v>-435.495853741389</v>
      </c>
      <c r="D3449" t="s">
        <v>14</v>
      </c>
      <c r="E3449" t="s">
        <v>3260</v>
      </c>
      <c r="F3449" t="s">
        <v>2454</v>
      </c>
      <c r="G3449">
        <v>16</v>
      </c>
      <c r="H3449">
        <v>0.15</v>
      </c>
      <c r="I3449">
        <v>4.6658155288370001E-2</v>
      </c>
      <c r="J3449" s="6" t="s">
        <v>365</v>
      </c>
    </row>
    <row r="3450" spans="1:10">
      <c r="A3450">
        <v>0</v>
      </c>
      <c r="B3450">
        <v>0</v>
      </c>
      <c r="C3450">
        <v>-6.45231561794792</v>
      </c>
      <c r="D3450" t="s">
        <v>14</v>
      </c>
      <c r="E3450" t="s">
        <v>3261</v>
      </c>
      <c r="F3450" t="s">
        <v>2454</v>
      </c>
      <c r="G3450">
        <v>16</v>
      </c>
      <c r="H3450">
        <v>0</v>
      </c>
      <c r="I3450">
        <v>0</v>
      </c>
      <c r="J3450" s="6" t="s">
        <v>140</v>
      </c>
    </row>
    <row r="3451" spans="1:10">
      <c r="A3451">
        <v>0.02</v>
      </c>
      <c r="B3451">
        <v>0</v>
      </c>
      <c r="C3451">
        <v>-380.22996637468799</v>
      </c>
      <c r="D3451" t="s">
        <v>14</v>
      </c>
      <c r="E3451" t="s">
        <v>3262</v>
      </c>
      <c r="F3451" t="s">
        <v>2454</v>
      </c>
      <c r="G3451">
        <v>16</v>
      </c>
      <c r="H3451">
        <v>0.02</v>
      </c>
      <c r="I3451">
        <v>1.4372521617873901E-3</v>
      </c>
      <c r="J3451" s="6" t="s">
        <v>899</v>
      </c>
    </row>
    <row r="3452" spans="1:10">
      <c r="A3452">
        <v>0</v>
      </c>
      <c r="B3452">
        <v>0</v>
      </c>
      <c r="C3452">
        <v>-128.955403005173</v>
      </c>
      <c r="D3452" t="s">
        <v>14</v>
      </c>
      <c r="E3452" t="s">
        <v>3263</v>
      </c>
      <c r="F3452" t="s">
        <v>2454</v>
      </c>
      <c r="G3452">
        <v>16</v>
      </c>
      <c r="H3452">
        <v>0</v>
      </c>
      <c r="I3452">
        <v>0</v>
      </c>
      <c r="J3452" s="6" t="s">
        <v>140</v>
      </c>
    </row>
    <row r="3453" spans="1:10">
      <c r="A3453">
        <v>0</v>
      </c>
      <c r="B3453">
        <v>0</v>
      </c>
      <c r="C3453">
        <v>-21.233449289267998</v>
      </c>
      <c r="D3453" t="s">
        <v>14</v>
      </c>
      <c r="E3453" t="s">
        <v>3264</v>
      </c>
      <c r="F3453" t="s">
        <v>2454</v>
      </c>
      <c r="G3453">
        <v>16</v>
      </c>
      <c r="H3453">
        <v>0</v>
      </c>
      <c r="I3453">
        <v>0</v>
      </c>
      <c r="J3453" s="6" t="s">
        <v>140</v>
      </c>
    </row>
    <row r="3454" spans="1:10">
      <c r="A3454">
        <v>0</v>
      </c>
      <c r="B3454">
        <v>0</v>
      </c>
      <c r="C3454">
        <v>-127.71526119395701</v>
      </c>
      <c r="D3454" t="s">
        <v>14</v>
      </c>
      <c r="E3454" t="s">
        <v>3265</v>
      </c>
      <c r="F3454" t="s">
        <v>2454</v>
      </c>
      <c r="G3454">
        <v>16</v>
      </c>
      <c r="H3454">
        <v>0</v>
      </c>
      <c r="I3454">
        <v>0</v>
      </c>
      <c r="J3454" s="6" t="s">
        <v>140</v>
      </c>
    </row>
    <row r="3455" spans="1:10">
      <c r="A3455">
        <v>0.13</v>
      </c>
      <c r="B3455">
        <v>0</v>
      </c>
      <c r="C3455">
        <v>-376.50784972830002</v>
      </c>
      <c r="D3455" t="s">
        <v>14</v>
      </c>
      <c r="E3455" t="s">
        <v>3266</v>
      </c>
      <c r="F3455" t="s">
        <v>2454</v>
      </c>
      <c r="G3455">
        <v>16</v>
      </c>
      <c r="H3455">
        <v>0.13</v>
      </c>
      <c r="I3455">
        <v>3.7231133725714599E-2</v>
      </c>
      <c r="J3455" s="6" t="s">
        <v>336</v>
      </c>
    </row>
    <row r="3456" spans="1:10">
      <c r="A3456">
        <v>0</v>
      </c>
      <c r="B3456">
        <v>0</v>
      </c>
      <c r="C3456">
        <v>-65.770196577885599</v>
      </c>
      <c r="D3456" t="s">
        <v>14</v>
      </c>
      <c r="E3456" t="s">
        <v>3267</v>
      </c>
      <c r="F3456" t="s">
        <v>2454</v>
      </c>
      <c r="G3456">
        <v>16</v>
      </c>
      <c r="H3456">
        <v>0</v>
      </c>
      <c r="I3456">
        <v>0</v>
      </c>
      <c r="J3456" s="6" t="s">
        <v>140</v>
      </c>
    </row>
    <row r="3457" spans="1:10">
      <c r="A3457">
        <v>0</v>
      </c>
      <c r="B3457">
        <v>0</v>
      </c>
      <c r="C3457">
        <v>-7.0168445949495304</v>
      </c>
      <c r="D3457" t="s">
        <v>14</v>
      </c>
      <c r="E3457" t="s">
        <v>3268</v>
      </c>
      <c r="F3457" t="s">
        <v>2454</v>
      </c>
      <c r="G3457">
        <v>16</v>
      </c>
      <c r="H3457">
        <v>0</v>
      </c>
      <c r="I3457">
        <v>0</v>
      </c>
      <c r="J3457" s="6" t="s">
        <v>140</v>
      </c>
    </row>
    <row r="3458" spans="1:10">
      <c r="A3458">
        <v>0</v>
      </c>
      <c r="B3458">
        <v>0</v>
      </c>
      <c r="C3458">
        <v>-71.467446643464001</v>
      </c>
      <c r="D3458" t="s">
        <v>14</v>
      </c>
      <c r="E3458" t="s">
        <v>3269</v>
      </c>
      <c r="F3458" t="s">
        <v>2454</v>
      </c>
      <c r="G3458">
        <v>16</v>
      </c>
      <c r="H3458">
        <v>0</v>
      </c>
      <c r="I3458">
        <v>0</v>
      </c>
      <c r="J3458" s="6" t="s">
        <v>140</v>
      </c>
    </row>
    <row r="3459" spans="1:10">
      <c r="A3459">
        <v>0</v>
      </c>
      <c r="B3459">
        <v>0</v>
      </c>
      <c r="C3459">
        <v>-108.261544939007</v>
      </c>
      <c r="D3459" t="s">
        <v>14</v>
      </c>
      <c r="E3459" t="s">
        <v>3270</v>
      </c>
      <c r="F3459" t="s">
        <v>2454</v>
      </c>
      <c r="G3459">
        <v>16</v>
      </c>
      <c r="H3459">
        <v>0</v>
      </c>
      <c r="I3459">
        <v>0</v>
      </c>
      <c r="J3459" s="6" t="s">
        <v>140</v>
      </c>
    </row>
    <row r="3460" spans="1:10">
      <c r="A3460">
        <v>0</v>
      </c>
      <c r="B3460">
        <v>0</v>
      </c>
      <c r="C3460">
        <v>-7.6281836055267496</v>
      </c>
      <c r="D3460" t="s">
        <v>14</v>
      </c>
      <c r="E3460" t="s">
        <v>3271</v>
      </c>
      <c r="F3460" t="s">
        <v>2454</v>
      </c>
      <c r="G3460">
        <v>16</v>
      </c>
      <c r="H3460">
        <v>0</v>
      </c>
      <c r="I3460">
        <v>0</v>
      </c>
      <c r="J3460" s="6" t="s">
        <v>140</v>
      </c>
    </row>
    <row r="3461" spans="1:10">
      <c r="A3461">
        <v>0</v>
      </c>
      <c r="B3461">
        <v>0</v>
      </c>
      <c r="C3461">
        <v>-140.89127279028</v>
      </c>
      <c r="D3461" t="s">
        <v>14</v>
      </c>
      <c r="E3461" t="s">
        <v>3272</v>
      </c>
      <c r="F3461" t="s">
        <v>2454</v>
      </c>
      <c r="G3461">
        <v>16</v>
      </c>
      <c r="H3461">
        <v>0</v>
      </c>
      <c r="I3461">
        <v>0</v>
      </c>
      <c r="J3461" s="6" t="s">
        <v>140</v>
      </c>
    </row>
    <row r="3462" spans="1:10">
      <c r="A3462">
        <v>0</v>
      </c>
      <c r="B3462">
        <v>0</v>
      </c>
      <c r="C3462">
        <v>-4.6030538209036598</v>
      </c>
      <c r="D3462" t="s">
        <v>14</v>
      </c>
      <c r="E3462" t="s">
        <v>3273</v>
      </c>
      <c r="F3462" t="s">
        <v>2454</v>
      </c>
      <c r="G3462">
        <v>16</v>
      </c>
      <c r="H3462">
        <v>0</v>
      </c>
      <c r="I3462">
        <v>0</v>
      </c>
      <c r="J3462" s="6" t="s">
        <v>140</v>
      </c>
    </row>
    <row r="3463" spans="1:10">
      <c r="A3463">
        <v>0</v>
      </c>
      <c r="B3463">
        <v>0</v>
      </c>
      <c r="C3463">
        <v>-77.838237699386596</v>
      </c>
      <c r="D3463" t="s">
        <v>14</v>
      </c>
      <c r="E3463" t="s">
        <v>3274</v>
      </c>
      <c r="F3463" t="s">
        <v>2454</v>
      </c>
      <c r="G3463">
        <v>16</v>
      </c>
      <c r="H3463">
        <v>0</v>
      </c>
      <c r="I3463">
        <v>0</v>
      </c>
      <c r="J3463" s="6" t="s">
        <v>140</v>
      </c>
    </row>
    <row r="3464" spans="1:10">
      <c r="A3464">
        <v>0</v>
      </c>
      <c r="B3464">
        <v>0</v>
      </c>
      <c r="C3464">
        <v>-66.160395265004297</v>
      </c>
      <c r="D3464" t="s">
        <v>14</v>
      </c>
      <c r="E3464" t="s">
        <v>3275</v>
      </c>
      <c r="F3464" t="s">
        <v>2454</v>
      </c>
      <c r="G3464">
        <v>16</v>
      </c>
      <c r="H3464">
        <v>0</v>
      </c>
      <c r="I3464">
        <v>0</v>
      </c>
      <c r="J3464" s="6" t="s">
        <v>140</v>
      </c>
    </row>
    <row r="3465" spans="1:10">
      <c r="A3465">
        <v>0</v>
      </c>
      <c r="B3465">
        <v>0</v>
      </c>
      <c r="C3465">
        <v>-7.0754364408650101</v>
      </c>
      <c r="D3465" t="s">
        <v>14</v>
      </c>
      <c r="E3465" t="s">
        <v>3276</v>
      </c>
      <c r="F3465" t="s">
        <v>2454</v>
      </c>
      <c r="G3465">
        <v>16</v>
      </c>
      <c r="H3465">
        <v>0</v>
      </c>
      <c r="I3465">
        <v>0</v>
      </c>
      <c r="J3465" s="6" t="s">
        <v>140</v>
      </c>
    </row>
    <row r="3466" spans="1:10">
      <c r="A3466">
        <v>0</v>
      </c>
      <c r="B3466">
        <v>0</v>
      </c>
      <c r="C3466">
        <v>-130.690832711388</v>
      </c>
      <c r="D3466" t="s">
        <v>14</v>
      </c>
      <c r="E3466" t="s">
        <v>3277</v>
      </c>
      <c r="F3466" t="s">
        <v>2454</v>
      </c>
      <c r="G3466">
        <v>16</v>
      </c>
      <c r="H3466">
        <v>0</v>
      </c>
      <c r="I3466">
        <v>0</v>
      </c>
      <c r="J3466" s="6" t="s">
        <v>140</v>
      </c>
    </row>
    <row r="3467" spans="1:10">
      <c r="A3467">
        <v>0</v>
      </c>
      <c r="B3467">
        <v>0</v>
      </c>
      <c r="C3467">
        <v>-6.0201511762473601</v>
      </c>
      <c r="D3467" t="s">
        <v>14</v>
      </c>
      <c r="E3467" t="s">
        <v>3278</v>
      </c>
      <c r="F3467" t="s">
        <v>2454</v>
      </c>
      <c r="G3467">
        <v>16</v>
      </c>
      <c r="H3467">
        <v>0</v>
      </c>
      <c r="I3467">
        <v>0</v>
      </c>
      <c r="J3467" s="6" t="s">
        <v>140</v>
      </c>
    </row>
    <row r="3468" spans="1:10">
      <c r="A3468">
        <v>0</v>
      </c>
      <c r="B3468">
        <v>0</v>
      </c>
      <c r="C3468">
        <v>-160.34737478064901</v>
      </c>
      <c r="D3468" t="s">
        <v>14</v>
      </c>
      <c r="E3468" t="s">
        <v>3279</v>
      </c>
      <c r="F3468" t="s">
        <v>2454</v>
      </c>
      <c r="G3468">
        <v>16</v>
      </c>
      <c r="H3468">
        <v>0</v>
      </c>
      <c r="I3468">
        <v>0</v>
      </c>
      <c r="J3468" s="6" t="s">
        <v>140</v>
      </c>
    </row>
    <row r="3469" spans="1:10">
      <c r="A3469">
        <v>0</v>
      </c>
      <c r="B3469">
        <v>0</v>
      </c>
      <c r="C3469">
        <v>-6.9364419081215196</v>
      </c>
      <c r="D3469" t="s">
        <v>14</v>
      </c>
      <c r="E3469" t="s">
        <v>3280</v>
      </c>
      <c r="F3469" t="s">
        <v>2454</v>
      </c>
      <c r="G3469">
        <v>16</v>
      </c>
      <c r="H3469">
        <v>0</v>
      </c>
      <c r="I3469">
        <v>0</v>
      </c>
      <c r="J3469" s="6" t="s">
        <v>140</v>
      </c>
    </row>
    <row r="3470" spans="1:10">
      <c r="A3470">
        <v>0</v>
      </c>
      <c r="B3470">
        <v>0</v>
      </c>
      <c r="C3470">
        <v>-182.10218369712501</v>
      </c>
      <c r="D3470" t="s">
        <v>14</v>
      </c>
      <c r="E3470" t="s">
        <v>3281</v>
      </c>
      <c r="F3470" t="s">
        <v>2454</v>
      </c>
      <c r="G3470">
        <v>16</v>
      </c>
      <c r="H3470">
        <v>0</v>
      </c>
      <c r="I3470">
        <v>0</v>
      </c>
      <c r="J3470" s="6" t="s">
        <v>140</v>
      </c>
    </row>
    <row r="3471" spans="1:10">
      <c r="A3471">
        <v>0</v>
      </c>
      <c r="B3471">
        <v>0</v>
      </c>
      <c r="C3471">
        <v>-85.474314042544606</v>
      </c>
      <c r="D3471" t="s">
        <v>14</v>
      </c>
      <c r="E3471" t="s">
        <v>3282</v>
      </c>
      <c r="F3471" t="s">
        <v>2454</v>
      </c>
      <c r="G3471">
        <v>16</v>
      </c>
      <c r="H3471">
        <v>0</v>
      </c>
      <c r="I3471">
        <v>0</v>
      </c>
      <c r="J3471" s="6" t="s">
        <v>140</v>
      </c>
    </row>
    <row r="3472" spans="1:10">
      <c r="A3472">
        <v>0</v>
      </c>
      <c r="B3472">
        <v>0</v>
      </c>
      <c r="C3472">
        <v>-6.6162466722403996</v>
      </c>
      <c r="D3472" t="s">
        <v>14</v>
      </c>
      <c r="E3472" t="s">
        <v>3283</v>
      </c>
      <c r="F3472" t="s">
        <v>2454</v>
      </c>
      <c r="G3472">
        <v>16</v>
      </c>
      <c r="H3472">
        <v>0</v>
      </c>
      <c r="I3472">
        <v>0</v>
      </c>
      <c r="J3472" s="6" t="s">
        <v>140</v>
      </c>
    </row>
    <row r="3473" spans="1:10">
      <c r="A3473">
        <v>0</v>
      </c>
      <c r="B3473">
        <v>0</v>
      </c>
      <c r="C3473">
        <v>-73.570808408441096</v>
      </c>
      <c r="D3473" t="s">
        <v>14</v>
      </c>
      <c r="E3473" t="s">
        <v>3284</v>
      </c>
      <c r="F3473" t="s">
        <v>2454</v>
      </c>
      <c r="G3473">
        <v>16</v>
      </c>
      <c r="H3473">
        <v>0</v>
      </c>
      <c r="I3473">
        <v>0</v>
      </c>
      <c r="J3473" s="6" t="s">
        <v>140</v>
      </c>
    </row>
    <row r="3474" spans="1:10">
      <c r="A3474">
        <v>0</v>
      </c>
      <c r="B3474">
        <v>0</v>
      </c>
      <c r="C3474">
        <v>-6.94936927050402</v>
      </c>
      <c r="D3474" t="s">
        <v>14</v>
      </c>
      <c r="E3474" t="s">
        <v>3285</v>
      </c>
      <c r="F3474" t="s">
        <v>2454</v>
      </c>
      <c r="G3474">
        <v>16</v>
      </c>
      <c r="H3474">
        <v>0</v>
      </c>
      <c r="I3474">
        <v>0</v>
      </c>
      <c r="J3474" s="6" t="s">
        <v>140</v>
      </c>
    </row>
    <row r="3475" spans="1:10">
      <c r="A3475">
        <v>0</v>
      </c>
      <c r="B3475">
        <v>0</v>
      </c>
      <c r="C3475">
        <v>-5.5477853911327903</v>
      </c>
      <c r="D3475" t="s">
        <v>14</v>
      </c>
      <c r="E3475" t="s">
        <v>3286</v>
      </c>
      <c r="F3475" t="s">
        <v>2454</v>
      </c>
      <c r="G3475">
        <v>16</v>
      </c>
      <c r="H3475">
        <v>0</v>
      </c>
      <c r="I3475">
        <v>0</v>
      </c>
      <c r="J3475" s="6" t="s">
        <v>140</v>
      </c>
    </row>
    <row r="3476" spans="1:10">
      <c r="A3476">
        <v>0</v>
      </c>
      <c r="B3476">
        <v>0</v>
      </c>
      <c r="C3476">
        <v>-39.585012613961403</v>
      </c>
      <c r="D3476" t="s">
        <v>14</v>
      </c>
      <c r="E3476" t="s">
        <v>3287</v>
      </c>
      <c r="F3476" t="s">
        <v>2454</v>
      </c>
      <c r="G3476">
        <v>16</v>
      </c>
      <c r="H3476">
        <v>0</v>
      </c>
      <c r="I3476">
        <v>0</v>
      </c>
      <c r="J3476" s="6" t="s">
        <v>140</v>
      </c>
    </row>
    <row r="3477" spans="1:10">
      <c r="A3477">
        <v>0</v>
      </c>
      <c r="B3477">
        <v>0</v>
      </c>
      <c r="C3477">
        <v>-256.22237870018398</v>
      </c>
      <c r="D3477" t="s">
        <v>14</v>
      </c>
      <c r="E3477" t="s">
        <v>3288</v>
      </c>
      <c r="F3477" t="s">
        <v>2454</v>
      </c>
      <c r="G3477">
        <v>16</v>
      </c>
      <c r="H3477">
        <v>0</v>
      </c>
      <c r="I3477">
        <v>0</v>
      </c>
      <c r="J3477" s="6" t="s">
        <v>140</v>
      </c>
    </row>
    <row r="3478" spans="1:10">
      <c r="A3478">
        <v>0</v>
      </c>
      <c r="B3478">
        <v>0</v>
      </c>
      <c r="C3478">
        <v>-0.56281880779607996</v>
      </c>
      <c r="D3478" t="s">
        <v>10</v>
      </c>
      <c r="E3478" t="s">
        <v>3289</v>
      </c>
      <c r="F3478" t="s">
        <v>2454</v>
      </c>
      <c r="G3478">
        <v>6</v>
      </c>
      <c r="H3478">
        <v>0</v>
      </c>
      <c r="I3478">
        <v>0</v>
      </c>
      <c r="J3478" s="6" t="s">
        <v>109</v>
      </c>
    </row>
    <row r="3479" spans="1:10">
      <c r="A3479">
        <v>0</v>
      </c>
      <c r="B3479">
        <v>0</v>
      </c>
      <c r="C3479">
        <v>-13.9763619352874</v>
      </c>
      <c r="D3479" t="s">
        <v>13</v>
      </c>
      <c r="E3479" t="s">
        <v>3289</v>
      </c>
      <c r="F3479" t="s">
        <v>2454</v>
      </c>
      <c r="G3479">
        <v>6</v>
      </c>
      <c r="H3479">
        <v>0</v>
      </c>
      <c r="I3479">
        <v>0</v>
      </c>
      <c r="J3479" s="6" t="s">
        <v>109</v>
      </c>
    </row>
    <row r="3480" spans="1:10">
      <c r="A3480">
        <v>0</v>
      </c>
      <c r="B3480">
        <v>0</v>
      </c>
      <c r="C3480">
        <v>-8.6834901774252398</v>
      </c>
      <c r="D3480" t="s">
        <v>14</v>
      </c>
      <c r="E3480" t="s">
        <v>3289</v>
      </c>
      <c r="F3480" t="s">
        <v>2454</v>
      </c>
      <c r="G3480">
        <v>16</v>
      </c>
      <c r="H3480">
        <v>0</v>
      </c>
      <c r="I3480">
        <v>0</v>
      </c>
      <c r="J3480" s="6" t="s">
        <v>140</v>
      </c>
    </row>
    <row r="3481" spans="1:10">
      <c r="A3481">
        <v>0</v>
      </c>
      <c r="B3481">
        <v>0</v>
      </c>
      <c r="C3481">
        <v>-102.920010235123</v>
      </c>
      <c r="D3481" t="s">
        <v>14</v>
      </c>
      <c r="E3481" t="s">
        <v>3290</v>
      </c>
      <c r="F3481" t="s">
        <v>2454</v>
      </c>
      <c r="G3481">
        <v>16</v>
      </c>
      <c r="H3481">
        <v>0</v>
      </c>
      <c r="I3481">
        <v>0</v>
      </c>
      <c r="J3481" s="6" t="s">
        <v>140</v>
      </c>
    </row>
    <row r="3482" spans="1:10">
      <c r="A3482">
        <v>0</v>
      </c>
      <c r="B3482">
        <v>0</v>
      </c>
      <c r="C3482">
        <v>-229.83584231014601</v>
      </c>
      <c r="D3482" t="s">
        <v>14</v>
      </c>
      <c r="E3482" t="s">
        <v>3291</v>
      </c>
      <c r="F3482" t="s">
        <v>2454</v>
      </c>
      <c r="G3482">
        <v>16</v>
      </c>
      <c r="H3482">
        <v>0</v>
      </c>
      <c r="I3482">
        <v>0</v>
      </c>
      <c r="J3482" s="6" t="s">
        <v>140</v>
      </c>
    </row>
    <row r="3483" spans="1:10">
      <c r="A3483">
        <v>0</v>
      </c>
      <c r="B3483">
        <v>0</v>
      </c>
      <c r="C3483">
        <v>-2.7638423597128901</v>
      </c>
      <c r="D3483" t="s">
        <v>14</v>
      </c>
      <c r="E3483" t="s">
        <v>3292</v>
      </c>
      <c r="F3483" t="s">
        <v>2454</v>
      </c>
      <c r="G3483">
        <v>16</v>
      </c>
      <c r="H3483">
        <v>0</v>
      </c>
      <c r="I3483">
        <v>0</v>
      </c>
      <c r="J3483" s="6" t="s">
        <v>140</v>
      </c>
    </row>
    <row r="3484" spans="1:10">
      <c r="A3484" s="6" t="s">
        <v>488</v>
      </c>
      <c r="B3484">
        <v>0</v>
      </c>
      <c r="C3484">
        <v>-55.243106609215403</v>
      </c>
      <c r="D3484" t="s">
        <v>10</v>
      </c>
      <c r="E3484" t="s">
        <v>3293</v>
      </c>
      <c r="F3484" t="s">
        <v>2454</v>
      </c>
      <c r="G3484">
        <v>5</v>
      </c>
      <c r="H3484" s="6" t="s">
        <v>488</v>
      </c>
      <c r="I3484" s="6" t="s">
        <v>3294</v>
      </c>
      <c r="J3484" s="6" t="s">
        <v>3295</v>
      </c>
    </row>
    <row r="3485" spans="1:10">
      <c r="A3485">
        <v>0.81</v>
      </c>
      <c r="B3485">
        <v>0</v>
      </c>
      <c r="C3485">
        <v>-40.743904251488203</v>
      </c>
      <c r="D3485" t="s">
        <v>13</v>
      </c>
      <c r="E3485" t="s">
        <v>3293</v>
      </c>
      <c r="F3485" t="s">
        <v>2454</v>
      </c>
      <c r="G3485">
        <v>6</v>
      </c>
      <c r="H3485">
        <v>0.81</v>
      </c>
      <c r="I3485" s="6" t="s">
        <v>3296</v>
      </c>
      <c r="J3485" s="6" t="s">
        <v>3297</v>
      </c>
    </row>
    <row r="3486" spans="1:10">
      <c r="A3486">
        <v>0.43</v>
      </c>
      <c r="B3486">
        <v>0</v>
      </c>
      <c r="C3486">
        <v>-597.97013759465301</v>
      </c>
      <c r="D3486" t="s">
        <v>14</v>
      </c>
      <c r="E3486" t="s">
        <v>3293</v>
      </c>
      <c r="F3486" t="s">
        <v>2454</v>
      </c>
      <c r="G3486">
        <v>16</v>
      </c>
      <c r="H3486">
        <v>0.43</v>
      </c>
      <c r="I3486" s="6" t="s">
        <v>459</v>
      </c>
      <c r="J3486" s="6" t="s">
        <v>460</v>
      </c>
    </row>
    <row r="3487" spans="1:10">
      <c r="A3487">
        <v>0</v>
      </c>
      <c r="B3487">
        <v>0</v>
      </c>
      <c r="C3487">
        <v>-6.1709062140498796</v>
      </c>
      <c r="D3487" t="s">
        <v>14</v>
      </c>
      <c r="E3487" t="s">
        <v>3298</v>
      </c>
      <c r="F3487" t="s">
        <v>2454</v>
      </c>
      <c r="G3487">
        <v>16</v>
      </c>
      <c r="H3487">
        <v>0</v>
      </c>
      <c r="I3487">
        <v>0</v>
      </c>
      <c r="J3487" s="6" t="s">
        <v>140</v>
      </c>
    </row>
    <row r="3488" spans="1:10">
      <c r="A3488">
        <v>0</v>
      </c>
      <c r="B3488">
        <v>0</v>
      </c>
      <c r="C3488">
        <v>-7.0854867767185103</v>
      </c>
      <c r="D3488" t="s">
        <v>14</v>
      </c>
      <c r="E3488" t="s">
        <v>3299</v>
      </c>
      <c r="F3488" t="s">
        <v>2454</v>
      </c>
      <c r="G3488">
        <v>16</v>
      </c>
      <c r="H3488">
        <v>0</v>
      </c>
      <c r="I3488">
        <v>0</v>
      </c>
      <c r="J3488" s="6" t="s">
        <v>140</v>
      </c>
    </row>
    <row r="3489" spans="1:10">
      <c r="A3489">
        <v>0</v>
      </c>
      <c r="B3489">
        <v>0</v>
      </c>
      <c r="C3489">
        <v>-3.8593289677445499</v>
      </c>
      <c r="D3489" t="s">
        <v>14</v>
      </c>
      <c r="E3489" t="s">
        <v>3300</v>
      </c>
      <c r="F3489" t="s">
        <v>2454</v>
      </c>
      <c r="G3489">
        <v>16</v>
      </c>
      <c r="H3489">
        <v>0</v>
      </c>
      <c r="I3489">
        <v>0</v>
      </c>
      <c r="J3489" s="6" t="s">
        <v>140</v>
      </c>
    </row>
    <row r="3490" spans="1:10">
      <c r="A3490">
        <v>0</v>
      </c>
      <c r="B3490">
        <v>0</v>
      </c>
      <c r="C3490">
        <v>-117.28540967491899</v>
      </c>
      <c r="D3490" t="s">
        <v>14</v>
      </c>
      <c r="E3490" t="s">
        <v>3301</v>
      </c>
      <c r="F3490" t="s">
        <v>2454</v>
      </c>
      <c r="G3490">
        <v>16</v>
      </c>
      <c r="H3490">
        <v>0</v>
      </c>
      <c r="I3490">
        <v>0</v>
      </c>
      <c r="J3490" s="6" t="s">
        <v>140</v>
      </c>
    </row>
    <row r="3491" spans="1:10">
      <c r="A3491">
        <v>0</v>
      </c>
      <c r="B3491">
        <v>0</v>
      </c>
      <c r="C3491">
        <v>-29.375906414211901</v>
      </c>
      <c r="D3491" t="s">
        <v>14</v>
      </c>
      <c r="E3491" t="s">
        <v>3302</v>
      </c>
      <c r="F3491" t="s">
        <v>2454</v>
      </c>
      <c r="G3491">
        <v>16</v>
      </c>
      <c r="H3491">
        <v>0</v>
      </c>
      <c r="I3491">
        <v>0</v>
      </c>
      <c r="J3491" s="6" t="s">
        <v>140</v>
      </c>
    </row>
    <row r="3492" spans="1:10">
      <c r="A3492">
        <v>0</v>
      </c>
      <c r="B3492">
        <v>0</v>
      </c>
      <c r="C3492">
        <v>-2.8442450465408999</v>
      </c>
      <c r="D3492" t="s">
        <v>14</v>
      </c>
      <c r="E3492" t="s">
        <v>3303</v>
      </c>
      <c r="F3492" t="s">
        <v>2454</v>
      </c>
      <c r="G3492">
        <v>16</v>
      </c>
      <c r="H3492">
        <v>0</v>
      </c>
      <c r="I3492">
        <v>0</v>
      </c>
      <c r="J3492" s="6" t="s">
        <v>140</v>
      </c>
    </row>
    <row r="3493" spans="1:10">
      <c r="A3493">
        <v>0</v>
      </c>
      <c r="B3493">
        <v>0</v>
      </c>
      <c r="C3493">
        <v>-6.6935236784319603</v>
      </c>
      <c r="D3493" t="s">
        <v>14</v>
      </c>
      <c r="E3493" t="s">
        <v>3304</v>
      </c>
      <c r="F3493" t="s">
        <v>2454</v>
      </c>
      <c r="G3493">
        <v>16</v>
      </c>
      <c r="H3493">
        <v>0</v>
      </c>
      <c r="I3493">
        <v>0</v>
      </c>
      <c r="J3493" s="6" t="s">
        <v>140</v>
      </c>
    </row>
    <row r="3494" spans="1:10">
      <c r="A3494">
        <v>0</v>
      </c>
      <c r="B3494">
        <v>0</v>
      </c>
      <c r="C3494">
        <v>-6.3618625952664098</v>
      </c>
      <c r="D3494" t="s">
        <v>14</v>
      </c>
      <c r="E3494" t="s">
        <v>3305</v>
      </c>
      <c r="F3494" t="s">
        <v>2454</v>
      </c>
      <c r="G3494">
        <v>16</v>
      </c>
      <c r="H3494">
        <v>0</v>
      </c>
      <c r="I3494">
        <v>0</v>
      </c>
      <c r="J3494" s="6" t="s">
        <v>140</v>
      </c>
    </row>
    <row r="3495" spans="1:10">
      <c r="A3495">
        <v>0</v>
      </c>
      <c r="B3495">
        <v>0</v>
      </c>
      <c r="C3495">
        <v>-122.773924130833</v>
      </c>
      <c r="D3495" t="s">
        <v>14</v>
      </c>
      <c r="E3495" t="s">
        <v>3306</v>
      </c>
      <c r="F3495" t="s">
        <v>2454</v>
      </c>
      <c r="G3495">
        <v>16</v>
      </c>
      <c r="H3495">
        <v>0</v>
      </c>
      <c r="I3495">
        <v>0</v>
      </c>
      <c r="J3495" s="6" t="s">
        <v>140</v>
      </c>
    </row>
    <row r="3496" spans="1:10">
      <c r="A3496">
        <v>0.04</v>
      </c>
      <c r="B3496">
        <v>0</v>
      </c>
      <c r="C3496">
        <v>-323.82898037871701</v>
      </c>
      <c r="D3496" t="s">
        <v>14</v>
      </c>
      <c r="E3496" t="s">
        <v>3307</v>
      </c>
      <c r="F3496" t="s">
        <v>2454</v>
      </c>
      <c r="G3496">
        <v>16</v>
      </c>
      <c r="H3496">
        <v>0.04</v>
      </c>
      <c r="I3496">
        <v>5.09931620646296E-3</v>
      </c>
      <c r="J3496" s="6" t="s">
        <v>165</v>
      </c>
    </row>
    <row r="3497" spans="1:10">
      <c r="A3497">
        <v>0</v>
      </c>
      <c r="B3497">
        <v>0</v>
      </c>
      <c r="C3497">
        <v>-6.9950337540370002</v>
      </c>
      <c r="D3497" t="s">
        <v>14</v>
      </c>
      <c r="E3497" t="s">
        <v>3308</v>
      </c>
      <c r="F3497" t="s">
        <v>2454</v>
      </c>
      <c r="G3497">
        <v>16</v>
      </c>
      <c r="H3497">
        <v>0</v>
      </c>
      <c r="I3497">
        <v>0</v>
      </c>
      <c r="J3497" s="6" t="s">
        <v>140</v>
      </c>
    </row>
    <row r="3498" spans="1:10">
      <c r="A3498">
        <v>0</v>
      </c>
      <c r="B3498">
        <v>0</v>
      </c>
      <c r="C3498">
        <v>-179.45110892924799</v>
      </c>
      <c r="D3498" t="s">
        <v>14</v>
      </c>
      <c r="E3498" t="s">
        <v>3309</v>
      </c>
      <c r="F3498" t="s">
        <v>2454</v>
      </c>
      <c r="G3498">
        <v>16</v>
      </c>
      <c r="H3498">
        <v>0</v>
      </c>
      <c r="I3498">
        <v>0</v>
      </c>
      <c r="J3498" s="6" t="s">
        <v>140</v>
      </c>
    </row>
    <row r="3499" spans="1:10">
      <c r="A3499">
        <v>0</v>
      </c>
      <c r="B3499">
        <v>0</v>
      </c>
      <c r="C3499">
        <v>-127.871640945187</v>
      </c>
      <c r="D3499" t="s">
        <v>14</v>
      </c>
      <c r="E3499" t="s">
        <v>3310</v>
      </c>
      <c r="F3499" t="s">
        <v>2454</v>
      </c>
      <c r="G3499">
        <v>16</v>
      </c>
      <c r="H3499">
        <v>0</v>
      </c>
      <c r="I3499">
        <v>0</v>
      </c>
      <c r="J3499" s="6" t="s">
        <v>140</v>
      </c>
    </row>
    <row r="3500" spans="1:10">
      <c r="A3500">
        <v>0</v>
      </c>
      <c r="B3500">
        <v>0</v>
      </c>
      <c r="C3500">
        <v>-59.2402447929869</v>
      </c>
      <c r="D3500" t="s">
        <v>14</v>
      </c>
      <c r="E3500" t="s">
        <v>3311</v>
      </c>
      <c r="F3500" t="s">
        <v>2454</v>
      </c>
      <c r="G3500">
        <v>16</v>
      </c>
      <c r="H3500">
        <v>0</v>
      </c>
      <c r="I3500">
        <v>0</v>
      </c>
      <c r="J3500" s="6" t="s">
        <v>140</v>
      </c>
    </row>
    <row r="3501" spans="1:10">
      <c r="A3501">
        <v>0</v>
      </c>
      <c r="B3501">
        <v>0</v>
      </c>
      <c r="C3501">
        <v>-31.020980639070199</v>
      </c>
      <c r="D3501" t="s">
        <v>14</v>
      </c>
      <c r="E3501" t="s">
        <v>3312</v>
      </c>
      <c r="F3501" t="s">
        <v>2454</v>
      </c>
      <c r="G3501">
        <v>16</v>
      </c>
      <c r="H3501">
        <v>0</v>
      </c>
      <c r="I3501">
        <v>0</v>
      </c>
      <c r="J3501" s="6" t="s">
        <v>140</v>
      </c>
    </row>
    <row r="3502" spans="1:10">
      <c r="A3502">
        <v>0.36</v>
      </c>
      <c r="B3502">
        <v>0</v>
      </c>
      <c r="C3502">
        <v>-173.781449711889</v>
      </c>
      <c r="D3502" t="s">
        <v>10</v>
      </c>
      <c r="E3502" t="s">
        <v>3313</v>
      </c>
      <c r="F3502" t="s">
        <v>2454</v>
      </c>
      <c r="G3502">
        <v>6</v>
      </c>
      <c r="H3502">
        <v>0.36</v>
      </c>
      <c r="I3502" s="6" t="s">
        <v>1371</v>
      </c>
      <c r="J3502" s="6" t="s">
        <v>1372</v>
      </c>
    </row>
    <row r="3503" spans="1:10">
      <c r="A3503" s="6" t="s">
        <v>192</v>
      </c>
      <c r="B3503">
        <v>0</v>
      </c>
      <c r="C3503">
        <v>-83.047021367712205</v>
      </c>
      <c r="D3503" t="s">
        <v>13</v>
      </c>
      <c r="E3503" t="s">
        <v>3313</v>
      </c>
      <c r="F3503" t="s">
        <v>2454</v>
      </c>
      <c r="G3503">
        <v>5</v>
      </c>
      <c r="H3503" s="6" t="s">
        <v>192</v>
      </c>
      <c r="I3503" s="6" t="s">
        <v>1614</v>
      </c>
      <c r="J3503" s="6" t="s">
        <v>1615</v>
      </c>
    </row>
    <row r="3504" spans="1:10">
      <c r="A3504">
        <v>0.22</v>
      </c>
      <c r="B3504">
        <v>0</v>
      </c>
      <c r="C3504">
        <v>-541.86696077497299</v>
      </c>
      <c r="D3504" t="s">
        <v>14</v>
      </c>
      <c r="E3504" t="s">
        <v>3313</v>
      </c>
      <c r="F3504" t="s">
        <v>2454</v>
      </c>
      <c r="G3504">
        <v>16</v>
      </c>
      <c r="H3504">
        <v>0.22</v>
      </c>
      <c r="I3504">
        <v>8.4047540128129095E-2</v>
      </c>
      <c r="J3504" s="6" t="s">
        <v>114</v>
      </c>
    </row>
    <row r="3505" spans="1:10">
      <c r="A3505">
        <v>0</v>
      </c>
      <c r="B3505">
        <v>0</v>
      </c>
      <c r="C3505">
        <v>-4.9447652399226998</v>
      </c>
      <c r="D3505" t="s">
        <v>14</v>
      </c>
      <c r="E3505" t="s">
        <v>3314</v>
      </c>
      <c r="F3505" t="s">
        <v>2454</v>
      </c>
      <c r="G3505">
        <v>16</v>
      </c>
      <c r="H3505">
        <v>0</v>
      </c>
      <c r="I3505">
        <v>0</v>
      </c>
      <c r="J3505" s="6" t="s">
        <v>140</v>
      </c>
    </row>
    <row r="3506" spans="1:10">
      <c r="A3506">
        <v>0</v>
      </c>
      <c r="B3506">
        <v>0</v>
      </c>
      <c r="C3506">
        <v>-7.3869968523235503</v>
      </c>
      <c r="D3506" t="s">
        <v>14</v>
      </c>
      <c r="E3506" t="s">
        <v>3315</v>
      </c>
      <c r="F3506" t="s">
        <v>2454</v>
      </c>
      <c r="G3506">
        <v>16</v>
      </c>
      <c r="H3506">
        <v>0</v>
      </c>
      <c r="I3506">
        <v>0</v>
      </c>
      <c r="J3506" s="6" t="s">
        <v>140</v>
      </c>
    </row>
    <row r="3507" spans="1:10">
      <c r="A3507">
        <v>0</v>
      </c>
      <c r="B3507">
        <v>0</v>
      </c>
      <c r="C3507">
        <v>-232.74377766472099</v>
      </c>
      <c r="D3507" t="s">
        <v>14</v>
      </c>
      <c r="E3507" t="s">
        <v>3316</v>
      </c>
      <c r="F3507" t="s">
        <v>2454</v>
      </c>
      <c r="G3507">
        <v>16</v>
      </c>
      <c r="H3507">
        <v>0</v>
      </c>
      <c r="I3507">
        <v>0</v>
      </c>
      <c r="J3507" s="6" t="s">
        <v>140</v>
      </c>
    </row>
    <row r="3508" spans="1:10">
      <c r="A3508">
        <v>0</v>
      </c>
      <c r="B3508">
        <v>0</v>
      </c>
      <c r="C3508">
        <v>-188.250990108266</v>
      </c>
      <c r="D3508" t="s">
        <v>14</v>
      </c>
      <c r="E3508" t="s">
        <v>3317</v>
      </c>
      <c r="F3508" t="s">
        <v>2454</v>
      </c>
      <c r="G3508">
        <v>16</v>
      </c>
      <c r="H3508">
        <v>0</v>
      </c>
      <c r="I3508">
        <v>0</v>
      </c>
      <c r="J3508" s="6" t="s">
        <v>140</v>
      </c>
    </row>
    <row r="3509" spans="1:10">
      <c r="A3509">
        <v>0</v>
      </c>
      <c r="B3509">
        <v>0</v>
      </c>
      <c r="C3509">
        <v>-69.793432339205495</v>
      </c>
      <c r="D3509" t="s">
        <v>14</v>
      </c>
      <c r="E3509" t="s">
        <v>3318</v>
      </c>
      <c r="F3509" t="s">
        <v>2454</v>
      </c>
      <c r="G3509">
        <v>16</v>
      </c>
      <c r="H3509">
        <v>0</v>
      </c>
      <c r="I3509">
        <v>0</v>
      </c>
      <c r="J3509" s="6" t="s">
        <v>140</v>
      </c>
    </row>
    <row r="3510" spans="1:10">
      <c r="A3510">
        <v>0</v>
      </c>
      <c r="B3510">
        <v>0</v>
      </c>
      <c r="C3510">
        <v>-6.7538256935529599</v>
      </c>
      <c r="D3510" t="s">
        <v>14</v>
      </c>
      <c r="E3510" t="s">
        <v>3319</v>
      </c>
      <c r="F3510" t="s">
        <v>2454</v>
      </c>
      <c r="G3510">
        <v>16</v>
      </c>
      <c r="H3510">
        <v>0</v>
      </c>
      <c r="I3510">
        <v>0</v>
      </c>
      <c r="J3510" s="6" t="s">
        <v>140</v>
      </c>
    </row>
    <row r="3511" spans="1:10">
      <c r="A3511">
        <v>0</v>
      </c>
      <c r="B3511">
        <v>0</v>
      </c>
      <c r="C3511">
        <v>-113.621558881797</v>
      </c>
      <c r="D3511" t="s">
        <v>14</v>
      </c>
      <c r="E3511" t="s">
        <v>3320</v>
      </c>
      <c r="F3511" t="s">
        <v>2454</v>
      </c>
      <c r="G3511">
        <v>16</v>
      </c>
      <c r="H3511">
        <v>0</v>
      </c>
      <c r="I3511">
        <v>0</v>
      </c>
      <c r="J3511" s="6" t="s">
        <v>140</v>
      </c>
    </row>
    <row r="3512" spans="1:10">
      <c r="A3512">
        <v>0</v>
      </c>
      <c r="B3512">
        <v>0</v>
      </c>
      <c r="C3512">
        <v>-5.9397484894193502</v>
      </c>
      <c r="D3512" t="s">
        <v>14</v>
      </c>
      <c r="E3512" t="s">
        <v>3321</v>
      </c>
      <c r="F3512" t="s">
        <v>2454</v>
      </c>
      <c r="G3512">
        <v>16</v>
      </c>
      <c r="H3512">
        <v>0</v>
      </c>
      <c r="I3512">
        <v>0</v>
      </c>
      <c r="J3512" s="6" t="s">
        <v>140</v>
      </c>
    </row>
    <row r="3513" spans="1:10">
      <c r="A3513">
        <v>0</v>
      </c>
      <c r="B3513">
        <v>0</v>
      </c>
      <c r="C3513">
        <v>-79.7827883689543</v>
      </c>
      <c r="D3513" t="s">
        <v>14</v>
      </c>
      <c r="E3513" t="s">
        <v>3322</v>
      </c>
      <c r="F3513" t="s">
        <v>2454</v>
      </c>
      <c r="G3513">
        <v>16</v>
      </c>
      <c r="H3513">
        <v>0</v>
      </c>
      <c r="I3513">
        <v>0</v>
      </c>
      <c r="J3513" s="6" t="s">
        <v>140</v>
      </c>
    </row>
    <row r="3514" spans="1:10">
      <c r="A3514">
        <v>0</v>
      </c>
      <c r="B3514">
        <v>0</v>
      </c>
      <c r="C3514">
        <v>-6.6131209916039397</v>
      </c>
      <c r="D3514" t="s">
        <v>14</v>
      </c>
      <c r="E3514" t="s">
        <v>3323</v>
      </c>
      <c r="F3514" t="s">
        <v>2454</v>
      </c>
      <c r="G3514">
        <v>16</v>
      </c>
      <c r="H3514">
        <v>0</v>
      </c>
      <c r="I3514">
        <v>0</v>
      </c>
      <c r="J3514" s="6" t="s">
        <v>140</v>
      </c>
    </row>
    <row r="3515" spans="1:10">
      <c r="A3515">
        <v>0.01</v>
      </c>
      <c r="B3515">
        <v>0</v>
      </c>
      <c r="C3515">
        <v>-477.30393094388103</v>
      </c>
      <c r="D3515" t="s">
        <v>14</v>
      </c>
      <c r="E3515" t="s">
        <v>3324</v>
      </c>
      <c r="F3515" t="s">
        <v>2454</v>
      </c>
      <c r="G3515">
        <v>16</v>
      </c>
      <c r="H3515">
        <v>0.01</v>
      </c>
      <c r="I3515" s="6" t="s">
        <v>479</v>
      </c>
      <c r="J3515" s="6" t="s">
        <v>480</v>
      </c>
    </row>
    <row r="3516" spans="1:10">
      <c r="A3516">
        <v>0</v>
      </c>
      <c r="B3516">
        <v>0</v>
      </c>
      <c r="C3516">
        <v>-6.0402518479543597</v>
      </c>
      <c r="D3516" t="s">
        <v>14</v>
      </c>
      <c r="E3516" t="s">
        <v>3325</v>
      </c>
      <c r="F3516" t="s">
        <v>2454</v>
      </c>
      <c r="G3516">
        <v>16</v>
      </c>
      <c r="H3516">
        <v>0</v>
      </c>
      <c r="I3516">
        <v>0</v>
      </c>
      <c r="J3516" s="6" t="s">
        <v>140</v>
      </c>
    </row>
    <row r="3517" spans="1:10">
      <c r="A3517">
        <v>0</v>
      </c>
      <c r="B3517">
        <v>0</v>
      </c>
      <c r="C3517">
        <v>-116.03166630681299</v>
      </c>
      <c r="D3517" t="s">
        <v>14</v>
      </c>
      <c r="E3517" t="s">
        <v>3326</v>
      </c>
      <c r="F3517" t="s">
        <v>2454</v>
      </c>
      <c r="G3517">
        <v>16</v>
      </c>
      <c r="H3517">
        <v>0</v>
      </c>
      <c r="I3517">
        <v>0</v>
      </c>
      <c r="J3517" s="6" t="s">
        <v>140</v>
      </c>
    </row>
    <row r="3518" spans="1:10">
      <c r="A3518">
        <v>0.48</v>
      </c>
      <c r="B3518">
        <v>0</v>
      </c>
      <c r="C3518">
        <v>-88.193746818446996</v>
      </c>
      <c r="D3518" t="s">
        <v>10</v>
      </c>
      <c r="E3518" t="s">
        <v>3327</v>
      </c>
      <c r="F3518" t="s">
        <v>2454</v>
      </c>
      <c r="G3518">
        <v>7</v>
      </c>
      <c r="H3518">
        <v>0.48</v>
      </c>
      <c r="I3518" s="6" t="s">
        <v>3328</v>
      </c>
      <c r="J3518" s="6" t="s">
        <v>3329</v>
      </c>
    </row>
    <row r="3519" spans="1:10">
      <c r="A3519">
        <v>0</v>
      </c>
      <c r="B3519">
        <v>0</v>
      </c>
      <c r="C3519">
        <v>-110.163683593328</v>
      </c>
      <c r="D3519" t="s">
        <v>14</v>
      </c>
      <c r="E3519" t="s">
        <v>3327</v>
      </c>
      <c r="F3519" t="s">
        <v>2454</v>
      </c>
      <c r="G3519">
        <v>16</v>
      </c>
      <c r="H3519">
        <v>0</v>
      </c>
      <c r="I3519">
        <v>0</v>
      </c>
      <c r="J3519" s="6" t="s">
        <v>140</v>
      </c>
    </row>
    <row r="3520" spans="1:10">
      <c r="A3520">
        <v>0.01</v>
      </c>
      <c r="B3520">
        <v>0</v>
      </c>
      <c r="C3520">
        <v>-383.90567626977497</v>
      </c>
      <c r="D3520" t="s">
        <v>14</v>
      </c>
      <c r="E3520" t="s">
        <v>3330</v>
      </c>
      <c r="F3520" t="s">
        <v>2454</v>
      </c>
      <c r="G3520">
        <v>16</v>
      </c>
      <c r="H3520">
        <v>0.01</v>
      </c>
      <c r="I3520" s="6" t="s">
        <v>479</v>
      </c>
      <c r="J3520" s="6" t="s">
        <v>480</v>
      </c>
    </row>
    <row r="3521" spans="1:10">
      <c r="A3521">
        <v>0</v>
      </c>
      <c r="B3521">
        <v>0</v>
      </c>
      <c r="C3521">
        <v>-6.4925169613619298</v>
      </c>
      <c r="D3521" t="s">
        <v>14</v>
      </c>
      <c r="E3521" t="s">
        <v>3331</v>
      </c>
      <c r="F3521" t="s">
        <v>2454</v>
      </c>
      <c r="G3521">
        <v>16</v>
      </c>
      <c r="H3521">
        <v>0</v>
      </c>
      <c r="I3521">
        <v>0</v>
      </c>
      <c r="J3521" s="6" t="s">
        <v>140</v>
      </c>
    </row>
    <row r="3522" spans="1:10">
      <c r="A3522">
        <v>7.0000000000000007E-2</v>
      </c>
      <c r="B3522">
        <v>0</v>
      </c>
      <c r="C3522">
        <v>-373.84447445152699</v>
      </c>
      <c r="D3522" t="s">
        <v>14</v>
      </c>
      <c r="E3522" t="s">
        <v>3332</v>
      </c>
      <c r="F3522" t="s">
        <v>2454</v>
      </c>
      <c r="G3522">
        <v>16</v>
      </c>
      <c r="H3522">
        <v>7.0000000000000007E-2</v>
      </c>
      <c r="I3522" s="6" t="s">
        <v>177</v>
      </c>
      <c r="J3522">
        <v>0.29301767695622299</v>
      </c>
    </row>
    <row r="3523" spans="1:10">
      <c r="A3523">
        <v>0.52</v>
      </c>
      <c r="B3523">
        <v>0</v>
      </c>
      <c r="C3523">
        <v>-150.20974469430601</v>
      </c>
      <c r="D3523" t="s">
        <v>10</v>
      </c>
      <c r="E3523" t="s">
        <v>3333</v>
      </c>
      <c r="F3523" t="s">
        <v>2454</v>
      </c>
      <c r="G3523">
        <v>6</v>
      </c>
      <c r="H3523">
        <v>0.52</v>
      </c>
      <c r="I3523" s="6" t="s">
        <v>3334</v>
      </c>
      <c r="J3523">
        <v>0.82442461088421404</v>
      </c>
    </row>
    <row r="3524" spans="1:10">
      <c r="A3524">
        <v>0.73</v>
      </c>
      <c r="B3524">
        <v>0</v>
      </c>
      <c r="C3524">
        <v>-65.433216780041704</v>
      </c>
      <c r="D3524" t="s">
        <v>13</v>
      </c>
      <c r="E3524" t="s">
        <v>3333</v>
      </c>
      <c r="F3524" t="s">
        <v>2454</v>
      </c>
      <c r="G3524">
        <v>5</v>
      </c>
      <c r="H3524">
        <v>0.73</v>
      </c>
      <c r="I3524" s="6" t="s">
        <v>3335</v>
      </c>
      <c r="J3524" s="6" t="s">
        <v>3336</v>
      </c>
    </row>
    <row r="3525" spans="1:10">
      <c r="A3525">
        <v>0.49</v>
      </c>
      <c r="B3525">
        <v>0</v>
      </c>
      <c r="C3525">
        <v>-903.14648551805794</v>
      </c>
      <c r="D3525" t="s">
        <v>14</v>
      </c>
      <c r="E3525" t="s">
        <v>3333</v>
      </c>
      <c r="F3525" t="s">
        <v>2454</v>
      </c>
      <c r="G3525">
        <v>16</v>
      </c>
      <c r="H3525">
        <v>0.49</v>
      </c>
      <c r="I3525" s="6" t="s">
        <v>393</v>
      </c>
      <c r="J3525" s="6" t="s">
        <v>394</v>
      </c>
    </row>
    <row r="3526" spans="1:10">
      <c r="A3526">
        <v>0.15</v>
      </c>
      <c r="B3526">
        <v>0</v>
      </c>
      <c r="C3526">
        <v>-512.93738294728996</v>
      </c>
      <c r="D3526" t="s">
        <v>14</v>
      </c>
      <c r="E3526" t="s">
        <v>3337</v>
      </c>
      <c r="F3526" t="s">
        <v>2454</v>
      </c>
      <c r="G3526">
        <v>16</v>
      </c>
      <c r="H3526">
        <v>0.15</v>
      </c>
      <c r="I3526">
        <v>4.6658155288370001E-2</v>
      </c>
      <c r="J3526" s="6" t="s">
        <v>365</v>
      </c>
    </row>
    <row r="3527" spans="1:10">
      <c r="A3527">
        <v>0.33</v>
      </c>
      <c r="B3527">
        <v>0</v>
      </c>
      <c r="C3527">
        <v>-524.78642448674805</v>
      </c>
      <c r="D3527" t="s">
        <v>14</v>
      </c>
      <c r="E3527" t="s">
        <v>3338</v>
      </c>
      <c r="F3527" t="s">
        <v>2454</v>
      </c>
      <c r="G3527">
        <v>16</v>
      </c>
      <c r="H3527">
        <v>0.33</v>
      </c>
      <c r="I3527" s="6" t="s">
        <v>1025</v>
      </c>
      <c r="J3527" s="6" t="s">
        <v>1026</v>
      </c>
    </row>
    <row r="3528" spans="1:10">
      <c r="A3528">
        <v>0</v>
      </c>
      <c r="B3528">
        <v>0</v>
      </c>
      <c r="C3528">
        <v>-8.5427854754762205</v>
      </c>
      <c r="D3528" t="s">
        <v>14</v>
      </c>
      <c r="E3528" t="s">
        <v>3339</v>
      </c>
      <c r="F3528" t="s">
        <v>2454</v>
      </c>
      <c r="G3528">
        <v>16</v>
      </c>
      <c r="H3528">
        <v>0</v>
      </c>
      <c r="I3528">
        <v>0</v>
      </c>
      <c r="J3528" s="6" t="s">
        <v>140</v>
      </c>
    </row>
    <row r="3529" spans="1:10">
      <c r="A3529">
        <v>0</v>
      </c>
      <c r="B3529">
        <v>0</v>
      </c>
      <c r="C3529">
        <v>-74.574012056942195</v>
      </c>
      <c r="D3529" t="s">
        <v>14</v>
      </c>
      <c r="E3529" t="s">
        <v>3340</v>
      </c>
      <c r="F3529" t="s">
        <v>2454</v>
      </c>
      <c r="G3529">
        <v>16</v>
      </c>
      <c r="H3529">
        <v>0</v>
      </c>
      <c r="I3529">
        <v>0</v>
      </c>
      <c r="J3529" s="6" t="s">
        <v>140</v>
      </c>
    </row>
    <row r="3530" spans="1:10">
      <c r="A3530">
        <v>0</v>
      </c>
      <c r="B3530">
        <v>0</v>
      </c>
      <c r="C3530">
        <v>-6.9849834181835</v>
      </c>
      <c r="D3530" t="s">
        <v>14</v>
      </c>
      <c r="E3530" t="s">
        <v>3341</v>
      </c>
      <c r="F3530" t="s">
        <v>2454</v>
      </c>
      <c r="G3530">
        <v>16</v>
      </c>
      <c r="H3530">
        <v>0</v>
      </c>
      <c r="I3530">
        <v>0</v>
      </c>
      <c r="J3530" s="6" t="s">
        <v>140</v>
      </c>
    </row>
    <row r="3531" spans="1:10">
      <c r="A3531">
        <v>0</v>
      </c>
      <c r="B3531">
        <v>0</v>
      </c>
      <c r="C3531">
        <v>-198.471468486807</v>
      </c>
      <c r="D3531" t="s">
        <v>14</v>
      </c>
      <c r="E3531" t="s">
        <v>3342</v>
      </c>
      <c r="F3531" t="s">
        <v>2454</v>
      </c>
      <c r="G3531">
        <v>16</v>
      </c>
      <c r="H3531">
        <v>0</v>
      </c>
      <c r="I3531">
        <v>0</v>
      </c>
      <c r="J3531" s="6" t="s">
        <v>140</v>
      </c>
    </row>
    <row r="3532" spans="1:10">
      <c r="A3532">
        <v>0</v>
      </c>
      <c r="B3532">
        <v>0</v>
      </c>
      <c r="C3532">
        <v>-69.881561076704998</v>
      </c>
      <c r="D3532" t="s">
        <v>14</v>
      </c>
      <c r="E3532" t="s">
        <v>3343</v>
      </c>
      <c r="F3532" t="s">
        <v>2454</v>
      </c>
      <c r="G3532">
        <v>16</v>
      </c>
      <c r="H3532">
        <v>0</v>
      </c>
      <c r="I3532">
        <v>0</v>
      </c>
      <c r="J3532" s="6" t="s">
        <v>140</v>
      </c>
    </row>
    <row r="3533" spans="1:10">
      <c r="A3533">
        <v>0</v>
      </c>
      <c r="B3533">
        <v>0</v>
      </c>
      <c r="C3533">
        <v>-76.804952488404695</v>
      </c>
      <c r="D3533" t="s">
        <v>14</v>
      </c>
      <c r="E3533" t="s">
        <v>3344</v>
      </c>
      <c r="F3533" t="s">
        <v>2454</v>
      </c>
      <c r="G3533">
        <v>16</v>
      </c>
      <c r="H3533">
        <v>0</v>
      </c>
      <c r="I3533">
        <v>0</v>
      </c>
      <c r="J3533" s="6" t="s">
        <v>140</v>
      </c>
    </row>
    <row r="3534" spans="1:10">
      <c r="A3534">
        <v>0</v>
      </c>
      <c r="B3534">
        <v>0</v>
      </c>
      <c r="C3534">
        <v>-178.28821270111399</v>
      </c>
      <c r="D3534" t="s">
        <v>14</v>
      </c>
      <c r="E3534" t="s">
        <v>3345</v>
      </c>
      <c r="F3534" t="s">
        <v>2454</v>
      </c>
      <c r="G3534">
        <v>16</v>
      </c>
      <c r="H3534">
        <v>0</v>
      </c>
      <c r="I3534">
        <v>0</v>
      </c>
      <c r="J3534" s="6" t="s">
        <v>140</v>
      </c>
    </row>
    <row r="3535" spans="1:10">
      <c r="A3535">
        <v>0</v>
      </c>
      <c r="B3535">
        <v>0</v>
      </c>
      <c r="C3535">
        <v>-19.352102217708101</v>
      </c>
      <c r="D3535" t="s">
        <v>10</v>
      </c>
      <c r="E3535" t="s">
        <v>3346</v>
      </c>
      <c r="F3535" t="s">
        <v>2454</v>
      </c>
      <c r="G3535">
        <v>6</v>
      </c>
      <c r="H3535">
        <v>0</v>
      </c>
      <c r="I3535">
        <v>0</v>
      </c>
      <c r="J3535" s="6" t="s">
        <v>109</v>
      </c>
    </row>
    <row r="3536" spans="1:10">
      <c r="A3536">
        <v>0.22</v>
      </c>
      <c r="B3536">
        <v>0</v>
      </c>
      <c r="C3536">
        <v>-379.124883215463</v>
      </c>
      <c r="D3536" t="s">
        <v>14</v>
      </c>
      <c r="E3536" t="s">
        <v>3346</v>
      </c>
      <c r="F3536" t="s">
        <v>2454</v>
      </c>
      <c r="G3536">
        <v>16</v>
      </c>
      <c r="H3536">
        <v>0.22</v>
      </c>
      <c r="I3536">
        <v>8.4047540128129095E-2</v>
      </c>
      <c r="J3536" s="6" t="s">
        <v>114</v>
      </c>
    </row>
    <row r="3537" spans="1:10">
      <c r="A3537">
        <v>0</v>
      </c>
      <c r="B3537">
        <v>0</v>
      </c>
      <c r="C3537">
        <v>-5.5980370704003004</v>
      </c>
      <c r="D3537" t="s">
        <v>14</v>
      </c>
      <c r="E3537" t="s">
        <v>3347</v>
      </c>
      <c r="F3537" t="s">
        <v>2454</v>
      </c>
      <c r="G3537">
        <v>16</v>
      </c>
      <c r="H3537">
        <v>0</v>
      </c>
      <c r="I3537">
        <v>0</v>
      </c>
      <c r="J3537" s="6" t="s">
        <v>140</v>
      </c>
    </row>
    <row r="3538" spans="1:10">
      <c r="A3538">
        <v>0.05</v>
      </c>
      <c r="B3538">
        <v>0</v>
      </c>
      <c r="C3538">
        <v>-188.80081514186901</v>
      </c>
      <c r="D3538" t="s">
        <v>14</v>
      </c>
      <c r="E3538" t="s">
        <v>3348</v>
      </c>
      <c r="F3538" t="s">
        <v>2454</v>
      </c>
      <c r="G3538">
        <v>16</v>
      </c>
      <c r="H3538">
        <v>0.05</v>
      </c>
      <c r="I3538">
        <v>7.5593352321114303E-3</v>
      </c>
      <c r="J3538" s="6" t="s">
        <v>199</v>
      </c>
    </row>
    <row r="3539" spans="1:10">
      <c r="A3539">
        <v>0</v>
      </c>
      <c r="B3539">
        <v>0</v>
      </c>
      <c r="C3539">
        <v>-4.9447652399226998</v>
      </c>
      <c r="D3539" t="s">
        <v>14</v>
      </c>
      <c r="E3539" t="s">
        <v>3349</v>
      </c>
      <c r="F3539" t="s">
        <v>2454</v>
      </c>
      <c r="G3539">
        <v>16</v>
      </c>
      <c r="H3539">
        <v>0</v>
      </c>
      <c r="I3539">
        <v>0</v>
      </c>
      <c r="J3539" s="6" t="s">
        <v>140</v>
      </c>
    </row>
    <row r="3540" spans="1:10">
      <c r="A3540">
        <v>0</v>
      </c>
      <c r="B3540">
        <v>0</v>
      </c>
      <c r="C3540">
        <v>-4.9950169191902098</v>
      </c>
      <c r="D3540" t="s">
        <v>14</v>
      </c>
      <c r="E3540" t="s">
        <v>3350</v>
      </c>
      <c r="F3540" t="s">
        <v>2454</v>
      </c>
      <c r="G3540">
        <v>16</v>
      </c>
      <c r="H3540">
        <v>0</v>
      </c>
      <c r="I3540">
        <v>0</v>
      </c>
      <c r="J3540" s="6" t="s">
        <v>140</v>
      </c>
    </row>
    <row r="3541" spans="1:10">
      <c r="A3541">
        <v>0</v>
      </c>
      <c r="B3541">
        <v>0</v>
      </c>
      <c r="C3541">
        <v>-33.497316434756101</v>
      </c>
      <c r="D3541" t="s">
        <v>14</v>
      </c>
      <c r="E3541" t="s">
        <v>3351</v>
      </c>
      <c r="F3541" t="s">
        <v>2454</v>
      </c>
      <c r="G3541">
        <v>16</v>
      </c>
      <c r="H3541">
        <v>0</v>
      </c>
      <c r="I3541">
        <v>0</v>
      </c>
      <c r="J3541" s="6" t="s">
        <v>140</v>
      </c>
    </row>
    <row r="3542" spans="1:10">
      <c r="A3542">
        <v>0</v>
      </c>
      <c r="B3542">
        <v>0</v>
      </c>
      <c r="C3542">
        <v>-118.011729650394</v>
      </c>
      <c r="D3542" t="s">
        <v>14</v>
      </c>
      <c r="E3542" t="s">
        <v>3352</v>
      </c>
      <c r="F3542" t="s">
        <v>2454</v>
      </c>
      <c r="G3542">
        <v>16</v>
      </c>
      <c r="H3542">
        <v>0</v>
      </c>
      <c r="I3542">
        <v>0</v>
      </c>
      <c r="J3542" s="6" t="s">
        <v>140</v>
      </c>
    </row>
    <row r="3543" spans="1:10">
      <c r="A3543">
        <v>0.39</v>
      </c>
      <c r="B3543">
        <v>0</v>
      </c>
      <c r="C3543">
        <v>-105.971299237121</v>
      </c>
      <c r="D3543" t="s">
        <v>10</v>
      </c>
      <c r="E3543" t="s">
        <v>3353</v>
      </c>
      <c r="F3543" t="s">
        <v>2454</v>
      </c>
      <c r="G3543">
        <v>5</v>
      </c>
      <c r="H3543">
        <v>0.39</v>
      </c>
      <c r="I3543" s="6" t="s">
        <v>627</v>
      </c>
      <c r="J3543" s="6" t="s">
        <v>628</v>
      </c>
    </row>
    <row r="3544" spans="1:10">
      <c r="A3544">
        <v>0.74</v>
      </c>
      <c r="B3544">
        <v>0</v>
      </c>
      <c r="C3544">
        <v>-73.883627993735104</v>
      </c>
      <c r="D3544" t="s">
        <v>13</v>
      </c>
      <c r="E3544" t="s">
        <v>3353</v>
      </c>
      <c r="F3544" t="s">
        <v>2454</v>
      </c>
      <c r="G3544">
        <v>6</v>
      </c>
      <c r="H3544">
        <v>0.74</v>
      </c>
      <c r="I3544" s="6" t="s">
        <v>3354</v>
      </c>
      <c r="J3544">
        <v>0.93593382842823702</v>
      </c>
    </row>
    <row r="3545" spans="1:10">
      <c r="A3545">
        <v>0.61</v>
      </c>
      <c r="B3545">
        <v>0</v>
      </c>
      <c r="C3545">
        <v>-765.91937667753496</v>
      </c>
      <c r="D3545" t="s">
        <v>14</v>
      </c>
      <c r="E3545" t="s">
        <v>3353</v>
      </c>
      <c r="F3545" t="s">
        <v>2454</v>
      </c>
      <c r="G3545">
        <v>16</v>
      </c>
      <c r="H3545">
        <v>0.61</v>
      </c>
      <c r="I3545" s="6" t="s">
        <v>593</v>
      </c>
      <c r="J3545" s="6" t="s">
        <v>594</v>
      </c>
    </row>
    <row r="3546" spans="1:10">
      <c r="A3546">
        <v>0.04</v>
      </c>
      <c r="B3546">
        <v>0</v>
      </c>
      <c r="C3546">
        <v>-118.12866548070799</v>
      </c>
      <c r="D3546" t="s">
        <v>10</v>
      </c>
      <c r="E3546" t="s">
        <v>3355</v>
      </c>
      <c r="F3546" t="s">
        <v>2454</v>
      </c>
      <c r="G3546">
        <v>7</v>
      </c>
      <c r="H3546">
        <v>0.04</v>
      </c>
      <c r="I3546">
        <v>2.5607630114109201E-3</v>
      </c>
      <c r="J3546" s="6" t="s">
        <v>424</v>
      </c>
    </row>
    <row r="3547" spans="1:10">
      <c r="A3547">
        <v>0</v>
      </c>
      <c r="B3547">
        <v>0</v>
      </c>
      <c r="C3547">
        <v>-29.247845698344602</v>
      </c>
      <c r="D3547" t="s">
        <v>13</v>
      </c>
      <c r="E3547" t="s">
        <v>3355</v>
      </c>
      <c r="F3547" t="s">
        <v>2454</v>
      </c>
      <c r="G3547">
        <v>7</v>
      </c>
      <c r="H3547">
        <v>0</v>
      </c>
      <c r="I3547">
        <v>0</v>
      </c>
      <c r="J3547" s="6" t="s">
        <v>214</v>
      </c>
    </row>
    <row r="3548" spans="1:10">
      <c r="A3548">
        <v>0.11</v>
      </c>
      <c r="B3548">
        <v>0</v>
      </c>
      <c r="C3548">
        <v>-462.65154530572897</v>
      </c>
      <c r="D3548" t="s">
        <v>14</v>
      </c>
      <c r="E3548" t="s">
        <v>3355</v>
      </c>
      <c r="F3548" t="s">
        <v>2454</v>
      </c>
      <c r="G3548">
        <v>16</v>
      </c>
      <c r="H3548">
        <v>0.11</v>
      </c>
      <c r="I3548" s="6" t="s">
        <v>695</v>
      </c>
      <c r="J3548" s="6" t="s">
        <v>696</v>
      </c>
    </row>
    <row r="3549" spans="1:10">
      <c r="A3549">
        <v>0</v>
      </c>
      <c r="B3549">
        <v>0</v>
      </c>
      <c r="C3549">
        <v>-7.0754364408650101</v>
      </c>
      <c r="D3549" t="s">
        <v>14</v>
      </c>
      <c r="E3549" t="s">
        <v>3356</v>
      </c>
      <c r="F3549" t="s">
        <v>2454</v>
      </c>
      <c r="G3549">
        <v>16</v>
      </c>
      <c r="H3549">
        <v>0</v>
      </c>
      <c r="I3549">
        <v>0</v>
      </c>
      <c r="J3549" s="6" t="s">
        <v>140</v>
      </c>
    </row>
    <row r="3550" spans="1:10">
      <c r="A3550">
        <v>0</v>
      </c>
      <c r="B3550">
        <v>0</v>
      </c>
      <c r="C3550">
        <v>-64.096044434878195</v>
      </c>
      <c r="D3550" t="s">
        <v>14</v>
      </c>
      <c r="E3550" t="s">
        <v>3357</v>
      </c>
      <c r="F3550" t="s">
        <v>2454</v>
      </c>
      <c r="G3550">
        <v>16</v>
      </c>
      <c r="H3550">
        <v>0</v>
      </c>
      <c r="I3550">
        <v>0</v>
      </c>
      <c r="J3550" s="6" t="s">
        <v>140</v>
      </c>
    </row>
    <row r="3551" spans="1:10">
      <c r="A3551">
        <v>0.5</v>
      </c>
      <c r="B3551">
        <v>0</v>
      </c>
      <c r="C3551">
        <v>-75.949330192751205</v>
      </c>
      <c r="D3551" t="s">
        <v>10</v>
      </c>
      <c r="E3551" t="s">
        <v>3358</v>
      </c>
      <c r="F3551" t="s">
        <v>2454</v>
      </c>
      <c r="G3551">
        <v>6</v>
      </c>
      <c r="H3551">
        <v>0.5</v>
      </c>
      <c r="I3551" s="6" t="s">
        <v>1352</v>
      </c>
      <c r="J3551" s="6" t="s">
        <v>1353</v>
      </c>
    </row>
    <row r="3552" spans="1:10">
      <c r="A3552">
        <v>0.55000000000000004</v>
      </c>
      <c r="B3552">
        <v>0</v>
      </c>
      <c r="C3552">
        <v>-57.636012365432002</v>
      </c>
      <c r="D3552" t="s">
        <v>13</v>
      </c>
      <c r="E3552" t="s">
        <v>3358</v>
      </c>
      <c r="F3552" t="s">
        <v>2454</v>
      </c>
      <c r="G3552">
        <v>6</v>
      </c>
      <c r="H3552">
        <v>0.55000000000000004</v>
      </c>
      <c r="I3552" s="6" t="s">
        <v>1447</v>
      </c>
      <c r="J3552" s="6" t="s">
        <v>1448</v>
      </c>
    </row>
    <row r="3553" spans="1:10">
      <c r="A3553">
        <v>0.39</v>
      </c>
      <c r="B3553">
        <v>0</v>
      </c>
      <c r="C3553">
        <v>-375.06143017191101</v>
      </c>
      <c r="D3553" t="s">
        <v>14</v>
      </c>
      <c r="E3553" t="s">
        <v>3358</v>
      </c>
      <c r="F3553" t="s">
        <v>2454</v>
      </c>
      <c r="G3553">
        <v>16</v>
      </c>
      <c r="H3553">
        <v>0.39</v>
      </c>
      <c r="I3553" s="6" t="s">
        <v>493</v>
      </c>
      <c r="J3553" s="6" t="s">
        <v>494</v>
      </c>
    </row>
    <row r="3554" spans="1:10">
      <c r="A3554">
        <v>0</v>
      </c>
      <c r="B3554">
        <v>0</v>
      </c>
      <c r="C3554">
        <v>-4.0904866923750802</v>
      </c>
      <c r="D3554" t="s">
        <v>14</v>
      </c>
      <c r="E3554" t="s">
        <v>3359</v>
      </c>
      <c r="F3554" t="s">
        <v>2454</v>
      </c>
      <c r="G3554">
        <v>16</v>
      </c>
      <c r="H3554">
        <v>0</v>
      </c>
      <c r="I3554">
        <v>0</v>
      </c>
      <c r="J3554" s="6" t="s">
        <v>140</v>
      </c>
    </row>
    <row r="3555" spans="1:10">
      <c r="A3555">
        <v>0</v>
      </c>
      <c r="B3555">
        <v>0</v>
      </c>
      <c r="C3555">
        <v>-137.82267135036901</v>
      </c>
      <c r="D3555" t="s">
        <v>14</v>
      </c>
      <c r="E3555" t="s">
        <v>3360</v>
      </c>
      <c r="F3555" t="s">
        <v>2454</v>
      </c>
      <c r="G3555">
        <v>16</v>
      </c>
      <c r="H3555">
        <v>0</v>
      </c>
      <c r="I3555">
        <v>0</v>
      </c>
      <c r="J3555" s="6" t="s">
        <v>140</v>
      </c>
    </row>
    <row r="3556" spans="1:10">
      <c r="A3556">
        <v>0.03</v>
      </c>
      <c r="B3556">
        <v>0</v>
      </c>
      <c r="C3556">
        <v>-210.966073266758</v>
      </c>
      <c r="D3556" t="s">
        <v>14</v>
      </c>
      <c r="E3556" t="s">
        <v>3361</v>
      </c>
      <c r="F3556" t="s">
        <v>2454</v>
      </c>
      <c r="G3556">
        <v>16</v>
      </c>
      <c r="H3556">
        <v>0.03</v>
      </c>
      <c r="I3556">
        <v>3.0372082184858002E-3</v>
      </c>
      <c r="J3556" s="6" t="s">
        <v>334</v>
      </c>
    </row>
    <row r="3557" spans="1:10">
      <c r="A3557">
        <v>0</v>
      </c>
      <c r="B3557">
        <v>0</v>
      </c>
      <c r="C3557">
        <v>-158.13334532224499</v>
      </c>
      <c r="D3557" t="s">
        <v>14</v>
      </c>
      <c r="E3557" t="s">
        <v>3362</v>
      </c>
      <c r="F3557" t="s">
        <v>2454</v>
      </c>
      <c r="G3557">
        <v>16</v>
      </c>
      <c r="H3557">
        <v>0</v>
      </c>
      <c r="I3557">
        <v>0</v>
      </c>
      <c r="J3557" s="6" t="s">
        <v>140</v>
      </c>
    </row>
    <row r="3558" spans="1:10">
      <c r="A3558">
        <v>0</v>
      </c>
      <c r="B3558">
        <v>0</v>
      </c>
      <c r="C3558">
        <v>-212.54050678567501</v>
      </c>
      <c r="D3558" t="s">
        <v>14</v>
      </c>
      <c r="E3558" t="s">
        <v>3363</v>
      </c>
      <c r="F3558" t="s">
        <v>2454</v>
      </c>
      <c r="G3558">
        <v>16</v>
      </c>
      <c r="H3558">
        <v>0</v>
      </c>
      <c r="I3558">
        <v>0</v>
      </c>
      <c r="J3558" s="6" t="s">
        <v>140</v>
      </c>
    </row>
    <row r="3559" spans="1:10">
      <c r="A3559">
        <v>0</v>
      </c>
      <c r="B3559">
        <v>0</v>
      </c>
      <c r="C3559">
        <v>-5.2060739721137397</v>
      </c>
      <c r="D3559" t="s">
        <v>14</v>
      </c>
      <c r="E3559" t="s">
        <v>3364</v>
      </c>
      <c r="F3559" t="s">
        <v>2454</v>
      </c>
      <c r="G3559">
        <v>16</v>
      </c>
      <c r="H3559">
        <v>0</v>
      </c>
      <c r="I3559">
        <v>0</v>
      </c>
      <c r="J3559" s="6" t="s">
        <v>140</v>
      </c>
    </row>
    <row r="3560" spans="1:10">
      <c r="A3560">
        <v>0</v>
      </c>
      <c r="B3560">
        <v>0</v>
      </c>
      <c r="C3560">
        <v>-195.52574644474601</v>
      </c>
      <c r="D3560" t="s">
        <v>14</v>
      </c>
      <c r="E3560" t="s">
        <v>3365</v>
      </c>
      <c r="F3560" t="s">
        <v>2454</v>
      </c>
      <c r="G3560">
        <v>16</v>
      </c>
      <c r="H3560">
        <v>0</v>
      </c>
      <c r="I3560">
        <v>0</v>
      </c>
      <c r="J3560" s="6" t="s">
        <v>140</v>
      </c>
    </row>
    <row r="3561" spans="1:10">
      <c r="A3561">
        <v>0</v>
      </c>
      <c r="B3561">
        <v>0</v>
      </c>
      <c r="C3561">
        <v>-209.90169651041501</v>
      </c>
      <c r="D3561" t="s">
        <v>14</v>
      </c>
      <c r="E3561" t="s">
        <v>3366</v>
      </c>
      <c r="F3561" t="s">
        <v>2454</v>
      </c>
      <c r="G3561">
        <v>16</v>
      </c>
      <c r="H3561">
        <v>0</v>
      </c>
      <c r="I3561">
        <v>0</v>
      </c>
      <c r="J3561" s="6" t="s">
        <v>140</v>
      </c>
    </row>
    <row r="3562" spans="1:10">
      <c r="A3562">
        <v>0</v>
      </c>
      <c r="B3562">
        <v>0</v>
      </c>
      <c r="C3562">
        <v>-148.18052778808999</v>
      </c>
      <c r="D3562" t="s">
        <v>14</v>
      </c>
      <c r="E3562" t="s">
        <v>3367</v>
      </c>
      <c r="F3562" t="s">
        <v>2454</v>
      </c>
      <c r="G3562">
        <v>16</v>
      </c>
      <c r="H3562">
        <v>0</v>
      </c>
      <c r="I3562">
        <v>0</v>
      </c>
      <c r="J3562" s="6" t="s">
        <v>140</v>
      </c>
    </row>
    <row r="3563" spans="1:10">
      <c r="A3563">
        <v>0.08</v>
      </c>
      <c r="B3563">
        <v>0</v>
      </c>
      <c r="C3563">
        <v>-294.39529444208603</v>
      </c>
      <c r="D3563" t="s">
        <v>14</v>
      </c>
      <c r="E3563" t="s">
        <v>3368</v>
      </c>
      <c r="F3563" t="s">
        <v>2454</v>
      </c>
      <c r="G3563">
        <v>16</v>
      </c>
      <c r="H3563">
        <v>0.08</v>
      </c>
      <c r="I3563">
        <v>1.6879457268963199E-2</v>
      </c>
      <c r="J3563" s="6" t="s">
        <v>713</v>
      </c>
    </row>
    <row r="3564" spans="1:10">
      <c r="A3564">
        <v>0</v>
      </c>
      <c r="B3564">
        <v>0</v>
      </c>
      <c r="C3564">
        <v>-57.699349132848198</v>
      </c>
      <c r="D3564" t="s">
        <v>14</v>
      </c>
      <c r="E3564" t="s">
        <v>3369</v>
      </c>
      <c r="F3564" t="s">
        <v>2454</v>
      </c>
      <c r="G3564">
        <v>16</v>
      </c>
      <c r="H3564">
        <v>0</v>
      </c>
      <c r="I3564">
        <v>0</v>
      </c>
      <c r="J3564" s="6" t="s">
        <v>140</v>
      </c>
    </row>
    <row r="3565" spans="1:10">
      <c r="A3565">
        <v>0</v>
      </c>
      <c r="B3565">
        <v>0</v>
      </c>
      <c r="C3565">
        <v>-149.376434541473</v>
      </c>
      <c r="D3565" t="s">
        <v>14</v>
      </c>
      <c r="E3565" t="s">
        <v>3370</v>
      </c>
      <c r="F3565" t="s">
        <v>2454</v>
      </c>
      <c r="G3565">
        <v>16</v>
      </c>
      <c r="H3565">
        <v>0</v>
      </c>
      <c r="I3565">
        <v>0</v>
      </c>
      <c r="J3565" s="6" t="s">
        <v>140</v>
      </c>
    </row>
    <row r="3566" spans="1:10">
      <c r="A3566">
        <v>0</v>
      </c>
      <c r="B3566">
        <v>0</v>
      </c>
      <c r="C3566">
        <v>-43.066591959022297</v>
      </c>
      <c r="D3566" t="s">
        <v>14</v>
      </c>
      <c r="E3566" t="s">
        <v>3371</v>
      </c>
      <c r="F3566" t="s">
        <v>2454</v>
      </c>
      <c r="G3566">
        <v>16</v>
      </c>
      <c r="H3566">
        <v>0</v>
      </c>
      <c r="I3566">
        <v>0</v>
      </c>
      <c r="J3566" s="6" t="s">
        <v>140</v>
      </c>
    </row>
    <row r="3567" spans="1:10">
      <c r="A3567">
        <v>0</v>
      </c>
      <c r="B3567">
        <v>0</v>
      </c>
      <c r="C3567">
        <v>-4.3417450887126199</v>
      </c>
      <c r="D3567" t="s">
        <v>14</v>
      </c>
      <c r="E3567" t="s">
        <v>3372</v>
      </c>
      <c r="F3567" t="s">
        <v>2454</v>
      </c>
      <c r="G3567">
        <v>16</v>
      </c>
      <c r="H3567">
        <v>0</v>
      </c>
      <c r="I3567">
        <v>0</v>
      </c>
      <c r="J3567" s="6" t="s">
        <v>140</v>
      </c>
    </row>
    <row r="3568" spans="1:10">
      <c r="A3568">
        <v>0</v>
      </c>
      <c r="B3568">
        <v>0</v>
      </c>
      <c r="C3568">
        <v>-4.8442618813876903</v>
      </c>
      <c r="D3568" t="s">
        <v>14</v>
      </c>
      <c r="E3568" t="s">
        <v>3373</v>
      </c>
      <c r="F3568" t="s">
        <v>2454</v>
      </c>
      <c r="G3568">
        <v>16</v>
      </c>
      <c r="H3568">
        <v>0</v>
      </c>
      <c r="I3568">
        <v>0</v>
      </c>
      <c r="J3568" s="6" t="s">
        <v>140</v>
      </c>
    </row>
    <row r="3569" spans="1:10">
      <c r="A3569">
        <v>0</v>
      </c>
      <c r="B3569">
        <v>0</v>
      </c>
      <c r="C3569">
        <v>-80.566808061041598</v>
      </c>
      <c r="D3569" t="s">
        <v>14</v>
      </c>
      <c r="E3569" t="s">
        <v>3374</v>
      </c>
      <c r="F3569" t="s">
        <v>2454</v>
      </c>
      <c r="G3569">
        <v>16</v>
      </c>
      <c r="H3569">
        <v>0</v>
      </c>
      <c r="I3569">
        <v>0</v>
      </c>
      <c r="J3569" s="6" t="s">
        <v>140</v>
      </c>
    </row>
    <row r="3570" spans="1:10">
      <c r="A3570">
        <v>0</v>
      </c>
      <c r="B3570">
        <v>0</v>
      </c>
      <c r="C3570">
        <v>-94.187828258910699</v>
      </c>
      <c r="D3570" t="s">
        <v>14</v>
      </c>
      <c r="E3570" t="s">
        <v>3375</v>
      </c>
      <c r="F3570" t="s">
        <v>2454</v>
      </c>
      <c r="G3570">
        <v>16</v>
      </c>
      <c r="H3570">
        <v>0</v>
      </c>
      <c r="I3570">
        <v>0</v>
      </c>
      <c r="J3570" s="6" t="s">
        <v>140</v>
      </c>
    </row>
    <row r="3571" spans="1:10">
      <c r="A3571">
        <v>0.13</v>
      </c>
      <c r="B3571">
        <v>0</v>
      </c>
      <c r="C3571">
        <v>-541.94027790019697</v>
      </c>
      <c r="D3571" t="s">
        <v>14</v>
      </c>
      <c r="E3571" t="s">
        <v>3376</v>
      </c>
      <c r="F3571" t="s">
        <v>2454</v>
      </c>
      <c r="G3571">
        <v>16</v>
      </c>
      <c r="H3571">
        <v>0.13</v>
      </c>
      <c r="I3571">
        <v>3.7231133725714599E-2</v>
      </c>
      <c r="J3571" s="6" t="s">
        <v>336</v>
      </c>
    </row>
    <row r="3572" spans="1:10">
      <c r="A3572">
        <v>0</v>
      </c>
      <c r="B3572">
        <v>0</v>
      </c>
      <c r="C3572">
        <v>-156.804399361381</v>
      </c>
      <c r="D3572" t="s">
        <v>14</v>
      </c>
      <c r="E3572" t="s">
        <v>3377</v>
      </c>
      <c r="F3572" t="s">
        <v>2454</v>
      </c>
      <c r="G3572">
        <v>16</v>
      </c>
      <c r="H3572">
        <v>0</v>
      </c>
      <c r="I3572">
        <v>0</v>
      </c>
      <c r="J3572" s="6" t="s">
        <v>140</v>
      </c>
    </row>
    <row r="3573" spans="1:10">
      <c r="A3573">
        <v>7.0000000000000007E-2</v>
      </c>
      <c r="B3573">
        <v>0</v>
      </c>
      <c r="C3573">
        <v>-458.32354701414101</v>
      </c>
      <c r="D3573" t="s">
        <v>14</v>
      </c>
      <c r="E3573" t="s">
        <v>3378</v>
      </c>
      <c r="F3573" t="s">
        <v>2454</v>
      </c>
      <c r="G3573">
        <v>16</v>
      </c>
      <c r="H3573">
        <v>7.0000000000000007E-2</v>
      </c>
      <c r="I3573" s="6" t="s">
        <v>177</v>
      </c>
      <c r="J3573">
        <v>0.29301767695622299</v>
      </c>
    </row>
    <row r="3574" spans="1:10">
      <c r="A3574">
        <v>0</v>
      </c>
      <c r="B3574">
        <v>0</v>
      </c>
      <c r="C3574">
        <v>-4.7739095304131798</v>
      </c>
      <c r="D3574" t="s">
        <v>14</v>
      </c>
      <c r="E3574" t="s">
        <v>3379</v>
      </c>
      <c r="F3574" t="s">
        <v>2454</v>
      </c>
      <c r="G3574">
        <v>16</v>
      </c>
      <c r="H3574">
        <v>0</v>
      </c>
      <c r="I3574">
        <v>0</v>
      </c>
      <c r="J3574" s="6" t="s">
        <v>140</v>
      </c>
    </row>
    <row r="3575" spans="1:10">
      <c r="A3575">
        <v>0</v>
      </c>
      <c r="B3575">
        <v>0</v>
      </c>
      <c r="C3575">
        <v>-250.13323688376201</v>
      </c>
      <c r="D3575" t="s">
        <v>14</v>
      </c>
      <c r="E3575" t="s">
        <v>3380</v>
      </c>
      <c r="F3575" t="s">
        <v>2454</v>
      </c>
      <c r="G3575">
        <v>16</v>
      </c>
      <c r="H3575">
        <v>0</v>
      </c>
      <c r="I3575">
        <v>0</v>
      </c>
      <c r="J3575" s="6" t="s">
        <v>140</v>
      </c>
    </row>
    <row r="3576" spans="1:10">
      <c r="A3576">
        <v>0</v>
      </c>
      <c r="B3576">
        <v>0</v>
      </c>
      <c r="C3576">
        <v>-267.31817985019097</v>
      </c>
      <c r="D3576" t="s">
        <v>14</v>
      </c>
      <c r="E3576" t="s">
        <v>3381</v>
      </c>
      <c r="F3576" t="s">
        <v>2454</v>
      </c>
      <c r="G3576">
        <v>16</v>
      </c>
      <c r="H3576">
        <v>0</v>
      </c>
      <c r="I3576">
        <v>0</v>
      </c>
      <c r="J3576" s="6" t="s">
        <v>140</v>
      </c>
    </row>
    <row r="3577" spans="1:10">
      <c r="A3577">
        <v>0.32</v>
      </c>
      <c r="B3577">
        <v>0</v>
      </c>
      <c r="C3577">
        <v>-843.72428755016699</v>
      </c>
      <c r="D3577" t="s">
        <v>14</v>
      </c>
      <c r="E3577" t="s">
        <v>3382</v>
      </c>
      <c r="F3577" t="s">
        <v>2454</v>
      </c>
      <c r="G3577">
        <v>16</v>
      </c>
      <c r="H3577">
        <v>0.32</v>
      </c>
      <c r="I3577" s="6" t="s">
        <v>182</v>
      </c>
      <c r="J3577" s="6" t="s">
        <v>183</v>
      </c>
    </row>
    <row r="3578" spans="1:10">
      <c r="A3578">
        <v>0</v>
      </c>
      <c r="B3578">
        <v>0</v>
      </c>
      <c r="C3578">
        <v>-61.502119815318899</v>
      </c>
      <c r="D3578" t="s">
        <v>14</v>
      </c>
      <c r="E3578" t="s">
        <v>3383</v>
      </c>
      <c r="F3578" t="s">
        <v>2454</v>
      </c>
      <c r="G3578">
        <v>16</v>
      </c>
      <c r="H3578">
        <v>0</v>
      </c>
      <c r="I3578">
        <v>0</v>
      </c>
      <c r="J3578" s="6" t="s">
        <v>140</v>
      </c>
    </row>
    <row r="3579" spans="1:10">
      <c r="A3579">
        <v>0</v>
      </c>
      <c r="B3579">
        <v>0</v>
      </c>
      <c r="C3579">
        <v>-48.877181758347497</v>
      </c>
      <c r="D3579" t="s">
        <v>14</v>
      </c>
      <c r="E3579" t="s">
        <v>3384</v>
      </c>
      <c r="F3579" t="s">
        <v>2454</v>
      </c>
      <c r="G3579">
        <v>16</v>
      </c>
      <c r="H3579">
        <v>0</v>
      </c>
      <c r="I3579">
        <v>0</v>
      </c>
      <c r="J3579" s="6" t="s">
        <v>140</v>
      </c>
    </row>
    <row r="3580" spans="1:10">
      <c r="A3580">
        <v>0</v>
      </c>
      <c r="B3580">
        <v>0</v>
      </c>
      <c r="C3580">
        <v>-4.9347149040692004</v>
      </c>
      <c r="D3580" t="s">
        <v>14</v>
      </c>
      <c r="E3580" t="s">
        <v>3385</v>
      </c>
      <c r="F3580" t="s">
        <v>2454</v>
      </c>
      <c r="G3580">
        <v>16</v>
      </c>
      <c r="H3580">
        <v>0</v>
      </c>
      <c r="I3580">
        <v>0</v>
      </c>
      <c r="J3580" s="6" t="s">
        <v>140</v>
      </c>
    </row>
    <row r="3581" spans="1:10">
      <c r="A3581">
        <v>0</v>
      </c>
      <c r="B3581">
        <v>0</v>
      </c>
      <c r="C3581">
        <v>-59.605316243182997</v>
      </c>
      <c r="D3581" t="s">
        <v>14</v>
      </c>
      <c r="E3581" t="s">
        <v>3386</v>
      </c>
      <c r="F3581" t="s">
        <v>2454</v>
      </c>
      <c r="G3581">
        <v>16</v>
      </c>
      <c r="H3581">
        <v>0</v>
      </c>
      <c r="I3581">
        <v>0</v>
      </c>
      <c r="J3581" s="6" t="s">
        <v>140</v>
      </c>
    </row>
    <row r="3582" spans="1:10">
      <c r="A3582">
        <v>0</v>
      </c>
      <c r="B3582">
        <v>0</v>
      </c>
      <c r="C3582">
        <v>-4.9447652399226998</v>
      </c>
      <c r="D3582" t="s">
        <v>14</v>
      </c>
      <c r="E3582" t="s">
        <v>3387</v>
      </c>
      <c r="F3582" t="s">
        <v>2454</v>
      </c>
      <c r="G3582">
        <v>16</v>
      </c>
      <c r="H3582">
        <v>0</v>
      </c>
      <c r="I3582">
        <v>0</v>
      </c>
      <c r="J3582" s="6" t="s">
        <v>140</v>
      </c>
    </row>
    <row r="3583" spans="1:10">
      <c r="A3583">
        <v>0</v>
      </c>
      <c r="B3583">
        <v>0</v>
      </c>
      <c r="C3583">
        <v>-9.7588761137498992</v>
      </c>
      <c r="D3583" t="s">
        <v>14</v>
      </c>
      <c r="E3583" t="s">
        <v>3388</v>
      </c>
      <c r="F3583" t="s">
        <v>2454</v>
      </c>
      <c r="G3583">
        <v>16</v>
      </c>
      <c r="H3583">
        <v>0</v>
      </c>
      <c r="I3583">
        <v>0</v>
      </c>
      <c r="J3583" s="6" t="s">
        <v>140</v>
      </c>
    </row>
    <row r="3584" spans="1:10">
      <c r="A3584">
        <v>0</v>
      </c>
      <c r="B3584">
        <v>0</v>
      </c>
      <c r="C3584">
        <v>-79.192348775272905</v>
      </c>
      <c r="D3584" t="s">
        <v>14</v>
      </c>
      <c r="E3584" t="s">
        <v>3389</v>
      </c>
      <c r="F3584" t="s">
        <v>2454</v>
      </c>
      <c r="G3584">
        <v>16</v>
      </c>
      <c r="H3584">
        <v>0</v>
      </c>
      <c r="I3584">
        <v>0</v>
      </c>
      <c r="J3584" s="6" t="s">
        <v>140</v>
      </c>
    </row>
    <row r="3585" spans="1:10">
      <c r="A3585">
        <v>0</v>
      </c>
      <c r="B3585">
        <v>0</v>
      </c>
      <c r="C3585">
        <v>-6.2010572216103803</v>
      </c>
      <c r="D3585" t="s">
        <v>14</v>
      </c>
      <c r="E3585" t="s">
        <v>3390</v>
      </c>
      <c r="F3585" t="s">
        <v>2454</v>
      </c>
      <c r="G3585">
        <v>16</v>
      </c>
      <c r="H3585">
        <v>0</v>
      </c>
      <c r="I3585">
        <v>0</v>
      </c>
      <c r="J3585" s="6" t="s">
        <v>140</v>
      </c>
    </row>
    <row r="3586" spans="1:10">
      <c r="A3586">
        <v>0</v>
      </c>
      <c r="B3586">
        <v>0</v>
      </c>
      <c r="C3586">
        <v>-4.9447652399226998</v>
      </c>
      <c r="D3586" t="s">
        <v>14</v>
      </c>
      <c r="E3586" t="s">
        <v>3391</v>
      </c>
      <c r="F3586" t="s">
        <v>2454</v>
      </c>
      <c r="G3586">
        <v>16</v>
      </c>
      <c r="H3586">
        <v>0</v>
      </c>
      <c r="I3586">
        <v>0</v>
      </c>
      <c r="J3586" s="6" t="s">
        <v>140</v>
      </c>
    </row>
    <row r="3587" spans="1:10">
      <c r="A3587">
        <v>0</v>
      </c>
      <c r="B3587">
        <v>0</v>
      </c>
      <c r="C3587">
        <v>-100.18932476148299</v>
      </c>
      <c r="D3587" t="s">
        <v>14</v>
      </c>
      <c r="E3587" t="s">
        <v>3392</v>
      </c>
      <c r="F3587" t="s">
        <v>2454</v>
      </c>
      <c r="G3587">
        <v>16</v>
      </c>
      <c r="H3587">
        <v>0</v>
      </c>
      <c r="I3587">
        <v>0</v>
      </c>
      <c r="J3587" s="6" t="s">
        <v>140</v>
      </c>
    </row>
    <row r="3588" spans="1:10">
      <c r="A3588">
        <v>0</v>
      </c>
      <c r="B3588">
        <v>0</v>
      </c>
      <c r="C3588">
        <v>-173.83341343718701</v>
      </c>
      <c r="D3588" t="s">
        <v>14</v>
      </c>
      <c r="E3588" t="s">
        <v>3393</v>
      </c>
      <c r="F3588" t="s">
        <v>2454</v>
      </c>
      <c r="G3588">
        <v>16</v>
      </c>
      <c r="H3588">
        <v>0</v>
      </c>
      <c r="I3588">
        <v>0</v>
      </c>
      <c r="J3588" s="6" t="s">
        <v>140</v>
      </c>
    </row>
    <row r="3589" spans="1:10">
      <c r="A3589">
        <v>0</v>
      </c>
      <c r="B3589">
        <v>0</v>
      </c>
      <c r="C3589">
        <v>-36.428710275439997</v>
      </c>
      <c r="D3589" t="s">
        <v>14</v>
      </c>
      <c r="E3589" t="s">
        <v>3394</v>
      </c>
      <c r="F3589" t="s">
        <v>2454</v>
      </c>
      <c r="G3589">
        <v>16</v>
      </c>
      <c r="H3589">
        <v>0</v>
      </c>
      <c r="I3589">
        <v>0</v>
      </c>
      <c r="J3589" s="6" t="s">
        <v>140</v>
      </c>
    </row>
    <row r="3590" spans="1:10">
      <c r="A3590">
        <v>0</v>
      </c>
      <c r="B3590">
        <v>0</v>
      </c>
      <c r="C3590">
        <v>-77.254169999239707</v>
      </c>
      <c r="D3590" t="s">
        <v>14</v>
      </c>
      <c r="E3590" t="s">
        <v>3395</v>
      </c>
      <c r="F3590" t="s">
        <v>2454</v>
      </c>
      <c r="G3590">
        <v>16</v>
      </c>
      <c r="H3590">
        <v>0</v>
      </c>
      <c r="I3590">
        <v>0</v>
      </c>
      <c r="J3590" s="6" t="s">
        <v>140</v>
      </c>
    </row>
    <row r="3591" spans="1:10">
      <c r="A3591">
        <v>0</v>
      </c>
      <c r="B3591">
        <v>0</v>
      </c>
      <c r="C3591">
        <v>-45.068444414319202</v>
      </c>
      <c r="D3591" t="s">
        <v>14</v>
      </c>
      <c r="E3591" t="s">
        <v>3396</v>
      </c>
      <c r="F3591" t="s">
        <v>2454</v>
      </c>
      <c r="G3591">
        <v>16</v>
      </c>
      <c r="H3591">
        <v>0</v>
      </c>
      <c r="I3591">
        <v>0</v>
      </c>
      <c r="J3591" s="6" t="s">
        <v>140</v>
      </c>
    </row>
    <row r="3592" spans="1:10">
      <c r="A3592">
        <v>0.21</v>
      </c>
      <c r="B3592">
        <v>0</v>
      </c>
      <c r="C3592">
        <v>-808.86473027258205</v>
      </c>
      <c r="D3592" t="s">
        <v>14</v>
      </c>
      <c r="E3592" t="s">
        <v>3397</v>
      </c>
      <c r="F3592" t="s">
        <v>2454</v>
      </c>
      <c r="G3592">
        <v>16</v>
      </c>
      <c r="H3592">
        <v>0.21</v>
      </c>
      <c r="I3592" s="6" t="s">
        <v>162</v>
      </c>
      <c r="J3592" s="6" t="s">
        <v>163</v>
      </c>
    </row>
    <row r="3593" spans="1:10">
      <c r="A3593">
        <v>0</v>
      </c>
      <c r="B3593">
        <v>0</v>
      </c>
      <c r="C3593">
        <v>-50.049123640095601</v>
      </c>
      <c r="D3593" t="s">
        <v>14</v>
      </c>
      <c r="E3593" t="s">
        <v>3398</v>
      </c>
      <c r="F3593" t="s">
        <v>2454</v>
      </c>
      <c r="G3593">
        <v>16</v>
      </c>
      <c r="H3593">
        <v>0</v>
      </c>
      <c r="I3593">
        <v>0</v>
      </c>
      <c r="J3593" s="6" t="s">
        <v>140</v>
      </c>
    </row>
    <row r="3594" spans="1:10">
      <c r="A3594">
        <v>0</v>
      </c>
      <c r="B3594">
        <v>0</v>
      </c>
      <c r="C3594">
        <v>-294.569457715341</v>
      </c>
      <c r="D3594" t="s">
        <v>14</v>
      </c>
      <c r="E3594" t="s">
        <v>3399</v>
      </c>
      <c r="F3594" t="s">
        <v>2454</v>
      </c>
      <c r="G3594">
        <v>16</v>
      </c>
      <c r="H3594">
        <v>0</v>
      </c>
      <c r="I3594">
        <v>0</v>
      </c>
      <c r="J3594" s="6" t="s">
        <v>140</v>
      </c>
    </row>
    <row r="3595" spans="1:10">
      <c r="A3595">
        <v>0</v>
      </c>
      <c r="B3595">
        <v>0</v>
      </c>
      <c r="C3595">
        <v>-91.612573125655601</v>
      </c>
      <c r="D3595" t="s">
        <v>14</v>
      </c>
      <c r="E3595" t="s">
        <v>3400</v>
      </c>
      <c r="F3595" t="s">
        <v>2454</v>
      </c>
      <c r="G3595">
        <v>16</v>
      </c>
      <c r="H3595">
        <v>0</v>
      </c>
      <c r="I3595">
        <v>0</v>
      </c>
      <c r="J3595" s="6" t="s">
        <v>140</v>
      </c>
    </row>
    <row r="3596" spans="1:10">
      <c r="A3596">
        <v>0</v>
      </c>
      <c r="B3596">
        <v>0</v>
      </c>
      <c r="C3596">
        <v>-5.2965269947952596</v>
      </c>
      <c r="D3596" t="s">
        <v>14</v>
      </c>
      <c r="E3596" t="s">
        <v>3401</v>
      </c>
      <c r="F3596" t="s">
        <v>2454</v>
      </c>
      <c r="G3596">
        <v>16</v>
      </c>
      <c r="H3596">
        <v>0</v>
      </c>
      <c r="I3596">
        <v>0</v>
      </c>
      <c r="J3596" s="6" t="s">
        <v>140</v>
      </c>
    </row>
    <row r="3597" spans="1:10">
      <c r="A3597">
        <v>0</v>
      </c>
      <c r="B3597">
        <v>0</v>
      </c>
      <c r="C3597">
        <v>-49.840557315515099</v>
      </c>
      <c r="D3597" t="s">
        <v>14</v>
      </c>
      <c r="E3597" t="s">
        <v>3402</v>
      </c>
      <c r="F3597" t="s">
        <v>2454</v>
      </c>
      <c r="G3597">
        <v>16</v>
      </c>
      <c r="H3597">
        <v>0</v>
      </c>
      <c r="I3597">
        <v>0</v>
      </c>
      <c r="J3597" s="6" t="s">
        <v>140</v>
      </c>
    </row>
    <row r="3598" spans="1:10">
      <c r="A3598">
        <v>0</v>
      </c>
      <c r="B3598">
        <v>0</v>
      </c>
      <c r="C3598">
        <v>-5.3869800174767697</v>
      </c>
      <c r="D3598" t="s">
        <v>14</v>
      </c>
      <c r="E3598" t="s">
        <v>3403</v>
      </c>
      <c r="F3598" t="s">
        <v>2454</v>
      </c>
      <c r="G3598">
        <v>16</v>
      </c>
      <c r="H3598">
        <v>0</v>
      </c>
      <c r="I3598">
        <v>0</v>
      </c>
      <c r="J3598" s="6" t="s">
        <v>140</v>
      </c>
    </row>
    <row r="3599" spans="1:10">
      <c r="A3599">
        <v>0</v>
      </c>
      <c r="B3599">
        <v>0</v>
      </c>
      <c r="C3599">
        <v>-6.67342300672495</v>
      </c>
      <c r="D3599" t="s">
        <v>14</v>
      </c>
      <c r="E3599" t="s">
        <v>3404</v>
      </c>
      <c r="F3599" t="s">
        <v>2454</v>
      </c>
      <c r="G3599">
        <v>16</v>
      </c>
      <c r="H3599">
        <v>0</v>
      </c>
      <c r="I3599">
        <v>0</v>
      </c>
      <c r="J3599" s="6" t="s">
        <v>140</v>
      </c>
    </row>
    <row r="3600" spans="1:10">
      <c r="A3600">
        <v>0.11</v>
      </c>
      <c r="B3600">
        <v>0</v>
      </c>
      <c r="C3600">
        <v>-285.83714547541598</v>
      </c>
      <c r="D3600" t="s">
        <v>14</v>
      </c>
      <c r="E3600" t="s">
        <v>3405</v>
      </c>
      <c r="F3600" t="s">
        <v>2454</v>
      </c>
      <c r="G3600">
        <v>16</v>
      </c>
      <c r="H3600">
        <v>0.11</v>
      </c>
      <c r="I3600" s="6" t="s">
        <v>695</v>
      </c>
      <c r="J3600" s="6" t="s">
        <v>696</v>
      </c>
    </row>
    <row r="3601" spans="1:10">
      <c r="A3601">
        <v>0</v>
      </c>
      <c r="B3601">
        <v>0</v>
      </c>
      <c r="C3601">
        <v>-126.842906820661</v>
      </c>
      <c r="D3601" t="s">
        <v>14</v>
      </c>
      <c r="E3601" t="s">
        <v>3406</v>
      </c>
      <c r="F3601" t="s">
        <v>2454</v>
      </c>
      <c r="G3601">
        <v>16</v>
      </c>
      <c r="H3601">
        <v>0</v>
      </c>
      <c r="I3601">
        <v>0</v>
      </c>
      <c r="J3601" s="6" t="s">
        <v>140</v>
      </c>
    </row>
    <row r="3602" spans="1:10">
      <c r="A3602">
        <v>0</v>
      </c>
      <c r="B3602">
        <v>0</v>
      </c>
      <c r="C3602">
        <v>-5.9900001686868496</v>
      </c>
      <c r="D3602" t="s">
        <v>14</v>
      </c>
      <c r="E3602" t="s">
        <v>3407</v>
      </c>
      <c r="F3602" t="s">
        <v>2454</v>
      </c>
      <c r="G3602">
        <v>16</v>
      </c>
      <c r="H3602">
        <v>0</v>
      </c>
      <c r="I3602">
        <v>0</v>
      </c>
      <c r="J3602" s="6" t="s">
        <v>140</v>
      </c>
    </row>
    <row r="3603" spans="1:10">
      <c r="A3603">
        <v>0</v>
      </c>
      <c r="B3603">
        <v>0</v>
      </c>
      <c r="C3603">
        <v>-138.88933936490801</v>
      </c>
      <c r="D3603" t="s">
        <v>14</v>
      </c>
      <c r="E3603" t="s">
        <v>3408</v>
      </c>
      <c r="F3603" t="s">
        <v>2454</v>
      </c>
      <c r="G3603">
        <v>16</v>
      </c>
      <c r="H3603">
        <v>0</v>
      </c>
      <c r="I3603">
        <v>0</v>
      </c>
      <c r="J3603" s="6" t="s">
        <v>140</v>
      </c>
    </row>
    <row r="3604" spans="1:10">
      <c r="A3604">
        <v>0</v>
      </c>
      <c r="B3604">
        <v>0</v>
      </c>
      <c r="C3604">
        <v>-5.8995471460053404</v>
      </c>
      <c r="D3604" t="s">
        <v>14</v>
      </c>
      <c r="E3604" t="s">
        <v>3409</v>
      </c>
      <c r="F3604" t="s">
        <v>2454</v>
      </c>
      <c r="G3604">
        <v>16</v>
      </c>
      <c r="H3604">
        <v>0</v>
      </c>
      <c r="I3604">
        <v>0</v>
      </c>
      <c r="J3604" s="6" t="s">
        <v>140</v>
      </c>
    </row>
    <row r="3605" spans="1:10">
      <c r="A3605">
        <v>0</v>
      </c>
      <c r="B3605">
        <v>0</v>
      </c>
      <c r="C3605">
        <v>-141.65944621217</v>
      </c>
      <c r="D3605" t="s">
        <v>14</v>
      </c>
      <c r="E3605" t="s">
        <v>3410</v>
      </c>
      <c r="F3605" t="s">
        <v>2454</v>
      </c>
      <c r="G3605">
        <v>16</v>
      </c>
      <c r="H3605">
        <v>0</v>
      </c>
      <c r="I3605">
        <v>0</v>
      </c>
      <c r="J3605" s="6" t="s">
        <v>140</v>
      </c>
    </row>
    <row r="3606" spans="1:10">
      <c r="A3606">
        <v>0</v>
      </c>
      <c r="B3606">
        <v>0</v>
      </c>
      <c r="C3606">
        <v>-4.6030538209036598</v>
      </c>
      <c r="D3606" t="s">
        <v>14</v>
      </c>
      <c r="E3606" t="s">
        <v>3411</v>
      </c>
      <c r="F3606" t="s">
        <v>2454</v>
      </c>
      <c r="G3606">
        <v>16</v>
      </c>
      <c r="H3606">
        <v>0</v>
      </c>
      <c r="I3606">
        <v>0</v>
      </c>
      <c r="J3606" s="6" t="s">
        <v>140</v>
      </c>
    </row>
    <row r="3607" spans="1:10">
      <c r="A3607">
        <v>0</v>
      </c>
      <c r="B3607">
        <v>0</v>
      </c>
      <c r="C3607">
        <v>-5.7487921082028199</v>
      </c>
      <c r="D3607" t="s">
        <v>14</v>
      </c>
      <c r="E3607" t="s">
        <v>3412</v>
      </c>
      <c r="F3607" t="s">
        <v>2454</v>
      </c>
      <c r="G3607">
        <v>16</v>
      </c>
      <c r="H3607">
        <v>0</v>
      </c>
      <c r="I3607">
        <v>0</v>
      </c>
      <c r="J3607" s="6" t="s">
        <v>140</v>
      </c>
    </row>
    <row r="3608" spans="1:10">
      <c r="A3608">
        <v>0.03</v>
      </c>
      <c r="B3608">
        <v>0</v>
      </c>
      <c r="C3608">
        <v>-339.33728949687202</v>
      </c>
      <c r="D3608" t="s">
        <v>14</v>
      </c>
      <c r="E3608" t="s">
        <v>3413</v>
      </c>
      <c r="F3608" t="s">
        <v>2454</v>
      </c>
      <c r="G3608">
        <v>16</v>
      </c>
      <c r="H3608">
        <v>0.03</v>
      </c>
      <c r="I3608">
        <v>3.0372082184858002E-3</v>
      </c>
      <c r="J3608" s="6" t="s">
        <v>334</v>
      </c>
    </row>
    <row r="3609" spans="1:10">
      <c r="A3609">
        <v>0</v>
      </c>
      <c r="B3609">
        <v>0</v>
      </c>
      <c r="C3609">
        <v>-6.9447820747694902</v>
      </c>
      <c r="D3609" t="s">
        <v>14</v>
      </c>
      <c r="E3609" t="s">
        <v>3414</v>
      </c>
      <c r="F3609" t="s">
        <v>2454</v>
      </c>
      <c r="G3609">
        <v>16</v>
      </c>
      <c r="H3609">
        <v>0</v>
      </c>
      <c r="I3609">
        <v>0</v>
      </c>
      <c r="J3609" s="6" t="s">
        <v>140</v>
      </c>
    </row>
    <row r="3610" spans="1:10">
      <c r="A3610">
        <v>0.18</v>
      </c>
      <c r="B3610">
        <v>0</v>
      </c>
      <c r="C3610">
        <v>-562.22951117328205</v>
      </c>
      <c r="D3610" t="s">
        <v>14</v>
      </c>
      <c r="E3610" t="s">
        <v>3415</v>
      </c>
      <c r="F3610" t="s">
        <v>2454</v>
      </c>
      <c r="G3610">
        <v>16</v>
      </c>
      <c r="H3610">
        <v>0.18</v>
      </c>
      <c r="I3610">
        <v>6.1913216705024199E-2</v>
      </c>
      <c r="J3610" s="6" t="s">
        <v>733</v>
      </c>
    </row>
    <row r="3611" spans="1:10">
      <c r="A3611">
        <v>0</v>
      </c>
      <c r="B3611">
        <v>0</v>
      </c>
      <c r="C3611">
        <v>-110.189264121025</v>
      </c>
      <c r="D3611" t="s">
        <v>14</v>
      </c>
      <c r="E3611" t="s">
        <v>3416</v>
      </c>
      <c r="F3611" t="s">
        <v>2454</v>
      </c>
      <c r="G3611">
        <v>16</v>
      </c>
      <c r="H3611">
        <v>0</v>
      </c>
      <c r="I3611">
        <v>0</v>
      </c>
      <c r="J3611" s="6" t="s">
        <v>140</v>
      </c>
    </row>
    <row r="3612" spans="1:10">
      <c r="A3612">
        <v>0</v>
      </c>
      <c r="B3612">
        <v>0</v>
      </c>
      <c r="C3612">
        <v>-151.57411768647501</v>
      </c>
      <c r="D3612" t="s">
        <v>14</v>
      </c>
      <c r="E3612" t="s">
        <v>3417</v>
      </c>
      <c r="F3612" t="s">
        <v>2454</v>
      </c>
      <c r="G3612">
        <v>16</v>
      </c>
      <c r="H3612">
        <v>0</v>
      </c>
      <c r="I3612">
        <v>0</v>
      </c>
      <c r="J3612" s="6" t="s">
        <v>140</v>
      </c>
    </row>
    <row r="3613" spans="1:10">
      <c r="A3613">
        <v>0</v>
      </c>
      <c r="B3613">
        <v>0</v>
      </c>
      <c r="C3613">
        <v>-7.2563424862280401</v>
      </c>
      <c r="D3613" t="s">
        <v>14</v>
      </c>
      <c r="E3613" t="s">
        <v>3418</v>
      </c>
      <c r="F3613" t="s">
        <v>2454</v>
      </c>
      <c r="G3613">
        <v>16</v>
      </c>
      <c r="H3613">
        <v>0</v>
      </c>
      <c r="I3613">
        <v>0</v>
      </c>
      <c r="J3613" s="6" t="s">
        <v>140</v>
      </c>
    </row>
    <row r="3614" spans="1:10">
      <c r="A3614">
        <v>7.0000000000000007E-2</v>
      </c>
      <c r="B3614">
        <v>0</v>
      </c>
      <c r="C3614">
        <v>-401.47100246748198</v>
      </c>
      <c r="D3614" t="s">
        <v>14</v>
      </c>
      <c r="E3614" t="s">
        <v>3419</v>
      </c>
      <c r="F3614" t="s">
        <v>2454</v>
      </c>
      <c r="G3614">
        <v>16</v>
      </c>
      <c r="H3614">
        <v>7.0000000000000007E-2</v>
      </c>
      <c r="I3614" s="6" t="s">
        <v>177</v>
      </c>
      <c r="J3614">
        <v>0.29301767695622299</v>
      </c>
    </row>
    <row r="3615" spans="1:10">
      <c r="A3615">
        <v>0.08</v>
      </c>
      <c r="B3615">
        <v>0</v>
      </c>
      <c r="C3615">
        <v>-494.37346373520802</v>
      </c>
      <c r="D3615" t="s">
        <v>14</v>
      </c>
      <c r="E3615" t="s">
        <v>3420</v>
      </c>
      <c r="F3615" t="s">
        <v>2454</v>
      </c>
      <c r="G3615">
        <v>16</v>
      </c>
      <c r="H3615">
        <v>0.08</v>
      </c>
      <c r="I3615">
        <v>1.6879457268963199E-2</v>
      </c>
      <c r="J3615" s="6" t="s">
        <v>713</v>
      </c>
    </row>
    <row r="3616" spans="1:10">
      <c r="A3616">
        <v>0.63</v>
      </c>
      <c r="B3616">
        <v>0</v>
      </c>
      <c r="C3616">
        <v>-38.071735671517096</v>
      </c>
      <c r="D3616" t="s">
        <v>10</v>
      </c>
      <c r="E3616" t="s">
        <v>3421</v>
      </c>
      <c r="F3616" t="s">
        <v>2454</v>
      </c>
      <c r="G3616">
        <v>5</v>
      </c>
      <c r="H3616">
        <v>0.63</v>
      </c>
      <c r="I3616">
        <v>0.25030193302544901</v>
      </c>
      <c r="J3616" s="6" t="s">
        <v>687</v>
      </c>
    </row>
    <row r="3617" spans="1:10">
      <c r="A3617">
        <v>0.6</v>
      </c>
      <c r="B3617">
        <v>0</v>
      </c>
      <c r="C3617">
        <v>-919.74485134783197</v>
      </c>
      <c r="D3617" t="s">
        <v>14</v>
      </c>
      <c r="E3617" t="s">
        <v>3421</v>
      </c>
      <c r="F3617" t="s">
        <v>2454</v>
      </c>
      <c r="G3617">
        <v>16</v>
      </c>
      <c r="H3617">
        <v>0.6</v>
      </c>
      <c r="I3617" s="6" t="s">
        <v>143</v>
      </c>
      <c r="J3617" s="6" t="s">
        <v>144</v>
      </c>
    </row>
    <row r="3618" spans="1:10">
      <c r="A3618">
        <v>0</v>
      </c>
      <c r="B3618">
        <v>0</v>
      </c>
      <c r="C3618">
        <v>-53.247421638187802</v>
      </c>
      <c r="D3618" t="s">
        <v>14</v>
      </c>
      <c r="E3618" t="s">
        <v>3422</v>
      </c>
      <c r="F3618" t="s">
        <v>2454</v>
      </c>
      <c r="G3618">
        <v>16</v>
      </c>
      <c r="H3618">
        <v>0</v>
      </c>
      <c r="I3618">
        <v>0</v>
      </c>
      <c r="J3618" s="6" t="s">
        <v>140</v>
      </c>
    </row>
    <row r="3619" spans="1:10">
      <c r="A3619">
        <v>0</v>
      </c>
      <c r="B3619">
        <v>0</v>
      </c>
      <c r="C3619">
        <v>-5.7085907647888101</v>
      </c>
      <c r="D3619" t="s">
        <v>14</v>
      </c>
      <c r="E3619" t="s">
        <v>3423</v>
      </c>
      <c r="F3619" t="s">
        <v>2454</v>
      </c>
      <c r="G3619">
        <v>16</v>
      </c>
      <c r="H3619">
        <v>0</v>
      </c>
      <c r="I3619">
        <v>0</v>
      </c>
      <c r="J3619" s="6" t="s">
        <v>140</v>
      </c>
    </row>
    <row r="3620" spans="1:10">
      <c r="A3620">
        <v>0</v>
      </c>
      <c r="B3620">
        <v>0</v>
      </c>
      <c r="C3620">
        <v>-7.2362418145210299</v>
      </c>
      <c r="D3620" t="s">
        <v>14</v>
      </c>
      <c r="E3620" t="s">
        <v>3424</v>
      </c>
      <c r="F3620" t="s">
        <v>2454</v>
      </c>
      <c r="G3620">
        <v>16</v>
      </c>
      <c r="H3620">
        <v>0</v>
      </c>
      <c r="I3620">
        <v>0</v>
      </c>
      <c r="J3620" s="6" t="s">
        <v>140</v>
      </c>
    </row>
    <row r="3621" spans="1:10">
      <c r="A3621">
        <v>0</v>
      </c>
      <c r="B3621">
        <v>0</v>
      </c>
      <c r="C3621">
        <v>-322.08057724806599</v>
      </c>
      <c r="D3621" t="s">
        <v>14</v>
      </c>
      <c r="E3621" t="s">
        <v>3425</v>
      </c>
      <c r="F3621" t="s">
        <v>2454</v>
      </c>
      <c r="G3621">
        <v>16</v>
      </c>
      <c r="H3621">
        <v>0</v>
      </c>
      <c r="I3621">
        <v>0</v>
      </c>
      <c r="J3621" s="6" t="s">
        <v>140</v>
      </c>
    </row>
    <row r="3622" spans="1:10">
      <c r="A3622">
        <v>0</v>
      </c>
      <c r="B3622">
        <v>0</v>
      </c>
      <c r="C3622">
        <v>-44.186459620874899</v>
      </c>
      <c r="D3622" t="s">
        <v>10</v>
      </c>
      <c r="E3622" t="s">
        <v>3426</v>
      </c>
      <c r="F3622" t="s">
        <v>2454</v>
      </c>
      <c r="G3622">
        <v>7</v>
      </c>
      <c r="H3622">
        <v>0</v>
      </c>
      <c r="I3622">
        <v>0</v>
      </c>
      <c r="J3622" s="6" t="s">
        <v>214</v>
      </c>
    </row>
    <row r="3623" spans="1:10">
      <c r="A3623">
        <v>0</v>
      </c>
      <c r="B3623">
        <v>0</v>
      </c>
      <c r="C3623">
        <v>-12.813230443194399</v>
      </c>
      <c r="D3623" t="s">
        <v>13</v>
      </c>
      <c r="E3623" t="s">
        <v>3426</v>
      </c>
      <c r="F3623" t="s">
        <v>2454</v>
      </c>
      <c r="G3623">
        <v>7</v>
      </c>
      <c r="H3623">
        <v>0</v>
      </c>
      <c r="I3623">
        <v>0</v>
      </c>
      <c r="J3623" s="6" t="s">
        <v>214</v>
      </c>
    </row>
    <row r="3624" spans="1:10">
      <c r="A3624">
        <v>0</v>
      </c>
      <c r="B3624">
        <v>0</v>
      </c>
      <c r="C3624">
        <v>-329.99364284840698</v>
      </c>
      <c r="D3624" t="s">
        <v>14</v>
      </c>
      <c r="E3624" t="s">
        <v>3426</v>
      </c>
      <c r="F3624" t="s">
        <v>2454</v>
      </c>
      <c r="G3624">
        <v>16</v>
      </c>
      <c r="H3624">
        <v>0</v>
      </c>
      <c r="I3624">
        <v>0</v>
      </c>
      <c r="J3624" s="6" t="s">
        <v>140</v>
      </c>
    </row>
    <row r="3625" spans="1:10">
      <c r="A3625">
        <v>0</v>
      </c>
      <c r="B3625">
        <v>0</v>
      </c>
      <c r="C3625">
        <v>-5.8392451308843301</v>
      </c>
      <c r="D3625" t="s">
        <v>14</v>
      </c>
      <c r="E3625" t="s">
        <v>3427</v>
      </c>
      <c r="F3625" t="s">
        <v>2454</v>
      </c>
      <c r="G3625">
        <v>16</v>
      </c>
      <c r="H3625">
        <v>0</v>
      </c>
      <c r="I3625">
        <v>0</v>
      </c>
      <c r="J3625" s="6" t="s">
        <v>140</v>
      </c>
    </row>
    <row r="3626" spans="1:10">
      <c r="A3626">
        <v>0</v>
      </c>
      <c r="B3626">
        <v>0</v>
      </c>
      <c r="C3626">
        <v>-20.323039911235998</v>
      </c>
      <c r="D3626" t="s">
        <v>13</v>
      </c>
      <c r="E3626" t="s">
        <v>3428</v>
      </c>
      <c r="F3626" t="s">
        <v>2454</v>
      </c>
      <c r="G3626">
        <v>5</v>
      </c>
      <c r="H3626">
        <v>0</v>
      </c>
      <c r="I3626" s="6" t="s">
        <v>126</v>
      </c>
      <c r="J3626" s="6" t="s">
        <v>127</v>
      </c>
    </row>
    <row r="3627" spans="1:10">
      <c r="A3627">
        <v>0.25</v>
      </c>
      <c r="B3627">
        <v>0</v>
      </c>
      <c r="C3627">
        <v>-480.17627896248803</v>
      </c>
      <c r="D3627" t="s">
        <v>14</v>
      </c>
      <c r="E3627" t="s">
        <v>3428</v>
      </c>
      <c r="F3627" t="s">
        <v>2454</v>
      </c>
      <c r="G3627">
        <v>16</v>
      </c>
      <c r="H3627">
        <v>0.25</v>
      </c>
      <c r="I3627" s="6" t="s">
        <v>196</v>
      </c>
      <c r="J3627" s="6" t="s">
        <v>197</v>
      </c>
    </row>
    <row r="3628" spans="1:10">
      <c r="A3628">
        <v>7.0000000000000007E-2</v>
      </c>
      <c r="B3628">
        <v>0</v>
      </c>
      <c r="C3628">
        <v>-502.03027700848099</v>
      </c>
      <c r="D3628" t="s">
        <v>14</v>
      </c>
      <c r="E3628" t="s">
        <v>3429</v>
      </c>
      <c r="F3628" t="s">
        <v>2454</v>
      </c>
      <c r="G3628">
        <v>16</v>
      </c>
      <c r="H3628">
        <v>7.0000000000000007E-2</v>
      </c>
      <c r="I3628" s="6" t="s">
        <v>177</v>
      </c>
      <c r="J3628">
        <v>0.29301767695622299</v>
      </c>
    </row>
    <row r="3629" spans="1:10">
      <c r="A3629">
        <v>0.49</v>
      </c>
      <c r="B3629">
        <v>0</v>
      </c>
      <c r="C3629">
        <v>-120.61769535648401</v>
      </c>
      <c r="D3629" t="s">
        <v>10</v>
      </c>
      <c r="E3629" t="s">
        <v>3430</v>
      </c>
      <c r="F3629" t="s">
        <v>2454</v>
      </c>
      <c r="G3629">
        <v>5</v>
      </c>
      <c r="H3629">
        <v>0.49</v>
      </c>
      <c r="I3629" s="6" t="s">
        <v>1296</v>
      </c>
      <c r="J3629" s="6" t="s">
        <v>1297</v>
      </c>
    </row>
    <row r="3630" spans="1:10">
      <c r="A3630">
        <v>0.2</v>
      </c>
      <c r="B3630">
        <v>0</v>
      </c>
      <c r="C3630">
        <v>-504.30388974072503</v>
      </c>
      <c r="D3630" t="s">
        <v>14</v>
      </c>
      <c r="E3630" t="s">
        <v>3430</v>
      </c>
      <c r="F3630" t="s">
        <v>2454</v>
      </c>
      <c r="G3630">
        <v>16</v>
      </c>
      <c r="H3630">
        <v>0.2</v>
      </c>
      <c r="I3630">
        <v>7.2742662037866904E-2</v>
      </c>
      <c r="J3630">
        <v>0.44342194628279502</v>
      </c>
    </row>
    <row r="3631" spans="1:10">
      <c r="A3631">
        <v>0</v>
      </c>
      <c r="B3631">
        <v>0</v>
      </c>
      <c r="C3631">
        <v>-136.01452903632301</v>
      </c>
      <c r="D3631" t="s">
        <v>14</v>
      </c>
      <c r="E3631" t="s">
        <v>3431</v>
      </c>
      <c r="F3631" t="s">
        <v>2454</v>
      </c>
      <c r="G3631">
        <v>16</v>
      </c>
      <c r="H3631">
        <v>0</v>
      </c>
      <c r="I3631">
        <v>0</v>
      </c>
      <c r="J3631" s="6" t="s">
        <v>140</v>
      </c>
    </row>
    <row r="3632" spans="1:10">
      <c r="A3632">
        <v>7.0000000000000007E-2</v>
      </c>
      <c r="B3632">
        <v>0</v>
      </c>
      <c r="C3632">
        <v>-420.707543255801</v>
      </c>
      <c r="D3632" t="s">
        <v>14</v>
      </c>
      <c r="E3632" t="s">
        <v>3432</v>
      </c>
      <c r="F3632" t="s">
        <v>2454</v>
      </c>
      <c r="G3632">
        <v>16</v>
      </c>
      <c r="H3632">
        <v>7.0000000000000007E-2</v>
      </c>
      <c r="I3632" s="6" t="s">
        <v>177</v>
      </c>
      <c r="J3632">
        <v>0.29301767695622299</v>
      </c>
    </row>
    <row r="3633" spans="1:10">
      <c r="A3633">
        <v>0.01</v>
      </c>
      <c r="B3633">
        <v>0</v>
      </c>
      <c r="C3633">
        <v>-364.34039235977798</v>
      </c>
      <c r="D3633" t="s">
        <v>14</v>
      </c>
      <c r="E3633" t="s">
        <v>3433</v>
      </c>
      <c r="F3633" t="s">
        <v>2454</v>
      </c>
      <c r="G3633">
        <v>16</v>
      </c>
      <c r="H3633">
        <v>0.01</v>
      </c>
      <c r="I3633" s="6" t="s">
        <v>479</v>
      </c>
      <c r="J3633" s="6" t="s">
        <v>480</v>
      </c>
    </row>
    <row r="3634" spans="1:10">
      <c r="A3634">
        <v>0</v>
      </c>
      <c r="B3634">
        <v>0</v>
      </c>
      <c r="C3634">
        <v>-6.8744297237949796</v>
      </c>
      <c r="D3634" t="s">
        <v>14</v>
      </c>
      <c r="E3634" t="s">
        <v>3434</v>
      </c>
      <c r="F3634" t="s">
        <v>2454</v>
      </c>
      <c r="G3634">
        <v>16</v>
      </c>
      <c r="H3634">
        <v>0</v>
      </c>
      <c r="I3634">
        <v>0</v>
      </c>
      <c r="J3634" s="6" t="s">
        <v>140</v>
      </c>
    </row>
    <row r="3635" spans="1:10">
      <c r="A3635">
        <v>0</v>
      </c>
      <c r="B3635">
        <v>0</v>
      </c>
      <c r="C3635">
        <v>-0.73367451730560496</v>
      </c>
      <c r="D3635" t="s">
        <v>10</v>
      </c>
      <c r="E3635" t="s">
        <v>3435</v>
      </c>
      <c r="F3635" t="s">
        <v>2454</v>
      </c>
      <c r="G3635">
        <v>7</v>
      </c>
      <c r="H3635">
        <v>0</v>
      </c>
      <c r="I3635">
        <v>0</v>
      </c>
      <c r="J3635" s="6" t="s">
        <v>214</v>
      </c>
    </row>
    <row r="3636" spans="1:10">
      <c r="A3636">
        <v>0</v>
      </c>
      <c r="B3636">
        <v>0</v>
      </c>
      <c r="C3636">
        <v>-16.914108345922099</v>
      </c>
      <c r="D3636" t="s">
        <v>13</v>
      </c>
      <c r="E3636" t="s">
        <v>3435</v>
      </c>
      <c r="F3636" t="s">
        <v>2454</v>
      </c>
      <c r="G3636">
        <v>6</v>
      </c>
      <c r="H3636">
        <v>0</v>
      </c>
      <c r="I3636">
        <v>0</v>
      </c>
      <c r="J3636" s="6" t="s">
        <v>109</v>
      </c>
    </row>
    <row r="3637" spans="1:10">
      <c r="A3637">
        <v>0</v>
      </c>
      <c r="B3637">
        <v>0</v>
      </c>
      <c r="C3637">
        <v>-340.60194555587299</v>
      </c>
      <c r="D3637" t="s">
        <v>14</v>
      </c>
      <c r="E3637" t="s">
        <v>3435</v>
      </c>
      <c r="F3637" t="s">
        <v>2454</v>
      </c>
      <c r="G3637">
        <v>16</v>
      </c>
      <c r="H3637">
        <v>0</v>
      </c>
      <c r="I3637">
        <v>0</v>
      </c>
      <c r="J3637" s="6" t="s">
        <v>140</v>
      </c>
    </row>
    <row r="3638" spans="1:10">
      <c r="A3638">
        <v>0</v>
      </c>
      <c r="B3638">
        <v>0</v>
      </c>
      <c r="C3638">
        <v>-5.5830665010354803</v>
      </c>
      <c r="D3638" t="s">
        <v>10</v>
      </c>
      <c r="E3638" t="s">
        <v>3436</v>
      </c>
      <c r="F3638" t="s">
        <v>2454</v>
      </c>
      <c r="G3638">
        <v>6</v>
      </c>
      <c r="H3638">
        <v>0</v>
      </c>
      <c r="I3638">
        <v>0</v>
      </c>
      <c r="J3638" s="6" t="s">
        <v>109</v>
      </c>
    </row>
    <row r="3639" spans="1:10">
      <c r="A3639">
        <v>0</v>
      </c>
      <c r="B3639">
        <v>0</v>
      </c>
      <c r="C3639">
        <v>-28.388003964635601</v>
      </c>
      <c r="D3639" t="s">
        <v>13</v>
      </c>
      <c r="E3639" t="s">
        <v>3436</v>
      </c>
      <c r="F3639" t="s">
        <v>2454</v>
      </c>
      <c r="G3639">
        <v>7</v>
      </c>
      <c r="H3639">
        <v>0</v>
      </c>
      <c r="I3639">
        <v>0</v>
      </c>
      <c r="J3639" s="6" t="s">
        <v>214</v>
      </c>
    </row>
    <row r="3640" spans="1:10">
      <c r="A3640">
        <v>0</v>
      </c>
      <c r="B3640">
        <v>0</v>
      </c>
      <c r="C3640">
        <v>-288.014313810918</v>
      </c>
      <c r="D3640" t="s">
        <v>14</v>
      </c>
      <c r="E3640" t="s">
        <v>3436</v>
      </c>
      <c r="F3640" t="s">
        <v>2454</v>
      </c>
      <c r="G3640">
        <v>16</v>
      </c>
      <c r="H3640">
        <v>0</v>
      </c>
      <c r="I3640">
        <v>0</v>
      </c>
      <c r="J3640" s="6" t="s">
        <v>140</v>
      </c>
    </row>
    <row r="3641" spans="1:10">
      <c r="A3641">
        <v>0</v>
      </c>
      <c r="B3641">
        <v>0</v>
      </c>
      <c r="C3641">
        <v>-6.5026242931697604</v>
      </c>
      <c r="D3641" t="s">
        <v>10</v>
      </c>
      <c r="E3641" t="s">
        <v>3437</v>
      </c>
      <c r="F3641" t="s">
        <v>2454</v>
      </c>
      <c r="G3641">
        <v>7</v>
      </c>
      <c r="H3641">
        <v>0</v>
      </c>
      <c r="I3641">
        <v>0</v>
      </c>
      <c r="J3641" s="6" t="s">
        <v>214</v>
      </c>
    </row>
    <row r="3642" spans="1:10">
      <c r="A3642">
        <v>0</v>
      </c>
      <c r="B3642">
        <v>0</v>
      </c>
      <c r="C3642">
        <v>-4.5122681657197399</v>
      </c>
      <c r="D3642" t="s">
        <v>13</v>
      </c>
      <c r="E3642" t="s">
        <v>3437</v>
      </c>
      <c r="F3642" t="s">
        <v>2454</v>
      </c>
      <c r="G3642">
        <v>7</v>
      </c>
      <c r="H3642">
        <v>0</v>
      </c>
      <c r="I3642">
        <v>0</v>
      </c>
      <c r="J3642" s="6" t="s">
        <v>214</v>
      </c>
    </row>
    <row r="3643" spans="1:10">
      <c r="A3643">
        <v>0</v>
      </c>
      <c r="B3643">
        <v>0</v>
      </c>
      <c r="C3643">
        <v>-84.338225631199194</v>
      </c>
      <c r="D3643" t="s">
        <v>14</v>
      </c>
      <c r="E3643" t="s">
        <v>3437</v>
      </c>
      <c r="F3643" t="s">
        <v>2454</v>
      </c>
      <c r="G3643">
        <v>16</v>
      </c>
      <c r="H3643">
        <v>0</v>
      </c>
      <c r="I3643">
        <v>0</v>
      </c>
      <c r="J3643" s="6" t="s">
        <v>140</v>
      </c>
    </row>
    <row r="3644" spans="1:10">
      <c r="A3644">
        <v>0.87</v>
      </c>
      <c r="B3644">
        <v>0</v>
      </c>
      <c r="C3644">
        <v>-44.747023445007599</v>
      </c>
      <c r="D3644" t="s">
        <v>10</v>
      </c>
      <c r="E3644" t="s">
        <v>3438</v>
      </c>
      <c r="F3644" t="s">
        <v>2454</v>
      </c>
      <c r="G3644">
        <v>5</v>
      </c>
      <c r="H3644">
        <v>0.87</v>
      </c>
      <c r="I3644" s="6" t="s">
        <v>1445</v>
      </c>
      <c r="J3644" s="6" t="s">
        <v>1446</v>
      </c>
    </row>
    <row r="3645" spans="1:10">
      <c r="A3645">
        <v>0.89</v>
      </c>
      <c r="B3645">
        <v>0</v>
      </c>
      <c r="C3645">
        <v>-29.228434131479599</v>
      </c>
      <c r="D3645" t="s">
        <v>13</v>
      </c>
      <c r="E3645" t="s">
        <v>3438</v>
      </c>
      <c r="F3645" t="s">
        <v>2454</v>
      </c>
      <c r="G3645">
        <v>5</v>
      </c>
      <c r="H3645">
        <v>0.89</v>
      </c>
      <c r="I3645" s="6" t="s">
        <v>250</v>
      </c>
      <c r="J3645" s="6" t="s">
        <v>251</v>
      </c>
    </row>
    <row r="3646" spans="1:10">
      <c r="A3646">
        <v>0.67</v>
      </c>
      <c r="B3646">
        <v>0</v>
      </c>
      <c r="C3646">
        <v>-519.64071593826498</v>
      </c>
      <c r="D3646" t="s">
        <v>14</v>
      </c>
      <c r="E3646" t="s">
        <v>3438</v>
      </c>
      <c r="F3646" t="s">
        <v>2454</v>
      </c>
      <c r="G3646">
        <v>16</v>
      </c>
      <c r="H3646">
        <v>0.67</v>
      </c>
      <c r="I3646" s="6" t="s">
        <v>530</v>
      </c>
      <c r="J3646" s="6" t="s">
        <v>531</v>
      </c>
    </row>
    <row r="3647" spans="1:10">
      <c r="A3647">
        <v>0.16</v>
      </c>
      <c r="B3647">
        <v>0</v>
      </c>
      <c r="C3647">
        <v>-455.42596139934801</v>
      </c>
      <c r="D3647" t="s">
        <v>14</v>
      </c>
      <c r="E3647" t="s">
        <v>3439</v>
      </c>
      <c r="F3647" t="s">
        <v>2454</v>
      </c>
      <c r="G3647">
        <v>16</v>
      </c>
      <c r="H3647">
        <v>0.16</v>
      </c>
      <c r="I3647">
        <v>5.1602574492917601E-2</v>
      </c>
      <c r="J3647" s="6" t="s">
        <v>283</v>
      </c>
    </row>
    <row r="3648" spans="1:10">
      <c r="A3648">
        <v>0</v>
      </c>
      <c r="B3648">
        <v>0</v>
      </c>
      <c r="C3648">
        <v>-6.4020639386804099</v>
      </c>
      <c r="D3648" t="s">
        <v>14</v>
      </c>
      <c r="E3648" t="s">
        <v>3440</v>
      </c>
      <c r="F3648" t="s">
        <v>2454</v>
      </c>
      <c r="G3648">
        <v>16</v>
      </c>
      <c r="H3648">
        <v>0</v>
      </c>
      <c r="I3648">
        <v>0</v>
      </c>
      <c r="J3648" s="6" t="s">
        <v>140</v>
      </c>
    </row>
    <row r="3649" spans="1:10">
      <c r="A3649">
        <v>0</v>
      </c>
      <c r="B3649">
        <v>0</v>
      </c>
      <c r="C3649">
        <v>-27.719385120177702</v>
      </c>
      <c r="D3649" t="s">
        <v>10</v>
      </c>
      <c r="E3649" t="s">
        <v>3441</v>
      </c>
      <c r="F3649" t="s">
        <v>2454</v>
      </c>
      <c r="G3649">
        <v>7</v>
      </c>
      <c r="H3649">
        <v>0</v>
      </c>
      <c r="I3649">
        <v>0</v>
      </c>
      <c r="J3649" s="6" t="s">
        <v>214</v>
      </c>
    </row>
    <row r="3650" spans="1:10">
      <c r="A3650">
        <v>0</v>
      </c>
      <c r="B3650">
        <v>0</v>
      </c>
      <c r="C3650">
        <v>-12.404584361346201</v>
      </c>
      <c r="D3650" t="s">
        <v>13</v>
      </c>
      <c r="E3650" t="s">
        <v>3441</v>
      </c>
      <c r="F3650" t="s">
        <v>2454</v>
      </c>
      <c r="G3650">
        <v>7</v>
      </c>
      <c r="H3650">
        <v>0</v>
      </c>
      <c r="I3650">
        <v>0</v>
      </c>
      <c r="J3650" s="6" t="s">
        <v>214</v>
      </c>
    </row>
    <row r="3651" spans="1:10">
      <c r="A3651">
        <v>0.25</v>
      </c>
      <c r="B3651">
        <v>0</v>
      </c>
      <c r="C3651">
        <v>-547.40524903145501</v>
      </c>
      <c r="D3651" t="s">
        <v>14</v>
      </c>
      <c r="E3651" t="s">
        <v>3441</v>
      </c>
      <c r="F3651" t="s">
        <v>2454</v>
      </c>
      <c r="G3651">
        <v>16</v>
      </c>
      <c r="H3651">
        <v>0.25</v>
      </c>
      <c r="I3651" s="6" t="s">
        <v>196</v>
      </c>
      <c r="J3651" s="6" t="s">
        <v>197</v>
      </c>
    </row>
    <row r="3652" spans="1:10">
      <c r="A3652">
        <v>0.87</v>
      </c>
      <c r="B3652">
        <v>0</v>
      </c>
      <c r="C3652">
        <v>-25.308417267440699</v>
      </c>
      <c r="D3652" t="s">
        <v>10</v>
      </c>
      <c r="E3652" t="s">
        <v>3442</v>
      </c>
      <c r="F3652" t="s">
        <v>2454</v>
      </c>
      <c r="G3652">
        <v>5</v>
      </c>
      <c r="H3652">
        <v>0.87</v>
      </c>
      <c r="I3652" s="6" t="s">
        <v>1445</v>
      </c>
      <c r="J3652" s="6" t="s">
        <v>1446</v>
      </c>
    </row>
    <row r="3653" spans="1:10">
      <c r="A3653">
        <v>0.57999999999999996</v>
      </c>
      <c r="B3653">
        <v>0</v>
      </c>
      <c r="C3653">
        <v>-36.936933309785701</v>
      </c>
      <c r="D3653" t="s">
        <v>13</v>
      </c>
      <c r="E3653" t="s">
        <v>3442</v>
      </c>
      <c r="F3653" t="s">
        <v>2454</v>
      </c>
      <c r="G3653">
        <v>6</v>
      </c>
      <c r="H3653">
        <v>0.57999999999999996</v>
      </c>
      <c r="I3653" s="6" t="s">
        <v>2875</v>
      </c>
      <c r="J3653" s="6" t="s">
        <v>2876</v>
      </c>
    </row>
    <row r="3654" spans="1:10">
      <c r="A3654">
        <v>0.49</v>
      </c>
      <c r="B3654">
        <v>0</v>
      </c>
      <c r="C3654">
        <v>-635.34367973138296</v>
      </c>
      <c r="D3654" t="s">
        <v>14</v>
      </c>
      <c r="E3654" t="s">
        <v>3442</v>
      </c>
      <c r="F3654" t="s">
        <v>2454</v>
      </c>
      <c r="G3654">
        <v>16</v>
      </c>
      <c r="H3654">
        <v>0.49</v>
      </c>
      <c r="I3654" s="6" t="s">
        <v>393</v>
      </c>
      <c r="J3654" s="6" t="s">
        <v>394</v>
      </c>
    </row>
    <row r="3655" spans="1:10">
      <c r="A3655">
        <v>0.11</v>
      </c>
      <c r="B3655">
        <v>0</v>
      </c>
      <c r="C3655">
        <v>-494.88914806667202</v>
      </c>
      <c r="D3655" t="s">
        <v>14</v>
      </c>
      <c r="E3655" t="s">
        <v>3443</v>
      </c>
      <c r="F3655" t="s">
        <v>2454</v>
      </c>
      <c r="G3655">
        <v>16</v>
      </c>
      <c r="H3655">
        <v>0.11</v>
      </c>
      <c r="I3655" s="6" t="s">
        <v>695</v>
      </c>
      <c r="J3655" s="6" t="s">
        <v>696</v>
      </c>
    </row>
    <row r="3656" spans="1:10">
      <c r="A3656">
        <v>0</v>
      </c>
      <c r="B3656">
        <v>0</v>
      </c>
      <c r="C3656">
        <v>-252.918685036509</v>
      </c>
      <c r="D3656" t="s">
        <v>14</v>
      </c>
      <c r="E3656" t="s">
        <v>3444</v>
      </c>
      <c r="F3656" t="s">
        <v>2454</v>
      </c>
      <c r="G3656">
        <v>16</v>
      </c>
      <c r="H3656">
        <v>0</v>
      </c>
      <c r="I3656">
        <v>0</v>
      </c>
      <c r="J3656" s="6" t="s">
        <v>140</v>
      </c>
    </row>
    <row r="3657" spans="1:10">
      <c r="A3657">
        <v>0.26</v>
      </c>
      <c r="B3657">
        <v>0</v>
      </c>
      <c r="C3657">
        <v>-521.20579296827998</v>
      </c>
      <c r="D3657" t="s">
        <v>14</v>
      </c>
      <c r="E3657" t="s">
        <v>3445</v>
      </c>
      <c r="F3657" t="s">
        <v>2454</v>
      </c>
      <c r="G3657">
        <v>16</v>
      </c>
      <c r="H3657">
        <v>0.26</v>
      </c>
      <c r="I3657" s="6" t="s">
        <v>440</v>
      </c>
      <c r="J3657">
        <v>0.50498332953799996</v>
      </c>
    </row>
    <row r="3658" spans="1:10">
      <c r="A3658">
        <v>0.36</v>
      </c>
      <c r="B3658">
        <v>0</v>
      </c>
      <c r="C3658">
        <v>-910.90914539364201</v>
      </c>
      <c r="D3658" t="s">
        <v>14</v>
      </c>
      <c r="E3658" t="s">
        <v>3446</v>
      </c>
      <c r="F3658" t="s">
        <v>2454</v>
      </c>
      <c r="G3658">
        <v>16</v>
      </c>
      <c r="H3658">
        <v>0.36</v>
      </c>
      <c r="I3658" s="6" t="s">
        <v>252</v>
      </c>
      <c r="J3658" s="6" t="s">
        <v>253</v>
      </c>
    </row>
    <row r="3659" spans="1:10">
      <c r="A3659">
        <v>0</v>
      </c>
      <c r="B3659">
        <v>0</v>
      </c>
      <c r="C3659">
        <v>-330.81953362584898</v>
      </c>
      <c r="D3659" t="s">
        <v>14</v>
      </c>
      <c r="E3659" t="s">
        <v>3447</v>
      </c>
      <c r="F3659" t="s">
        <v>2454</v>
      </c>
      <c r="G3659">
        <v>16</v>
      </c>
      <c r="H3659">
        <v>0</v>
      </c>
      <c r="I3659">
        <v>0</v>
      </c>
      <c r="J3659" s="6" t="s">
        <v>140</v>
      </c>
    </row>
    <row r="3660" spans="1:10">
      <c r="A3660">
        <v>0.09</v>
      </c>
      <c r="B3660">
        <v>0</v>
      </c>
      <c r="C3660">
        <v>-54.677120851480197</v>
      </c>
      <c r="D3660" t="s">
        <v>10</v>
      </c>
      <c r="E3660" t="s">
        <v>3448</v>
      </c>
      <c r="F3660" t="s">
        <v>2454</v>
      </c>
      <c r="G3660">
        <v>6</v>
      </c>
      <c r="H3660">
        <v>0.09</v>
      </c>
      <c r="I3660" s="6" t="s">
        <v>1930</v>
      </c>
      <c r="J3660" s="6" t="s">
        <v>1931</v>
      </c>
    </row>
    <row r="3661" spans="1:10">
      <c r="A3661">
        <v>0</v>
      </c>
      <c r="B3661">
        <v>0</v>
      </c>
      <c r="C3661">
        <v>-0.70352350974510003</v>
      </c>
      <c r="D3661" t="s">
        <v>13</v>
      </c>
      <c r="E3661" t="s">
        <v>3448</v>
      </c>
      <c r="F3661" t="s">
        <v>2454</v>
      </c>
      <c r="G3661">
        <v>5</v>
      </c>
      <c r="H3661">
        <v>0</v>
      </c>
      <c r="I3661" s="6" t="s">
        <v>126</v>
      </c>
      <c r="J3661" s="6" t="s">
        <v>127</v>
      </c>
    </row>
    <row r="3662" spans="1:10">
      <c r="A3662">
        <v>0</v>
      </c>
      <c r="B3662">
        <v>0</v>
      </c>
      <c r="C3662">
        <v>-219.939229364396</v>
      </c>
      <c r="D3662" t="s">
        <v>14</v>
      </c>
      <c r="E3662" t="s">
        <v>3448</v>
      </c>
      <c r="F3662" t="s">
        <v>2454</v>
      </c>
      <c r="G3662">
        <v>16</v>
      </c>
      <c r="H3662">
        <v>0</v>
      </c>
      <c r="I3662">
        <v>0</v>
      </c>
      <c r="J3662" s="6" t="s">
        <v>140</v>
      </c>
    </row>
    <row r="3663" spans="1:10">
      <c r="A3663">
        <v>0</v>
      </c>
      <c r="B3663">
        <v>0</v>
      </c>
      <c r="C3663">
        <v>-266.57676514179701</v>
      </c>
      <c r="D3663" t="s">
        <v>14</v>
      </c>
      <c r="E3663" t="s">
        <v>3449</v>
      </c>
      <c r="F3663" t="s">
        <v>2454</v>
      </c>
      <c r="G3663">
        <v>16</v>
      </c>
      <c r="H3663">
        <v>0</v>
      </c>
      <c r="I3663">
        <v>0</v>
      </c>
      <c r="J3663" s="6" t="s">
        <v>140</v>
      </c>
    </row>
    <row r="3664" spans="1:10">
      <c r="A3664">
        <v>0</v>
      </c>
      <c r="B3664">
        <v>0</v>
      </c>
      <c r="C3664">
        <v>-7.4573492032980697</v>
      </c>
      <c r="D3664" t="s">
        <v>14</v>
      </c>
      <c r="E3664" t="s">
        <v>3450</v>
      </c>
      <c r="F3664" t="s">
        <v>2454</v>
      </c>
      <c r="G3664">
        <v>16</v>
      </c>
      <c r="H3664">
        <v>0</v>
      </c>
      <c r="I3664">
        <v>0</v>
      </c>
      <c r="J3664" s="6" t="s">
        <v>140</v>
      </c>
    </row>
    <row r="3665" spans="1:10">
      <c r="A3665">
        <v>0</v>
      </c>
      <c r="B3665">
        <v>0</v>
      </c>
      <c r="C3665">
        <v>-197.68361758210801</v>
      </c>
      <c r="D3665" t="s">
        <v>14</v>
      </c>
      <c r="E3665" t="s">
        <v>3451</v>
      </c>
      <c r="F3665" t="s">
        <v>2454</v>
      </c>
      <c r="G3665">
        <v>16</v>
      </c>
      <c r="H3665">
        <v>0</v>
      </c>
      <c r="I3665">
        <v>0</v>
      </c>
      <c r="J3665" s="6" t="s">
        <v>140</v>
      </c>
    </row>
    <row r="3666" spans="1:10">
      <c r="A3666">
        <v>0.23</v>
      </c>
      <c r="B3666">
        <v>0</v>
      </c>
      <c r="C3666">
        <v>-110.302015123456</v>
      </c>
      <c r="D3666" t="s">
        <v>10</v>
      </c>
      <c r="E3666" t="s">
        <v>3452</v>
      </c>
      <c r="F3666" t="s">
        <v>2454</v>
      </c>
      <c r="G3666">
        <v>5</v>
      </c>
      <c r="H3666">
        <v>0.23</v>
      </c>
      <c r="I3666">
        <v>4.6131675776357399E-2</v>
      </c>
      <c r="J3666">
        <v>0.64848885520655697</v>
      </c>
    </row>
    <row r="3667" spans="1:10">
      <c r="A3667">
        <v>0.17</v>
      </c>
      <c r="B3667">
        <v>0</v>
      </c>
      <c r="C3667">
        <v>-49.5954449929121</v>
      </c>
      <c r="D3667" t="s">
        <v>13</v>
      </c>
      <c r="E3667" t="s">
        <v>3452</v>
      </c>
      <c r="F3667" t="s">
        <v>2454</v>
      </c>
      <c r="G3667">
        <v>5</v>
      </c>
      <c r="H3667">
        <v>0.17</v>
      </c>
      <c r="I3667" s="6" t="s">
        <v>175</v>
      </c>
      <c r="J3667" s="6" t="s">
        <v>176</v>
      </c>
    </row>
    <row r="3668" spans="1:10">
      <c r="A3668">
        <v>0.37</v>
      </c>
      <c r="B3668">
        <v>0</v>
      </c>
      <c r="C3668">
        <v>-589.66112587382202</v>
      </c>
      <c r="D3668" t="s">
        <v>14</v>
      </c>
      <c r="E3668" t="s">
        <v>3452</v>
      </c>
      <c r="F3668" t="s">
        <v>2454</v>
      </c>
      <c r="G3668">
        <v>16</v>
      </c>
      <c r="H3668">
        <v>0.37</v>
      </c>
      <c r="I3668" s="6" t="s">
        <v>137</v>
      </c>
      <c r="J3668" s="6" t="s">
        <v>138</v>
      </c>
    </row>
    <row r="3669" spans="1:10">
      <c r="A3669">
        <v>0</v>
      </c>
      <c r="B3669">
        <v>0</v>
      </c>
      <c r="C3669">
        <v>-294.51263599023702</v>
      </c>
      <c r="D3669" t="s">
        <v>14</v>
      </c>
      <c r="E3669" t="s">
        <v>3453</v>
      </c>
      <c r="F3669" t="s">
        <v>2454</v>
      </c>
      <c r="G3669">
        <v>16</v>
      </c>
      <c r="H3669">
        <v>0</v>
      </c>
      <c r="I3669">
        <v>0</v>
      </c>
      <c r="J3669" s="6" t="s">
        <v>140</v>
      </c>
    </row>
    <row r="3670" spans="1:10">
      <c r="A3670">
        <v>0.34</v>
      </c>
      <c r="B3670">
        <v>0</v>
      </c>
      <c r="C3670">
        <v>-71.977406569904602</v>
      </c>
      <c r="D3670" t="s">
        <v>13</v>
      </c>
      <c r="E3670" t="s">
        <v>3454</v>
      </c>
      <c r="F3670" t="s">
        <v>2454</v>
      </c>
      <c r="G3670">
        <v>5</v>
      </c>
      <c r="H3670">
        <v>0.34</v>
      </c>
      <c r="I3670">
        <v>8.96257980918721E-2</v>
      </c>
      <c r="J3670" s="6" t="s">
        <v>246</v>
      </c>
    </row>
    <row r="3671" spans="1:10">
      <c r="A3671">
        <v>0.02</v>
      </c>
      <c r="B3671">
        <v>0</v>
      </c>
      <c r="C3671">
        <v>-370.48224654785997</v>
      </c>
      <c r="D3671" t="s">
        <v>14</v>
      </c>
      <c r="E3671" t="s">
        <v>3454</v>
      </c>
      <c r="F3671" t="s">
        <v>2454</v>
      </c>
      <c r="G3671">
        <v>16</v>
      </c>
      <c r="H3671">
        <v>0.02</v>
      </c>
      <c r="I3671">
        <v>1.4372521617873901E-3</v>
      </c>
      <c r="J3671" s="6" t="s">
        <v>899</v>
      </c>
    </row>
    <row r="3672" spans="1:10">
      <c r="A3672">
        <v>0.75</v>
      </c>
      <c r="B3672">
        <v>0</v>
      </c>
      <c r="C3672">
        <v>-36.3123455179703</v>
      </c>
      <c r="D3672" t="s">
        <v>13</v>
      </c>
      <c r="E3672" t="s">
        <v>3455</v>
      </c>
      <c r="F3672" t="s">
        <v>2454</v>
      </c>
      <c r="G3672">
        <v>5</v>
      </c>
      <c r="H3672">
        <v>0.75</v>
      </c>
      <c r="I3672" s="6" t="s">
        <v>455</v>
      </c>
      <c r="J3672" s="6" t="s">
        <v>456</v>
      </c>
    </row>
    <row r="3673" spans="1:10">
      <c r="A3673">
        <v>0.46</v>
      </c>
      <c r="B3673">
        <v>0</v>
      </c>
      <c r="C3673">
        <v>-473.91456051287702</v>
      </c>
      <c r="D3673" t="s">
        <v>14</v>
      </c>
      <c r="E3673" t="s">
        <v>3455</v>
      </c>
      <c r="F3673" t="s">
        <v>2454</v>
      </c>
      <c r="G3673">
        <v>16</v>
      </c>
      <c r="H3673">
        <v>0.46</v>
      </c>
      <c r="I3673" s="6" t="s">
        <v>396</v>
      </c>
      <c r="J3673" s="6" t="s">
        <v>397</v>
      </c>
    </row>
    <row r="3674" spans="1:10">
      <c r="A3674">
        <v>0</v>
      </c>
      <c r="B3674">
        <v>0</v>
      </c>
      <c r="C3674">
        <v>-147.96730541751401</v>
      </c>
      <c r="D3674" t="s">
        <v>14</v>
      </c>
      <c r="E3674" t="s">
        <v>3456</v>
      </c>
      <c r="F3674" t="s">
        <v>2454</v>
      </c>
      <c r="G3674">
        <v>16</v>
      </c>
      <c r="H3674">
        <v>0</v>
      </c>
      <c r="I3674">
        <v>0</v>
      </c>
      <c r="J3674" s="6" t="s">
        <v>140</v>
      </c>
    </row>
    <row r="3675" spans="1:10">
      <c r="A3675">
        <v>0.02</v>
      </c>
      <c r="B3675">
        <v>0</v>
      </c>
      <c r="C3675">
        <v>-407.46313928480299</v>
      </c>
      <c r="D3675" t="s">
        <v>14</v>
      </c>
      <c r="E3675" t="s">
        <v>3457</v>
      </c>
      <c r="F3675" t="s">
        <v>2454</v>
      </c>
      <c r="G3675">
        <v>16</v>
      </c>
      <c r="H3675">
        <v>0.02</v>
      </c>
      <c r="I3675">
        <v>1.4372521617873901E-3</v>
      </c>
      <c r="J3675" s="6" t="s">
        <v>899</v>
      </c>
    </row>
    <row r="3676" spans="1:10">
      <c r="A3676">
        <v>1</v>
      </c>
      <c r="B3676">
        <v>0</v>
      </c>
      <c r="C3676">
        <v>-46.543467686516401</v>
      </c>
      <c r="D3676" t="s">
        <v>10</v>
      </c>
      <c r="E3676" t="s">
        <v>3458</v>
      </c>
      <c r="F3676" t="s">
        <v>2454</v>
      </c>
      <c r="G3676">
        <v>6</v>
      </c>
      <c r="H3676">
        <v>1</v>
      </c>
      <c r="I3676" s="6" t="s">
        <v>342</v>
      </c>
      <c r="J3676">
        <v>1</v>
      </c>
    </row>
    <row r="3677" spans="1:10">
      <c r="A3677">
        <v>0.62</v>
      </c>
      <c r="B3677">
        <v>0</v>
      </c>
      <c r="C3677">
        <v>-433.30861327541101</v>
      </c>
      <c r="D3677" t="s">
        <v>14</v>
      </c>
      <c r="E3677" t="s">
        <v>3458</v>
      </c>
      <c r="F3677" t="s">
        <v>2454</v>
      </c>
      <c r="G3677">
        <v>16</v>
      </c>
      <c r="H3677">
        <v>0.62</v>
      </c>
      <c r="I3677" s="6" t="s">
        <v>119</v>
      </c>
      <c r="J3677" s="6" t="s">
        <v>120</v>
      </c>
    </row>
    <row r="3678" spans="1:10">
      <c r="A3678">
        <v>0.31</v>
      </c>
      <c r="B3678">
        <v>0</v>
      </c>
      <c r="C3678">
        <v>-82.743256578643496</v>
      </c>
      <c r="D3678" t="s">
        <v>10</v>
      </c>
      <c r="E3678" t="s">
        <v>3459</v>
      </c>
      <c r="F3678" t="s">
        <v>2454</v>
      </c>
      <c r="G3678">
        <v>6</v>
      </c>
      <c r="H3678">
        <v>0.31</v>
      </c>
      <c r="I3678">
        <v>8.5847019858870693E-2</v>
      </c>
      <c r="J3678">
        <v>0.68248000954395205</v>
      </c>
    </row>
    <row r="3679" spans="1:10">
      <c r="A3679">
        <v>0.28999999999999998</v>
      </c>
      <c r="B3679">
        <v>0</v>
      </c>
      <c r="C3679">
        <v>-84.789205247362403</v>
      </c>
      <c r="D3679" t="s">
        <v>13</v>
      </c>
      <c r="E3679" t="s">
        <v>3459</v>
      </c>
      <c r="F3679" t="s">
        <v>2454</v>
      </c>
      <c r="G3679">
        <v>6</v>
      </c>
      <c r="H3679">
        <v>0.28999999999999998</v>
      </c>
      <c r="I3679">
        <v>7.6861841305704101E-2</v>
      </c>
      <c r="J3679" s="6" t="s">
        <v>608</v>
      </c>
    </row>
    <row r="3680" spans="1:10">
      <c r="A3680">
        <v>0.34</v>
      </c>
      <c r="B3680">
        <v>0</v>
      </c>
      <c r="C3680">
        <v>-697.15104713578501</v>
      </c>
      <c r="D3680" t="s">
        <v>14</v>
      </c>
      <c r="E3680" t="s">
        <v>3459</v>
      </c>
      <c r="F3680" t="s">
        <v>2454</v>
      </c>
      <c r="G3680">
        <v>16</v>
      </c>
      <c r="H3680">
        <v>0.34</v>
      </c>
      <c r="I3680" s="6" t="s">
        <v>294</v>
      </c>
      <c r="J3680" s="6" t="s">
        <v>295</v>
      </c>
    </row>
    <row r="3681" spans="1:10">
      <c r="A3681">
        <v>0</v>
      </c>
      <c r="B3681">
        <v>0</v>
      </c>
      <c r="C3681">
        <v>-39.117528511237701</v>
      </c>
      <c r="D3681" t="s">
        <v>14</v>
      </c>
      <c r="E3681" t="s">
        <v>3460</v>
      </c>
      <c r="F3681" t="s">
        <v>2454</v>
      </c>
      <c r="G3681">
        <v>16</v>
      </c>
      <c r="H3681">
        <v>0</v>
      </c>
      <c r="I3681">
        <v>0</v>
      </c>
      <c r="J3681" s="6" t="s">
        <v>140</v>
      </c>
    </row>
    <row r="3682" spans="1:10">
      <c r="A3682">
        <v>0</v>
      </c>
      <c r="B3682">
        <v>0</v>
      </c>
      <c r="C3682">
        <v>-62.321901575696998</v>
      </c>
      <c r="D3682" t="s">
        <v>14</v>
      </c>
      <c r="E3682" t="s">
        <v>3461</v>
      </c>
      <c r="F3682" t="s">
        <v>2454</v>
      </c>
      <c r="G3682">
        <v>16</v>
      </c>
      <c r="H3682">
        <v>0</v>
      </c>
      <c r="I3682">
        <v>0</v>
      </c>
      <c r="J3682" s="6" t="s">
        <v>140</v>
      </c>
    </row>
    <row r="3683" spans="1:10">
      <c r="A3683">
        <v>0</v>
      </c>
      <c r="B3683">
        <v>0</v>
      </c>
      <c r="C3683">
        <v>-3.9022986629062899</v>
      </c>
      <c r="D3683" t="s">
        <v>14</v>
      </c>
      <c r="E3683" t="s">
        <v>3462</v>
      </c>
      <c r="F3683" t="s">
        <v>2454</v>
      </c>
      <c r="G3683">
        <v>16</v>
      </c>
      <c r="H3683">
        <v>0</v>
      </c>
      <c r="I3683">
        <v>0</v>
      </c>
      <c r="J3683" s="6" t="s">
        <v>140</v>
      </c>
    </row>
    <row r="3684" spans="1:10">
      <c r="A3684">
        <v>0.3</v>
      </c>
      <c r="B3684">
        <v>0</v>
      </c>
      <c r="C3684">
        <v>-492.42246344889799</v>
      </c>
      <c r="D3684" t="s">
        <v>14</v>
      </c>
      <c r="E3684" t="s">
        <v>3463</v>
      </c>
      <c r="F3684" t="s">
        <v>2454</v>
      </c>
      <c r="G3684">
        <v>16</v>
      </c>
      <c r="H3684">
        <v>0.3</v>
      </c>
      <c r="I3684" s="6" t="s">
        <v>111</v>
      </c>
      <c r="J3684" s="6" t="s">
        <v>112</v>
      </c>
    </row>
    <row r="3685" spans="1:10">
      <c r="A3685">
        <v>0</v>
      </c>
      <c r="B3685">
        <v>0</v>
      </c>
      <c r="C3685">
        <v>-3.4573155336044898</v>
      </c>
      <c r="D3685" t="s">
        <v>14</v>
      </c>
      <c r="E3685" t="s">
        <v>3464</v>
      </c>
      <c r="F3685" t="s">
        <v>2454</v>
      </c>
      <c r="G3685">
        <v>16</v>
      </c>
      <c r="H3685">
        <v>0</v>
      </c>
      <c r="I3685">
        <v>0</v>
      </c>
      <c r="J3685" s="6" t="s">
        <v>140</v>
      </c>
    </row>
    <row r="3686" spans="1:10">
      <c r="A3686">
        <v>0</v>
      </c>
      <c r="B3686">
        <v>0</v>
      </c>
      <c r="C3686">
        <v>-41.948978293988603</v>
      </c>
      <c r="D3686" t="s">
        <v>14</v>
      </c>
      <c r="E3686" t="s">
        <v>3465</v>
      </c>
      <c r="F3686" t="s">
        <v>2454</v>
      </c>
      <c r="G3686">
        <v>16</v>
      </c>
      <c r="H3686">
        <v>0</v>
      </c>
      <c r="I3686">
        <v>0</v>
      </c>
      <c r="J3686" s="6" t="s">
        <v>140</v>
      </c>
    </row>
    <row r="3687" spans="1:10">
      <c r="A3687">
        <v>0.01</v>
      </c>
      <c r="B3687">
        <v>0</v>
      </c>
      <c r="C3687">
        <v>-356.160815997393</v>
      </c>
      <c r="D3687" t="s">
        <v>14</v>
      </c>
      <c r="E3687" t="s">
        <v>3466</v>
      </c>
      <c r="F3687" t="s">
        <v>2454</v>
      </c>
      <c r="G3687">
        <v>16</v>
      </c>
      <c r="H3687">
        <v>0.01</v>
      </c>
      <c r="I3687" s="6" t="s">
        <v>479</v>
      </c>
      <c r="J3687" s="6" t="s">
        <v>480</v>
      </c>
    </row>
    <row r="3688" spans="1:10">
      <c r="A3688">
        <v>0</v>
      </c>
      <c r="B3688">
        <v>0</v>
      </c>
      <c r="C3688">
        <v>-357.84835370800801</v>
      </c>
      <c r="D3688" t="s">
        <v>14</v>
      </c>
      <c r="E3688" t="s">
        <v>3467</v>
      </c>
      <c r="F3688" t="s">
        <v>2454</v>
      </c>
      <c r="G3688">
        <v>16</v>
      </c>
      <c r="H3688">
        <v>0</v>
      </c>
      <c r="I3688">
        <v>0</v>
      </c>
      <c r="J3688" s="6" t="s">
        <v>140</v>
      </c>
    </row>
    <row r="3689" spans="1:10">
      <c r="A3689">
        <v>0.14000000000000001</v>
      </c>
      <c r="B3689">
        <v>0</v>
      </c>
      <c r="C3689">
        <v>-75.085041037241496</v>
      </c>
      <c r="D3689" t="s">
        <v>10</v>
      </c>
      <c r="E3689" t="s">
        <v>3468</v>
      </c>
      <c r="F3689" t="s">
        <v>2454</v>
      </c>
      <c r="G3689">
        <v>6</v>
      </c>
      <c r="H3689">
        <v>0.14000000000000001</v>
      </c>
      <c r="I3689" s="6" t="s">
        <v>1083</v>
      </c>
      <c r="J3689" s="6" t="s">
        <v>1084</v>
      </c>
    </row>
    <row r="3690" spans="1:10">
      <c r="A3690">
        <v>0.22</v>
      </c>
      <c r="B3690">
        <v>0</v>
      </c>
      <c r="C3690">
        <v>-33.109407288976001</v>
      </c>
      <c r="D3690" t="s">
        <v>13</v>
      </c>
      <c r="E3690" t="s">
        <v>3468</v>
      </c>
      <c r="F3690" t="s">
        <v>2454</v>
      </c>
      <c r="G3690">
        <v>5</v>
      </c>
      <c r="H3690">
        <v>0.22</v>
      </c>
      <c r="I3690">
        <v>4.2728423691493898E-2</v>
      </c>
      <c r="J3690" s="6" t="s">
        <v>361</v>
      </c>
    </row>
    <row r="3691" spans="1:10">
      <c r="A3691">
        <v>0.28000000000000003</v>
      </c>
      <c r="B3691">
        <v>0</v>
      </c>
      <c r="C3691">
        <v>-751.799568698896</v>
      </c>
      <c r="D3691" t="s">
        <v>14</v>
      </c>
      <c r="E3691" t="s">
        <v>3468</v>
      </c>
      <c r="F3691" t="s">
        <v>2454</v>
      </c>
      <c r="G3691">
        <v>16</v>
      </c>
      <c r="H3691">
        <v>0.28000000000000003</v>
      </c>
      <c r="I3691" s="6" t="s">
        <v>280</v>
      </c>
      <c r="J3691" s="6" t="s">
        <v>281</v>
      </c>
    </row>
    <row r="3692" spans="1:10">
      <c r="A3692">
        <v>0</v>
      </c>
      <c r="B3692">
        <v>0</v>
      </c>
      <c r="C3692">
        <v>-282.22135311427098</v>
      </c>
      <c r="D3692" t="s">
        <v>14</v>
      </c>
      <c r="E3692" t="s">
        <v>3469</v>
      </c>
      <c r="F3692" t="s">
        <v>2454</v>
      </c>
      <c r="G3692">
        <v>16</v>
      </c>
      <c r="H3692">
        <v>0</v>
      </c>
      <c r="I3692">
        <v>0</v>
      </c>
      <c r="J3692" s="6" t="s">
        <v>140</v>
      </c>
    </row>
    <row r="3693" spans="1:10">
      <c r="A3693">
        <v>0</v>
      </c>
      <c r="B3693">
        <v>0</v>
      </c>
      <c r="C3693">
        <v>-49.2777385077191</v>
      </c>
      <c r="D3693" t="s">
        <v>14</v>
      </c>
      <c r="E3693" t="s">
        <v>3470</v>
      </c>
      <c r="F3693" t="s">
        <v>2454</v>
      </c>
      <c r="G3693">
        <v>16</v>
      </c>
      <c r="H3693">
        <v>0</v>
      </c>
      <c r="I3693">
        <v>0</v>
      </c>
      <c r="J3693" s="6" t="s">
        <v>140</v>
      </c>
    </row>
    <row r="3694" spans="1:10">
      <c r="A3694">
        <v>0.12</v>
      </c>
      <c r="B3694">
        <v>0</v>
      </c>
      <c r="C3694">
        <v>-66.871989355913797</v>
      </c>
      <c r="D3694" t="s">
        <v>10</v>
      </c>
      <c r="E3694" t="s">
        <v>3471</v>
      </c>
      <c r="F3694" t="s">
        <v>2454</v>
      </c>
      <c r="G3694">
        <v>5</v>
      </c>
      <c r="H3694">
        <v>0.12</v>
      </c>
      <c r="I3694" s="6" t="s">
        <v>502</v>
      </c>
      <c r="J3694" s="6" t="s">
        <v>503</v>
      </c>
    </row>
    <row r="3695" spans="1:10">
      <c r="A3695">
        <v>0</v>
      </c>
      <c r="B3695">
        <v>0</v>
      </c>
      <c r="C3695">
        <v>-6.71858640619533</v>
      </c>
      <c r="D3695" t="s">
        <v>13</v>
      </c>
      <c r="E3695" t="s">
        <v>3471</v>
      </c>
      <c r="F3695" t="s">
        <v>2454</v>
      </c>
      <c r="G3695">
        <v>7</v>
      </c>
      <c r="H3695">
        <v>0</v>
      </c>
      <c r="I3695">
        <v>0</v>
      </c>
      <c r="J3695" s="6" t="s">
        <v>214</v>
      </c>
    </row>
    <row r="3696" spans="1:10">
      <c r="A3696">
        <v>0.19</v>
      </c>
      <c r="B3696">
        <v>0</v>
      </c>
      <c r="C3696">
        <v>-492.58760976373401</v>
      </c>
      <c r="D3696" t="s">
        <v>14</v>
      </c>
      <c r="E3696" t="s">
        <v>3471</v>
      </c>
      <c r="F3696" t="s">
        <v>2454</v>
      </c>
      <c r="G3696">
        <v>16</v>
      </c>
      <c r="H3696">
        <v>0.19</v>
      </c>
      <c r="I3696">
        <v>6.7266012751223098E-2</v>
      </c>
      <c r="J3696" s="6" t="s">
        <v>504</v>
      </c>
    </row>
    <row r="3697" spans="1:10">
      <c r="A3697">
        <v>0.18</v>
      </c>
      <c r="B3697">
        <v>0</v>
      </c>
      <c r="C3697">
        <v>-403.504810394213</v>
      </c>
      <c r="D3697" t="s">
        <v>14</v>
      </c>
      <c r="E3697" t="s">
        <v>3472</v>
      </c>
      <c r="F3697" t="s">
        <v>2454</v>
      </c>
      <c r="G3697">
        <v>16</v>
      </c>
      <c r="H3697">
        <v>0.18</v>
      </c>
      <c r="I3697">
        <v>6.1913216705024199E-2</v>
      </c>
      <c r="J3697" s="6" t="s">
        <v>733</v>
      </c>
    </row>
    <row r="3698" spans="1:10">
      <c r="A3698">
        <v>0.2</v>
      </c>
      <c r="B3698">
        <v>0</v>
      </c>
      <c r="C3698">
        <v>-505.33739117795699</v>
      </c>
      <c r="D3698" t="s">
        <v>14</v>
      </c>
      <c r="E3698" t="s">
        <v>3473</v>
      </c>
      <c r="F3698" t="s">
        <v>2454</v>
      </c>
      <c r="G3698">
        <v>16</v>
      </c>
      <c r="H3698">
        <v>0.2</v>
      </c>
      <c r="I3698">
        <v>7.2742662037866904E-2</v>
      </c>
      <c r="J3698">
        <v>0.44342194628279502</v>
      </c>
    </row>
    <row r="3699" spans="1:10">
      <c r="A3699">
        <v>0</v>
      </c>
      <c r="B3699">
        <v>0</v>
      </c>
      <c r="C3699">
        <v>-166.089884454155</v>
      </c>
      <c r="D3699" t="s">
        <v>14</v>
      </c>
      <c r="E3699" t="s">
        <v>3474</v>
      </c>
      <c r="F3699" t="s">
        <v>2454</v>
      </c>
      <c r="G3699">
        <v>16</v>
      </c>
      <c r="H3699">
        <v>0</v>
      </c>
      <c r="I3699">
        <v>0</v>
      </c>
      <c r="J3699" s="6" t="s">
        <v>140</v>
      </c>
    </row>
    <row r="3700" spans="1:10">
      <c r="A3700">
        <v>0</v>
      </c>
      <c r="B3700">
        <v>0</v>
      </c>
      <c r="C3700">
        <v>-223.45353556987601</v>
      </c>
      <c r="D3700" t="s">
        <v>14</v>
      </c>
      <c r="E3700" t="s">
        <v>3475</v>
      </c>
      <c r="F3700" t="s">
        <v>2454</v>
      </c>
      <c r="G3700">
        <v>16</v>
      </c>
      <c r="H3700">
        <v>0</v>
      </c>
      <c r="I3700">
        <v>0</v>
      </c>
      <c r="J3700" s="6" t="s">
        <v>140</v>
      </c>
    </row>
    <row r="3701" spans="1:10">
      <c r="A3701">
        <v>0.22</v>
      </c>
      <c r="B3701">
        <v>0</v>
      </c>
      <c r="C3701">
        <v>-723.847998517316</v>
      </c>
      <c r="D3701" t="s">
        <v>14</v>
      </c>
      <c r="E3701" t="s">
        <v>3476</v>
      </c>
      <c r="F3701" t="s">
        <v>2454</v>
      </c>
      <c r="G3701">
        <v>16</v>
      </c>
      <c r="H3701">
        <v>0.22</v>
      </c>
      <c r="I3701">
        <v>8.4047540128129095E-2</v>
      </c>
      <c r="J3701" s="6" t="s">
        <v>114</v>
      </c>
    </row>
    <row r="3702" spans="1:10">
      <c r="A3702">
        <v>0.28000000000000003</v>
      </c>
      <c r="B3702">
        <v>0</v>
      </c>
      <c r="C3702">
        <v>-57.388740984786203</v>
      </c>
      <c r="D3702" t="s">
        <v>10</v>
      </c>
      <c r="E3702" t="s">
        <v>3477</v>
      </c>
      <c r="F3702" t="s">
        <v>2454</v>
      </c>
      <c r="G3702">
        <v>5</v>
      </c>
      <c r="H3702">
        <v>0.28000000000000003</v>
      </c>
      <c r="I3702">
        <v>6.4574284775827495E-2</v>
      </c>
      <c r="J3702" s="6" t="s">
        <v>181</v>
      </c>
    </row>
    <row r="3703" spans="1:10">
      <c r="A3703">
        <v>0.17</v>
      </c>
      <c r="B3703">
        <v>0</v>
      </c>
      <c r="C3703">
        <v>-596.01648076906201</v>
      </c>
      <c r="D3703" t="s">
        <v>14</v>
      </c>
      <c r="E3703" t="s">
        <v>3477</v>
      </c>
      <c r="F3703" t="s">
        <v>2454</v>
      </c>
      <c r="G3703">
        <v>16</v>
      </c>
      <c r="H3703">
        <v>0.17</v>
      </c>
      <c r="I3703">
        <v>5.6689958584459903E-2</v>
      </c>
      <c r="J3703" s="6" t="s">
        <v>179</v>
      </c>
    </row>
    <row r="3704" spans="1:10">
      <c r="A3704">
        <v>0.02</v>
      </c>
      <c r="B3704">
        <v>0</v>
      </c>
      <c r="C3704">
        <v>-45.883899024111301</v>
      </c>
      <c r="D3704" t="s">
        <v>10</v>
      </c>
      <c r="E3704" t="s">
        <v>3478</v>
      </c>
      <c r="F3704" t="s">
        <v>2454</v>
      </c>
      <c r="G3704">
        <v>5</v>
      </c>
      <c r="H3704">
        <v>0.02</v>
      </c>
      <c r="I3704" s="6" t="s">
        <v>391</v>
      </c>
      <c r="J3704" s="6" t="s">
        <v>392</v>
      </c>
    </row>
    <row r="3705" spans="1:10">
      <c r="A3705">
        <v>0</v>
      </c>
      <c r="B3705">
        <v>0</v>
      </c>
      <c r="C3705">
        <v>-8.9545508118474793</v>
      </c>
      <c r="D3705" t="s">
        <v>13</v>
      </c>
      <c r="E3705" t="s">
        <v>3478</v>
      </c>
      <c r="F3705" t="s">
        <v>2454</v>
      </c>
      <c r="G3705">
        <v>5</v>
      </c>
      <c r="H3705">
        <v>0</v>
      </c>
      <c r="I3705" s="6" t="s">
        <v>126</v>
      </c>
      <c r="J3705" s="6" t="s">
        <v>127</v>
      </c>
    </row>
    <row r="3706" spans="1:10">
      <c r="A3706">
        <v>0.19</v>
      </c>
      <c r="B3706">
        <v>0</v>
      </c>
      <c r="C3706">
        <v>-354.28758730613498</v>
      </c>
      <c r="D3706" t="s">
        <v>14</v>
      </c>
      <c r="E3706" t="s">
        <v>3478</v>
      </c>
      <c r="F3706" t="s">
        <v>2454</v>
      </c>
      <c r="G3706">
        <v>16</v>
      </c>
      <c r="H3706">
        <v>0.19</v>
      </c>
      <c r="I3706">
        <v>6.7266012751223098E-2</v>
      </c>
      <c r="J3706" s="6" t="s">
        <v>504</v>
      </c>
    </row>
    <row r="3707" spans="1:10">
      <c r="A3707">
        <v>0</v>
      </c>
      <c r="B3707">
        <v>0</v>
      </c>
      <c r="C3707">
        <v>-6.8744297237949796</v>
      </c>
      <c r="D3707" t="s">
        <v>14</v>
      </c>
      <c r="E3707" t="s">
        <v>3479</v>
      </c>
      <c r="F3707" t="s">
        <v>2454</v>
      </c>
      <c r="G3707">
        <v>16</v>
      </c>
      <c r="H3707">
        <v>0</v>
      </c>
      <c r="I3707">
        <v>0</v>
      </c>
      <c r="J3707" s="6" t="s">
        <v>140</v>
      </c>
    </row>
    <row r="3708" spans="1:10">
      <c r="A3708">
        <v>0</v>
      </c>
      <c r="B3708">
        <v>0</v>
      </c>
      <c r="C3708">
        <v>-156.59028960920199</v>
      </c>
      <c r="D3708" t="s">
        <v>14</v>
      </c>
      <c r="E3708" t="s">
        <v>3480</v>
      </c>
      <c r="F3708" t="s">
        <v>2454</v>
      </c>
      <c r="G3708">
        <v>16</v>
      </c>
      <c r="H3708">
        <v>0</v>
      </c>
      <c r="I3708">
        <v>0</v>
      </c>
      <c r="J3708" s="6" t="s">
        <v>140</v>
      </c>
    </row>
    <row r="3709" spans="1:10">
      <c r="A3709">
        <v>0.04</v>
      </c>
      <c r="B3709">
        <v>0</v>
      </c>
      <c r="C3709">
        <v>-297.444584208957</v>
      </c>
      <c r="D3709" t="s">
        <v>14</v>
      </c>
      <c r="E3709" t="s">
        <v>3481</v>
      </c>
      <c r="F3709" t="s">
        <v>2454</v>
      </c>
      <c r="G3709">
        <v>16</v>
      </c>
      <c r="H3709">
        <v>0.04</v>
      </c>
      <c r="I3709">
        <v>5.09931620646296E-3</v>
      </c>
      <c r="J3709" s="6" t="s">
        <v>165</v>
      </c>
    </row>
    <row r="3710" spans="1:10">
      <c r="A3710">
        <v>0</v>
      </c>
      <c r="B3710">
        <v>0</v>
      </c>
      <c r="C3710">
        <v>-307.364014365478</v>
      </c>
      <c r="D3710" t="s">
        <v>14</v>
      </c>
      <c r="E3710" t="s">
        <v>3482</v>
      </c>
      <c r="F3710" t="s">
        <v>2454</v>
      </c>
      <c r="G3710">
        <v>16</v>
      </c>
      <c r="H3710">
        <v>0</v>
      </c>
      <c r="I3710">
        <v>0</v>
      </c>
      <c r="J3710" s="6" t="s">
        <v>140</v>
      </c>
    </row>
    <row r="3711" spans="1:10">
      <c r="A3711">
        <v>0.14000000000000001</v>
      </c>
      <c r="B3711">
        <v>0</v>
      </c>
      <c r="C3711">
        <v>-82.817625288404003</v>
      </c>
      <c r="D3711" t="s">
        <v>10</v>
      </c>
      <c r="E3711" t="s">
        <v>3483</v>
      </c>
      <c r="F3711" t="s">
        <v>2454</v>
      </c>
      <c r="G3711">
        <v>6</v>
      </c>
      <c r="H3711">
        <v>0.14000000000000001</v>
      </c>
      <c r="I3711" s="6" t="s">
        <v>1083</v>
      </c>
      <c r="J3711" s="6" t="s">
        <v>1084</v>
      </c>
    </row>
    <row r="3712" spans="1:10">
      <c r="A3712">
        <v>0</v>
      </c>
      <c r="B3712">
        <v>0</v>
      </c>
      <c r="C3712">
        <v>-0.65327183047759296</v>
      </c>
      <c r="D3712" t="s">
        <v>13</v>
      </c>
      <c r="E3712" t="s">
        <v>3483</v>
      </c>
      <c r="F3712" t="s">
        <v>2454</v>
      </c>
      <c r="G3712">
        <v>7</v>
      </c>
      <c r="H3712">
        <v>0</v>
      </c>
      <c r="I3712">
        <v>0</v>
      </c>
      <c r="J3712" s="6" t="s">
        <v>214</v>
      </c>
    </row>
    <row r="3713" spans="1:10">
      <c r="A3713">
        <v>0.22</v>
      </c>
      <c r="B3713">
        <v>0</v>
      </c>
      <c r="C3713">
        <v>-456.46402168913602</v>
      </c>
      <c r="D3713" t="s">
        <v>14</v>
      </c>
      <c r="E3713" t="s">
        <v>3483</v>
      </c>
      <c r="F3713" t="s">
        <v>2454</v>
      </c>
      <c r="G3713">
        <v>16</v>
      </c>
      <c r="H3713">
        <v>0.22</v>
      </c>
      <c r="I3713">
        <v>8.4047540128129095E-2</v>
      </c>
      <c r="J3713" s="6" t="s">
        <v>114</v>
      </c>
    </row>
    <row r="3714" spans="1:10">
      <c r="A3714">
        <v>0.45</v>
      </c>
      <c r="B3714">
        <v>0</v>
      </c>
      <c r="C3714">
        <v>-820.97982407883796</v>
      </c>
      <c r="D3714" t="s">
        <v>14</v>
      </c>
      <c r="E3714" t="s">
        <v>3484</v>
      </c>
      <c r="F3714" t="s">
        <v>2454</v>
      </c>
      <c r="G3714">
        <v>16</v>
      </c>
      <c r="H3714">
        <v>0.45</v>
      </c>
      <c r="I3714" s="6" t="s">
        <v>233</v>
      </c>
      <c r="J3714" s="6" t="s">
        <v>234</v>
      </c>
    </row>
    <row r="3715" spans="1:10">
      <c r="A3715" s="6" t="s">
        <v>236</v>
      </c>
      <c r="B3715">
        <v>0</v>
      </c>
      <c r="C3715">
        <v>-708.59146169400003</v>
      </c>
      <c r="D3715" t="s">
        <v>14</v>
      </c>
      <c r="E3715" t="s">
        <v>3485</v>
      </c>
      <c r="F3715" t="s">
        <v>2454</v>
      </c>
      <c r="G3715">
        <v>16</v>
      </c>
      <c r="H3715" s="6" t="s">
        <v>236</v>
      </c>
      <c r="I3715" s="6" t="s">
        <v>237</v>
      </c>
      <c r="J3715">
        <v>0.64453599400862305</v>
      </c>
    </row>
    <row r="3716" spans="1:10">
      <c r="A3716">
        <v>0</v>
      </c>
      <c r="B3716">
        <v>0</v>
      </c>
      <c r="C3716">
        <v>-219.18521907268499</v>
      </c>
      <c r="D3716" t="s">
        <v>14</v>
      </c>
      <c r="E3716" t="s">
        <v>3486</v>
      </c>
      <c r="F3716" t="s">
        <v>2454</v>
      </c>
      <c r="G3716">
        <v>16</v>
      </c>
      <c r="H3716">
        <v>0</v>
      </c>
      <c r="I3716">
        <v>0</v>
      </c>
      <c r="J3716" s="6" t="s">
        <v>140</v>
      </c>
    </row>
    <row r="3717" spans="1:10">
      <c r="A3717">
        <v>0</v>
      </c>
      <c r="B3717">
        <v>0</v>
      </c>
      <c r="C3717">
        <v>-58.172068860215198</v>
      </c>
      <c r="D3717" t="s">
        <v>14</v>
      </c>
      <c r="E3717" t="s">
        <v>3487</v>
      </c>
      <c r="F3717" t="s">
        <v>2454</v>
      </c>
      <c r="G3717">
        <v>16</v>
      </c>
      <c r="H3717">
        <v>0</v>
      </c>
      <c r="I3717">
        <v>0</v>
      </c>
      <c r="J3717" s="6" t="s">
        <v>140</v>
      </c>
    </row>
    <row r="3718" spans="1:10">
      <c r="A3718">
        <v>0.15</v>
      </c>
      <c r="B3718">
        <v>0</v>
      </c>
      <c r="C3718">
        <v>-386.65219890064901</v>
      </c>
      <c r="D3718" t="s">
        <v>14</v>
      </c>
      <c r="E3718" t="s">
        <v>3488</v>
      </c>
      <c r="F3718" t="s">
        <v>2454</v>
      </c>
      <c r="G3718">
        <v>16</v>
      </c>
      <c r="H3718">
        <v>0.15</v>
      </c>
      <c r="I3718">
        <v>4.6658155288370001E-2</v>
      </c>
      <c r="J3718" s="6" t="s">
        <v>365</v>
      </c>
    </row>
    <row r="3719" spans="1:10">
      <c r="A3719">
        <v>0.11</v>
      </c>
      <c r="B3719">
        <v>0</v>
      </c>
      <c r="C3719">
        <v>-466.579937848209</v>
      </c>
      <c r="D3719" t="s">
        <v>14</v>
      </c>
      <c r="E3719" t="s">
        <v>3489</v>
      </c>
      <c r="F3719" t="s">
        <v>2454</v>
      </c>
      <c r="G3719">
        <v>16</v>
      </c>
      <c r="H3719">
        <v>0.11</v>
      </c>
      <c r="I3719" s="6" t="s">
        <v>695</v>
      </c>
      <c r="J3719" s="6" t="s">
        <v>696</v>
      </c>
    </row>
    <row r="3720" spans="1:10">
      <c r="A3720">
        <v>0.01</v>
      </c>
      <c r="B3720">
        <v>0</v>
      </c>
      <c r="C3720">
        <v>-361.77519109277</v>
      </c>
      <c r="D3720" t="s">
        <v>14</v>
      </c>
      <c r="E3720" t="s">
        <v>3490</v>
      </c>
      <c r="F3720" t="s">
        <v>2454</v>
      </c>
      <c r="G3720">
        <v>16</v>
      </c>
      <c r="H3720">
        <v>0.01</v>
      </c>
      <c r="I3720" s="6" t="s">
        <v>479</v>
      </c>
      <c r="J3720" s="6" t="s">
        <v>480</v>
      </c>
    </row>
    <row r="3721" spans="1:10">
      <c r="A3721">
        <v>0.18</v>
      </c>
      <c r="B3721">
        <v>0</v>
      </c>
      <c r="C3721">
        <v>-633.38931320118195</v>
      </c>
      <c r="D3721" t="s">
        <v>14</v>
      </c>
      <c r="E3721" t="s">
        <v>3491</v>
      </c>
      <c r="F3721" t="s">
        <v>2454</v>
      </c>
      <c r="G3721">
        <v>16</v>
      </c>
      <c r="H3721">
        <v>0.18</v>
      </c>
      <c r="I3721">
        <v>6.1913216705024199E-2</v>
      </c>
      <c r="J3721" s="6" t="s">
        <v>733</v>
      </c>
    </row>
    <row r="3722" spans="1:10">
      <c r="A3722">
        <v>0.08</v>
      </c>
      <c r="B3722">
        <v>0</v>
      </c>
      <c r="C3722">
        <v>-397.36984066760698</v>
      </c>
      <c r="D3722" t="s">
        <v>14</v>
      </c>
      <c r="E3722" t="s">
        <v>3492</v>
      </c>
      <c r="F3722" t="s">
        <v>2454</v>
      </c>
      <c r="G3722">
        <v>16</v>
      </c>
      <c r="H3722">
        <v>0.08</v>
      </c>
      <c r="I3722">
        <v>1.6879457268963199E-2</v>
      </c>
      <c r="J3722" s="6" t="s">
        <v>713</v>
      </c>
    </row>
    <row r="3723" spans="1:10">
      <c r="A3723">
        <v>0.11</v>
      </c>
      <c r="B3723">
        <v>0</v>
      </c>
      <c r="C3723">
        <v>-55.916719288651301</v>
      </c>
      <c r="D3723" t="s">
        <v>10</v>
      </c>
      <c r="E3723" t="s">
        <v>3493</v>
      </c>
      <c r="F3723" t="s">
        <v>2454</v>
      </c>
      <c r="G3723">
        <v>5</v>
      </c>
      <c r="H3723">
        <v>0.11</v>
      </c>
      <c r="I3723" s="6" t="s">
        <v>551</v>
      </c>
      <c r="J3723" s="6" t="s">
        <v>552</v>
      </c>
    </row>
    <row r="3724" spans="1:10">
      <c r="A3724">
        <v>0</v>
      </c>
      <c r="B3724">
        <v>0</v>
      </c>
      <c r="C3724">
        <v>-11.920132077840901</v>
      </c>
      <c r="D3724" t="s">
        <v>13</v>
      </c>
      <c r="E3724" t="s">
        <v>3493</v>
      </c>
      <c r="F3724" t="s">
        <v>2454</v>
      </c>
      <c r="G3724">
        <v>7</v>
      </c>
      <c r="H3724">
        <v>0</v>
      </c>
      <c r="I3724">
        <v>0</v>
      </c>
      <c r="J3724" s="6" t="s">
        <v>214</v>
      </c>
    </row>
    <row r="3725" spans="1:10">
      <c r="A3725">
        <v>0.13</v>
      </c>
      <c r="B3725">
        <v>0</v>
      </c>
      <c r="C3725">
        <v>-451.28209643577901</v>
      </c>
      <c r="D3725" t="s">
        <v>14</v>
      </c>
      <c r="E3725" t="s">
        <v>3493</v>
      </c>
      <c r="F3725" t="s">
        <v>2454</v>
      </c>
      <c r="G3725">
        <v>16</v>
      </c>
      <c r="H3725">
        <v>0.13</v>
      </c>
      <c r="I3725">
        <v>3.7231133725714599E-2</v>
      </c>
      <c r="J3725" s="6" t="s">
        <v>336</v>
      </c>
    </row>
    <row r="3726" spans="1:10">
      <c r="A3726">
        <v>0.72</v>
      </c>
      <c r="B3726">
        <v>0</v>
      </c>
      <c r="C3726">
        <v>-66.532894534880498</v>
      </c>
      <c r="D3726" t="s">
        <v>13</v>
      </c>
      <c r="E3726" t="s">
        <v>3494</v>
      </c>
      <c r="F3726" t="s">
        <v>2454</v>
      </c>
      <c r="G3726">
        <v>6</v>
      </c>
      <c r="H3726">
        <v>0.72</v>
      </c>
      <c r="I3726" s="6" t="s">
        <v>2687</v>
      </c>
      <c r="J3726" s="6" t="s">
        <v>2688</v>
      </c>
    </row>
    <row r="3727" spans="1:10">
      <c r="A3727">
        <v>0.28999999999999998</v>
      </c>
      <c r="B3727">
        <v>0</v>
      </c>
      <c r="C3727">
        <v>-343.891074352305</v>
      </c>
      <c r="D3727" t="s">
        <v>14</v>
      </c>
      <c r="E3727" t="s">
        <v>3494</v>
      </c>
      <c r="F3727" t="s">
        <v>2454</v>
      </c>
      <c r="G3727">
        <v>16</v>
      </c>
      <c r="H3727">
        <v>0.28999999999999998</v>
      </c>
      <c r="I3727" s="6" t="s">
        <v>386</v>
      </c>
      <c r="J3727" s="6" t="s">
        <v>387</v>
      </c>
    </row>
    <row r="3728" spans="1:10">
      <c r="A3728">
        <v>0</v>
      </c>
      <c r="B3728">
        <v>0</v>
      </c>
      <c r="C3728">
        <v>-23.7467461241412</v>
      </c>
      <c r="D3728" t="s">
        <v>10</v>
      </c>
      <c r="E3728" t="s">
        <v>3495</v>
      </c>
      <c r="F3728" t="s">
        <v>2454</v>
      </c>
      <c r="G3728">
        <v>7</v>
      </c>
      <c r="H3728">
        <v>0</v>
      </c>
      <c r="I3728">
        <v>0</v>
      </c>
      <c r="J3728" s="6" t="s">
        <v>214</v>
      </c>
    </row>
    <row r="3729" spans="1:10">
      <c r="A3729">
        <v>0.51</v>
      </c>
      <c r="B3729">
        <v>0</v>
      </c>
      <c r="C3729">
        <v>-664.37791720395705</v>
      </c>
      <c r="D3729" t="s">
        <v>14</v>
      </c>
      <c r="E3729" t="s">
        <v>3495</v>
      </c>
      <c r="F3729" t="s">
        <v>2454</v>
      </c>
      <c r="G3729">
        <v>16</v>
      </c>
      <c r="H3729">
        <v>0.51</v>
      </c>
      <c r="I3729" s="6" t="s">
        <v>271</v>
      </c>
      <c r="J3729" s="6" t="s">
        <v>272</v>
      </c>
    </row>
    <row r="3730" spans="1:10">
      <c r="A3730">
        <v>0.89</v>
      </c>
      <c r="B3730">
        <v>0</v>
      </c>
      <c r="C3730">
        <v>-58.466031024506798</v>
      </c>
      <c r="D3730" t="s">
        <v>10</v>
      </c>
      <c r="E3730" t="s">
        <v>3496</v>
      </c>
      <c r="F3730" t="s">
        <v>3497</v>
      </c>
      <c r="G3730">
        <v>5</v>
      </c>
      <c r="H3730">
        <v>0.89</v>
      </c>
      <c r="I3730" s="6" t="s">
        <v>250</v>
      </c>
      <c r="J3730" s="6" t="s">
        <v>251</v>
      </c>
    </row>
    <row r="3731" spans="1:10">
      <c r="A3731">
        <v>0.33</v>
      </c>
      <c r="B3731">
        <v>0</v>
      </c>
      <c r="C3731">
        <v>-653.07167778190399</v>
      </c>
      <c r="D3731" t="s">
        <v>14</v>
      </c>
      <c r="E3731" t="s">
        <v>3496</v>
      </c>
      <c r="F3731" t="s">
        <v>3497</v>
      </c>
      <c r="G3731">
        <v>16</v>
      </c>
      <c r="H3731">
        <v>0.33</v>
      </c>
      <c r="I3731" s="6" t="s">
        <v>1025</v>
      </c>
      <c r="J3731" s="6" t="s">
        <v>1026</v>
      </c>
    </row>
    <row r="3732" spans="1:10">
      <c r="A3732">
        <v>0.04</v>
      </c>
      <c r="B3732">
        <v>0</v>
      </c>
      <c r="C3732">
        <v>-60.057732073573199</v>
      </c>
      <c r="D3732" t="s">
        <v>14</v>
      </c>
      <c r="E3732" t="s">
        <v>3498</v>
      </c>
      <c r="F3732" t="s">
        <v>3497</v>
      </c>
      <c r="G3732">
        <v>5</v>
      </c>
      <c r="H3732">
        <v>0.04</v>
      </c>
      <c r="I3732">
        <v>1.89361819909976E-3</v>
      </c>
      <c r="J3732" s="6" t="s">
        <v>270</v>
      </c>
    </row>
    <row r="3733" spans="1:10">
      <c r="A3733">
        <v>1</v>
      </c>
      <c r="B3733">
        <v>0</v>
      </c>
      <c r="C3733">
        <v>-180.22099463178799</v>
      </c>
      <c r="D3733" t="s">
        <v>14</v>
      </c>
      <c r="E3733" t="s">
        <v>3499</v>
      </c>
      <c r="F3733" t="s">
        <v>3497</v>
      </c>
      <c r="G3733">
        <v>16</v>
      </c>
      <c r="H3733">
        <v>1</v>
      </c>
      <c r="I3733" s="6" t="s">
        <v>149</v>
      </c>
      <c r="J3733">
        <v>1</v>
      </c>
    </row>
    <row r="3734" spans="1:10">
      <c r="A3734">
        <v>0</v>
      </c>
      <c r="B3734">
        <v>0</v>
      </c>
      <c r="C3734">
        <v>-346.90827472456198</v>
      </c>
      <c r="D3734" t="s">
        <v>14</v>
      </c>
      <c r="E3734" t="s">
        <v>3500</v>
      </c>
      <c r="F3734" t="s">
        <v>3497</v>
      </c>
      <c r="G3734">
        <v>16</v>
      </c>
      <c r="H3734">
        <v>0</v>
      </c>
      <c r="I3734">
        <v>0</v>
      </c>
      <c r="J3734" s="6" t="s">
        <v>140</v>
      </c>
    </row>
    <row r="3735" spans="1:10">
      <c r="A3735">
        <v>0.28000000000000003</v>
      </c>
      <c r="B3735">
        <v>0</v>
      </c>
      <c r="C3735">
        <v>-757.07012797262405</v>
      </c>
      <c r="D3735" t="s">
        <v>14</v>
      </c>
      <c r="E3735" t="s">
        <v>3501</v>
      </c>
      <c r="F3735" t="s">
        <v>3497</v>
      </c>
      <c r="G3735">
        <v>16</v>
      </c>
      <c r="H3735">
        <v>0.28000000000000003</v>
      </c>
      <c r="I3735" s="6" t="s">
        <v>280</v>
      </c>
      <c r="J3735" s="6" t="s">
        <v>281</v>
      </c>
    </row>
    <row r="3736" spans="1:10">
      <c r="A3736">
        <v>0.3</v>
      </c>
      <c r="B3736">
        <v>0</v>
      </c>
      <c r="C3736">
        <v>-152.82003282845</v>
      </c>
      <c r="D3736" t="s">
        <v>10</v>
      </c>
      <c r="E3736" t="s">
        <v>3502</v>
      </c>
      <c r="F3736" t="s">
        <v>3497</v>
      </c>
      <c r="G3736">
        <v>5</v>
      </c>
      <c r="H3736">
        <v>0.3</v>
      </c>
      <c r="I3736">
        <v>7.2584039985663401E-2</v>
      </c>
      <c r="J3736" s="6" t="s">
        <v>972</v>
      </c>
    </row>
    <row r="3737" spans="1:10">
      <c r="A3737">
        <v>0.19</v>
      </c>
      <c r="B3737">
        <v>0</v>
      </c>
      <c r="C3737">
        <v>-53.096026840794302</v>
      </c>
      <c r="D3737" t="s">
        <v>13</v>
      </c>
      <c r="E3737" t="s">
        <v>3502</v>
      </c>
      <c r="F3737" t="s">
        <v>3497</v>
      </c>
      <c r="G3737">
        <v>5</v>
      </c>
      <c r="H3737">
        <v>0.19</v>
      </c>
      <c r="I3737">
        <v>3.3128026833885202E-2</v>
      </c>
      <c r="J3737">
        <v>0.61625110133168304</v>
      </c>
    </row>
    <row r="3738" spans="1:10">
      <c r="A3738">
        <v>0.06</v>
      </c>
      <c r="B3738">
        <v>0</v>
      </c>
      <c r="C3738">
        <v>-315.294521326005</v>
      </c>
      <c r="D3738" t="s">
        <v>14</v>
      </c>
      <c r="E3738" t="s">
        <v>3502</v>
      </c>
      <c r="F3738" t="s">
        <v>3497</v>
      </c>
      <c r="G3738">
        <v>16</v>
      </c>
      <c r="H3738">
        <v>0.06</v>
      </c>
      <c r="I3738" s="6" t="s">
        <v>932</v>
      </c>
      <c r="J3738" s="6" t="s">
        <v>933</v>
      </c>
    </row>
    <row r="3739" spans="1:10">
      <c r="A3739" s="6" t="s">
        <v>488</v>
      </c>
      <c r="B3739">
        <v>0</v>
      </c>
      <c r="C3739">
        <v>-467.24226172524902</v>
      </c>
      <c r="D3739" t="s">
        <v>14</v>
      </c>
      <c r="E3739" t="s">
        <v>3503</v>
      </c>
      <c r="F3739" t="s">
        <v>3497</v>
      </c>
      <c r="G3739">
        <v>16</v>
      </c>
      <c r="H3739" s="6" t="s">
        <v>488</v>
      </c>
      <c r="I3739">
        <v>0.58890888943173203</v>
      </c>
      <c r="J3739" s="6" t="s">
        <v>490</v>
      </c>
    </row>
    <row r="3740" spans="1:10">
      <c r="A3740">
        <v>0.72</v>
      </c>
      <c r="B3740">
        <v>0</v>
      </c>
      <c r="C3740">
        <v>-77.508544243028396</v>
      </c>
      <c r="D3740" t="s">
        <v>10</v>
      </c>
      <c r="E3740" t="s">
        <v>3504</v>
      </c>
      <c r="F3740" t="s">
        <v>3497</v>
      </c>
      <c r="G3740">
        <v>6</v>
      </c>
      <c r="H3740">
        <v>0.72</v>
      </c>
      <c r="I3740" s="6" t="s">
        <v>2687</v>
      </c>
      <c r="J3740" s="6" t="s">
        <v>2688</v>
      </c>
    </row>
    <row r="3741" spans="1:10">
      <c r="A3741">
        <v>0.56000000000000005</v>
      </c>
      <c r="B3741">
        <v>0</v>
      </c>
      <c r="C3741">
        <v>-59.952731397872697</v>
      </c>
      <c r="D3741" t="s">
        <v>13</v>
      </c>
      <c r="E3741" t="s">
        <v>3504</v>
      </c>
      <c r="F3741" t="s">
        <v>3497</v>
      </c>
      <c r="G3741">
        <v>7</v>
      </c>
      <c r="H3741">
        <v>0.56000000000000005</v>
      </c>
      <c r="I3741" s="6" t="s">
        <v>1557</v>
      </c>
      <c r="J3741" s="6" t="s">
        <v>1558</v>
      </c>
    </row>
    <row r="3742" spans="1:10">
      <c r="A3742">
        <v>0.48</v>
      </c>
      <c r="B3742">
        <v>0</v>
      </c>
      <c r="C3742">
        <v>-579.124174588031</v>
      </c>
      <c r="D3742" t="s">
        <v>14</v>
      </c>
      <c r="E3742" t="s">
        <v>3504</v>
      </c>
      <c r="F3742" t="s">
        <v>3497</v>
      </c>
      <c r="G3742">
        <v>16</v>
      </c>
      <c r="H3742">
        <v>0.48</v>
      </c>
      <c r="I3742" s="6" t="s">
        <v>510</v>
      </c>
      <c r="J3742" s="6" t="s">
        <v>511</v>
      </c>
    </row>
    <row r="3743" spans="1:10">
      <c r="A3743">
        <v>0.11</v>
      </c>
      <c r="B3743">
        <v>0</v>
      </c>
      <c r="C3743">
        <v>-397.10363059065099</v>
      </c>
      <c r="D3743" t="s">
        <v>14</v>
      </c>
      <c r="E3743" t="s">
        <v>3505</v>
      </c>
      <c r="F3743" t="s">
        <v>3506</v>
      </c>
      <c r="G3743">
        <v>16</v>
      </c>
      <c r="H3743">
        <v>0.11</v>
      </c>
      <c r="I3743" s="6" t="s">
        <v>695</v>
      </c>
      <c r="J3743" s="6" t="s">
        <v>696</v>
      </c>
    </row>
    <row r="3744" spans="1:10">
      <c r="A3744">
        <v>0.08</v>
      </c>
      <c r="B3744">
        <v>0</v>
      </c>
      <c r="C3744">
        <v>-486.19071140480702</v>
      </c>
      <c r="D3744" t="s">
        <v>14</v>
      </c>
      <c r="E3744" t="s">
        <v>3507</v>
      </c>
      <c r="F3744" t="s">
        <v>3508</v>
      </c>
      <c r="G3744">
        <v>16</v>
      </c>
      <c r="H3744">
        <v>0.08</v>
      </c>
      <c r="I3744">
        <v>1.6879457268963199E-2</v>
      </c>
      <c r="J3744" s="6" t="s">
        <v>713</v>
      </c>
    </row>
    <row r="3745" spans="1:10">
      <c r="A3745">
        <v>0</v>
      </c>
      <c r="B3745">
        <v>0</v>
      </c>
      <c r="C3745">
        <v>-102.50669239082001</v>
      </c>
      <c r="D3745" t="s">
        <v>14</v>
      </c>
      <c r="E3745" t="s">
        <v>3509</v>
      </c>
      <c r="F3745" t="s">
        <v>3508</v>
      </c>
      <c r="G3745">
        <v>16</v>
      </c>
      <c r="H3745">
        <v>0</v>
      </c>
      <c r="I3745">
        <v>0</v>
      </c>
      <c r="J3745" s="6" t="s">
        <v>140</v>
      </c>
    </row>
    <row r="3746" spans="1:10">
      <c r="A3746">
        <v>0.01</v>
      </c>
      <c r="B3746">
        <v>0</v>
      </c>
      <c r="C3746">
        <v>-217.731089950094</v>
      </c>
      <c r="D3746" t="s">
        <v>14</v>
      </c>
      <c r="E3746" t="s">
        <v>3510</v>
      </c>
      <c r="F3746" t="s">
        <v>3508</v>
      </c>
      <c r="G3746">
        <v>16</v>
      </c>
      <c r="H3746">
        <v>0.01</v>
      </c>
      <c r="I3746" s="6" t="s">
        <v>479</v>
      </c>
      <c r="J3746" s="6" t="s">
        <v>480</v>
      </c>
    </row>
    <row r="3747" spans="1:10">
      <c r="A3747">
        <v>0.37</v>
      </c>
      <c r="B3747">
        <v>0</v>
      </c>
      <c r="C3747">
        <v>-51.865620050851298</v>
      </c>
      <c r="D3747" t="s">
        <v>13</v>
      </c>
      <c r="E3747" t="s">
        <v>3511</v>
      </c>
      <c r="F3747" t="s">
        <v>3508</v>
      </c>
      <c r="G3747">
        <v>5</v>
      </c>
      <c r="H3747">
        <v>0.37</v>
      </c>
      <c r="I3747" s="6" t="s">
        <v>268</v>
      </c>
      <c r="J3747" s="6" t="s">
        <v>269</v>
      </c>
    </row>
    <row r="3748" spans="1:10">
      <c r="A3748">
        <v>0.88</v>
      </c>
      <c r="B3748">
        <v>0</v>
      </c>
      <c r="C3748">
        <v>-487.04057355517102</v>
      </c>
      <c r="D3748" t="s">
        <v>14</v>
      </c>
      <c r="E3748" t="s">
        <v>3511</v>
      </c>
      <c r="F3748" t="s">
        <v>3508</v>
      </c>
      <c r="G3748">
        <v>16</v>
      </c>
      <c r="H3748">
        <v>0.88</v>
      </c>
      <c r="I3748" s="6" t="s">
        <v>434</v>
      </c>
      <c r="J3748" s="6" t="s">
        <v>435</v>
      </c>
    </row>
    <row r="3749" spans="1:10">
      <c r="A3749">
        <v>0.06</v>
      </c>
      <c r="B3749">
        <v>0</v>
      </c>
      <c r="C3749">
        <v>-424.45955798449199</v>
      </c>
      <c r="D3749" t="s">
        <v>14</v>
      </c>
      <c r="E3749" t="s">
        <v>3512</v>
      </c>
      <c r="F3749" t="s">
        <v>3508</v>
      </c>
      <c r="G3749">
        <v>23</v>
      </c>
      <c r="H3749">
        <v>0.06</v>
      </c>
      <c r="I3749" s="6" t="s">
        <v>3513</v>
      </c>
      <c r="J3749" s="6" t="s">
        <v>3514</v>
      </c>
    </row>
    <row r="3750" spans="1:10">
      <c r="A3750">
        <v>0.04</v>
      </c>
      <c r="B3750">
        <v>0</v>
      </c>
      <c r="C3750">
        <v>-402.16562620605902</v>
      </c>
      <c r="D3750" t="s">
        <v>14</v>
      </c>
      <c r="E3750" t="s">
        <v>3515</v>
      </c>
      <c r="F3750" t="s">
        <v>3508</v>
      </c>
      <c r="G3750">
        <v>16</v>
      </c>
      <c r="H3750">
        <v>0.04</v>
      </c>
      <c r="I3750">
        <v>5.09931620646296E-3</v>
      </c>
      <c r="J3750" s="6" t="s">
        <v>165</v>
      </c>
    </row>
    <row r="3751" spans="1:10">
      <c r="A3751">
        <v>0.09</v>
      </c>
      <c r="B3751">
        <v>0</v>
      </c>
      <c r="C3751">
        <v>-50.6723253904686</v>
      </c>
      <c r="D3751" t="s">
        <v>10</v>
      </c>
      <c r="E3751" t="s">
        <v>3516</v>
      </c>
      <c r="F3751" t="s">
        <v>3508</v>
      </c>
      <c r="G3751">
        <v>6</v>
      </c>
      <c r="H3751">
        <v>0.09</v>
      </c>
      <c r="I3751" s="6" t="s">
        <v>1930</v>
      </c>
      <c r="J3751" s="6" t="s">
        <v>1931</v>
      </c>
    </row>
    <row r="3752" spans="1:10">
      <c r="A3752">
        <v>0.63</v>
      </c>
      <c r="B3752">
        <v>0</v>
      </c>
      <c r="C3752">
        <v>-583.66826541447006</v>
      </c>
      <c r="D3752" t="s">
        <v>14</v>
      </c>
      <c r="E3752" t="s">
        <v>3516</v>
      </c>
      <c r="F3752" t="s">
        <v>3508</v>
      </c>
      <c r="G3752">
        <v>16</v>
      </c>
      <c r="H3752">
        <v>0.63</v>
      </c>
      <c r="I3752" s="6" t="s">
        <v>497</v>
      </c>
      <c r="J3752" s="6" t="s">
        <v>498</v>
      </c>
    </row>
    <row r="3753" spans="1:10">
      <c r="A3753">
        <v>0.13</v>
      </c>
      <c r="B3753">
        <v>0</v>
      </c>
      <c r="C3753">
        <v>-433.44577823574201</v>
      </c>
      <c r="D3753" t="s">
        <v>14</v>
      </c>
      <c r="E3753" t="s">
        <v>3517</v>
      </c>
      <c r="F3753" t="s">
        <v>3508</v>
      </c>
      <c r="G3753">
        <v>16</v>
      </c>
      <c r="H3753">
        <v>0.13</v>
      </c>
      <c r="I3753">
        <v>3.7231133725714599E-2</v>
      </c>
      <c r="J3753" s="6" t="s">
        <v>336</v>
      </c>
    </row>
    <row r="3754" spans="1:10">
      <c r="A3754">
        <v>0</v>
      </c>
      <c r="B3754">
        <v>0</v>
      </c>
      <c r="C3754">
        <v>-75.500378365185</v>
      </c>
      <c r="D3754" t="s">
        <v>14</v>
      </c>
      <c r="E3754" t="s">
        <v>3518</v>
      </c>
      <c r="F3754" t="s">
        <v>3508</v>
      </c>
      <c r="G3754">
        <v>16</v>
      </c>
      <c r="H3754">
        <v>0</v>
      </c>
      <c r="I3754">
        <v>0</v>
      </c>
      <c r="J3754" s="6" t="s">
        <v>140</v>
      </c>
    </row>
    <row r="3755" spans="1:10">
      <c r="A3755">
        <v>0</v>
      </c>
      <c r="B3755">
        <v>0</v>
      </c>
      <c r="C3755">
        <v>-101.23200320522299</v>
      </c>
      <c r="D3755" t="s">
        <v>14</v>
      </c>
      <c r="E3755" t="s">
        <v>3519</v>
      </c>
      <c r="F3755" t="s">
        <v>3508</v>
      </c>
      <c r="G3755">
        <v>16</v>
      </c>
      <c r="H3755">
        <v>0</v>
      </c>
      <c r="I3755">
        <v>0</v>
      </c>
      <c r="J3755" s="6" t="s">
        <v>140</v>
      </c>
    </row>
    <row r="3756" spans="1:10">
      <c r="A3756">
        <v>0</v>
      </c>
      <c r="B3756">
        <v>0</v>
      </c>
      <c r="C3756">
        <v>-60.747769443173297</v>
      </c>
      <c r="D3756" t="s">
        <v>14</v>
      </c>
      <c r="E3756" t="s">
        <v>3520</v>
      </c>
      <c r="F3756" t="s">
        <v>3508</v>
      </c>
      <c r="G3756">
        <v>16</v>
      </c>
      <c r="H3756">
        <v>0</v>
      </c>
      <c r="I3756">
        <v>0</v>
      </c>
      <c r="J3756" s="6" t="s">
        <v>140</v>
      </c>
    </row>
    <row r="3757" spans="1:10">
      <c r="A3757">
        <v>0.54</v>
      </c>
      <c r="B3757">
        <v>0</v>
      </c>
      <c r="C3757">
        <v>-762.47960696600705</v>
      </c>
      <c r="D3757" t="s">
        <v>14</v>
      </c>
      <c r="E3757" t="s">
        <v>3521</v>
      </c>
      <c r="F3757" t="s">
        <v>3508</v>
      </c>
      <c r="G3757">
        <v>16</v>
      </c>
      <c r="H3757">
        <v>0.54</v>
      </c>
      <c r="I3757" s="6" t="s">
        <v>517</v>
      </c>
      <c r="J3757" s="6" t="s">
        <v>518</v>
      </c>
    </row>
    <row r="3758" spans="1:10">
      <c r="A3758">
        <v>0.5</v>
      </c>
      <c r="B3758">
        <v>0</v>
      </c>
      <c r="C3758">
        <v>-898.52405479926199</v>
      </c>
      <c r="D3758" t="s">
        <v>14</v>
      </c>
      <c r="E3758" t="s">
        <v>3522</v>
      </c>
      <c r="F3758" t="s">
        <v>3508</v>
      </c>
      <c r="G3758">
        <v>16</v>
      </c>
      <c r="H3758">
        <v>0.5</v>
      </c>
      <c r="I3758" s="6" t="s">
        <v>188</v>
      </c>
      <c r="J3758" s="6" t="s">
        <v>189</v>
      </c>
    </row>
    <row r="3759" spans="1:10">
      <c r="A3759">
        <v>0</v>
      </c>
      <c r="B3759">
        <v>0</v>
      </c>
      <c r="C3759">
        <v>-12.618136415523701</v>
      </c>
      <c r="D3759" t="s">
        <v>10</v>
      </c>
      <c r="E3759" t="s">
        <v>3523</v>
      </c>
      <c r="F3759" t="s">
        <v>3508</v>
      </c>
      <c r="G3759">
        <v>6</v>
      </c>
      <c r="H3759">
        <v>0</v>
      </c>
      <c r="I3759">
        <v>0</v>
      </c>
      <c r="J3759" s="6" t="s">
        <v>109</v>
      </c>
    </row>
    <row r="3760" spans="1:10">
      <c r="A3760">
        <v>0</v>
      </c>
      <c r="B3760">
        <v>0</v>
      </c>
      <c r="C3760">
        <v>-6.7836995747720099</v>
      </c>
      <c r="D3760" t="s">
        <v>13</v>
      </c>
      <c r="E3760" t="s">
        <v>3523</v>
      </c>
      <c r="F3760" t="s">
        <v>3508</v>
      </c>
      <c r="G3760">
        <v>6</v>
      </c>
      <c r="H3760">
        <v>0</v>
      </c>
      <c r="I3760">
        <v>0</v>
      </c>
      <c r="J3760" s="6" t="s">
        <v>109</v>
      </c>
    </row>
    <row r="3761" spans="1:10">
      <c r="A3761">
        <v>0.23</v>
      </c>
      <c r="B3761">
        <v>0</v>
      </c>
      <c r="C3761">
        <v>-441.264648446016</v>
      </c>
      <c r="D3761" t="s">
        <v>14</v>
      </c>
      <c r="E3761" t="s">
        <v>3523</v>
      </c>
      <c r="F3761" t="s">
        <v>3508</v>
      </c>
      <c r="G3761">
        <v>16</v>
      </c>
      <c r="H3761">
        <v>0.23</v>
      </c>
      <c r="I3761">
        <v>8.9866955870574194E-2</v>
      </c>
      <c r="J3761" s="6" t="s">
        <v>402</v>
      </c>
    </row>
    <row r="3762" spans="1:10">
      <c r="A3762">
        <v>0</v>
      </c>
      <c r="B3762">
        <v>0</v>
      </c>
      <c r="C3762">
        <v>-84.193977153196201</v>
      </c>
      <c r="D3762" t="s">
        <v>14</v>
      </c>
      <c r="E3762" t="s">
        <v>3524</v>
      </c>
      <c r="F3762" t="s">
        <v>3508</v>
      </c>
      <c r="G3762">
        <v>16</v>
      </c>
      <c r="H3762">
        <v>0</v>
      </c>
      <c r="I3762">
        <v>0</v>
      </c>
      <c r="J3762" s="6" t="s">
        <v>140</v>
      </c>
    </row>
    <row r="3763" spans="1:10">
      <c r="A3763">
        <v>0.02</v>
      </c>
      <c r="B3763">
        <v>0</v>
      </c>
      <c r="C3763">
        <v>-19.103699272684398</v>
      </c>
      <c r="D3763" t="s">
        <v>13</v>
      </c>
      <c r="E3763" t="s">
        <v>3525</v>
      </c>
      <c r="F3763" t="s">
        <v>3508</v>
      </c>
      <c r="G3763">
        <v>5</v>
      </c>
      <c r="H3763">
        <v>0.02</v>
      </c>
      <c r="I3763" s="6" t="s">
        <v>391</v>
      </c>
      <c r="J3763" s="6" t="s">
        <v>392</v>
      </c>
    </row>
    <row r="3764" spans="1:10">
      <c r="A3764">
        <v>0.65</v>
      </c>
      <c r="B3764">
        <v>0</v>
      </c>
      <c r="C3764">
        <v>-710.87964639710299</v>
      </c>
      <c r="D3764" t="s">
        <v>14</v>
      </c>
      <c r="E3764" t="s">
        <v>3525</v>
      </c>
      <c r="F3764" t="s">
        <v>3508</v>
      </c>
      <c r="G3764">
        <v>16</v>
      </c>
      <c r="H3764">
        <v>0.65</v>
      </c>
      <c r="I3764" s="6" t="s">
        <v>470</v>
      </c>
      <c r="J3764" s="6" t="s">
        <v>471</v>
      </c>
    </row>
    <row r="3765" spans="1:10">
      <c r="A3765">
        <v>0.99</v>
      </c>
      <c r="B3765">
        <v>0</v>
      </c>
      <c r="C3765">
        <v>-279.40611917944801</v>
      </c>
      <c r="D3765" t="s">
        <v>14</v>
      </c>
      <c r="E3765" t="s">
        <v>3526</v>
      </c>
      <c r="F3765" t="s">
        <v>3508</v>
      </c>
      <c r="G3765">
        <v>16</v>
      </c>
      <c r="H3765">
        <v>0.99</v>
      </c>
      <c r="I3765" s="6" t="s">
        <v>263</v>
      </c>
      <c r="J3765" s="6" t="s">
        <v>264</v>
      </c>
    </row>
    <row r="3766" spans="1:10">
      <c r="A3766">
        <v>0.23</v>
      </c>
      <c r="B3766">
        <v>0</v>
      </c>
      <c r="C3766">
        <v>-49.707627098485901</v>
      </c>
      <c r="D3766" t="s">
        <v>10</v>
      </c>
      <c r="E3766" t="s">
        <v>3527</v>
      </c>
      <c r="F3766" t="s">
        <v>3508</v>
      </c>
      <c r="G3766">
        <v>5</v>
      </c>
      <c r="H3766">
        <v>0.23</v>
      </c>
      <c r="I3766">
        <v>4.6131675776357399E-2</v>
      </c>
      <c r="J3766">
        <v>0.64848885520655697</v>
      </c>
    </row>
    <row r="3767" spans="1:10">
      <c r="A3767">
        <v>0.21</v>
      </c>
      <c r="B3767">
        <v>0</v>
      </c>
      <c r="C3767">
        <v>-50.463380848122299</v>
      </c>
      <c r="D3767" t="s">
        <v>13</v>
      </c>
      <c r="E3767" t="s">
        <v>3527</v>
      </c>
      <c r="F3767" t="s">
        <v>3508</v>
      </c>
      <c r="G3767">
        <v>5</v>
      </c>
      <c r="H3767">
        <v>0.21</v>
      </c>
      <c r="I3767">
        <v>3.9425102245848997E-2</v>
      </c>
      <c r="J3767" s="6" t="s">
        <v>630</v>
      </c>
    </row>
    <row r="3768" spans="1:10">
      <c r="A3768">
        <v>0.66</v>
      </c>
      <c r="B3768">
        <v>0</v>
      </c>
      <c r="C3768">
        <v>-436.49243889530499</v>
      </c>
      <c r="D3768" t="s">
        <v>14</v>
      </c>
      <c r="E3768" t="s">
        <v>3527</v>
      </c>
      <c r="F3768" t="s">
        <v>3508</v>
      </c>
      <c r="G3768">
        <v>16</v>
      </c>
      <c r="H3768">
        <v>0.66</v>
      </c>
      <c r="I3768" s="6" t="s">
        <v>486</v>
      </c>
      <c r="J3768" s="6" t="s">
        <v>487</v>
      </c>
    </row>
    <row r="3769" spans="1:10">
      <c r="A3769">
        <v>0</v>
      </c>
      <c r="B3769">
        <v>0</v>
      </c>
      <c r="C3769">
        <v>-5.5779363986932999</v>
      </c>
      <c r="D3769" t="s">
        <v>14</v>
      </c>
      <c r="E3769" t="s">
        <v>3528</v>
      </c>
      <c r="F3769" t="s">
        <v>3508</v>
      </c>
      <c r="G3769">
        <v>16</v>
      </c>
      <c r="H3769">
        <v>0</v>
      </c>
      <c r="I3769">
        <v>0</v>
      </c>
      <c r="J3769" s="6" t="s">
        <v>140</v>
      </c>
    </row>
    <row r="3770" spans="1:10">
      <c r="A3770">
        <v>0.66</v>
      </c>
      <c r="B3770">
        <v>0</v>
      </c>
      <c r="C3770">
        <v>-80.250909940631701</v>
      </c>
      <c r="D3770" t="s">
        <v>10</v>
      </c>
      <c r="E3770" t="s">
        <v>3529</v>
      </c>
      <c r="F3770" t="s">
        <v>3508</v>
      </c>
      <c r="G3770">
        <v>5</v>
      </c>
      <c r="H3770">
        <v>0.66</v>
      </c>
      <c r="I3770" s="6" t="s">
        <v>778</v>
      </c>
      <c r="J3770" s="6" t="s">
        <v>779</v>
      </c>
    </row>
    <row r="3771" spans="1:10">
      <c r="A3771">
        <v>0.64</v>
      </c>
      <c r="B3771">
        <v>0</v>
      </c>
      <c r="C3771">
        <v>-68.750085658307199</v>
      </c>
      <c r="D3771" t="s">
        <v>13</v>
      </c>
      <c r="E3771" t="s">
        <v>3529</v>
      </c>
      <c r="F3771" t="s">
        <v>3508</v>
      </c>
      <c r="G3771">
        <v>5</v>
      </c>
      <c r="H3771">
        <v>0.64</v>
      </c>
      <c r="I3771" s="6" t="s">
        <v>1404</v>
      </c>
      <c r="J3771" s="6" t="s">
        <v>1405</v>
      </c>
    </row>
    <row r="3772" spans="1:10">
      <c r="A3772" s="6" t="s">
        <v>573</v>
      </c>
      <c r="B3772">
        <v>0</v>
      </c>
      <c r="C3772">
        <v>-601.908793432366</v>
      </c>
      <c r="D3772" t="s">
        <v>14</v>
      </c>
      <c r="E3772" t="s">
        <v>3529</v>
      </c>
      <c r="F3772" t="s">
        <v>3508</v>
      </c>
      <c r="G3772">
        <v>16</v>
      </c>
      <c r="H3772" s="6" t="s">
        <v>573</v>
      </c>
      <c r="I3772" s="6" t="s">
        <v>575</v>
      </c>
      <c r="J3772" s="6" t="s">
        <v>576</v>
      </c>
    </row>
    <row r="3773" spans="1:10">
      <c r="A3773">
        <v>0.38</v>
      </c>
      <c r="B3773">
        <v>0</v>
      </c>
      <c r="C3773">
        <v>-105.198541875215</v>
      </c>
      <c r="D3773" t="s">
        <v>10</v>
      </c>
      <c r="E3773" t="s">
        <v>3530</v>
      </c>
      <c r="F3773" t="s">
        <v>3508</v>
      </c>
      <c r="G3773">
        <v>6</v>
      </c>
      <c r="H3773">
        <v>0.38</v>
      </c>
      <c r="I3773" s="6" t="s">
        <v>2343</v>
      </c>
      <c r="J3773" s="6" t="s">
        <v>2344</v>
      </c>
    </row>
    <row r="3774" spans="1:10">
      <c r="A3774">
        <v>0.15</v>
      </c>
      <c r="B3774">
        <v>0</v>
      </c>
      <c r="C3774">
        <v>-41.591372604829303</v>
      </c>
      <c r="D3774" t="s">
        <v>13</v>
      </c>
      <c r="E3774" t="s">
        <v>3530</v>
      </c>
      <c r="F3774" t="s">
        <v>3508</v>
      </c>
      <c r="G3774">
        <v>5</v>
      </c>
      <c r="H3774">
        <v>0.15</v>
      </c>
      <c r="I3774">
        <v>2.1852065792031899E-2</v>
      </c>
      <c r="J3774" s="6" t="s">
        <v>110</v>
      </c>
    </row>
    <row r="3775" spans="1:10">
      <c r="A3775">
        <v>0.62</v>
      </c>
      <c r="B3775">
        <v>0</v>
      </c>
      <c r="C3775">
        <v>-631.530222515069</v>
      </c>
      <c r="D3775" t="s">
        <v>14</v>
      </c>
      <c r="E3775" t="s">
        <v>3530</v>
      </c>
      <c r="F3775" t="s">
        <v>3508</v>
      </c>
      <c r="G3775">
        <v>16</v>
      </c>
      <c r="H3775">
        <v>0.62</v>
      </c>
      <c r="I3775" s="6" t="s">
        <v>119</v>
      </c>
      <c r="J3775" s="6" t="s">
        <v>120</v>
      </c>
    </row>
    <row r="3776" spans="1:10">
      <c r="A3776">
        <v>0.9</v>
      </c>
      <c r="B3776">
        <v>0</v>
      </c>
      <c r="C3776">
        <v>-415.43773195960199</v>
      </c>
      <c r="D3776" t="s">
        <v>14</v>
      </c>
      <c r="E3776" t="s">
        <v>3531</v>
      </c>
      <c r="F3776" t="s">
        <v>3508</v>
      </c>
      <c r="G3776">
        <v>16</v>
      </c>
      <c r="H3776">
        <v>0.9</v>
      </c>
      <c r="I3776" s="6" t="s">
        <v>556</v>
      </c>
      <c r="J3776" s="6" t="s">
        <v>557</v>
      </c>
    </row>
    <row r="3777" spans="1:10">
      <c r="A3777">
        <v>0</v>
      </c>
      <c r="B3777">
        <v>0</v>
      </c>
      <c r="C3777">
        <v>-32.594051013880502</v>
      </c>
      <c r="D3777" t="s">
        <v>10</v>
      </c>
      <c r="E3777" t="s">
        <v>3532</v>
      </c>
      <c r="F3777" t="s">
        <v>3508</v>
      </c>
      <c r="G3777">
        <v>6</v>
      </c>
      <c r="H3777">
        <v>0</v>
      </c>
      <c r="I3777">
        <v>0</v>
      </c>
      <c r="J3777" s="6" t="s">
        <v>109</v>
      </c>
    </row>
    <row r="3778" spans="1:10">
      <c r="A3778">
        <v>0</v>
      </c>
      <c r="B3778">
        <v>0</v>
      </c>
      <c r="C3778">
        <v>-25.649909933487098</v>
      </c>
      <c r="D3778" t="s">
        <v>13</v>
      </c>
      <c r="E3778" t="s">
        <v>3532</v>
      </c>
      <c r="F3778" t="s">
        <v>3508</v>
      </c>
      <c r="G3778">
        <v>7</v>
      </c>
      <c r="H3778">
        <v>0</v>
      </c>
      <c r="I3778">
        <v>0</v>
      </c>
      <c r="J3778" s="6" t="s">
        <v>214</v>
      </c>
    </row>
    <row r="3779" spans="1:10">
      <c r="A3779">
        <v>0.12</v>
      </c>
      <c r="B3779">
        <v>0</v>
      </c>
      <c r="C3779">
        <v>-381.36509671786001</v>
      </c>
      <c r="D3779" t="s">
        <v>14</v>
      </c>
      <c r="E3779" t="s">
        <v>3532</v>
      </c>
      <c r="F3779" t="s">
        <v>3508</v>
      </c>
      <c r="G3779">
        <v>16</v>
      </c>
      <c r="H3779">
        <v>0.12</v>
      </c>
      <c r="I3779">
        <v>3.2767774577421999E-2</v>
      </c>
      <c r="J3779" s="6" t="s">
        <v>260</v>
      </c>
    </row>
    <row r="3780" spans="1:10">
      <c r="A3780">
        <v>0</v>
      </c>
      <c r="B3780">
        <v>0</v>
      </c>
      <c r="C3780">
        <v>-79.029581735187094</v>
      </c>
      <c r="D3780" t="s">
        <v>10</v>
      </c>
      <c r="E3780" t="s">
        <v>3533</v>
      </c>
      <c r="F3780" t="s">
        <v>3508</v>
      </c>
      <c r="G3780">
        <v>5</v>
      </c>
      <c r="H3780">
        <v>0</v>
      </c>
      <c r="I3780" s="6" t="s">
        <v>126</v>
      </c>
      <c r="J3780" s="6" t="s">
        <v>127</v>
      </c>
    </row>
    <row r="3781" spans="1:10">
      <c r="A3781">
        <v>0.18</v>
      </c>
      <c r="B3781">
        <v>0</v>
      </c>
      <c r="C3781">
        <v>-82.005623902660005</v>
      </c>
      <c r="D3781" t="s">
        <v>13</v>
      </c>
      <c r="E3781" t="s">
        <v>3533</v>
      </c>
      <c r="F3781" t="s">
        <v>3508</v>
      </c>
      <c r="G3781">
        <v>5</v>
      </c>
      <c r="H3781">
        <v>0.18</v>
      </c>
      <c r="I3781" s="6" t="s">
        <v>400</v>
      </c>
      <c r="J3781" s="6" t="s">
        <v>401</v>
      </c>
    </row>
    <row r="3782" spans="1:10">
      <c r="A3782">
        <v>0.3</v>
      </c>
      <c r="B3782">
        <v>0</v>
      </c>
      <c r="C3782">
        <v>-1057.69218798575</v>
      </c>
      <c r="D3782" t="s">
        <v>14</v>
      </c>
      <c r="E3782" t="s">
        <v>3533</v>
      </c>
      <c r="F3782" t="s">
        <v>3508</v>
      </c>
      <c r="G3782">
        <v>16</v>
      </c>
      <c r="H3782">
        <v>0.3</v>
      </c>
      <c r="I3782" s="6" t="s">
        <v>111</v>
      </c>
      <c r="J3782" s="6" t="s">
        <v>112</v>
      </c>
    </row>
    <row r="3783" spans="1:10">
      <c r="A3783">
        <v>0</v>
      </c>
      <c r="B3783">
        <v>0</v>
      </c>
      <c r="C3783">
        <v>-70.514262346941607</v>
      </c>
      <c r="D3783" t="s">
        <v>10</v>
      </c>
      <c r="E3783" t="s">
        <v>3534</v>
      </c>
      <c r="F3783" t="s">
        <v>3508</v>
      </c>
      <c r="G3783">
        <v>5</v>
      </c>
      <c r="H3783">
        <v>0</v>
      </c>
      <c r="I3783" s="6" t="s">
        <v>126</v>
      </c>
      <c r="J3783" s="6" t="s">
        <v>127</v>
      </c>
    </row>
    <row r="3784" spans="1:10">
      <c r="A3784">
        <v>0</v>
      </c>
      <c r="B3784">
        <v>0</v>
      </c>
      <c r="C3784">
        <v>-19.243808783606301</v>
      </c>
      <c r="D3784" t="s">
        <v>13</v>
      </c>
      <c r="E3784" t="s">
        <v>3534</v>
      </c>
      <c r="F3784" t="s">
        <v>3508</v>
      </c>
      <c r="G3784">
        <v>7</v>
      </c>
      <c r="H3784">
        <v>0</v>
      </c>
      <c r="I3784">
        <v>0</v>
      </c>
      <c r="J3784" s="6" t="s">
        <v>214</v>
      </c>
    </row>
    <row r="3785" spans="1:10">
      <c r="A3785">
        <v>0.24</v>
      </c>
      <c r="B3785">
        <v>0</v>
      </c>
      <c r="C3785">
        <v>-572.29566276683101</v>
      </c>
      <c r="D3785" t="s">
        <v>14</v>
      </c>
      <c r="E3785" t="s">
        <v>3534</v>
      </c>
      <c r="F3785" t="s">
        <v>3508</v>
      </c>
      <c r="G3785">
        <v>16</v>
      </c>
      <c r="H3785">
        <v>0.24</v>
      </c>
      <c r="I3785">
        <v>9.5792488470350406E-2</v>
      </c>
      <c r="J3785" s="6" t="s">
        <v>152</v>
      </c>
    </row>
    <row r="3786" spans="1:10">
      <c r="A3786">
        <v>0.32</v>
      </c>
      <c r="B3786">
        <v>0</v>
      </c>
      <c r="C3786">
        <v>-691.510770207017</v>
      </c>
      <c r="D3786" t="s">
        <v>14</v>
      </c>
      <c r="E3786" t="s">
        <v>3535</v>
      </c>
      <c r="F3786" t="s">
        <v>3508</v>
      </c>
      <c r="G3786">
        <v>16</v>
      </c>
      <c r="H3786">
        <v>0.32</v>
      </c>
      <c r="I3786" s="6" t="s">
        <v>182</v>
      </c>
      <c r="J3786" s="6" t="s">
        <v>183</v>
      </c>
    </row>
    <row r="3787" spans="1:10">
      <c r="A3787">
        <v>0.55000000000000004</v>
      </c>
      <c r="B3787">
        <v>0</v>
      </c>
      <c r="C3787">
        <v>-795.31005552143097</v>
      </c>
      <c r="D3787" t="s">
        <v>14</v>
      </c>
      <c r="E3787" t="s">
        <v>3536</v>
      </c>
      <c r="F3787" t="s">
        <v>3508</v>
      </c>
      <c r="G3787">
        <v>16</v>
      </c>
      <c r="H3787">
        <v>0.55000000000000004</v>
      </c>
      <c r="I3787" s="6" t="s">
        <v>131</v>
      </c>
      <c r="J3787" s="6" t="s">
        <v>132</v>
      </c>
    </row>
    <row r="3788" spans="1:10">
      <c r="A3788">
        <v>0.61</v>
      </c>
      <c r="B3788">
        <v>0</v>
      </c>
      <c r="C3788">
        <v>-724.02844726368198</v>
      </c>
      <c r="D3788" t="s">
        <v>14</v>
      </c>
      <c r="E3788" t="s">
        <v>3537</v>
      </c>
      <c r="F3788" t="s">
        <v>3508</v>
      </c>
      <c r="G3788">
        <v>16</v>
      </c>
      <c r="H3788">
        <v>0.61</v>
      </c>
      <c r="I3788" s="6" t="s">
        <v>593</v>
      </c>
      <c r="J3788" s="6" t="s">
        <v>594</v>
      </c>
    </row>
    <row r="3789" spans="1:10">
      <c r="A3789">
        <v>0.1</v>
      </c>
      <c r="B3789">
        <v>0</v>
      </c>
      <c r="C3789">
        <v>-317.15577119857198</v>
      </c>
      <c r="D3789" t="s">
        <v>14</v>
      </c>
      <c r="E3789" t="s">
        <v>3538</v>
      </c>
      <c r="F3789" t="s">
        <v>3508</v>
      </c>
      <c r="G3789">
        <v>16</v>
      </c>
      <c r="H3789">
        <v>0.1</v>
      </c>
      <c r="I3789" s="6" t="s">
        <v>172</v>
      </c>
      <c r="J3789" s="6" t="s">
        <v>173</v>
      </c>
    </row>
    <row r="3790" spans="1:10">
      <c r="A3790">
        <v>0.49</v>
      </c>
      <c r="B3790">
        <v>0</v>
      </c>
      <c r="C3790">
        <v>-615.77778519418098</v>
      </c>
      <c r="D3790" t="s">
        <v>14</v>
      </c>
      <c r="E3790" t="s">
        <v>3539</v>
      </c>
      <c r="F3790" t="s">
        <v>3508</v>
      </c>
      <c r="G3790">
        <v>16</v>
      </c>
      <c r="H3790">
        <v>0.49</v>
      </c>
      <c r="I3790" s="6" t="s">
        <v>393</v>
      </c>
      <c r="J3790" s="6" t="s">
        <v>394</v>
      </c>
    </row>
    <row r="3791" spans="1:10">
      <c r="A3791">
        <v>0</v>
      </c>
      <c r="B3791">
        <v>0</v>
      </c>
      <c r="C3791">
        <v>-170.41196146710499</v>
      </c>
      <c r="D3791" t="s">
        <v>14</v>
      </c>
      <c r="E3791" t="s">
        <v>3540</v>
      </c>
      <c r="F3791" t="s">
        <v>3508</v>
      </c>
      <c r="G3791">
        <v>16</v>
      </c>
      <c r="H3791">
        <v>0</v>
      </c>
      <c r="I3791">
        <v>0</v>
      </c>
      <c r="J3791" s="6" t="s">
        <v>140</v>
      </c>
    </row>
    <row r="3792" spans="1:10">
      <c r="A3792">
        <v>0.76</v>
      </c>
      <c r="B3792">
        <v>0</v>
      </c>
      <c r="C3792">
        <v>-101.152400678197</v>
      </c>
      <c r="D3792" t="s">
        <v>10</v>
      </c>
      <c r="E3792" t="s">
        <v>3541</v>
      </c>
      <c r="F3792" t="s">
        <v>3508</v>
      </c>
      <c r="G3792">
        <v>6</v>
      </c>
      <c r="H3792">
        <v>0.76</v>
      </c>
      <c r="I3792" s="6" t="s">
        <v>1399</v>
      </c>
      <c r="J3792" s="6" t="s">
        <v>1400</v>
      </c>
    </row>
    <row r="3793" spans="1:10">
      <c r="A3793">
        <v>0.2</v>
      </c>
      <c r="B3793">
        <v>0</v>
      </c>
      <c r="C3793">
        <v>-425.19279670376801</v>
      </c>
      <c r="D3793" t="s">
        <v>14</v>
      </c>
      <c r="E3793" t="s">
        <v>3541</v>
      </c>
      <c r="F3793" t="s">
        <v>3508</v>
      </c>
      <c r="G3793">
        <v>16</v>
      </c>
      <c r="H3793">
        <v>0.2</v>
      </c>
      <c r="I3793">
        <v>7.2742662037866904E-2</v>
      </c>
      <c r="J3793">
        <v>0.44342194628279502</v>
      </c>
    </row>
    <row r="3794" spans="1:10">
      <c r="A3794">
        <v>0.43</v>
      </c>
      <c r="B3794">
        <v>0</v>
      </c>
      <c r="C3794">
        <v>-39.941337681116103</v>
      </c>
      <c r="D3794" t="s">
        <v>13</v>
      </c>
      <c r="E3794" t="s">
        <v>3542</v>
      </c>
      <c r="F3794" t="s">
        <v>3508</v>
      </c>
      <c r="G3794">
        <v>5</v>
      </c>
      <c r="H3794">
        <v>0.43</v>
      </c>
      <c r="I3794" s="6" t="s">
        <v>810</v>
      </c>
      <c r="J3794" s="6" t="s">
        <v>811</v>
      </c>
    </row>
    <row r="3795" spans="1:10">
      <c r="A3795">
        <v>0.26</v>
      </c>
      <c r="B3795">
        <v>0</v>
      </c>
      <c r="C3795">
        <v>-716.86708404001297</v>
      </c>
      <c r="D3795" t="s">
        <v>14</v>
      </c>
      <c r="E3795" t="s">
        <v>3542</v>
      </c>
      <c r="F3795" t="s">
        <v>3508</v>
      </c>
      <c r="G3795">
        <v>16</v>
      </c>
      <c r="H3795">
        <v>0.26</v>
      </c>
      <c r="I3795" s="6" t="s">
        <v>440</v>
      </c>
      <c r="J3795">
        <v>0.50498332953799996</v>
      </c>
    </row>
    <row r="3796" spans="1:10">
      <c r="A3796">
        <v>0.77</v>
      </c>
      <c r="B3796">
        <v>0</v>
      </c>
      <c r="C3796">
        <v>-495.67256650443301</v>
      </c>
      <c r="D3796" t="s">
        <v>14</v>
      </c>
      <c r="E3796" t="s">
        <v>3543</v>
      </c>
      <c r="F3796" t="s">
        <v>3508</v>
      </c>
      <c r="G3796">
        <v>16</v>
      </c>
      <c r="H3796">
        <v>0.77</v>
      </c>
      <c r="I3796" s="6" t="s">
        <v>506</v>
      </c>
      <c r="J3796" s="6" t="s">
        <v>507</v>
      </c>
    </row>
    <row r="3797" spans="1:10">
      <c r="A3797">
        <v>0.08</v>
      </c>
      <c r="B3797">
        <v>0</v>
      </c>
      <c r="C3797">
        <v>-511.037643000885</v>
      </c>
      <c r="D3797" t="s">
        <v>14</v>
      </c>
      <c r="E3797" t="s">
        <v>3544</v>
      </c>
      <c r="F3797" t="s">
        <v>3508</v>
      </c>
      <c r="G3797">
        <v>16</v>
      </c>
      <c r="H3797">
        <v>0.08</v>
      </c>
      <c r="I3797">
        <v>1.6879457268963199E-2</v>
      </c>
      <c r="J3797" s="6" t="s">
        <v>713</v>
      </c>
    </row>
    <row r="3798" spans="1:10">
      <c r="A3798">
        <v>0</v>
      </c>
      <c r="B3798">
        <v>0</v>
      </c>
      <c r="C3798">
        <v>-147.11226062608901</v>
      </c>
      <c r="D3798" t="s">
        <v>14</v>
      </c>
      <c r="E3798" t="s">
        <v>3545</v>
      </c>
      <c r="F3798" t="s">
        <v>3508</v>
      </c>
      <c r="G3798">
        <v>16</v>
      </c>
      <c r="H3798">
        <v>0</v>
      </c>
      <c r="I3798">
        <v>0</v>
      </c>
      <c r="J3798" s="6" t="s">
        <v>140</v>
      </c>
    </row>
    <row r="3799" spans="1:10">
      <c r="A3799">
        <v>0.09</v>
      </c>
      <c r="B3799">
        <v>0</v>
      </c>
      <c r="C3799">
        <v>-688.45682065327901</v>
      </c>
      <c r="D3799" t="s">
        <v>14</v>
      </c>
      <c r="E3799" t="s">
        <v>3546</v>
      </c>
      <c r="F3799" t="s">
        <v>3508</v>
      </c>
      <c r="G3799">
        <v>16</v>
      </c>
      <c r="H3799">
        <v>0.09</v>
      </c>
      <c r="I3799" s="6" t="s">
        <v>116</v>
      </c>
      <c r="J3799" s="6" t="s">
        <v>117</v>
      </c>
    </row>
    <row r="3800" spans="1:10">
      <c r="A3800">
        <v>0.03</v>
      </c>
      <c r="B3800">
        <v>0</v>
      </c>
      <c r="C3800">
        <v>-503.094871605354</v>
      </c>
      <c r="D3800" t="s">
        <v>14</v>
      </c>
      <c r="E3800" t="s">
        <v>3547</v>
      </c>
      <c r="F3800" t="s">
        <v>3508</v>
      </c>
      <c r="G3800">
        <v>16</v>
      </c>
      <c r="H3800">
        <v>0.03</v>
      </c>
      <c r="I3800">
        <v>3.0372082184858002E-3</v>
      </c>
      <c r="J3800" s="6" t="s">
        <v>334</v>
      </c>
    </row>
    <row r="3801" spans="1:10">
      <c r="A3801">
        <v>0</v>
      </c>
      <c r="B3801">
        <v>0</v>
      </c>
      <c r="C3801">
        <v>-162.005290523925</v>
      </c>
      <c r="D3801" t="s">
        <v>14</v>
      </c>
      <c r="E3801" t="s">
        <v>3548</v>
      </c>
      <c r="F3801" t="s">
        <v>3508</v>
      </c>
      <c r="G3801">
        <v>16</v>
      </c>
      <c r="H3801">
        <v>0</v>
      </c>
      <c r="I3801">
        <v>0</v>
      </c>
      <c r="J3801" s="6" t="s">
        <v>140</v>
      </c>
    </row>
    <row r="3802" spans="1:10">
      <c r="A3802">
        <v>7.0000000000000007E-2</v>
      </c>
      <c r="B3802">
        <v>0</v>
      </c>
      <c r="C3802">
        <v>-401.77791286352402</v>
      </c>
      <c r="D3802" t="s">
        <v>14</v>
      </c>
      <c r="E3802" t="s">
        <v>3549</v>
      </c>
      <c r="F3802" t="s">
        <v>3508</v>
      </c>
      <c r="G3802">
        <v>16</v>
      </c>
      <c r="H3802">
        <v>7.0000000000000007E-2</v>
      </c>
      <c r="I3802" s="6" t="s">
        <v>177</v>
      </c>
      <c r="J3802">
        <v>0.29301767695622299</v>
      </c>
    </row>
    <row r="3803" spans="1:10">
      <c r="A3803">
        <v>0</v>
      </c>
      <c r="B3803">
        <v>0</v>
      </c>
      <c r="C3803">
        <v>-158.87617777629501</v>
      </c>
      <c r="D3803" t="s">
        <v>14</v>
      </c>
      <c r="E3803" t="s">
        <v>3550</v>
      </c>
      <c r="F3803" t="s">
        <v>3551</v>
      </c>
      <c r="G3803">
        <v>16</v>
      </c>
      <c r="H3803">
        <v>0</v>
      </c>
      <c r="I3803">
        <v>0</v>
      </c>
      <c r="J3803" s="6" t="s">
        <v>140</v>
      </c>
    </row>
    <row r="3804" spans="1:10">
      <c r="A3804">
        <v>0</v>
      </c>
      <c r="B3804">
        <v>0</v>
      </c>
      <c r="C3804">
        <v>-233.44738687203201</v>
      </c>
      <c r="D3804" t="s">
        <v>14</v>
      </c>
      <c r="E3804" t="s">
        <v>3552</v>
      </c>
      <c r="F3804" t="s">
        <v>3551</v>
      </c>
      <c r="G3804">
        <v>16</v>
      </c>
      <c r="H3804">
        <v>0</v>
      </c>
      <c r="I3804">
        <v>0</v>
      </c>
      <c r="J3804" s="6" t="s">
        <v>140</v>
      </c>
    </row>
    <row r="3805" spans="1:10">
      <c r="A3805">
        <v>0.81</v>
      </c>
      <c r="B3805">
        <v>0</v>
      </c>
      <c r="C3805">
        <v>-535.59965671329098</v>
      </c>
      <c r="D3805" t="s">
        <v>14</v>
      </c>
      <c r="E3805" t="s">
        <v>3553</v>
      </c>
      <c r="F3805" t="s">
        <v>3554</v>
      </c>
      <c r="G3805">
        <v>16</v>
      </c>
      <c r="H3805">
        <v>0.81</v>
      </c>
      <c r="I3805" s="6" t="s">
        <v>525</v>
      </c>
      <c r="J3805" s="6" t="s">
        <v>526</v>
      </c>
    </row>
    <row r="3806" spans="1:10">
      <c r="A3806">
        <v>7.0000000000000007E-2</v>
      </c>
      <c r="B3806">
        <v>0</v>
      </c>
      <c r="C3806">
        <v>-521.25761524450797</v>
      </c>
      <c r="D3806" t="s">
        <v>14</v>
      </c>
      <c r="E3806" t="s">
        <v>3555</v>
      </c>
      <c r="F3806" t="s">
        <v>3554</v>
      </c>
      <c r="G3806">
        <v>16</v>
      </c>
      <c r="H3806">
        <v>7.0000000000000007E-2</v>
      </c>
      <c r="I3806" s="6" t="s">
        <v>177</v>
      </c>
      <c r="J3806">
        <v>0.29301767695622299</v>
      </c>
    </row>
    <row r="3807" spans="1:10">
      <c r="A3807">
        <v>0.51</v>
      </c>
      <c r="B3807">
        <v>0</v>
      </c>
      <c r="C3807">
        <v>-654.66892375827501</v>
      </c>
      <c r="D3807" t="s">
        <v>14</v>
      </c>
      <c r="E3807" t="s">
        <v>3556</v>
      </c>
      <c r="F3807" t="s">
        <v>3554</v>
      </c>
      <c r="G3807">
        <v>16</v>
      </c>
      <c r="H3807">
        <v>0.51</v>
      </c>
      <c r="I3807" s="6" t="s">
        <v>271</v>
      </c>
      <c r="J3807" s="6" t="s">
        <v>272</v>
      </c>
    </row>
    <row r="3808" spans="1:10">
      <c r="A3808">
        <v>0</v>
      </c>
      <c r="B3808">
        <v>0</v>
      </c>
      <c r="C3808">
        <v>-8.3417787584061909</v>
      </c>
      <c r="D3808" t="s">
        <v>14</v>
      </c>
      <c r="E3808" t="s">
        <v>3557</v>
      </c>
      <c r="F3808" t="s">
        <v>3554</v>
      </c>
      <c r="G3808">
        <v>16</v>
      </c>
      <c r="H3808">
        <v>0</v>
      </c>
      <c r="I3808">
        <v>0</v>
      </c>
      <c r="J3808" s="6" t="s">
        <v>140</v>
      </c>
    </row>
    <row r="3809" spans="1:10">
      <c r="A3809">
        <v>0.33</v>
      </c>
      <c r="B3809">
        <v>0</v>
      </c>
      <c r="C3809">
        <v>-27.3466880325742</v>
      </c>
      <c r="D3809" t="s">
        <v>13</v>
      </c>
      <c r="E3809" t="s">
        <v>3558</v>
      </c>
      <c r="F3809" t="s">
        <v>3554</v>
      </c>
      <c r="G3809">
        <v>5</v>
      </c>
      <c r="H3809">
        <v>0.33</v>
      </c>
      <c r="I3809">
        <v>8.5240502451157801E-2</v>
      </c>
      <c r="J3809" s="6" t="s">
        <v>1392</v>
      </c>
    </row>
    <row r="3810" spans="1:10">
      <c r="A3810">
        <v>0.3</v>
      </c>
      <c r="B3810">
        <v>0</v>
      </c>
      <c r="C3810">
        <v>-570.53533368143098</v>
      </c>
      <c r="D3810" t="s">
        <v>14</v>
      </c>
      <c r="E3810" t="s">
        <v>3558</v>
      </c>
      <c r="F3810" t="s">
        <v>3554</v>
      </c>
      <c r="G3810">
        <v>16</v>
      </c>
      <c r="H3810">
        <v>0.3</v>
      </c>
      <c r="I3810" s="6" t="s">
        <v>111</v>
      </c>
      <c r="J3810" s="6" t="s">
        <v>112</v>
      </c>
    </row>
    <row r="3811" spans="1:10">
      <c r="A3811">
        <v>1</v>
      </c>
      <c r="B3811">
        <v>0</v>
      </c>
      <c r="C3811">
        <v>-54.8010655745082</v>
      </c>
      <c r="D3811" t="s">
        <v>14</v>
      </c>
      <c r="E3811" t="s">
        <v>3559</v>
      </c>
      <c r="F3811" t="s">
        <v>3554</v>
      </c>
      <c r="G3811">
        <v>16</v>
      </c>
      <c r="H3811">
        <v>1</v>
      </c>
      <c r="I3811" s="6" t="s">
        <v>149</v>
      </c>
      <c r="J3811">
        <v>1</v>
      </c>
    </row>
    <row r="3812" spans="1:10">
      <c r="A3812">
        <v>0</v>
      </c>
      <c r="B3812">
        <v>0</v>
      </c>
      <c r="C3812">
        <v>-5.8392451308843301</v>
      </c>
      <c r="D3812" t="s">
        <v>14</v>
      </c>
      <c r="E3812" t="s">
        <v>3560</v>
      </c>
      <c r="F3812" t="s">
        <v>3554</v>
      </c>
      <c r="G3812">
        <v>16</v>
      </c>
      <c r="H3812">
        <v>0</v>
      </c>
      <c r="I3812">
        <v>0</v>
      </c>
      <c r="J3812" s="6" t="s">
        <v>140</v>
      </c>
    </row>
    <row r="3813" spans="1:10">
      <c r="A3813">
        <v>0.34</v>
      </c>
      <c r="B3813">
        <v>0</v>
      </c>
      <c r="C3813">
        <v>-386.41787672048798</v>
      </c>
      <c r="D3813" t="s">
        <v>14</v>
      </c>
      <c r="E3813" t="s">
        <v>3561</v>
      </c>
      <c r="F3813" t="s">
        <v>3554</v>
      </c>
      <c r="G3813">
        <v>16</v>
      </c>
      <c r="H3813">
        <v>0.34</v>
      </c>
      <c r="I3813" s="6" t="s">
        <v>294</v>
      </c>
      <c r="J3813" s="6" t="s">
        <v>295</v>
      </c>
    </row>
    <row r="3814" spans="1:10">
      <c r="A3814">
        <v>0.75</v>
      </c>
      <c r="B3814">
        <v>0</v>
      </c>
      <c r="C3814">
        <v>-580.216365964749</v>
      </c>
      <c r="D3814" t="s">
        <v>14</v>
      </c>
      <c r="E3814" t="s">
        <v>3562</v>
      </c>
      <c r="F3814" t="s">
        <v>3554</v>
      </c>
      <c r="G3814">
        <v>16</v>
      </c>
      <c r="H3814">
        <v>0.75</v>
      </c>
      <c r="I3814" s="6" t="s">
        <v>1200</v>
      </c>
      <c r="J3814" s="6" t="s">
        <v>1201</v>
      </c>
    </row>
    <row r="3815" spans="1:10">
      <c r="A3815">
        <v>0.2</v>
      </c>
      <c r="B3815">
        <v>0</v>
      </c>
      <c r="C3815">
        <v>-523.85665653842796</v>
      </c>
      <c r="D3815" t="s">
        <v>14</v>
      </c>
      <c r="E3815" t="s">
        <v>3563</v>
      </c>
      <c r="F3815" t="s">
        <v>3554</v>
      </c>
      <c r="G3815">
        <v>16</v>
      </c>
      <c r="H3815">
        <v>0.2</v>
      </c>
      <c r="I3815">
        <v>7.2742662037866904E-2</v>
      </c>
      <c r="J3815">
        <v>0.44342194628279502</v>
      </c>
    </row>
    <row r="3816" spans="1:10">
      <c r="A3816">
        <v>0.73</v>
      </c>
      <c r="B3816">
        <v>0</v>
      </c>
      <c r="C3816">
        <v>-686.445197810129</v>
      </c>
      <c r="D3816" t="s">
        <v>14</v>
      </c>
      <c r="E3816" t="s">
        <v>3564</v>
      </c>
      <c r="F3816" t="s">
        <v>3554</v>
      </c>
      <c r="G3816">
        <v>16</v>
      </c>
      <c r="H3816">
        <v>0.73</v>
      </c>
      <c r="I3816" s="6" t="s">
        <v>584</v>
      </c>
      <c r="J3816" s="6" t="s">
        <v>585</v>
      </c>
    </row>
    <row r="3817" spans="1:10">
      <c r="A3817">
        <v>0</v>
      </c>
      <c r="B3817">
        <v>0</v>
      </c>
      <c r="C3817">
        <v>-75.134939123459304</v>
      </c>
      <c r="D3817" t="s">
        <v>14</v>
      </c>
      <c r="E3817" t="s">
        <v>3565</v>
      </c>
      <c r="F3817" t="s">
        <v>3554</v>
      </c>
      <c r="G3817">
        <v>16</v>
      </c>
      <c r="H3817">
        <v>0</v>
      </c>
      <c r="I3817">
        <v>0</v>
      </c>
      <c r="J3817" s="6" t="s">
        <v>140</v>
      </c>
    </row>
    <row r="3818" spans="1:10">
      <c r="A3818">
        <v>1</v>
      </c>
      <c r="B3818">
        <v>0</v>
      </c>
      <c r="C3818">
        <v>-79.361394563890798</v>
      </c>
      <c r="D3818" t="s">
        <v>14</v>
      </c>
      <c r="E3818" t="s">
        <v>3566</v>
      </c>
      <c r="F3818" t="s">
        <v>3554</v>
      </c>
      <c r="G3818">
        <v>16</v>
      </c>
      <c r="H3818">
        <v>1</v>
      </c>
      <c r="I3818" s="6" t="s">
        <v>149</v>
      </c>
      <c r="J3818">
        <v>1</v>
      </c>
    </row>
    <row r="3819" spans="1:10">
      <c r="A3819">
        <v>0.28000000000000003</v>
      </c>
      <c r="B3819">
        <v>0</v>
      </c>
      <c r="C3819">
        <v>-55.748384181380999</v>
      </c>
      <c r="D3819" t="s">
        <v>13</v>
      </c>
      <c r="E3819" t="s">
        <v>3567</v>
      </c>
      <c r="F3819" t="s">
        <v>3554</v>
      </c>
      <c r="G3819">
        <v>5</v>
      </c>
      <c r="H3819">
        <v>0.28000000000000003</v>
      </c>
      <c r="I3819">
        <v>6.4574284775827495E-2</v>
      </c>
      <c r="J3819" s="6" t="s">
        <v>181</v>
      </c>
    </row>
    <row r="3820" spans="1:10">
      <c r="A3820">
        <v>0.23</v>
      </c>
      <c r="B3820">
        <v>0</v>
      </c>
      <c r="C3820">
        <v>-569.92281375897801</v>
      </c>
      <c r="D3820" t="s">
        <v>14</v>
      </c>
      <c r="E3820" t="s">
        <v>3567</v>
      </c>
      <c r="F3820" t="s">
        <v>3554</v>
      </c>
      <c r="G3820">
        <v>16</v>
      </c>
      <c r="H3820">
        <v>0.23</v>
      </c>
      <c r="I3820">
        <v>8.9866955870574194E-2</v>
      </c>
      <c r="J3820" s="6" t="s">
        <v>402</v>
      </c>
    </row>
    <row r="3821" spans="1:10">
      <c r="A3821">
        <v>0.01</v>
      </c>
      <c r="B3821">
        <v>0</v>
      </c>
      <c r="C3821">
        <v>-281.185192169375</v>
      </c>
      <c r="D3821" t="s">
        <v>14</v>
      </c>
      <c r="E3821" t="s">
        <v>3568</v>
      </c>
      <c r="F3821" t="s">
        <v>3554</v>
      </c>
      <c r="G3821">
        <v>16</v>
      </c>
      <c r="H3821">
        <v>0.01</v>
      </c>
      <c r="I3821" s="6" t="s">
        <v>479</v>
      </c>
      <c r="J3821" s="6" t="s">
        <v>480</v>
      </c>
    </row>
    <row r="3822" spans="1:10">
      <c r="A3822">
        <v>0.24</v>
      </c>
      <c r="B3822">
        <v>0</v>
      </c>
      <c r="C3822">
        <v>-75.361783663635904</v>
      </c>
      <c r="D3822" t="s">
        <v>10</v>
      </c>
      <c r="E3822" t="s">
        <v>3569</v>
      </c>
      <c r="F3822" t="s">
        <v>3554</v>
      </c>
      <c r="G3822">
        <v>6</v>
      </c>
      <c r="H3822">
        <v>0.24</v>
      </c>
      <c r="I3822">
        <v>5.6010877331179397E-2</v>
      </c>
      <c r="J3822" s="6" t="s">
        <v>1803</v>
      </c>
    </row>
    <row r="3823" spans="1:10">
      <c r="A3823">
        <v>0.53</v>
      </c>
      <c r="B3823">
        <v>0</v>
      </c>
      <c r="C3823">
        <v>-378.54765676201902</v>
      </c>
      <c r="D3823" t="s">
        <v>14</v>
      </c>
      <c r="E3823" t="s">
        <v>3569</v>
      </c>
      <c r="F3823" t="s">
        <v>3554</v>
      </c>
      <c r="G3823">
        <v>16</v>
      </c>
      <c r="H3823">
        <v>0.53</v>
      </c>
      <c r="I3823" s="6" t="s">
        <v>202</v>
      </c>
      <c r="J3823" s="6" t="s">
        <v>203</v>
      </c>
    </row>
    <row r="3824" spans="1:10">
      <c r="A3824">
        <v>0.37</v>
      </c>
      <c r="B3824">
        <v>0</v>
      </c>
      <c r="C3824">
        <v>-66.962060817287806</v>
      </c>
      <c r="D3824" t="s">
        <v>10</v>
      </c>
      <c r="E3824" t="s">
        <v>3570</v>
      </c>
      <c r="F3824" t="s">
        <v>3554</v>
      </c>
      <c r="G3824">
        <v>6</v>
      </c>
      <c r="H3824">
        <v>0.37</v>
      </c>
      <c r="I3824" s="6" t="s">
        <v>1322</v>
      </c>
      <c r="J3824" s="6" t="s">
        <v>1323</v>
      </c>
    </row>
    <row r="3825" spans="1:10">
      <c r="A3825">
        <v>0.53</v>
      </c>
      <c r="B3825">
        <v>0</v>
      </c>
      <c r="C3825">
        <v>-535.64320507955904</v>
      </c>
      <c r="D3825" t="s">
        <v>14</v>
      </c>
      <c r="E3825" t="s">
        <v>3570</v>
      </c>
      <c r="F3825" t="s">
        <v>3554</v>
      </c>
      <c r="G3825">
        <v>16</v>
      </c>
      <c r="H3825">
        <v>0.53</v>
      </c>
      <c r="I3825" s="6" t="s">
        <v>202</v>
      </c>
      <c r="J3825" s="6" t="s">
        <v>203</v>
      </c>
    </row>
    <row r="3826" spans="1:10">
      <c r="A3826">
        <v>1</v>
      </c>
      <c r="B3826">
        <v>0</v>
      </c>
      <c r="C3826">
        <v>-83.961657949841793</v>
      </c>
      <c r="D3826" t="s">
        <v>14</v>
      </c>
      <c r="E3826" t="s">
        <v>3571</v>
      </c>
      <c r="F3826" t="s">
        <v>3554</v>
      </c>
      <c r="G3826">
        <v>16</v>
      </c>
      <c r="H3826">
        <v>1</v>
      </c>
      <c r="I3826" s="6" t="s">
        <v>149</v>
      </c>
      <c r="J3826">
        <v>1</v>
      </c>
    </row>
    <row r="3827" spans="1:10">
      <c r="A3827">
        <v>0</v>
      </c>
      <c r="B3827">
        <v>0</v>
      </c>
      <c r="C3827">
        <v>-4.26134240188461</v>
      </c>
      <c r="D3827" t="s">
        <v>14</v>
      </c>
      <c r="E3827" t="s">
        <v>3572</v>
      </c>
      <c r="F3827" t="s">
        <v>3554</v>
      </c>
      <c r="G3827">
        <v>16</v>
      </c>
      <c r="H3827">
        <v>0</v>
      </c>
      <c r="I3827">
        <v>0</v>
      </c>
      <c r="J3827" s="6" t="s">
        <v>140</v>
      </c>
    </row>
    <row r="3828" spans="1:10">
      <c r="A3828">
        <v>0.4</v>
      </c>
      <c r="B3828">
        <v>0</v>
      </c>
      <c r="C3828">
        <v>-154.99963325100001</v>
      </c>
      <c r="D3828" t="s">
        <v>10</v>
      </c>
      <c r="E3828" t="s">
        <v>3573</v>
      </c>
      <c r="F3828" t="s">
        <v>3554</v>
      </c>
      <c r="G3828">
        <v>6</v>
      </c>
      <c r="H3828">
        <v>0.4</v>
      </c>
      <c r="I3828" s="6" t="s">
        <v>955</v>
      </c>
      <c r="J3828">
        <v>0.74758462010154603</v>
      </c>
    </row>
    <row r="3829" spans="1:10">
      <c r="A3829">
        <v>0.76</v>
      </c>
      <c r="B3829">
        <v>0</v>
      </c>
      <c r="C3829">
        <v>-550.05893500609204</v>
      </c>
      <c r="D3829" t="s">
        <v>14</v>
      </c>
      <c r="E3829" t="s">
        <v>3573</v>
      </c>
      <c r="F3829" t="s">
        <v>3554</v>
      </c>
      <c r="G3829">
        <v>16</v>
      </c>
      <c r="H3829">
        <v>0.76</v>
      </c>
      <c r="I3829" s="6" t="s">
        <v>544</v>
      </c>
      <c r="J3829" s="6" t="s">
        <v>545</v>
      </c>
    </row>
    <row r="3830" spans="1:10">
      <c r="A3830">
        <v>0</v>
      </c>
      <c r="B3830">
        <v>0</v>
      </c>
      <c r="C3830">
        <v>-269.05930078975098</v>
      </c>
      <c r="D3830" t="s">
        <v>14</v>
      </c>
      <c r="E3830" t="s">
        <v>3574</v>
      </c>
      <c r="F3830" t="s">
        <v>3554</v>
      </c>
      <c r="G3830">
        <v>16</v>
      </c>
      <c r="H3830">
        <v>0</v>
      </c>
      <c r="I3830">
        <v>0</v>
      </c>
      <c r="J3830" s="6" t="s">
        <v>140</v>
      </c>
    </row>
    <row r="3831" spans="1:10">
      <c r="A3831">
        <v>0.97</v>
      </c>
      <c r="B3831">
        <v>0</v>
      </c>
      <c r="C3831">
        <v>-28.1083596569005</v>
      </c>
      <c r="D3831" t="s">
        <v>10</v>
      </c>
      <c r="E3831" t="s">
        <v>3575</v>
      </c>
      <c r="F3831" t="s">
        <v>3554</v>
      </c>
      <c r="G3831">
        <v>6</v>
      </c>
      <c r="H3831">
        <v>0.97</v>
      </c>
      <c r="I3831" s="6" t="s">
        <v>3576</v>
      </c>
      <c r="J3831" s="6" t="s">
        <v>3577</v>
      </c>
    </row>
    <row r="3832" spans="1:10">
      <c r="A3832">
        <v>0.68</v>
      </c>
      <c r="B3832">
        <v>0</v>
      </c>
      <c r="C3832">
        <v>-25.145340166442299</v>
      </c>
      <c r="D3832" t="s">
        <v>13</v>
      </c>
      <c r="E3832" t="s">
        <v>3575</v>
      </c>
      <c r="F3832" t="s">
        <v>3554</v>
      </c>
      <c r="G3832">
        <v>5</v>
      </c>
      <c r="H3832">
        <v>0.68</v>
      </c>
      <c r="I3832" s="6" t="s">
        <v>881</v>
      </c>
      <c r="J3832" s="6" t="s">
        <v>882</v>
      </c>
    </row>
    <row r="3833" spans="1:10">
      <c r="A3833" s="6" t="s">
        <v>760</v>
      </c>
      <c r="B3833">
        <v>0</v>
      </c>
      <c r="C3833">
        <v>-495.20741384623699</v>
      </c>
      <c r="D3833" t="s">
        <v>14</v>
      </c>
      <c r="E3833" t="s">
        <v>3575</v>
      </c>
      <c r="F3833" t="s">
        <v>3554</v>
      </c>
      <c r="G3833">
        <v>16</v>
      </c>
      <c r="H3833" s="6" t="s">
        <v>760</v>
      </c>
      <c r="I3833" s="6" t="s">
        <v>762</v>
      </c>
      <c r="J3833" s="6" t="s">
        <v>763</v>
      </c>
    </row>
    <row r="3834" spans="1:10">
      <c r="A3834">
        <v>0</v>
      </c>
      <c r="B3834">
        <v>0</v>
      </c>
      <c r="C3834">
        <v>-6.1809565499033798</v>
      </c>
      <c r="D3834" t="s">
        <v>14</v>
      </c>
      <c r="E3834" t="s">
        <v>3578</v>
      </c>
      <c r="F3834" t="s">
        <v>3554</v>
      </c>
      <c r="G3834">
        <v>16</v>
      </c>
      <c r="H3834">
        <v>0</v>
      </c>
      <c r="I3834">
        <v>0</v>
      </c>
      <c r="J3834" s="6" t="s">
        <v>140</v>
      </c>
    </row>
    <row r="3835" spans="1:10">
      <c r="A3835">
        <v>0</v>
      </c>
      <c r="B3835">
        <v>0</v>
      </c>
      <c r="C3835">
        <v>-5.5477853911327903</v>
      </c>
      <c r="D3835" t="s">
        <v>14</v>
      </c>
      <c r="E3835" t="s">
        <v>3579</v>
      </c>
      <c r="F3835" t="s">
        <v>3554</v>
      </c>
      <c r="G3835">
        <v>16</v>
      </c>
      <c r="H3835">
        <v>0</v>
      </c>
      <c r="I3835">
        <v>0</v>
      </c>
      <c r="J3835" s="6" t="s">
        <v>140</v>
      </c>
    </row>
    <row r="3836" spans="1:10">
      <c r="A3836">
        <v>0.37</v>
      </c>
      <c r="B3836">
        <v>0</v>
      </c>
      <c r="C3836">
        <v>-359.70557367331702</v>
      </c>
      <c r="D3836" t="s">
        <v>14</v>
      </c>
      <c r="E3836" t="s">
        <v>3580</v>
      </c>
      <c r="F3836" t="s">
        <v>3554</v>
      </c>
      <c r="G3836">
        <v>16</v>
      </c>
      <c r="H3836">
        <v>0.37</v>
      </c>
      <c r="I3836" s="6" t="s">
        <v>137</v>
      </c>
      <c r="J3836" s="6" t="s">
        <v>138</v>
      </c>
    </row>
    <row r="3837" spans="1:10">
      <c r="A3837">
        <v>0</v>
      </c>
      <c r="B3837">
        <v>0</v>
      </c>
      <c r="C3837">
        <v>-282.726404979405</v>
      </c>
      <c r="D3837" t="s">
        <v>14</v>
      </c>
      <c r="E3837" t="s">
        <v>3581</v>
      </c>
      <c r="F3837" t="s">
        <v>3554</v>
      </c>
      <c r="G3837">
        <v>16</v>
      </c>
      <c r="H3837">
        <v>0</v>
      </c>
      <c r="I3837">
        <v>0</v>
      </c>
      <c r="J3837" s="6" t="s">
        <v>140</v>
      </c>
    </row>
    <row r="3838" spans="1:10">
      <c r="A3838">
        <v>0</v>
      </c>
      <c r="B3838">
        <v>0</v>
      </c>
      <c r="C3838">
        <v>-4.8214204176423099</v>
      </c>
      <c r="D3838" t="s">
        <v>10</v>
      </c>
      <c r="E3838" t="s">
        <v>3582</v>
      </c>
      <c r="F3838" t="s">
        <v>3554</v>
      </c>
      <c r="G3838">
        <v>5</v>
      </c>
      <c r="H3838">
        <v>0</v>
      </c>
      <c r="I3838" s="6" t="s">
        <v>126</v>
      </c>
      <c r="J3838" s="6" t="s">
        <v>127</v>
      </c>
    </row>
    <row r="3839" spans="1:10">
      <c r="A3839" s="6" t="s">
        <v>488</v>
      </c>
      <c r="B3839">
        <v>0</v>
      </c>
      <c r="C3839">
        <v>-646.88005427740302</v>
      </c>
      <c r="D3839" t="s">
        <v>14</v>
      </c>
      <c r="E3839" t="s">
        <v>3582</v>
      </c>
      <c r="F3839" t="s">
        <v>3554</v>
      </c>
      <c r="G3839">
        <v>16</v>
      </c>
      <c r="H3839" s="6" t="s">
        <v>488</v>
      </c>
      <c r="I3839">
        <v>0.58890888943173203</v>
      </c>
      <c r="J3839" s="6" t="s">
        <v>490</v>
      </c>
    </row>
    <row r="3840" spans="1:10">
      <c r="A3840">
        <v>0.56000000000000005</v>
      </c>
      <c r="B3840">
        <v>0</v>
      </c>
      <c r="C3840">
        <v>-690.02220101042201</v>
      </c>
      <c r="D3840" t="s">
        <v>14</v>
      </c>
      <c r="E3840" t="s">
        <v>3583</v>
      </c>
      <c r="F3840" t="s">
        <v>3554</v>
      </c>
      <c r="G3840">
        <v>16</v>
      </c>
      <c r="H3840">
        <v>0.56000000000000005</v>
      </c>
      <c r="I3840" s="6" t="s">
        <v>225</v>
      </c>
      <c r="J3840">
        <v>0.76710682244145301</v>
      </c>
    </row>
    <row r="3841" spans="1:10">
      <c r="A3841">
        <v>0.19</v>
      </c>
      <c r="B3841">
        <v>0</v>
      </c>
      <c r="C3841">
        <v>-475.13152164879199</v>
      </c>
      <c r="D3841" t="s">
        <v>14</v>
      </c>
      <c r="E3841" t="s">
        <v>3584</v>
      </c>
      <c r="F3841" t="s">
        <v>3554</v>
      </c>
      <c r="G3841">
        <v>16</v>
      </c>
      <c r="H3841">
        <v>0.19</v>
      </c>
      <c r="I3841">
        <v>6.7266012751223098E-2</v>
      </c>
      <c r="J3841" s="6" t="s">
        <v>504</v>
      </c>
    </row>
    <row r="3842" spans="1:10">
      <c r="A3842">
        <v>0.24</v>
      </c>
      <c r="B3842">
        <v>0</v>
      </c>
      <c r="C3842">
        <v>-578.36318197089497</v>
      </c>
      <c r="D3842" t="s">
        <v>14</v>
      </c>
      <c r="E3842" t="s">
        <v>3585</v>
      </c>
      <c r="F3842" t="s">
        <v>3554</v>
      </c>
      <c r="G3842">
        <v>16</v>
      </c>
      <c r="H3842">
        <v>0.24</v>
      </c>
      <c r="I3842">
        <v>9.5792488470350406E-2</v>
      </c>
      <c r="J3842" s="6" t="s">
        <v>152</v>
      </c>
    </row>
    <row r="3843" spans="1:10">
      <c r="A3843">
        <v>0.1</v>
      </c>
      <c r="B3843">
        <v>0</v>
      </c>
      <c r="C3843">
        <v>-548.19125334887099</v>
      </c>
      <c r="D3843" t="s">
        <v>14</v>
      </c>
      <c r="E3843" t="s">
        <v>3586</v>
      </c>
      <c r="F3843" t="s">
        <v>3554</v>
      </c>
      <c r="G3843">
        <v>16</v>
      </c>
      <c r="H3843">
        <v>0.1</v>
      </c>
      <c r="I3843" s="6" t="s">
        <v>172</v>
      </c>
      <c r="J3843" s="6" t="s">
        <v>173</v>
      </c>
    </row>
    <row r="3844" spans="1:10">
      <c r="A3844">
        <v>1</v>
      </c>
      <c r="B3844">
        <v>0</v>
      </c>
      <c r="C3844">
        <v>-202.526762375629</v>
      </c>
      <c r="D3844" t="s">
        <v>14</v>
      </c>
      <c r="E3844" t="s">
        <v>3587</v>
      </c>
      <c r="F3844" t="s">
        <v>3554</v>
      </c>
      <c r="G3844">
        <v>16</v>
      </c>
      <c r="H3844">
        <v>1</v>
      </c>
      <c r="I3844" s="6" t="s">
        <v>149</v>
      </c>
      <c r="J3844">
        <v>1</v>
      </c>
    </row>
    <row r="3845" spans="1:10">
      <c r="A3845">
        <v>0</v>
      </c>
      <c r="B3845">
        <v>0</v>
      </c>
      <c r="C3845">
        <v>-199.409495647076</v>
      </c>
      <c r="D3845" t="s">
        <v>14</v>
      </c>
      <c r="E3845" t="s">
        <v>3588</v>
      </c>
      <c r="F3845" t="s">
        <v>3554</v>
      </c>
      <c r="G3845">
        <v>16</v>
      </c>
      <c r="H3845">
        <v>0</v>
      </c>
      <c r="I3845">
        <v>0</v>
      </c>
      <c r="J3845" s="6" t="s">
        <v>140</v>
      </c>
    </row>
    <row r="3846" spans="1:10">
      <c r="A3846">
        <v>0.43</v>
      </c>
      <c r="B3846">
        <v>0</v>
      </c>
      <c r="C3846">
        <v>-84.988062366783694</v>
      </c>
      <c r="D3846" t="s">
        <v>10</v>
      </c>
      <c r="E3846" t="s">
        <v>3589</v>
      </c>
      <c r="F3846" t="s">
        <v>3554</v>
      </c>
      <c r="G3846">
        <v>5</v>
      </c>
      <c r="H3846">
        <v>0.43</v>
      </c>
      <c r="I3846" s="6" t="s">
        <v>810</v>
      </c>
      <c r="J3846" s="6" t="s">
        <v>811</v>
      </c>
    </row>
    <row r="3847" spans="1:10">
      <c r="A3847">
        <v>0.45</v>
      </c>
      <c r="B3847">
        <v>0</v>
      </c>
      <c r="C3847">
        <v>-45.955749705501901</v>
      </c>
      <c r="D3847" t="s">
        <v>13</v>
      </c>
      <c r="E3847" t="s">
        <v>3589</v>
      </c>
      <c r="F3847" t="s">
        <v>3554</v>
      </c>
      <c r="G3847">
        <v>5</v>
      </c>
      <c r="H3847">
        <v>0.45</v>
      </c>
      <c r="I3847" s="6" t="s">
        <v>911</v>
      </c>
      <c r="J3847" s="6" t="s">
        <v>912</v>
      </c>
    </row>
    <row r="3848" spans="1:10">
      <c r="A3848">
        <v>0.46</v>
      </c>
      <c r="B3848">
        <v>0</v>
      </c>
      <c r="C3848">
        <v>-636.25774704178298</v>
      </c>
      <c r="D3848" t="s">
        <v>14</v>
      </c>
      <c r="E3848" t="s">
        <v>3589</v>
      </c>
      <c r="F3848" t="s">
        <v>3554</v>
      </c>
      <c r="G3848">
        <v>16</v>
      </c>
      <c r="H3848">
        <v>0.46</v>
      </c>
      <c r="I3848" s="6" t="s">
        <v>396</v>
      </c>
      <c r="J3848" s="6" t="s">
        <v>397</v>
      </c>
    </row>
    <row r="3849" spans="1:10">
      <c r="A3849">
        <v>0</v>
      </c>
      <c r="B3849">
        <v>0</v>
      </c>
      <c r="C3849">
        <v>-199.159995569328</v>
      </c>
      <c r="D3849" t="s">
        <v>14</v>
      </c>
      <c r="E3849" t="s">
        <v>3590</v>
      </c>
      <c r="F3849" t="s">
        <v>3554</v>
      </c>
      <c r="G3849">
        <v>16</v>
      </c>
      <c r="H3849">
        <v>0</v>
      </c>
      <c r="I3849">
        <v>0</v>
      </c>
      <c r="J3849" s="6" t="s">
        <v>140</v>
      </c>
    </row>
    <row r="3850" spans="1:10">
      <c r="A3850">
        <v>0.09</v>
      </c>
      <c r="B3850">
        <v>0</v>
      </c>
      <c r="C3850">
        <v>-453.99928229358602</v>
      </c>
      <c r="D3850" t="s">
        <v>14</v>
      </c>
      <c r="E3850" t="s">
        <v>3591</v>
      </c>
      <c r="F3850" t="s">
        <v>3554</v>
      </c>
      <c r="G3850">
        <v>16</v>
      </c>
      <c r="H3850">
        <v>0.09</v>
      </c>
      <c r="I3850" s="6" t="s">
        <v>116</v>
      </c>
      <c r="J3850" s="6" t="s">
        <v>117</v>
      </c>
    </row>
    <row r="3851" spans="1:10">
      <c r="A3851">
        <v>0</v>
      </c>
      <c r="B3851">
        <v>0</v>
      </c>
      <c r="C3851">
        <v>-176.64363494467901</v>
      </c>
      <c r="D3851" t="s">
        <v>14</v>
      </c>
      <c r="E3851" t="s">
        <v>3592</v>
      </c>
      <c r="F3851" t="s">
        <v>3593</v>
      </c>
      <c r="G3851">
        <v>16</v>
      </c>
      <c r="H3851">
        <v>0</v>
      </c>
      <c r="I3851">
        <v>0</v>
      </c>
      <c r="J3851" s="6" t="s">
        <v>140</v>
      </c>
    </row>
    <row r="3852" spans="1:10">
      <c r="A3852">
        <v>0.2</v>
      </c>
      <c r="B3852">
        <v>0</v>
      </c>
      <c r="C3852">
        <v>-105.36881120353701</v>
      </c>
      <c r="D3852" t="s">
        <v>10</v>
      </c>
      <c r="E3852" t="s">
        <v>3594</v>
      </c>
      <c r="F3852" t="s">
        <v>3593</v>
      </c>
      <c r="G3852">
        <v>7</v>
      </c>
      <c r="H3852">
        <v>0.2</v>
      </c>
      <c r="I3852" s="6" t="s">
        <v>1600</v>
      </c>
      <c r="J3852" s="6" t="s">
        <v>1601</v>
      </c>
    </row>
    <row r="3853" spans="1:10">
      <c r="A3853">
        <v>0.4</v>
      </c>
      <c r="B3853">
        <v>0</v>
      </c>
      <c r="C3853">
        <v>-829.58551725780603</v>
      </c>
      <c r="D3853" t="s">
        <v>14</v>
      </c>
      <c r="E3853" t="s">
        <v>3594</v>
      </c>
      <c r="F3853" t="s">
        <v>3593</v>
      </c>
      <c r="G3853">
        <v>16</v>
      </c>
      <c r="H3853">
        <v>0.4</v>
      </c>
      <c r="I3853" s="6" t="s">
        <v>257</v>
      </c>
      <c r="J3853" s="6" t="s">
        <v>258</v>
      </c>
    </row>
    <row r="3854" spans="1:10">
      <c r="A3854">
        <v>0</v>
      </c>
      <c r="B3854">
        <v>0</v>
      </c>
      <c r="C3854">
        <v>-35.704061797243703</v>
      </c>
      <c r="D3854" t="s">
        <v>10</v>
      </c>
      <c r="E3854" t="s">
        <v>3595</v>
      </c>
      <c r="F3854" t="s">
        <v>3593</v>
      </c>
      <c r="G3854">
        <v>6</v>
      </c>
      <c r="H3854">
        <v>0</v>
      </c>
      <c r="I3854">
        <v>0</v>
      </c>
      <c r="J3854" s="6" t="s">
        <v>109</v>
      </c>
    </row>
    <row r="3855" spans="1:10">
      <c r="A3855">
        <v>0</v>
      </c>
      <c r="B3855">
        <v>0</v>
      </c>
      <c r="C3855">
        <v>-3.1818775013148501</v>
      </c>
      <c r="D3855" t="s">
        <v>13</v>
      </c>
      <c r="E3855" t="s">
        <v>3595</v>
      </c>
      <c r="F3855" t="s">
        <v>3593</v>
      </c>
      <c r="G3855">
        <v>5</v>
      </c>
      <c r="H3855">
        <v>0</v>
      </c>
      <c r="I3855" s="6" t="s">
        <v>126</v>
      </c>
      <c r="J3855" s="6" t="s">
        <v>127</v>
      </c>
    </row>
    <row r="3856" spans="1:10">
      <c r="A3856" s="6" t="s">
        <v>472</v>
      </c>
      <c r="B3856">
        <v>0</v>
      </c>
      <c r="C3856">
        <v>-941.47792582896</v>
      </c>
      <c r="D3856" t="s">
        <v>14</v>
      </c>
      <c r="E3856" t="s">
        <v>3595</v>
      </c>
      <c r="F3856" t="s">
        <v>3593</v>
      </c>
      <c r="G3856">
        <v>16</v>
      </c>
      <c r="H3856" s="6" t="s">
        <v>472</v>
      </c>
      <c r="I3856" s="6" t="s">
        <v>474</v>
      </c>
      <c r="J3856" s="6" t="s">
        <v>475</v>
      </c>
    </row>
    <row r="3857" spans="1:10">
      <c r="A3857">
        <v>0.97</v>
      </c>
      <c r="B3857">
        <v>0</v>
      </c>
      <c r="C3857">
        <v>-271.495658163869</v>
      </c>
      <c r="D3857" t="s">
        <v>14</v>
      </c>
      <c r="E3857" t="s">
        <v>3596</v>
      </c>
      <c r="F3857" t="s">
        <v>3593</v>
      </c>
      <c r="G3857">
        <v>16</v>
      </c>
      <c r="H3857">
        <v>0.97</v>
      </c>
      <c r="I3857" s="6" t="s">
        <v>640</v>
      </c>
      <c r="J3857" s="6" t="s">
        <v>641</v>
      </c>
    </row>
    <row r="3858" spans="1:10">
      <c r="A3858">
        <v>0.36</v>
      </c>
      <c r="B3858">
        <v>0</v>
      </c>
      <c r="C3858">
        <v>-667.28677920290795</v>
      </c>
      <c r="D3858" t="s">
        <v>14</v>
      </c>
      <c r="E3858" t="s">
        <v>3597</v>
      </c>
      <c r="F3858" t="s">
        <v>3593</v>
      </c>
      <c r="G3858">
        <v>16</v>
      </c>
      <c r="H3858">
        <v>0.36</v>
      </c>
      <c r="I3858" s="6" t="s">
        <v>252</v>
      </c>
      <c r="J3858" s="6" t="s">
        <v>253</v>
      </c>
    </row>
    <row r="3859" spans="1:10">
      <c r="A3859">
        <v>0.67</v>
      </c>
      <c r="B3859">
        <v>0</v>
      </c>
      <c r="C3859">
        <v>-659.07925618575302</v>
      </c>
      <c r="D3859" t="s">
        <v>14</v>
      </c>
      <c r="E3859" t="s">
        <v>3598</v>
      </c>
      <c r="F3859" t="s">
        <v>3593</v>
      </c>
      <c r="G3859">
        <v>16</v>
      </c>
      <c r="H3859">
        <v>0.67</v>
      </c>
      <c r="I3859" s="6" t="s">
        <v>530</v>
      </c>
      <c r="J3859" s="6" t="s">
        <v>531</v>
      </c>
    </row>
    <row r="3860" spans="1:10">
      <c r="A3860">
        <v>0.17</v>
      </c>
      <c r="B3860">
        <v>0</v>
      </c>
      <c r="C3860">
        <v>-61.320434595781101</v>
      </c>
      <c r="D3860" t="s">
        <v>10</v>
      </c>
      <c r="E3860" t="s">
        <v>3599</v>
      </c>
      <c r="F3860" t="s">
        <v>3593</v>
      </c>
      <c r="G3860">
        <v>6</v>
      </c>
      <c r="H3860">
        <v>0.17</v>
      </c>
      <c r="I3860" s="6" t="s">
        <v>412</v>
      </c>
      <c r="J3860" s="6" t="s">
        <v>413</v>
      </c>
    </row>
    <row r="3861" spans="1:10">
      <c r="A3861">
        <v>0.28000000000000003</v>
      </c>
      <c r="B3861">
        <v>0</v>
      </c>
      <c r="C3861">
        <v>-515.49040089651601</v>
      </c>
      <c r="D3861" t="s">
        <v>14</v>
      </c>
      <c r="E3861" t="s">
        <v>3599</v>
      </c>
      <c r="F3861" t="s">
        <v>3593</v>
      </c>
      <c r="G3861">
        <v>16</v>
      </c>
      <c r="H3861">
        <v>0.28000000000000003</v>
      </c>
      <c r="I3861" s="6" t="s">
        <v>280</v>
      </c>
      <c r="J3861" s="6" t="s">
        <v>281</v>
      </c>
    </row>
    <row r="3862" spans="1:10">
      <c r="A3862">
        <v>0</v>
      </c>
      <c r="B3862">
        <v>0</v>
      </c>
      <c r="C3862">
        <v>-122.459300127238</v>
      </c>
      <c r="D3862" t="s">
        <v>14</v>
      </c>
      <c r="E3862" t="s">
        <v>3600</v>
      </c>
      <c r="F3862" t="s">
        <v>3593</v>
      </c>
      <c r="G3862">
        <v>16</v>
      </c>
      <c r="H3862">
        <v>0</v>
      </c>
      <c r="I3862">
        <v>0</v>
      </c>
      <c r="J3862" s="6" t="s">
        <v>140</v>
      </c>
    </row>
    <row r="3863" spans="1:10">
      <c r="A3863">
        <v>0.21</v>
      </c>
      <c r="B3863">
        <v>0</v>
      </c>
      <c r="C3863">
        <v>-109.378739798011</v>
      </c>
      <c r="D3863" t="s">
        <v>10</v>
      </c>
      <c r="E3863" t="s">
        <v>3601</v>
      </c>
      <c r="F3863" t="s">
        <v>3593</v>
      </c>
      <c r="G3863">
        <v>6</v>
      </c>
      <c r="H3863">
        <v>0.21</v>
      </c>
      <c r="I3863">
        <v>4.4683018563598499E-2</v>
      </c>
      <c r="J3863" s="6" t="s">
        <v>3602</v>
      </c>
    </row>
    <row r="3864" spans="1:10">
      <c r="A3864">
        <v>0.34</v>
      </c>
      <c r="B3864">
        <v>0</v>
      </c>
      <c r="C3864">
        <v>-764.52324778762295</v>
      </c>
      <c r="D3864" t="s">
        <v>14</v>
      </c>
      <c r="E3864" t="s">
        <v>3601</v>
      </c>
      <c r="F3864" t="s">
        <v>3593</v>
      </c>
      <c r="G3864">
        <v>16</v>
      </c>
      <c r="H3864">
        <v>0.34</v>
      </c>
      <c r="I3864" s="6" t="s">
        <v>294</v>
      </c>
      <c r="J3864" s="6" t="s">
        <v>295</v>
      </c>
    </row>
    <row r="3865" spans="1:10">
      <c r="A3865">
        <v>1</v>
      </c>
      <c r="B3865">
        <v>0</v>
      </c>
      <c r="C3865">
        <v>-96.039703370323494</v>
      </c>
      <c r="D3865" t="s">
        <v>14</v>
      </c>
      <c r="E3865" t="s">
        <v>3603</v>
      </c>
      <c r="F3865" t="s">
        <v>3593</v>
      </c>
      <c r="G3865">
        <v>16</v>
      </c>
      <c r="H3865">
        <v>1</v>
      </c>
      <c r="I3865" s="6" t="s">
        <v>149</v>
      </c>
      <c r="J3865">
        <v>1</v>
      </c>
    </row>
    <row r="3866" spans="1:10">
      <c r="A3866">
        <v>1</v>
      </c>
      <c r="B3866">
        <v>0</v>
      </c>
      <c r="C3866">
        <v>-145.00612846924099</v>
      </c>
      <c r="D3866" t="s">
        <v>14</v>
      </c>
      <c r="E3866" t="s">
        <v>3604</v>
      </c>
      <c r="F3866" t="s">
        <v>3593</v>
      </c>
      <c r="G3866">
        <v>16</v>
      </c>
      <c r="H3866">
        <v>1</v>
      </c>
      <c r="I3866" s="6" t="s">
        <v>149</v>
      </c>
      <c r="J3866">
        <v>1</v>
      </c>
    </row>
    <row r="3867" spans="1:10">
      <c r="A3867">
        <v>0.06</v>
      </c>
      <c r="B3867">
        <v>0</v>
      </c>
      <c r="C3867">
        <v>-53.621311787303</v>
      </c>
      <c r="D3867" t="s">
        <v>10</v>
      </c>
      <c r="E3867" t="s">
        <v>3605</v>
      </c>
      <c r="F3867" t="s">
        <v>3593</v>
      </c>
      <c r="G3867">
        <v>6</v>
      </c>
      <c r="H3867">
        <v>0.06</v>
      </c>
      <c r="I3867">
        <v>4.78472059018753E-3</v>
      </c>
      <c r="J3867" s="6" t="s">
        <v>213</v>
      </c>
    </row>
    <row r="3868" spans="1:10">
      <c r="A3868">
        <v>0.03</v>
      </c>
      <c r="B3868">
        <v>0</v>
      </c>
      <c r="C3868">
        <v>-43.755428216355199</v>
      </c>
      <c r="D3868" t="s">
        <v>13</v>
      </c>
      <c r="E3868" t="s">
        <v>3605</v>
      </c>
      <c r="F3868" t="s">
        <v>3593</v>
      </c>
      <c r="G3868">
        <v>5</v>
      </c>
      <c r="H3868">
        <v>0.03</v>
      </c>
      <c r="I3868">
        <v>1.0891059181564499E-3</v>
      </c>
      <c r="J3868" s="6" t="s">
        <v>484</v>
      </c>
    </row>
    <row r="3869" spans="1:10">
      <c r="A3869">
        <v>0.45</v>
      </c>
      <c r="B3869">
        <v>0</v>
      </c>
      <c r="C3869">
        <v>-506.73335455139301</v>
      </c>
      <c r="D3869" t="s">
        <v>14</v>
      </c>
      <c r="E3869" t="s">
        <v>3605</v>
      </c>
      <c r="F3869" t="s">
        <v>3593</v>
      </c>
      <c r="G3869">
        <v>16</v>
      </c>
      <c r="H3869">
        <v>0.45</v>
      </c>
      <c r="I3869" s="6" t="s">
        <v>233</v>
      </c>
      <c r="J3869" s="6" t="s">
        <v>234</v>
      </c>
    </row>
    <row r="3870" spans="1:10">
      <c r="A3870">
        <v>0.21</v>
      </c>
      <c r="B3870">
        <v>0</v>
      </c>
      <c r="C3870">
        <v>-702.36470451219895</v>
      </c>
      <c r="D3870" t="s">
        <v>14</v>
      </c>
      <c r="E3870" t="s">
        <v>3606</v>
      </c>
      <c r="F3870" t="s">
        <v>3593</v>
      </c>
      <c r="G3870">
        <v>16</v>
      </c>
      <c r="H3870">
        <v>0.21</v>
      </c>
      <c r="I3870" s="6" t="s">
        <v>162</v>
      </c>
      <c r="J3870" s="6" t="s">
        <v>163</v>
      </c>
    </row>
    <row r="3871" spans="1:10">
      <c r="A3871">
        <v>1</v>
      </c>
      <c r="B3871">
        <v>0</v>
      </c>
      <c r="C3871">
        <v>-139.86331880967501</v>
      </c>
      <c r="D3871" t="s">
        <v>14</v>
      </c>
      <c r="E3871" t="s">
        <v>3607</v>
      </c>
      <c r="F3871" t="s">
        <v>3593</v>
      </c>
      <c r="G3871">
        <v>16</v>
      </c>
      <c r="H3871">
        <v>1</v>
      </c>
      <c r="I3871" s="6" t="s">
        <v>149</v>
      </c>
      <c r="J3871">
        <v>1</v>
      </c>
    </row>
    <row r="3872" spans="1:10">
      <c r="A3872" s="6" t="s">
        <v>610</v>
      </c>
      <c r="B3872">
        <v>0</v>
      </c>
      <c r="C3872">
        <v>-302.45313813795002</v>
      </c>
      <c r="D3872" t="s">
        <v>14</v>
      </c>
      <c r="E3872" t="s">
        <v>3608</v>
      </c>
      <c r="F3872" t="s">
        <v>3593</v>
      </c>
      <c r="G3872">
        <v>16</v>
      </c>
      <c r="H3872" s="6" t="s">
        <v>610</v>
      </c>
      <c r="I3872" s="6" t="s">
        <v>612</v>
      </c>
      <c r="J3872" s="6" t="s">
        <v>613</v>
      </c>
    </row>
    <row r="3873" spans="1:10">
      <c r="A3873">
        <v>0.89</v>
      </c>
      <c r="B3873">
        <v>0</v>
      </c>
      <c r="C3873">
        <v>-437.99108798958298</v>
      </c>
      <c r="D3873" t="s">
        <v>14</v>
      </c>
      <c r="E3873" t="s">
        <v>3609</v>
      </c>
      <c r="F3873" t="s">
        <v>3610</v>
      </c>
      <c r="G3873">
        <v>16</v>
      </c>
      <c r="H3873">
        <v>0.89</v>
      </c>
      <c r="I3873" s="6" t="s">
        <v>159</v>
      </c>
      <c r="J3873" s="6" t="s">
        <v>160</v>
      </c>
    </row>
    <row r="3874" spans="1:10">
      <c r="A3874">
        <v>0</v>
      </c>
      <c r="B3874">
        <v>0</v>
      </c>
      <c r="C3874">
        <v>-162.778143511433</v>
      </c>
      <c r="D3874" t="s">
        <v>14</v>
      </c>
      <c r="E3874" t="s">
        <v>3611</v>
      </c>
      <c r="F3874" t="s">
        <v>3610</v>
      </c>
      <c r="G3874">
        <v>16</v>
      </c>
      <c r="H3874">
        <v>0</v>
      </c>
      <c r="I3874">
        <v>0</v>
      </c>
      <c r="J3874" s="6" t="s">
        <v>140</v>
      </c>
    </row>
    <row r="3875" spans="1:10">
      <c r="A3875">
        <v>0</v>
      </c>
      <c r="B3875">
        <v>0</v>
      </c>
      <c r="C3875">
        <v>-9.6158514837514897</v>
      </c>
      <c r="D3875" t="s">
        <v>13</v>
      </c>
      <c r="E3875" t="s">
        <v>3612</v>
      </c>
      <c r="F3875" t="s">
        <v>3610</v>
      </c>
      <c r="G3875">
        <v>5</v>
      </c>
      <c r="H3875">
        <v>0</v>
      </c>
      <c r="I3875" s="6" t="s">
        <v>126</v>
      </c>
      <c r="J3875" s="6" t="s">
        <v>127</v>
      </c>
    </row>
    <row r="3876" spans="1:10">
      <c r="A3876" s="6" t="s">
        <v>290</v>
      </c>
      <c r="B3876">
        <v>0</v>
      </c>
      <c r="C3876">
        <v>-741.06170117433203</v>
      </c>
      <c r="D3876" t="s">
        <v>14</v>
      </c>
      <c r="E3876" t="s">
        <v>3612</v>
      </c>
      <c r="F3876" t="s">
        <v>3610</v>
      </c>
      <c r="G3876">
        <v>16</v>
      </c>
      <c r="H3876" s="6" t="s">
        <v>290</v>
      </c>
      <c r="I3876" s="6" t="s">
        <v>381</v>
      </c>
      <c r="J3876">
        <v>0.86001360472521104</v>
      </c>
    </row>
    <row r="3877" spans="1:10">
      <c r="A3877">
        <v>0.32</v>
      </c>
      <c r="B3877">
        <v>0</v>
      </c>
      <c r="C3877">
        <v>-74.589763903999994</v>
      </c>
      <c r="D3877" t="s">
        <v>10</v>
      </c>
      <c r="E3877" t="s">
        <v>3613</v>
      </c>
      <c r="F3877" t="s">
        <v>3610</v>
      </c>
      <c r="G3877">
        <v>6</v>
      </c>
      <c r="H3877">
        <v>0.32</v>
      </c>
      <c r="I3877">
        <v>9.0471524952594307E-2</v>
      </c>
      <c r="J3877" s="6" t="s">
        <v>743</v>
      </c>
    </row>
    <row r="3878" spans="1:10">
      <c r="A3878">
        <v>0.61</v>
      </c>
      <c r="B3878">
        <v>0</v>
      </c>
      <c r="C3878">
        <v>-691.46906548727202</v>
      </c>
      <c r="D3878" t="s">
        <v>14</v>
      </c>
      <c r="E3878" t="s">
        <v>3613</v>
      </c>
      <c r="F3878" t="s">
        <v>3610</v>
      </c>
      <c r="G3878">
        <v>16</v>
      </c>
      <c r="H3878">
        <v>0.61</v>
      </c>
      <c r="I3878" s="6" t="s">
        <v>593</v>
      </c>
      <c r="J3878" s="6" t="s">
        <v>594</v>
      </c>
    </row>
    <row r="3879" spans="1:10">
      <c r="A3879">
        <v>0.84</v>
      </c>
      <c r="B3879">
        <v>0</v>
      </c>
      <c r="C3879">
        <v>-139.033370296052</v>
      </c>
      <c r="D3879" t="s">
        <v>10</v>
      </c>
      <c r="E3879" t="s">
        <v>3614</v>
      </c>
      <c r="F3879" t="s">
        <v>3610</v>
      </c>
      <c r="G3879">
        <v>6</v>
      </c>
      <c r="H3879">
        <v>0.84</v>
      </c>
      <c r="I3879" s="6" t="s">
        <v>3615</v>
      </c>
      <c r="J3879" s="6" t="s">
        <v>3616</v>
      </c>
    </row>
    <row r="3880" spans="1:10">
      <c r="A3880">
        <v>0.86</v>
      </c>
      <c r="B3880">
        <v>0</v>
      </c>
      <c r="C3880">
        <v>-51.207751786304001</v>
      </c>
      <c r="D3880" t="s">
        <v>13</v>
      </c>
      <c r="E3880" t="s">
        <v>3614</v>
      </c>
      <c r="F3880" t="s">
        <v>3610</v>
      </c>
      <c r="G3880">
        <v>6</v>
      </c>
      <c r="H3880">
        <v>0.86</v>
      </c>
      <c r="I3880" s="6" t="s">
        <v>927</v>
      </c>
      <c r="J3880" s="6" t="s">
        <v>928</v>
      </c>
    </row>
    <row r="3881" spans="1:10">
      <c r="A3881">
        <v>0.52</v>
      </c>
      <c r="B3881">
        <v>0</v>
      </c>
      <c r="C3881">
        <v>-489.39028035627098</v>
      </c>
      <c r="D3881" t="s">
        <v>14</v>
      </c>
      <c r="E3881" t="s">
        <v>3614</v>
      </c>
      <c r="F3881" t="s">
        <v>3610</v>
      </c>
      <c r="G3881">
        <v>16</v>
      </c>
      <c r="H3881">
        <v>0.52</v>
      </c>
      <c r="I3881" s="6" t="s">
        <v>405</v>
      </c>
      <c r="J3881" s="6" t="s">
        <v>406</v>
      </c>
    </row>
    <row r="3882" spans="1:10">
      <c r="A3882">
        <v>0.86</v>
      </c>
      <c r="B3882">
        <v>0</v>
      </c>
      <c r="C3882">
        <v>-270.52708910568998</v>
      </c>
      <c r="D3882" t="s">
        <v>14</v>
      </c>
      <c r="E3882" t="s">
        <v>3617</v>
      </c>
      <c r="F3882" t="s">
        <v>3610</v>
      </c>
      <c r="G3882">
        <v>16</v>
      </c>
      <c r="H3882">
        <v>0.86</v>
      </c>
      <c r="I3882" s="6" t="s">
        <v>308</v>
      </c>
      <c r="J3882" s="6" t="s">
        <v>309</v>
      </c>
    </row>
    <row r="3883" spans="1:10">
      <c r="A3883">
        <v>1</v>
      </c>
      <c r="B3883">
        <v>0</v>
      </c>
      <c r="C3883">
        <v>-87.221171289978699</v>
      </c>
      <c r="D3883" t="s">
        <v>14</v>
      </c>
      <c r="E3883" t="s">
        <v>3618</v>
      </c>
      <c r="F3883" t="s">
        <v>3610</v>
      </c>
      <c r="G3883">
        <v>16</v>
      </c>
      <c r="H3883">
        <v>1</v>
      </c>
      <c r="I3883" s="6" t="s">
        <v>149</v>
      </c>
      <c r="J3883">
        <v>1</v>
      </c>
    </row>
    <row r="3884" spans="1:10">
      <c r="A3884">
        <v>0.96</v>
      </c>
      <c r="B3884">
        <v>0</v>
      </c>
      <c r="C3884">
        <v>-370.22337867740902</v>
      </c>
      <c r="D3884" t="s">
        <v>14</v>
      </c>
      <c r="E3884" t="s">
        <v>3619</v>
      </c>
      <c r="F3884" t="s">
        <v>3610</v>
      </c>
      <c r="G3884">
        <v>16</v>
      </c>
      <c r="H3884">
        <v>0.96</v>
      </c>
      <c r="I3884" s="6" t="s">
        <v>565</v>
      </c>
      <c r="J3884">
        <v>0.99490068379353702</v>
      </c>
    </row>
    <row r="3885" spans="1:10">
      <c r="A3885">
        <v>0</v>
      </c>
      <c r="B3885">
        <v>0</v>
      </c>
      <c r="C3885">
        <v>-264.62176469299999</v>
      </c>
      <c r="D3885" t="s">
        <v>14</v>
      </c>
      <c r="E3885" t="s">
        <v>3620</v>
      </c>
      <c r="F3885" t="s">
        <v>3610</v>
      </c>
      <c r="G3885">
        <v>16</v>
      </c>
      <c r="H3885">
        <v>0</v>
      </c>
      <c r="I3885">
        <v>0</v>
      </c>
      <c r="J3885" s="6" t="s">
        <v>140</v>
      </c>
    </row>
    <row r="3886" spans="1:10">
      <c r="A3886">
        <v>0.31</v>
      </c>
      <c r="B3886">
        <v>0</v>
      </c>
      <c r="C3886">
        <v>-570.56161652820003</v>
      </c>
      <c r="D3886" t="s">
        <v>14</v>
      </c>
      <c r="E3886" t="s">
        <v>3621</v>
      </c>
      <c r="F3886" t="s">
        <v>3610</v>
      </c>
      <c r="G3886">
        <v>16</v>
      </c>
      <c r="H3886">
        <v>0.31</v>
      </c>
      <c r="I3886" s="6" t="s">
        <v>860</v>
      </c>
      <c r="J3886" s="6" t="s">
        <v>861</v>
      </c>
    </row>
    <row r="3887" spans="1:10">
      <c r="A3887">
        <v>0.92</v>
      </c>
      <c r="B3887">
        <v>0</v>
      </c>
      <c r="C3887">
        <v>-324.97052109977602</v>
      </c>
      <c r="D3887" t="s">
        <v>14</v>
      </c>
      <c r="E3887" t="s">
        <v>3622</v>
      </c>
      <c r="F3887" t="s">
        <v>3610</v>
      </c>
      <c r="G3887">
        <v>16</v>
      </c>
      <c r="H3887">
        <v>0.92</v>
      </c>
      <c r="I3887" s="6" t="s">
        <v>596</v>
      </c>
      <c r="J3887">
        <v>0.98312054273103699</v>
      </c>
    </row>
    <row r="3888" spans="1:10">
      <c r="A3888">
        <v>0.32</v>
      </c>
      <c r="B3888">
        <v>0</v>
      </c>
      <c r="C3888">
        <v>-49.4405204865527</v>
      </c>
      <c r="D3888" t="s">
        <v>13</v>
      </c>
      <c r="E3888" t="s">
        <v>3623</v>
      </c>
      <c r="F3888" t="s">
        <v>3610</v>
      </c>
      <c r="G3888">
        <v>5</v>
      </c>
      <c r="H3888">
        <v>0.32</v>
      </c>
      <c r="I3888">
        <v>8.0937723303772996E-2</v>
      </c>
      <c r="J3888" s="6" t="s">
        <v>409</v>
      </c>
    </row>
    <row r="3889" spans="1:10">
      <c r="A3889">
        <v>0</v>
      </c>
      <c r="B3889">
        <v>0</v>
      </c>
      <c r="C3889">
        <v>-408.06993825075301</v>
      </c>
      <c r="D3889" t="s">
        <v>14</v>
      </c>
      <c r="E3889" t="s">
        <v>3623</v>
      </c>
      <c r="F3889" t="s">
        <v>3610</v>
      </c>
      <c r="G3889">
        <v>16</v>
      </c>
      <c r="H3889">
        <v>0</v>
      </c>
      <c r="I3889">
        <v>0</v>
      </c>
      <c r="J3889" s="6" t="s">
        <v>140</v>
      </c>
    </row>
    <row r="3890" spans="1:10">
      <c r="A3890">
        <v>0.11</v>
      </c>
      <c r="B3890">
        <v>0</v>
      </c>
      <c r="C3890">
        <v>-387.37530528609602</v>
      </c>
      <c r="D3890" t="s">
        <v>14</v>
      </c>
      <c r="E3890" t="s">
        <v>3624</v>
      </c>
      <c r="F3890" t="s">
        <v>3610</v>
      </c>
      <c r="G3890">
        <v>16</v>
      </c>
      <c r="H3890">
        <v>0.11</v>
      </c>
      <c r="I3890" s="6" t="s">
        <v>695</v>
      </c>
      <c r="J3890" s="6" t="s">
        <v>696</v>
      </c>
    </row>
    <row r="3891" spans="1:10">
      <c r="A3891">
        <v>0</v>
      </c>
      <c r="B3891">
        <v>0</v>
      </c>
      <c r="C3891">
        <v>-272.00060765713499</v>
      </c>
      <c r="D3891" t="s">
        <v>14</v>
      </c>
      <c r="E3891" t="s">
        <v>3625</v>
      </c>
      <c r="F3891" t="s">
        <v>3610</v>
      </c>
      <c r="G3891">
        <v>16</v>
      </c>
      <c r="H3891">
        <v>0</v>
      </c>
      <c r="I3891">
        <v>0</v>
      </c>
      <c r="J3891" s="6" t="s">
        <v>140</v>
      </c>
    </row>
    <row r="3892" spans="1:10">
      <c r="A3892">
        <v>0.91</v>
      </c>
      <c r="B3892">
        <v>0</v>
      </c>
      <c r="C3892">
        <v>-339.18766246489099</v>
      </c>
      <c r="D3892" t="s">
        <v>14</v>
      </c>
      <c r="E3892" t="s">
        <v>3626</v>
      </c>
      <c r="F3892" t="s">
        <v>3610</v>
      </c>
      <c r="G3892">
        <v>16</v>
      </c>
      <c r="H3892">
        <v>0.91</v>
      </c>
      <c r="I3892">
        <v>0.68176683412285399</v>
      </c>
      <c r="J3892" s="6" t="s">
        <v>276</v>
      </c>
    </row>
    <row r="3893" spans="1:10">
      <c r="A3893">
        <v>0.16</v>
      </c>
      <c r="B3893">
        <v>0</v>
      </c>
      <c r="C3893">
        <v>-77.215316425393695</v>
      </c>
      <c r="D3893" t="s">
        <v>10</v>
      </c>
      <c r="E3893" t="s">
        <v>3627</v>
      </c>
      <c r="F3893" t="s">
        <v>3610</v>
      </c>
      <c r="G3893">
        <v>7</v>
      </c>
      <c r="H3893">
        <v>0.16</v>
      </c>
      <c r="I3893" s="6" t="s">
        <v>914</v>
      </c>
      <c r="J3893" s="6" t="s">
        <v>915</v>
      </c>
    </row>
    <row r="3894" spans="1:10">
      <c r="A3894">
        <v>0</v>
      </c>
      <c r="B3894">
        <v>0</v>
      </c>
      <c r="C3894">
        <v>-5.2130474943209899</v>
      </c>
      <c r="D3894" t="s">
        <v>13</v>
      </c>
      <c r="E3894" t="s">
        <v>3627</v>
      </c>
      <c r="F3894" t="s">
        <v>3610</v>
      </c>
      <c r="G3894">
        <v>7</v>
      </c>
      <c r="H3894">
        <v>0</v>
      </c>
      <c r="I3894">
        <v>0</v>
      </c>
      <c r="J3894" s="6" t="s">
        <v>214</v>
      </c>
    </row>
    <row r="3895" spans="1:10">
      <c r="A3895">
        <v>0.01</v>
      </c>
      <c r="B3895">
        <v>0</v>
      </c>
      <c r="C3895">
        <v>-441.90654121320898</v>
      </c>
      <c r="D3895" t="s">
        <v>14</v>
      </c>
      <c r="E3895" t="s">
        <v>3627</v>
      </c>
      <c r="F3895" t="s">
        <v>3610</v>
      </c>
      <c r="G3895">
        <v>16</v>
      </c>
      <c r="H3895">
        <v>0.01</v>
      </c>
      <c r="I3895" s="6" t="s">
        <v>479</v>
      </c>
      <c r="J3895" s="6" t="s">
        <v>480</v>
      </c>
    </row>
    <row r="3896" spans="1:10">
      <c r="A3896">
        <v>0</v>
      </c>
      <c r="B3896">
        <v>0</v>
      </c>
      <c r="C3896">
        <v>-392.94592187289101</v>
      </c>
      <c r="D3896" t="s">
        <v>14</v>
      </c>
      <c r="E3896" t="s">
        <v>3628</v>
      </c>
      <c r="F3896" t="s">
        <v>3610</v>
      </c>
      <c r="G3896">
        <v>16</v>
      </c>
      <c r="H3896">
        <v>0</v>
      </c>
      <c r="I3896">
        <v>0</v>
      </c>
      <c r="J3896" s="6" t="s">
        <v>140</v>
      </c>
    </row>
    <row r="3897" spans="1:10">
      <c r="A3897">
        <v>0</v>
      </c>
      <c r="B3897">
        <v>0</v>
      </c>
      <c r="C3897">
        <v>-301.49627052364701</v>
      </c>
      <c r="D3897" t="s">
        <v>14</v>
      </c>
      <c r="E3897" t="s">
        <v>3629</v>
      </c>
      <c r="F3897" t="s">
        <v>3610</v>
      </c>
      <c r="G3897">
        <v>16</v>
      </c>
      <c r="H3897">
        <v>0</v>
      </c>
      <c r="I3897">
        <v>0</v>
      </c>
      <c r="J3897" s="6" t="s">
        <v>140</v>
      </c>
    </row>
    <row r="3898" spans="1:10">
      <c r="A3898">
        <v>0.18</v>
      </c>
      <c r="B3898">
        <v>0</v>
      </c>
      <c r="C3898">
        <v>-433.40444629893301</v>
      </c>
      <c r="D3898" t="s">
        <v>14</v>
      </c>
      <c r="E3898" t="s">
        <v>3630</v>
      </c>
      <c r="F3898" t="s">
        <v>3610</v>
      </c>
      <c r="G3898">
        <v>16</v>
      </c>
      <c r="H3898">
        <v>0.18</v>
      </c>
      <c r="I3898">
        <v>6.1913216705024199E-2</v>
      </c>
      <c r="J3898" s="6" t="s">
        <v>733</v>
      </c>
    </row>
    <row r="3899" spans="1:10">
      <c r="A3899">
        <v>0.31</v>
      </c>
      <c r="B3899">
        <v>0</v>
      </c>
      <c r="C3899">
        <v>-757.64198311633697</v>
      </c>
      <c r="D3899" t="s">
        <v>14</v>
      </c>
      <c r="E3899" t="s">
        <v>3631</v>
      </c>
      <c r="F3899" t="s">
        <v>3610</v>
      </c>
      <c r="G3899">
        <v>16</v>
      </c>
      <c r="H3899">
        <v>0.31</v>
      </c>
      <c r="I3899" s="6" t="s">
        <v>860</v>
      </c>
      <c r="J3899" s="6" t="s">
        <v>861</v>
      </c>
    </row>
    <row r="3900" spans="1:10">
      <c r="A3900">
        <v>0</v>
      </c>
      <c r="B3900">
        <v>0</v>
      </c>
      <c r="C3900">
        <v>-261.79601200344501</v>
      </c>
      <c r="D3900" t="s">
        <v>14</v>
      </c>
      <c r="E3900" t="s">
        <v>3632</v>
      </c>
      <c r="F3900" t="s">
        <v>3610</v>
      </c>
      <c r="G3900">
        <v>16</v>
      </c>
      <c r="H3900">
        <v>0</v>
      </c>
      <c r="I3900">
        <v>0</v>
      </c>
      <c r="J3900" s="6" t="s">
        <v>140</v>
      </c>
    </row>
    <row r="3901" spans="1:10">
      <c r="A3901">
        <v>0.98</v>
      </c>
      <c r="B3901">
        <v>0</v>
      </c>
      <c r="C3901">
        <v>-182.78542420687</v>
      </c>
      <c r="D3901" t="s">
        <v>14</v>
      </c>
      <c r="E3901" t="s">
        <v>3633</v>
      </c>
      <c r="F3901" t="s">
        <v>3610</v>
      </c>
      <c r="G3901">
        <v>16</v>
      </c>
      <c r="H3901">
        <v>0.98</v>
      </c>
      <c r="I3901" s="6" t="s">
        <v>559</v>
      </c>
      <c r="J3901" s="6" t="s">
        <v>560</v>
      </c>
    </row>
    <row r="3902" spans="1:10">
      <c r="A3902">
        <v>0.27</v>
      </c>
      <c r="B3902">
        <v>0</v>
      </c>
      <c r="C3902">
        <v>-669.60518927232602</v>
      </c>
      <c r="D3902" t="s">
        <v>14</v>
      </c>
      <c r="E3902" t="s">
        <v>3634</v>
      </c>
      <c r="F3902" t="s">
        <v>3610</v>
      </c>
      <c r="G3902">
        <v>16</v>
      </c>
      <c r="H3902">
        <v>0.27</v>
      </c>
      <c r="I3902">
        <v>0.114172650502742</v>
      </c>
      <c r="J3902" s="6" t="s">
        <v>429</v>
      </c>
    </row>
    <row r="3903" spans="1:10">
      <c r="A3903">
        <v>1</v>
      </c>
      <c r="B3903">
        <v>0</v>
      </c>
      <c r="C3903">
        <v>-167.031785524643</v>
      </c>
      <c r="D3903" t="s">
        <v>14</v>
      </c>
      <c r="E3903" t="s">
        <v>3635</v>
      </c>
      <c r="F3903" t="s">
        <v>3610</v>
      </c>
      <c r="G3903">
        <v>16</v>
      </c>
      <c r="H3903">
        <v>1</v>
      </c>
      <c r="I3903" s="6" t="s">
        <v>149</v>
      </c>
      <c r="J3903">
        <v>1</v>
      </c>
    </row>
    <row r="3904" spans="1:10">
      <c r="A3904">
        <v>0.52</v>
      </c>
      <c r="B3904">
        <v>0</v>
      </c>
      <c r="C3904">
        <v>-104.030698420726</v>
      </c>
      <c r="D3904" t="s">
        <v>10</v>
      </c>
      <c r="E3904" t="s">
        <v>3636</v>
      </c>
      <c r="F3904" t="s">
        <v>3610</v>
      </c>
      <c r="G3904">
        <v>5</v>
      </c>
      <c r="H3904">
        <v>0.52</v>
      </c>
      <c r="I3904" s="6" t="s">
        <v>300</v>
      </c>
      <c r="J3904">
        <v>0.84073763132141299</v>
      </c>
    </row>
    <row r="3905" spans="1:10">
      <c r="A3905">
        <v>0.17</v>
      </c>
      <c r="B3905">
        <v>0</v>
      </c>
      <c r="C3905">
        <v>-501.01293319916402</v>
      </c>
      <c r="D3905" t="s">
        <v>14</v>
      </c>
      <c r="E3905" t="s">
        <v>3636</v>
      </c>
      <c r="F3905" t="s">
        <v>3610</v>
      </c>
      <c r="G3905">
        <v>16</v>
      </c>
      <c r="H3905">
        <v>0.17</v>
      </c>
      <c r="I3905">
        <v>5.6689958584459903E-2</v>
      </c>
      <c r="J3905" s="6" t="s">
        <v>179</v>
      </c>
    </row>
    <row r="3906" spans="1:10">
      <c r="A3906" s="6" t="s">
        <v>472</v>
      </c>
      <c r="B3906">
        <v>0</v>
      </c>
      <c r="C3906">
        <v>-800.837805589249</v>
      </c>
      <c r="D3906" t="s">
        <v>14</v>
      </c>
      <c r="E3906" t="s">
        <v>3637</v>
      </c>
      <c r="F3906" t="s">
        <v>3610</v>
      </c>
      <c r="G3906">
        <v>16</v>
      </c>
      <c r="H3906" s="6" t="s">
        <v>472</v>
      </c>
      <c r="I3906" s="6" t="s">
        <v>474</v>
      </c>
      <c r="J3906" s="6" t="s">
        <v>475</v>
      </c>
    </row>
    <row r="3907" spans="1:10">
      <c r="A3907" s="6" t="s">
        <v>192</v>
      </c>
      <c r="B3907">
        <v>0</v>
      </c>
      <c r="C3907">
        <v>-507.99355115808902</v>
      </c>
      <c r="D3907" t="s">
        <v>14</v>
      </c>
      <c r="E3907" t="s">
        <v>3638</v>
      </c>
      <c r="F3907" t="s">
        <v>3610</v>
      </c>
      <c r="G3907">
        <v>16</v>
      </c>
      <c r="H3907" s="6" t="s">
        <v>192</v>
      </c>
      <c r="I3907" s="6" t="s">
        <v>193</v>
      </c>
      <c r="J3907" s="6" t="s">
        <v>194</v>
      </c>
    </row>
    <row r="3908" spans="1:10">
      <c r="A3908">
        <v>0.33</v>
      </c>
      <c r="B3908">
        <v>0</v>
      </c>
      <c r="C3908">
        <v>-35.113226666782602</v>
      </c>
      <c r="D3908" t="s">
        <v>13</v>
      </c>
      <c r="E3908" t="s">
        <v>3639</v>
      </c>
      <c r="F3908" t="s">
        <v>3610</v>
      </c>
      <c r="G3908">
        <v>5</v>
      </c>
      <c r="H3908">
        <v>0.33</v>
      </c>
      <c r="I3908">
        <v>8.5240502451157801E-2</v>
      </c>
      <c r="J3908" s="6" t="s">
        <v>1392</v>
      </c>
    </row>
    <row r="3909" spans="1:10">
      <c r="A3909">
        <v>0.33</v>
      </c>
      <c r="B3909">
        <v>0</v>
      </c>
      <c r="C3909">
        <v>-317.16008686683898</v>
      </c>
      <c r="D3909" t="s">
        <v>14</v>
      </c>
      <c r="E3909" t="s">
        <v>3639</v>
      </c>
      <c r="F3909" t="s">
        <v>3610</v>
      </c>
      <c r="G3909">
        <v>16</v>
      </c>
      <c r="H3909">
        <v>0.33</v>
      </c>
      <c r="I3909" s="6" t="s">
        <v>1025</v>
      </c>
      <c r="J3909" s="6" t="s">
        <v>1026</v>
      </c>
    </row>
    <row r="3910" spans="1:10">
      <c r="A3910">
        <v>0</v>
      </c>
      <c r="B3910">
        <v>0</v>
      </c>
      <c r="C3910">
        <v>-9.1558559625398104</v>
      </c>
      <c r="D3910" t="s">
        <v>14</v>
      </c>
      <c r="E3910" t="s">
        <v>3640</v>
      </c>
      <c r="F3910" t="s">
        <v>3610</v>
      </c>
      <c r="G3910">
        <v>16</v>
      </c>
      <c r="H3910">
        <v>0</v>
      </c>
      <c r="I3910">
        <v>0</v>
      </c>
      <c r="J3910" s="6" t="s">
        <v>140</v>
      </c>
    </row>
    <row r="3911" spans="1:10">
      <c r="A3911">
        <v>0</v>
      </c>
      <c r="B3911">
        <v>0</v>
      </c>
      <c r="C3911">
        <v>-11.927998632347</v>
      </c>
      <c r="D3911" t="s">
        <v>10</v>
      </c>
      <c r="E3911" t="s">
        <v>3641</v>
      </c>
      <c r="F3911" t="s">
        <v>3610</v>
      </c>
      <c r="G3911">
        <v>7</v>
      </c>
      <c r="H3911">
        <v>0</v>
      </c>
      <c r="I3911">
        <v>0</v>
      </c>
      <c r="J3911" s="6" t="s">
        <v>214</v>
      </c>
    </row>
    <row r="3912" spans="1:10">
      <c r="A3912">
        <v>0</v>
      </c>
      <c r="B3912">
        <v>0</v>
      </c>
      <c r="C3912">
        <v>-25.327066515170699</v>
      </c>
      <c r="D3912" t="s">
        <v>13</v>
      </c>
      <c r="E3912" t="s">
        <v>3641</v>
      </c>
      <c r="F3912" t="s">
        <v>3610</v>
      </c>
      <c r="G3912">
        <v>6</v>
      </c>
      <c r="H3912">
        <v>0</v>
      </c>
      <c r="I3912">
        <v>0</v>
      </c>
      <c r="J3912" s="6" t="s">
        <v>109</v>
      </c>
    </row>
    <row r="3913" spans="1:10">
      <c r="A3913">
        <v>0.04</v>
      </c>
      <c r="B3913">
        <v>0</v>
      </c>
      <c r="C3913">
        <v>-441.18573949492799</v>
      </c>
      <c r="D3913" t="s">
        <v>14</v>
      </c>
      <c r="E3913" t="s">
        <v>3641</v>
      </c>
      <c r="F3913" t="s">
        <v>3610</v>
      </c>
      <c r="G3913">
        <v>16</v>
      </c>
      <c r="H3913">
        <v>0.04</v>
      </c>
      <c r="I3913">
        <v>5.09931620646296E-3</v>
      </c>
      <c r="J3913" s="6" t="s">
        <v>165</v>
      </c>
    </row>
    <row r="3914" spans="1:10">
      <c r="A3914">
        <v>0.45</v>
      </c>
      <c r="B3914">
        <v>0</v>
      </c>
      <c r="C3914">
        <v>-726.50623259240103</v>
      </c>
      <c r="D3914" t="s">
        <v>14</v>
      </c>
      <c r="E3914" t="s">
        <v>3642</v>
      </c>
      <c r="F3914" t="s">
        <v>3610</v>
      </c>
      <c r="G3914">
        <v>16</v>
      </c>
      <c r="H3914">
        <v>0.45</v>
      </c>
      <c r="I3914" s="6" t="s">
        <v>233</v>
      </c>
      <c r="J3914" s="6" t="s">
        <v>234</v>
      </c>
    </row>
    <row r="3915" spans="1:10">
      <c r="A3915">
        <v>0.78</v>
      </c>
      <c r="B3915">
        <v>0</v>
      </c>
      <c r="C3915">
        <v>-465.63408378013202</v>
      </c>
      <c r="D3915" t="s">
        <v>14</v>
      </c>
      <c r="E3915" t="s">
        <v>3643</v>
      </c>
      <c r="F3915" t="s">
        <v>3610</v>
      </c>
      <c r="G3915">
        <v>16</v>
      </c>
      <c r="H3915">
        <v>0.78</v>
      </c>
      <c r="I3915" s="6" t="s">
        <v>450</v>
      </c>
      <c r="J3915">
        <v>0.91595245987187102</v>
      </c>
    </row>
    <row r="3916" spans="1:10">
      <c r="A3916">
        <v>0</v>
      </c>
      <c r="B3916">
        <v>0</v>
      </c>
      <c r="C3916">
        <v>-341.58419293659199</v>
      </c>
      <c r="D3916" t="s">
        <v>14</v>
      </c>
      <c r="E3916" t="s">
        <v>3644</v>
      </c>
      <c r="F3916" t="s">
        <v>3610</v>
      </c>
      <c r="G3916">
        <v>16</v>
      </c>
      <c r="H3916">
        <v>0</v>
      </c>
      <c r="I3916">
        <v>0</v>
      </c>
      <c r="J3916" s="6" t="s">
        <v>140</v>
      </c>
    </row>
    <row r="3917" spans="1:10">
      <c r="A3917">
        <v>0.15</v>
      </c>
      <c r="B3917">
        <v>0</v>
      </c>
      <c r="C3917">
        <v>-381.53730417475902</v>
      </c>
      <c r="D3917" t="s">
        <v>14</v>
      </c>
      <c r="E3917" t="s">
        <v>3645</v>
      </c>
      <c r="F3917" t="s">
        <v>3610</v>
      </c>
      <c r="G3917">
        <v>16</v>
      </c>
      <c r="H3917">
        <v>0.15</v>
      </c>
      <c r="I3917">
        <v>4.6658155288370001E-2</v>
      </c>
      <c r="J3917" s="6" t="s">
        <v>365</v>
      </c>
    </row>
    <row r="3918" spans="1:10">
      <c r="A3918">
        <v>0</v>
      </c>
      <c r="B3918">
        <v>0</v>
      </c>
      <c r="C3918">
        <v>-234.191438804634</v>
      </c>
      <c r="D3918" t="s">
        <v>14</v>
      </c>
      <c r="E3918" t="s">
        <v>3646</v>
      </c>
      <c r="F3918" t="s">
        <v>3610</v>
      </c>
      <c r="G3918">
        <v>16</v>
      </c>
      <c r="H3918">
        <v>0</v>
      </c>
      <c r="I3918">
        <v>0</v>
      </c>
      <c r="J3918" s="6" t="s">
        <v>140</v>
      </c>
    </row>
    <row r="3919" spans="1:10">
      <c r="A3919">
        <v>0.2</v>
      </c>
      <c r="B3919">
        <v>0</v>
      </c>
      <c r="C3919">
        <v>-338.07966814687097</v>
      </c>
      <c r="D3919" t="s">
        <v>14</v>
      </c>
      <c r="E3919" t="s">
        <v>3647</v>
      </c>
      <c r="F3919" t="s">
        <v>3610</v>
      </c>
      <c r="G3919">
        <v>16</v>
      </c>
      <c r="H3919">
        <v>0.2</v>
      </c>
      <c r="I3919">
        <v>7.2742662037866904E-2</v>
      </c>
      <c r="J3919">
        <v>0.44342194628279502</v>
      </c>
    </row>
    <row r="3920" spans="1:10">
      <c r="A3920">
        <v>0.79</v>
      </c>
      <c r="B3920">
        <v>0</v>
      </c>
      <c r="C3920">
        <v>-428.22356518753702</v>
      </c>
      <c r="D3920" t="s">
        <v>14</v>
      </c>
      <c r="E3920" t="s">
        <v>3648</v>
      </c>
      <c r="F3920" t="s">
        <v>3610</v>
      </c>
      <c r="G3920">
        <v>16</v>
      </c>
      <c r="H3920">
        <v>0.79</v>
      </c>
      <c r="I3920" s="6" t="s">
        <v>239</v>
      </c>
      <c r="J3920" s="6" t="s">
        <v>240</v>
      </c>
    </row>
    <row r="3921" spans="1:10">
      <c r="A3921">
        <v>0.34</v>
      </c>
      <c r="B3921">
        <v>0</v>
      </c>
      <c r="C3921">
        <v>-625.02244666260299</v>
      </c>
      <c r="D3921" t="s">
        <v>14</v>
      </c>
      <c r="E3921" t="s">
        <v>3649</v>
      </c>
      <c r="F3921" t="s">
        <v>3610</v>
      </c>
      <c r="G3921">
        <v>16</v>
      </c>
      <c r="H3921">
        <v>0.34</v>
      </c>
      <c r="I3921" s="6" t="s">
        <v>294</v>
      </c>
      <c r="J3921" s="6" t="s">
        <v>295</v>
      </c>
    </row>
    <row r="3922" spans="1:10">
      <c r="A3922">
        <v>0.14000000000000001</v>
      </c>
      <c r="B3922">
        <v>0</v>
      </c>
      <c r="C3922">
        <v>-36.077332251845</v>
      </c>
      <c r="D3922" t="s">
        <v>13</v>
      </c>
      <c r="E3922" t="s">
        <v>3650</v>
      </c>
      <c r="F3922" t="s">
        <v>3610</v>
      </c>
      <c r="G3922">
        <v>5</v>
      </c>
      <c r="H3922">
        <v>0.14000000000000001</v>
      </c>
      <c r="I3922" s="6" t="s">
        <v>209</v>
      </c>
      <c r="J3922" s="6" t="s">
        <v>210</v>
      </c>
    </row>
    <row r="3923" spans="1:10">
      <c r="A3923">
        <v>0.53</v>
      </c>
      <c r="B3923">
        <v>0</v>
      </c>
      <c r="C3923">
        <v>-801.60488014079306</v>
      </c>
      <c r="D3923" t="s">
        <v>14</v>
      </c>
      <c r="E3923" t="s">
        <v>3650</v>
      </c>
      <c r="F3923" t="s">
        <v>3610</v>
      </c>
      <c r="G3923">
        <v>16</v>
      </c>
      <c r="H3923">
        <v>0.53</v>
      </c>
      <c r="I3923" s="6" t="s">
        <v>202</v>
      </c>
      <c r="J3923" s="6" t="s">
        <v>203</v>
      </c>
    </row>
    <row r="3924" spans="1:10">
      <c r="A3924">
        <v>0.22</v>
      </c>
      <c r="B3924">
        <v>0</v>
      </c>
      <c r="C3924">
        <v>-539.41548600424301</v>
      </c>
      <c r="D3924" t="s">
        <v>14</v>
      </c>
      <c r="E3924" t="s">
        <v>3651</v>
      </c>
      <c r="F3924" t="s">
        <v>3610</v>
      </c>
      <c r="G3924">
        <v>16</v>
      </c>
      <c r="H3924">
        <v>0.22</v>
      </c>
      <c r="I3924">
        <v>8.4047540128129095E-2</v>
      </c>
      <c r="J3924" s="6" t="s">
        <v>114</v>
      </c>
    </row>
    <row r="3925" spans="1:10">
      <c r="A3925">
        <v>0.21</v>
      </c>
      <c r="B3925">
        <v>0</v>
      </c>
      <c r="C3925">
        <v>-37.434093573312602</v>
      </c>
      <c r="D3925" t="s">
        <v>10</v>
      </c>
      <c r="E3925" t="s">
        <v>3652</v>
      </c>
      <c r="F3925" t="s">
        <v>3610</v>
      </c>
      <c r="G3925">
        <v>5</v>
      </c>
      <c r="H3925">
        <v>0.21</v>
      </c>
      <c r="I3925">
        <v>3.9425102245848997E-2</v>
      </c>
      <c r="J3925" s="6" t="s">
        <v>630</v>
      </c>
    </row>
    <row r="3926" spans="1:10">
      <c r="A3926">
        <v>0.01</v>
      </c>
      <c r="B3926">
        <v>0</v>
      </c>
      <c r="C3926">
        <v>-23.221493020373199</v>
      </c>
      <c r="D3926" t="s">
        <v>13</v>
      </c>
      <c r="E3926" t="s">
        <v>3652</v>
      </c>
      <c r="F3926" t="s">
        <v>3610</v>
      </c>
      <c r="G3926">
        <v>5</v>
      </c>
      <c r="H3926">
        <v>0.01</v>
      </c>
      <c r="I3926" s="6" t="s">
        <v>758</v>
      </c>
      <c r="J3926" s="6" t="s">
        <v>759</v>
      </c>
    </row>
    <row r="3927" spans="1:10">
      <c r="A3927">
        <v>0.21</v>
      </c>
      <c r="B3927">
        <v>0</v>
      </c>
      <c r="C3927">
        <v>-744.75238902907495</v>
      </c>
      <c r="D3927" t="s">
        <v>14</v>
      </c>
      <c r="E3927" t="s">
        <v>3652</v>
      </c>
      <c r="F3927" t="s">
        <v>3610</v>
      </c>
      <c r="G3927">
        <v>16</v>
      </c>
      <c r="H3927">
        <v>0.21</v>
      </c>
      <c r="I3927" s="6" t="s">
        <v>162</v>
      </c>
      <c r="J3927" s="6" t="s">
        <v>163</v>
      </c>
    </row>
    <row r="3928" spans="1:10">
      <c r="A3928">
        <v>0.16</v>
      </c>
      <c r="B3928">
        <v>0</v>
      </c>
      <c r="C3928">
        <v>-25.494038876339499</v>
      </c>
      <c r="D3928" t="s">
        <v>10</v>
      </c>
      <c r="E3928" t="s">
        <v>3653</v>
      </c>
      <c r="F3928" t="s">
        <v>3610</v>
      </c>
      <c r="G3928">
        <v>5</v>
      </c>
      <c r="H3928">
        <v>0.16</v>
      </c>
      <c r="I3928">
        <v>2.4498271759069299E-2</v>
      </c>
      <c r="J3928" s="6" t="s">
        <v>572</v>
      </c>
    </row>
    <row r="3929" spans="1:10">
      <c r="A3929">
        <v>0.34</v>
      </c>
      <c r="B3929">
        <v>0</v>
      </c>
      <c r="C3929">
        <v>-693.83412090210504</v>
      </c>
      <c r="D3929" t="s">
        <v>14</v>
      </c>
      <c r="E3929" t="s">
        <v>3653</v>
      </c>
      <c r="F3929" t="s">
        <v>3610</v>
      </c>
      <c r="G3929">
        <v>16</v>
      </c>
      <c r="H3929">
        <v>0.34</v>
      </c>
      <c r="I3929" s="6" t="s">
        <v>294</v>
      </c>
      <c r="J3929" s="6" t="s">
        <v>295</v>
      </c>
    </row>
    <row r="3930" spans="1:10">
      <c r="A3930">
        <v>0.77</v>
      </c>
      <c r="B3930">
        <v>0</v>
      </c>
      <c r="C3930">
        <v>-456.12308020618502</v>
      </c>
      <c r="D3930" t="s">
        <v>14</v>
      </c>
      <c r="E3930" t="s">
        <v>3654</v>
      </c>
      <c r="F3930" t="s">
        <v>3610</v>
      </c>
      <c r="G3930">
        <v>16</v>
      </c>
      <c r="H3930">
        <v>0.77</v>
      </c>
      <c r="I3930" s="6" t="s">
        <v>506</v>
      </c>
      <c r="J3930" s="6" t="s">
        <v>507</v>
      </c>
    </row>
    <row r="3931" spans="1:10">
      <c r="A3931">
        <v>0</v>
      </c>
      <c r="B3931">
        <v>0</v>
      </c>
      <c r="C3931">
        <v>-313.64218999489702</v>
      </c>
      <c r="D3931" t="s">
        <v>14</v>
      </c>
      <c r="E3931" t="s">
        <v>3655</v>
      </c>
      <c r="F3931" t="s">
        <v>3610</v>
      </c>
      <c r="G3931">
        <v>16</v>
      </c>
      <c r="H3931">
        <v>0</v>
      </c>
      <c r="I3931">
        <v>0</v>
      </c>
      <c r="J3931" s="6" t="s">
        <v>140</v>
      </c>
    </row>
    <row r="3932" spans="1:10">
      <c r="A3932">
        <v>0</v>
      </c>
      <c r="B3932">
        <v>0</v>
      </c>
      <c r="C3932">
        <v>-25.362106015411001</v>
      </c>
      <c r="D3932" t="s">
        <v>14</v>
      </c>
      <c r="E3932" t="s">
        <v>3656</v>
      </c>
      <c r="F3932" t="s">
        <v>3610</v>
      </c>
      <c r="G3932">
        <v>16</v>
      </c>
      <c r="H3932">
        <v>0</v>
      </c>
      <c r="I3932">
        <v>0</v>
      </c>
      <c r="J3932" s="6" t="s">
        <v>140</v>
      </c>
    </row>
    <row r="3933" spans="1:10">
      <c r="A3933">
        <v>0</v>
      </c>
      <c r="B3933">
        <v>0</v>
      </c>
      <c r="C3933">
        <v>-43.1298188656747</v>
      </c>
      <c r="D3933" t="s">
        <v>14</v>
      </c>
      <c r="E3933" t="s">
        <v>3657</v>
      </c>
      <c r="F3933" t="s">
        <v>3610</v>
      </c>
      <c r="G3933">
        <v>16</v>
      </c>
      <c r="H3933">
        <v>0</v>
      </c>
      <c r="I3933">
        <v>0</v>
      </c>
      <c r="J3933" s="6" t="s">
        <v>140</v>
      </c>
    </row>
    <row r="3934" spans="1:10">
      <c r="A3934">
        <v>0</v>
      </c>
      <c r="B3934">
        <v>0</v>
      </c>
      <c r="C3934">
        <v>-1.0753859363246501</v>
      </c>
      <c r="D3934" t="s">
        <v>14</v>
      </c>
      <c r="E3934" t="s">
        <v>3658</v>
      </c>
      <c r="F3934" t="s">
        <v>3610</v>
      </c>
      <c r="G3934">
        <v>6</v>
      </c>
      <c r="H3934">
        <v>0</v>
      </c>
      <c r="I3934">
        <v>0</v>
      </c>
      <c r="J3934" s="6" t="s">
        <v>109</v>
      </c>
    </row>
    <row r="3935" spans="1:10">
      <c r="A3935">
        <v>0</v>
      </c>
      <c r="B3935">
        <v>0</v>
      </c>
      <c r="C3935">
        <v>-56.302833340123598</v>
      </c>
      <c r="D3935" t="s">
        <v>14</v>
      </c>
      <c r="E3935" t="s">
        <v>3659</v>
      </c>
      <c r="F3935" t="s">
        <v>3610</v>
      </c>
      <c r="G3935">
        <v>16</v>
      </c>
      <c r="H3935">
        <v>0</v>
      </c>
      <c r="I3935">
        <v>0</v>
      </c>
      <c r="J3935" s="6" t="s">
        <v>140</v>
      </c>
    </row>
    <row r="3936" spans="1:10">
      <c r="A3936">
        <v>0.97</v>
      </c>
      <c r="B3936">
        <v>0</v>
      </c>
      <c r="C3936">
        <v>-340.50034868755699</v>
      </c>
      <c r="D3936" t="s">
        <v>14</v>
      </c>
      <c r="E3936" t="s">
        <v>3660</v>
      </c>
      <c r="F3936" t="s">
        <v>3610</v>
      </c>
      <c r="G3936">
        <v>16</v>
      </c>
      <c r="H3936">
        <v>0.97</v>
      </c>
      <c r="I3936" s="6" t="s">
        <v>640</v>
      </c>
      <c r="J3936" s="6" t="s">
        <v>641</v>
      </c>
    </row>
    <row r="3937" spans="1:10">
      <c r="A3937">
        <v>0</v>
      </c>
      <c r="B3937">
        <v>0</v>
      </c>
      <c r="C3937">
        <v>-211.55589703846101</v>
      </c>
      <c r="D3937" t="s">
        <v>14</v>
      </c>
      <c r="E3937" t="s">
        <v>3661</v>
      </c>
      <c r="F3937" t="s">
        <v>3610</v>
      </c>
      <c r="G3937">
        <v>16</v>
      </c>
      <c r="H3937">
        <v>0</v>
      </c>
      <c r="I3937">
        <v>0</v>
      </c>
      <c r="J3937" s="6" t="s">
        <v>140</v>
      </c>
    </row>
    <row r="3938" spans="1:10">
      <c r="A3938">
        <v>0</v>
      </c>
      <c r="B3938">
        <v>0</v>
      </c>
      <c r="C3938">
        <v>-206.582735298529</v>
      </c>
      <c r="D3938" t="s">
        <v>14</v>
      </c>
      <c r="E3938" t="s">
        <v>3662</v>
      </c>
      <c r="F3938" t="s">
        <v>3610</v>
      </c>
      <c r="G3938">
        <v>16</v>
      </c>
      <c r="H3938">
        <v>0</v>
      </c>
      <c r="I3938">
        <v>0</v>
      </c>
      <c r="J3938" s="6" t="s">
        <v>140</v>
      </c>
    </row>
    <row r="3939" spans="1:10">
      <c r="A3939">
        <v>0</v>
      </c>
      <c r="B3939">
        <v>0</v>
      </c>
      <c r="C3939">
        <v>-121.844442851992</v>
      </c>
      <c r="D3939" t="s">
        <v>14</v>
      </c>
      <c r="E3939" t="s">
        <v>3663</v>
      </c>
      <c r="F3939" t="s">
        <v>3610</v>
      </c>
      <c r="G3939">
        <v>16</v>
      </c>
      <c r="H3939">
        <v>0</v>
      </c>
      <c r="I3939">
        <v>0</v>
      </c>
      <c r="J3939" s="6" t="s">
        <v>140</v>
      </c>
    </row>
    <row r="3940" spans="1:10">
      <c r="A3940">
        <v>0.06</v>
      </c>
      <c r="B3940">
        <v>0</v>
      </c>
      <c r="C3940">
        <v>-533.57192822337697</v>
      </c>
      <c r="D3940" t="s">
        <v>14</v>
      </c>
      <c r="E3940" t="s">
        <v>3664</v>
      </c>
      <c r="F3940" t="s">
        <v>3610</v>
      </c>
      <c r="G3940">
        <v>16</v>
      </c>
      <c r="H3940">
        <v>0.06</v>
      </c>
      <c r="I3940" s="6" t="s">
        <v>932</v>
      </c>
      <c r="J3940" s="6" t="s">
        <v>933</v>
      </c>
    </row>
    <row r="3941" spans="1:10">
      <c r="A3941">
        <v>0.98</v>
      </c>
      <c r="B3941">
        <v>0</v>
      </c>
      <c r="C3941">
        <v>-17.878854893873399</v>
      </c>
      <c r="D3941" t="s">
        <v>10</v>
      </c>
      <c r="E3941" t="s">
        <v>3665</v>
      </c>
      <c r="F3941" t="s">
        <v>3610</v>
      </c>
      <c r="G3941">
        <v>6</v>
      </c>
      <c r="H3941">
        <v>0.98</v>
      </c>
      <c r="I3941" s="6" t="s">
        <v>3666</v>
      </c>
      <c r="J3941" s="6" t="s">
        <v>3667</v>
      </c>
    </row>
    <row r="3942" spans="1:10">
      <c r="A3942">
        <v>0.8</v>
      </c>
      <c r="B3942">
        <v>0</v>
      </c>
      <c r="C3942">
        <v>-563.36961696065396</v>
      </c>
      <c r="D3942" t="s">
        <v>14</v>
      </c>
      <c r="E3942" t="s">
        <v>3665</v>
      </c>
      <c r="F3942" t="s">
        <v>3610</v>
      </c>
      <c r="G3942">
        <v>16</v>
      </c>
      <c r="H3942">
        <v>0.8</v>
      </c>
      <c r="I3942" s="6" t="s">
        <v>417</v>
      </c>
      <c r="J3942">
        <v>0.92725733796213305</v>
      </c>
    </row>
    <row r="3943" spans="1:10">
      <c r="A3943">
        <v>0</v>
      </c>
      <c r="B3943">
        <v>0</v>
      </c>
      <c r="C3943">
        <v>-94.161196260722704</v>
      </c>
      <c r="D3943" t="s">
        <v>14</v>
      </c>
      <c r="E3943" t="s">
        <v>3668</v>
      </c>
      <c r="F3943" t="s">
        <v>3610</v>
      </c>
      <c r="G3943">
        <v>16</v>
      </c>
      <c r="H3943">
        <v>0</v>
      </c>
      <c r="I3943">
        <v>0</v>
      </c>
      <c r="J3943" s="6" t="s">
        <v>140</v>
      </c>
    </row>
    <row r="3944" spans="1:10">
      <c r="A3944" s="6" t="s">
        <v>760</v>
      </c>
      <c r="B3944">
        <v>0</v>
      </c>
      <c r="C3944">
        <v>-61.602683628099498</v>
      </c>
      <c r="D3944" t="s">
        <v>10</v>
      </c>
      <c r="E3944" t="s">
        <v>3669</v>
      </c>
      <c r="F3944" t="s">
        <v>3610</v>
      </c>
      <c r="G3944">
        <v>7</v>
      </c>
      <c r="H3944" s="6" t="s">
        <v>760</v>
      </c>
      <c r="I3944" s="6" t="s">
        <v>3670</v>
      </c>
      <c r="J3944" s="6" t="s">
        <v>3671</v>
      </c>
    </row>
    <row r="3945" spans="1:10">
      <c r="A3945" s="6" t="s">
        <v>760</v>
      </c>
      <c r="B3945">
        <v>0</v>
      </c>
      <c r="C3945">
        <v>-496.903068082027</v>
      </c>
      <c r="D3945" t="s">
        <v>14</v>
      </c>
      <c r="E3945" t="s">
        <v>3669</v>
      </c>
      <c r="F3945" t="s">
        <v>3610</v>
      </c>
      <c r="G3945">
        <v>16</v>
      </c>
      <c r="H3945" s="6" t="s">
        <v>760</v>
      </c>
      <c r="I3945" s="6" t="s">
        <v>762</v>
      </c>
      <c r="J3945" s="6" t="s">
        <v>763</v>
      </c>
    </row>
    <row r="3946" spans="1:10">
      <c r="A3946">
        <v>0.43</v>
      </c>
      <c r="B3946">
        <v>0</v>
      </c>
      <c r="C3946">
        <v>-720.03505578717602</v>
      </c>
      <c r="D3946" t="s">
        <v>14</v>
      </c>
      <c r="E3946" t="s">
        <v>3672</v>
      </c>
      <c r="F3946" t="s">
        <v>3673</v>
      </c>
      <c r="G3946">
        <v>16</v>
      </c>
      <c r="H3946">
        <v>0.43</v>
      </c>
      <c r="I3946" s="6" t="s">
        <v>459</v>
      </c>
      <c r="J3946" s="6" t="s">
        <v>460</v>
      </c>
    </row>
    <row r="3947" spans="1:10">
      <c r="A3947">
        <v>0.49</v>
      </c>
      <c r="B3947">
        <v>0</v>
      </c>
      <c r="C3947">
        <v>-692.30937422562295</v>
      </c>
      <c r="D3947" t="s">
        <v>14</v>
      </c>
      <c r="E3947" t="s">
        <v>3674</v>
      </c>
      <c r="F3947" t="s">
        <v>3673</v>
      </c>
      <c r="G3947">
        <v>16</v>
      </c>
      <c r="H3947">
        <v>0.49</v>
      </c>
      <c r="I3947" s="6" t="s">
        <v>393</v>
      </c>
      <c r="J3947" s="6" t="s">
        <v>394</v>
      </c>
    </row>
    <row r="3948" spans="1:10">
      <c r="A3948">
        <v>0.12</v>
      </c>
      <c r="B3948">
        <v>0</v>
      </c>
      <c r="C3948">
        <v>-23.156413272614301</v>
      </c>
      <c r="D3948" t="s">
        <v>13</v>
      </c>
      <c r="E3948" t="s">
        <v>3675</v>
      </c>
      <c r="F3948" t="s">
        <v>3673</v>
      </c>
      <c r="G3948">
        <v>6</v>
      </c>
      <c r="H3948">
        <v>0.12</v>
      </c>
      <c r="I3948" s="6" t="s">
        <v>853</v>
      </c>
      <c r="J3948">
        <v>0.51976332044676599</v>
      </c>
    </row>
    <row r="3949" spans="1:10">
      <c r="A3949">
        <v>0.66</v>
      </c>
      <c r="B3949">
        <v>0</v>
      </c>
      <c r="C3949">
        <v>-520.55848166323699</v>
      </c>
      <c r="D3949" t="s">
        <v>14</v>
      </c>
      <c r="E3949" t="s">
        <v>3675</v>
      </c>
      <c r="F3949" t="s">
        <v>3673</v>
      </c>
      <c r="G3949">
        <v>16</v>
      </c>
      <c r="H3949">
        <v>0.66</v>
      </c>
      <c r="I3949" s="6" t="s">
        <v>486</v>
      </c>
      <c r="J3949" s="6" t="s">
        <v>487</v>
      </c>
    </row>
    <row r="3950" spans="1:10">
      <c r="A3950">
        <v>0.17</v>
      </c>
      <c r="B3950">
        <v>0</v>
      </c>
      <c r="C3950">
        <v>-486.96216695802701</v>
      </c>
      <c r="D3950" t="s">
        <v>14</v>
      </c>
      <c r="E3950" t="s">
        <v>3676</v>
      </c>
      <c r="F3950" t="s">
        <v>3673</v>
      </c>
      <c r="G3950">
        <v>16</v>
      </c>
      <c r="H3950">
        <v>0.17</v>
      </c>
      <c r="I3950">
        <v>5.6689958584459903E-2</v>
      </c>
      <c r="J3950" s="6" t="s">
        <v>179</v>
      </c>
    </row>
    <row r="3951" spans="1:10">
      <c r="A3951">
        <v>0</v>
      </c>
      <c r="B3951">
        <v>0</v>
      </c>
      <c r="C3951">
        <v>-67.379591624241996</v>
      </c>
      <c r="D3951" t="s">
        <v>14</v>
      </c>
      <c r="E3951" t="s">
        <v>3677</v>
      </c>
      <c r="F3951" t="s">
        <v>3673</v>
      </c>
      <c r="G3951">
        <v>16</v>
      </c>
      <c r="H3951">
        <v>0</v>
      </c>
      <c r="I3951">
        <v>0</v>
      </c>
      <c r="J3951" s="6" t="s">
        <v>140</v>
      </c>
    </row>
    <row r="3952" spans="1:10">
      <c r="A3952">
        <v>0.05</v>
      </c>
      <c r="B3952">
        <v>0</v>
      </c>
      <c r="C3952">
        <v>-512.32243420863006</v>
      </c>
      <c r="D3952" t="s">
        <v>14</v>
      </c>
      <c r="E3952" t="s">
        <v>3678</v>
      </c>
      <c r="F3952" t="s">
        <v>3673</v>
      </c>
      <c r="G3952">
        <v>16</v>
      </c>
      <c r="H3952">
        <v>0.05</v>
      </c>
      <c r="I3952">
        <v>7.5593352321114303E-3</v>
      </c>
      <c r="J3952" s="6" t="s">
        <v>199</v>
      </c>
    </row>
    <row r="3953" spans="1:10">
      <c r="A3953">
        <v>0.28999999999999998</v>
      </c>
      <c r="B3953">
        <v>0</v>
      </c>
      <c r="C3953">
        <v>-117.82711058959801</v>
      </c>
      <c r="D3953" t="s">
        <v>10</v>
      </c>
      <c r="E3953" t="s">
        <v>3679</v>
      </c>
      <c r="F3953" t="s">
        <v>3673</v>
      </c>
      <c r="G3953">
        <v>5</v>
      </c>
      <c r="H3953">
        <v>0.28999999999999998</v>
      </c>
      <c r="I3953">
        <v>6.8535517311196101E-2</v>
      </c>
      <c r="J3953" s="6" t="s">
        <v>910</v>
      </c>
    </row>
    <row r="3954" spans="1:10">
      <c r="A3954">
        <v>0.33</v>
      </c>
      <c r="B3954">
        <v>0</v>
      </c>
      <c r="C3954">
        <v>-767.65031690631702</v>
      </c>
      <c r="D3954" t="s">
        <v>14</v>
      </c>
      <c r="E3954" t="s">
        <v>3679</v>
      </c>
      <c r="F3954" t="s">
        <v>3673</v>
      </c>
      <c r="G3954">
        <v>16</v>
      </c>
      <c r="H3954">
        <v>0.33</v>
      </c>
      <c r="I3954" s="6" t="s">
        <v>1025</v>
      </c>
      <c r="J3954" s="6" t="s">
        <v>1026</v>
      </c>
    </row>
    <row r="3955" spans="1:10">
      <c r="A3955">
        <v>0.66</v>
      </c>
      <c r="B3955">
        <v>0</v>
      </c>
      <c r="C3955">
        <v>-800.68552979978301</v>
      </c>
      <c r="D3955" t="s">
        <v>14</v>
      </c>
      <c r="E3955" t="s">
        <v>3680</v>
      </c>
      <c r="F3955" t="s">
        <v>3673</v>
      </c>
      <c r="G3955">
        <v>16</v>
      </c>
      <c r="H3955">
        <v>0.66</v>
      </c>
      <c r="I3955" s="6" t="s">
        <v>486</v>
      </c>
      <c r="J3955" s="6" t="s">
        <v>487</v>
      </c>
    </row>
    <row r="3956" spans="1:10">
      <c r="A3956">
        <v>0.17</v>
      </c>
      <c r="B3956">
        <v>0</v>
      </c>
      <c r="C3956">
        <v>-47.957533791376598</v>
      </c>
      <c r="D3956" t="s">
        <v>10</v>
      </c>
      <c r="E3956" t="s">
        <v>3681</v>
      </c>
      <c r="F3956" t="s">
        <v>3673</v>
      </c>
      <c r="G3956">
        <v>6</v>
      </c>
      <c r="H3956">
        <v>0.17</v>
      </c>
      <c r="I3956" s="6" t="s">
        <v>412</v>
      </c>
      <c r="J3956" s="6" t="s">
        <v>413</v>
      </c>
    </row>
    <row r="3957" spans="1:10">
      <c r="A3957">
        <v>0.43</v>
      </c>
      <c r="B3957">
        <v>0</v>
      </c>
      <c r="C3957">
        <v>-507.67273672797</v>
      </c>
      <c r="D3957" t="s">
        <v>14</v>
      </c>
      <c r="E3957" t="s">
        <v>3681</v>
      </c>
      <c r="F3957" t="s">
        <v>3673</v>
      </c>
      <c r="G3957">
        <v>16</v>
      </c>
      <c r="H3957">
        <v>0.43</v>
      </c>
      <c r="I3957" s="6" t="s">
        <v>459</v>
      </c>
      <c r="J3957" s="6" t="s">
        <v>460</v>
      </c>
    </row>
    <row r="3958" spans="1:10">
      <c r="A3958">
        <v>0.71</v>
      </c>
      <c r="B3958">
        <v>0</v>
      </c>
      <c r="C3958">
        <v>-70.399408791821898</v>
      </c>
      <c r="D3958" t="s">
        <v>10</v>
      </c>
      <c r="E3958" t="s">
        <v>3682</v>
      </c>
      <c r="F3958" t="s">
        <v>3673</v>
      </c>
      <c r="G3958">
        <v>5</v>
      </c>
      <c r="H3958">
        <v>0.71</v>
      </c>
      <c r="I3958" s="6" t="s">
        <v>1369</v>
      </c>
      <c r="J3958" s="6" t="s">
        <v>1370</v>
      </c>
    </row>
    <row r="3959" spans="1:10">
      <c r="A3959">
        <v>0.53</v>
      </c>
      <c r="B3959">
        <v>0</v>
      </c>
      <c r="C3959">
        <v>-629.87576390531694</v>
      </c>
      <c r="D3959" t="s">
        <v>14</v>
      </c>
      <c r="E3959" t="s">
        <v>3682</v>
      </c>
      <c r="F3959" t="s">
        <v>3673</v>
      </c>
      <c r="G3959">
        <v>16</v>
      </c>
      <c r="H3959">
        <v>0.53</v>
      </c>
      <c r="I3959" s="6" t="s">
        <v>202</v>
      </c>
      <c r="J3959" s="6" t="s">
        <v>203</v>
      </c>
    </row>
    <row r="3960" spans="1:10">
      <c r="A3960">
        <v>0.46</v>
      </c>
      <c r="B3960">
        <v>0</v>
      </c>
      <c r="C3960">
        <v>-72.271299375511703</v>
      </c>
      <c r="D3960" t="s">
        <v>13</v>
      </c>
      <c r="E3960" t="s">
        <v>3683</v>
      </c>
      <c r="F3960" t="s">
        <v>3673</v>
      </c>
      <c r="G3960">
        <v>6</v>
      </c>
      <c r="H3960">
        <v>0.46</v>
      </c>
      <c r="I3960" s="6" t="s">
        <v>3684</v>
      </c>
      <c r="J3960" s="6" t="s">
        <v>3685</v>
      </c>
    </row>
    <row r="3961" spans="1:10">
      <c r="A3961">
        <v>0.14000000000000001</v>
      </c>
      <c r="B3961">
        <v>0</v>
      </c>
      <c r="C3961">
        <v>-414.56719194239901</v>
      </c>
      <c r="D3961" t="s">
        <v>14</v>
      </c>
      <c r="E3961" t="s">
        <v>3683</v>
      </c>
      <c r="F3961" t="s">
        <v>3673</v>
      </c>
      <c r="G3961">
        <v>16</v>
      </c>
      <c r="H3961">
        <v>0.14000000000000001</v>
      </c>
      <c r="I3961">
        <v>4.1864672574284501E-2</v>
      </c>
      <c r="J3961" s="6" t="s">
        <v>170</v>
      </c>
    </row>
    <row r="3962" spans="1:10">
      <c r="A3962" s="6" t="s">
        <v>573</v>
      </c>
      <c r="B3962">
        <v>0</v>
      </c>
      <c r="C3962">
        <v>-722.02743407507501</v>
      </c>
      <c r="D3962" t="s">
        <v>14</v>
      </c>
      <c r="E3962" t="s">
        <v>3686</v>
      </c>
      <c r="F3962" t="s">
        <v>3673</v>
      </c>
      <c r="G3962">
        <v>16</v>
      </c>
      <c r="H3962" s="6" t="s">
        <v>573</v>
      </c>
      <c r="I3962" s="6" t="s">
        <v>575</v>
      </c>
      <c r="J3962" s="6" t="s">
        <v>576</v>
      </c>
    </row>
    <row r="3963" spans="1:10">
      <c r="A3963">
        <v>0</v>
      </c>
      <c r="B3963">
        <v>0</v>
      </c>
      <c r="C3963">
        <v>-7.4070975240305597</v>
      </c>
      <c r="D3963" t="s">
        <v>14</v>
      </c>
      <c r="E3963" t="s">
        <v>3687</v>
      </c>
      <c r="F3963" t="s">
        <v>3673</v>
      </c>
      <c r="G3963">
        <v>16</v>
      </c>
      <c r="H3963">
        <v>0</v>
      </c>
      <c r="I3963">
        <v>0</v>
      </c>
      <c r="J3963" s="6" t="s">
        <v>140</v>
      </c>
    </row>
    <row r="3964" spans="1:10">
      <c r="A3964">
        <v>0.12</v>
      </c>
      <c r="B3964">
        <v>0</v>
      </c>
      <c r="C3964">
        <v>-422.72837283168502</v>
      </c>
      <c r="D3964" t="s">
        <v>14</v>
      </c>
      <c r="E3964" t="s">
        <v>3688</v>
      </c>
      <c r="F3964" t="s">
        <v>3673</v>
      </c>
      <c r="G3964">
        <v>16</v>
      </c>
      <c r="H3964">
        <v>0.12</v>
      </c>
      <c r="I3964">
        <v>3.2767774577421999E-2</v>
      </c>
      <c r="J3964" s="6" t="s">
        <v>260</v>
      </c>
    </row>
    <row r="3965" spans="1:10">
      <c r="A3965">
        <v>1</v>
      </c>
      <c r="B3965">
        <v>0</v>
      </c>
      <c r="C3965">
        <v>-43.685852246060698</v>
      </c>
      <c r="D3965" t="s">
        <v>14</v>
      </c>
      <c r="E3965" t="s">
        <v>3689</v>
      </c>
      <c r="F3965" t="s">
        <v>3673</v>
      </c>
      <c r="G3965">
        <v>16</v>
      </c>
      <c r="H3965">
        <v>1</v>
      </c>
      <c r="I3965" s="6" t="s">
        <v>149</v>
      </c>
      <c r="J3965">
        <v>1</v>
      </c>
    </row>
    <row r="3966" spans="1:10">
      <c r="A3966">
        <v>0.46</v>
      </c>
      <c r="B3966">
        <v>0</v>
      </c>
      <c r="C3966">
        <v>-151.40273106109399</v>
      </c>
      <c r="D3966" t="s">
        <v>10</v>
      </c>
      <c r="E3966" t="s">
        <v>3690</v>
      </c>
      <c r="F3966" t="s">
        <v>3673</v>
      </c>
      <c r="G3966">
        <v>6</v>
      </c>
      <c r="H3966">
        <v>0.46</v>
      </c>
      <c r="I3966" s="6" t="s">
        <v>3684</v>
      </c>
      <c r="J3966" s="6" t="s">
        <v>3685</v>
      </c>
    </row>
    <row r="3967" spans="1:10">
      <c r="A3967">
        <v>0.24</v>
      </c>
      <c r="B3967">
        <v>0</v>
      </c>
      <c r="C3967">
        <v>-521.46338360479001</v>
      </c>
      <c r="D3967" t="s">
        <v>14</v>
      </c>
      <c r="E3967" t="s">
        <v>3690</v>
      </c>
      <c r="F3967" t="s">
        <v>3673</v>
      </c>
      <c r="G3967">
        <v>16</v>
      </c>
      <c r="H3967">
        <v>0.24</v>
      </c>
      <c r="I3967">
        <v>9.5792488470350406E-2</v>
      </c>
      <c r="J3967" s="6" t="s">
        <v>152</v>
      </c>
    </row>
    <row r="3968" spans="1:10">
      <c r="A3968">
        <v>0.13</v>
      </c>
      <c r="B3968">
        <v>0</v>
      </c>
      <c r="C3968">
        <v>-435.54591023506299</v>
      </c>
      <c r="D3968" t="s">
        <v>14</v>
      </c>
      <c r="E3968" t="s">
        <v>3691</v>
      </c>
      <c r="F3968" t="s">
        <v>3673</v>
      </c>
      <c r="G3968">
        <v>16</v>
      </c>
      <c r="H3968">
        <v>0.13</v>
      </c>
      <c r="I3968">
        <v>3.7231133725714599E-2</v>
      </c>
      <c r="J3968" s="6" t="s">
        <v>336</v>
      </c>
    </row>
    <row r="3969" spans="1:10">
      <c r="A3969">
        <v>0</v>
      </c>
      <c r="B3969">
        <v>0</v>
      </c>
      <c r="C3969">
        <v>-212.61993019911699</v>
      </c>
      <c r="D3969" t="s">
        <v>14</v>
      </c>
      <c r="E3969" t="s">
        <v>3692</v>
      </c>
      <c r="F3969" t="s">
        <v>3673</v>
      </c>
      <c r="G3969">
        <v>16</v>
      </c>
      <c r="H3969">
        <v>0</v>
      </c>
      <c r="I3969">
        <v>0</v>
      </c>
      <c r="J3969" s="6" t="s">
        <v>140</v>
      </c>
    </row>
    <row r="3970" spans="1:10">
      <c r="A3970">
        <v>1</v>
      </c>
      <c r="B3970">
        <v>0</v>
      </c>
      <c r="C3970">
        <v>-98.210823113935206</v>
      </c>
      <c r="D3970" t="s">
        <v>14</v>
      </c>
      <c r="E3970" t="s">
        <v>3693</v>
      </c>
      <c r="F3970" t="s">
        <v>3673</v>
      </c>
      <c r="G3970">
        <v>16</v>
      </c>
      <c r="H3970">
        <v>1</v>
      </c>
      <c r="I3970" s="6" t="s">
        <v>149</v>
      </c>
      <c r="J3970">
        <v>1</v>
      </c>
    </row>
    <row r="3971" spans="1:10">
      <c r="A3971">
        <v>0.02</v>
      </c>
      <c r="B3971">
        <v>0</v>
      </c>
      <c r="C3971">
        <v>-278.33184898294201</v>
      </c>
      <c r="D3971" t="s">
        <v>14</v>
      </c>
      <c r="E3971" t="s">
        <v>3694</v>
      </c>
      <c r="F3971" t="s">
        <v>3673</v>
      </c>
      <c r="G3971">
        <v>16</v>
      </c>
      <c r="H3971">
        <v>0.02</v>
      </c>
      <c r="I3971">
        <v>1.4372521617873901E-3</v>
      </c>
      <c r="J3971" s="6" t="s">
        <v>899</v>
      </c>
    </row>
    <row r="3972" spans="1:10">
      <c r="A3972">
        <v>0.01</v>
      </c>
      <c r="B3972">
        <v>0</v>
      </c>
      <c r="C3972">
        <v>-49.480317232491203</v>
      </c>
      <c r="D3972" t="s">
        <v>10</v>
      </c>
      <c r="E3972" t="s">
        <v>3695</v>
      </c>
      <c r="F3972" t="s">
        <v>3673</v>
      </c>
      <c r="G3972">
        <v>7</v>
      </c>
      <c r="H3972">
        <v>0.01</v>
      </c>
      <c r="I3972" s="6" t="s">
        <v>122</v>
      </c>
      <c r="J3972" s="6" t="s">
        <v>123</v>
      </c>
    </row>
    <row r="3973" spans="1:10">
      <c r="A3973">
        <v>0.09</v>
      </c>
      <c r="B3973">
        <v>0</v>
      </c>
      <c r="C3973">
        <v>-49.062512199097803</v>
      </c>
      <c r="D3973" t="s">
        <v>13</v>
      </c>
      <c r="E3973" t="s">
        <v>3695</v>
      </c>
      <c r="F3973" t="s">
        <v>3673</v>
      </c>
      <c r="G3973">
        <v>6</v>
      </c>
      <c r="H3973">
        <v>0.09</v>
      </c>
      <c r="I3973" s="6" t="s">
        <v>1930</v>
      </c>
      <c r="J3973" s="6" t="s">
        <v>1931</v>
      </c>
    </row>
    <row r="3974" spans="1:10">
      <c r="A3974">
        <v>0.2</v>
      </c>
      <c r="B3974">
        <v>0</v>
      </c>
      <c r="C3974">
        <v>-571.078852991595</v>
      </c>
      <c r="D3974" t="s">
        <v>14</v>
      </c>
      <c r="E3974" t="s">
        <v>3695</v>
      </c>
      <c r="F3974" t="s">
        <v>3673</v>
      </c>
      <c r="G3974">
        <v>16</v>
      </c>
      <c r="H3974">
        <v>0.2</v>
      </c>
      <c r="I3974">
        <v>7.2742662037866904E-2</v>
      </c>
      <c r="J3974">
        <v>0.44342194628279502</v>
      </c>
    </row>
    <row r="3975" spans="1:10">
      <c r="A3975">
        <v>0.79</v>
      </c>
      <c r="B3975">
        <v>0</v>
      </c>
      <c r="C3975">
        <v>-457.044662560419</v>
      </c>
      <c r="D3975" t="s">
        <v>14</v>
      </c>
      <c r="E3975" t="s">
        <v>3696</v>
      </c>
      <c r="F3975" t="s">
        <v>3673</v>
      </c>
      <c r="G3975">
        <v>16</v>
      </c>
      <c r="H3975">
        <v>0.79</v>
      </c>
      <c r="I3975" s="6" t="s">
        <v>239</v>
      </c>
      <c r="J3975" s="6" t="s">
        <v>240</v>
      </c>
    </row>
    <row r="3976" spans="1:10">
      <c r="A3976">
        <v>0.55000000000000004</v>
      </c>
      <c r="B3976">
        <v>0</v>
      </c>
      <c r="C3976">
        <v>-598.63052685148898</v>
      </c>
      <c r="D3976" t="s">
        <v>14</v>
      </c>
      <c r="E3976" t="s">
        <v>3697</v>
      </c>
      <c r="F3976" t="s">
        <v>3673</v>
      </c>
      <c r="G3976">
        <v>16</v>
      </c>
      <c r="H3976">
        <v>0.55000000000000004</v>
      </c>
      <c r="I3976" s="6" t="s">
        <v>131</v>
      </c>
      <c r="J3976" s="6" t="s">
        <v>132</v>
      </c>
    </row>
    <row r="3977" spans="1:10">
      <c r="A3977">
        <v>0.76</v>
      </c>
      <c r="B3977">
        <v>0</v>
      </c>
      <c r="C3977">
        <v>-526.98640200002501</v>
      </c>
      <c r="D3977" t="s">
        <v>14</v>
      </c>
      <c r="E3977" t="s">
        <v>3698</v>
      </c>
      <c r="F3977" t="s">
        <v>3673</v>
      </c>
      <c r="G3977">
        <v>16</v>
      </c>
      <c r="H3977">
        <v>0.76</v>
      </c>
      <c r="I3977" s="6" t="s">
        <v>544</v>
      </c>
      <c r="J3977" s="6" t="s">
        <v>545</v>
      </c>
    </row>
    <row r="3978" spans="1:10">
      <c r="A3978">
        <v>0.36</v>
      </c>
      <c r="B3978">
        <v>0</v>
      </c>
      <c r="C3978">
        <v>-72.337482173817307</v>
      </c>
      <c r="D3978" t="s">
        <v>13</v>
      </c>
      <c r="E3978" t="s">
        <v>3699</v>
      </c>
      <c r="F3978" t="s">
        <v>3673</v>
      </c>
      <c r="G3978">
        <v>7</v>
      </c>
      <c r="H3978">
        <v>0.36</v>
      </c>
      <c r="I3978" s="6" t="s">
        <v>2907</v>
      </c>
      <c r="J3978" s="6" t="s">
        <v>2908</v>
      </c>
    </row>
    <row r="3979" spans="1:10">
      <c r="A3979">
        <v>0.38</v>
      </c>
      <c r="B3979">
        <v>0</v>
      </c>
      <c r="C3979">
        <v>-972.44814794275896</v>
      </c>
      <c r="D3979" t="s">
        <v>14</v>
      </c>
      <c r="E3979" t="s">
        <v>3699</v>
      </c>
      <c r="F3979" t="s">
        <v>3673</v>
      </c>
      <c r="G3979">
        <v>16</v>
      </c>
      <c r="H3979">
        <v>0.38</v>
      </c>
      <c r="I3979" s="6" t="s">
        <v>803</v>
      </c>
      <c r="J3979" s="6" t="s">
        <v>804</v>
      </c>
    </row>
    <row r="3980" spans="1:10">
      <c r="A3980" s="6" t="s">
        <v>538</v>
      </c>
      <c r="B3980">
        <v>0</v>
      </c>
      <c r="C3980">
        <v>-242.34799153314299</v>
      </c>
      <c r="D3980" t="s">
        <v>14</v>
      </c>
      <c r="E3980" t="s">
        <v>3700</v>
      </c>
      <c r="F3980" t="s">
        <v>3673</v>
      </c>
      <c r="G3980">
        <v>16</v>
      </c>
      <c r="H3980" s="6" t="s">
        <v>538</v>
      </c>
      <c r="I3980" s="6" t="s">
        <v>540</v>
      </c>
      <c r="J3980">
        <v>0.98963236243216801</v>
      </c>
    </row>
    <row r="3981" spans="1:10">
      <c r="A3981">
        <v>0.09</v>
      </c>
      <c r="B3981">
        <v>0</v>
      </c>
      <c r="C3981">
        <v>-59.264889931634102</v>
      </c>
      <c r="D3981" t="s">
        <v>10</v>
      </c>
      <c r="E3981" t="s">
        <v>3701</v>
      </c>
      <c r="F3981" t="s">
        <v>3673</v>
      </c>
      <c r="G3981">
        <v>5</v>
      </c>
      <c r="H3981">
        <v>0.09</v>
      </c>
      <c r="I3981">
        <v>8.6822393793578E-3</v>
      </c>
      <c r="J3981" s="6" t="s">
        <v>125</v>
      </c>
    </row>
    <row r="3982" spans="1:10">
      <c r="A3982">
        <v>7.0000000000000007E-2</v>
      </c>
      <c r="B3982">
        <v>0</v>
      </c>
      <c r="C3982">
        <v>-40.072787012290398</v>
      </c>
      <c r="D3982" t="s">
        <v>13</v>
      </c>
      <c r="E3982" t="s">
        <v>3701</v>
      </c>
      <c r="F3982" t="s">
        <v>3673</v>
      </c>
      <c r="G3982">
        <v>6</v>
      </c>
      <c r="H3982">
        <v>7.0000000000000007E-2</v>
      </c>
      <c r="I3982">
        <v>6.3652686117132004E-3</v>
      </c>
      <c r="J3982" s="6" t="s">
        <v>338</v>
      </c>
    </row>
    <row r="3983" spans="1:10">
      <c r="A3983">
        <v>0.28000000000000003</v>
      </c>
      <c r="B3983">
        <v>0</v>
      </c>
      <c r="C3983">
        <v>-733.17569128035302</v>
      </c>
      <c r="D3983" t="s">
        <v>14</v>
      </c>
      <c r="E3983" t="s">
        <v>3701</v>
      </c>
      <c r="F3983" t="s">
        <v>3673</v>
      </c>
      <c r="G3983">
        <v>16</v>
      </c>
      <c r="H3983">
        <v>0.28000000000000003</v>
      </c>
      <c r="I3983" s="6" t="s">
        <v>280</v>
      </c>
      <c r="J3983" s="6" t="s">
        <v>281</v>
      </c>
    </row>
    <row r="3984" spans="1:10">
      <c r="A3984">
        <v>0</v>
      </c>
      <c r="B3984">
        <v>0</v>
      </c>
      <c r="C3984">
        <v>-215.53291174975999</v>
      </c>
      <c r="D3984" t="s">
        <v>14</v>
      </c>
      <c r="E3984" t="s">
        <v>3702</v>
      </c>
      <c r="F3984" t="s">
        <v>3673</v>
      </c>
      <c r="G3984">
        <v>16</v>
      </c>
      <c r="H3984">
        <v>0</v>
      </c>
      <c r="I3984">
        <v>0</v>
      </c>
      <c r="J3984" s="6" t="s">
        <v>140</v>
      </c>
    </row>
    <row r="3985" spans="1:10">
      <c r="A3985">
        <v>0.12</v>
      </c>
      <c r="B3985">
        <v>0</v>
      </c>
      <c r="C3985">
        <v>-531.23124730990196</v>
      </c>
      <c r="D3985" t="s">
        <v>14</v>
      </c>
      <c r="E3985" t="s">
        <v>3703</v>
      </c>
      <c r="F3985" t="s">
        <v>3673</v>
      </c>
      <c r="G3985">
        <v>16</v>
      </c>
      <c r="H3985">
        <v>0.12</v>
      </c>
      <c r="I3985">
        <v>3.2767774577421999E-2</v>
      </c>
      <c r="J3985" s="6" t="s">
        <v>260</v>
      </c>
    </row>
    <row r="3986" spans="1:10">
      <c r="A3986">
        <v>0.01</v>
      </c>
      <c r="B3986">
        <v>0</v>
      </c>
      <c r="C3986">
        <v>-82.313365211420205</v>
      </c>
      <c r="D3986" t="s">
        <v>10</v>
      </c>
      <c r="E3986" t="s">
        <v>3704</v>
      </c>
      <c r="F3986" t="s">
        <v>3673</v>
      </c>
      <c r="G3986">
        <v>5</v>
      </c>
      <c r="H3986">
        <v>0.01</v>
      </c>
      <c r="I3986" s="6" t="s">
        <v>758</v>
      </c>
      <c r="J3986" s="6" t="s">
        <v>759</v>
      </c>
    </row>
    <row r="3987" spans="1:10">
      <c r="A3987">
        <v>0</v>
      </c>
      <c r="B3987">
        <v>0</v>
      </c>
      <c r="C3987">
        <v>-9.6598304944652593</v>
      </c>
      <c r="D3987" t="s">
        <v>13</v>
      </c>
      <c r="E3987" t="s">
        <v>3704</v>
      </c>
      <c r="F3987" t="s">
        <v>3673</v>
      </c>
      <c r="G3987">
        <v>6</v>
      </c>
      <c r="H3987">
        <v>0</v>
      </c>
      <c r="I3987">
        <v>0</v>
      </c>
      <c r="J3987" s="6" t="s">
        <v>109</v>
      </c>
    </row>
    <row r="3988" spans="1:10">
      <c r="A3988">
        <v>0.44</v>
      </c>
      <c r="B3988">
        <v>0</v>
      </c>
      <c r="C3988">
        <v>-848.88945950100799</v>
      </c>
      <c r="D3988" t="s">
        <v>14</v>
      </c>
      <c r="E3988" t="s">
        <v>3704</v>
      </c>
      <c r="F3988" t="s">
        <v>3673</v>
      </c>
      <c r="G3988">
        <v>16</v>
      </c>
      <c r="H3988">
        <v>0.44</v>
      </c>
      <c r="I3988" s="6" t="s">
        <v>414</v>
      </c>
      <c r="J3988" s="6" t="s">
        <v>415</v>
      </c>
    </row>
    <row r="3989" spans="1:10">
      <c r="A3989" s="6" t="s">
        <v>236</v>
      </c>
      <c r="B3989">
        <v>0</v>
      </c>
      <c r="C3989">
        <v>-1019.34407330471</v>
      </c>
      <c r="D3989" t="s">
        <v>14</v>
      </c>
      <c r="E3989" t="s">
        <v>3705</v>
      </c>
      <c r="F3989" t="s">
        <v>3673</v>
      </c>
      <c r="G3989">
        <v>16</v>
      </c>
      <c r="H3989" s="6" t="s">
        <v>236</v>
      </c>
      <c r="I3989" s="6" t="s">
        <v>237</v>
      </c>
      <c r="J3989">
        <v>0.64453599400862305</v>
      </c>
    </row>
    <row r="3990" spans="1:10">
      <c r="A3990">
        <v>0.57999999999999996</v>
      </c>
      <c r="B3990">
        <v>0</v>
      </c>
      <c r="C3990">
        <v>-62.984588094324003</v>
      </c>
      <c r="D3990" t="s">
        <v>10</v>
      </c>
      <c r="E3990" t="s">
        <v>3706</v>
      </c>
      <c r="F3990" t="s">
        <v>3673</v>
      </c>
      <c r="G3990">
        <v>5</v>
      </c>
      <c r="H3990">
        <v>0.57999999999999996</v>
      </c>
      <c r="I3990" s="6" t="s">
        <v>1358</v>
      </c>
      <c r="J3990" s="6" t="s">
        <v>1359</v>
      </c>
    </row>
    <row r="3991" spans="1:10">
      <c r="A3991">
        <v>0.56000000000000005</v>
      </c>
      <c r="B3991">
        <v>0</v>
      </c>
      <c r="C3991">
        <v>-57.934975308348001</v>
      </c>
      <c r="D3991" t="s">
        <v>13</v>
      </c>
      <c r="E3991" t="s">
        <v>3706</v>
      </c>
      <c r="F3991" t="s">
        <v>3673</v>
      </c>
      <c r="G3991">
        <v>7</v>
      </c>
      <c r="H3991">
        <v>0.56000000000000005</v>
      </c>
      <c r="I3991" s="6" t="s">
        <v>1557</v>
      </c>
      <c r="J3991" s="6" t="s">
        <v>1558</v>
      </c>
    </row>
    <row r="3992" spans="1:10">
      <c r="A3992">
        <v>0.53</v>
      </c>
      <c r="B3992">
        <v>0</v>
      </c>
      <c r="C3992">
        <v>-707.22426182424101</v>
      </c>
      <c r="D3992" t="s">
        <v>14</v>
      </c>
      <c r="E3992" t="s">
        <v>3706</v>
      </c>
      <c r="F3992" t="s">
        <v>3673</v>
      </c>
      <c r="G3992">
        <v>16</v>
      </c>
      <c r="H3992">
        <v>0.53</v>
      </c>
      <c r="I3992" s="6" t="s">
        <v>202</v>
      </c>
      <c r="J3992" s="6" t="s">
        <v>203</v>
      </c>
    </row>
    <row r="3993" spans="1:10">
      <c r="A3993">
        <v>0</v>
      </c>
      <c r="B3993">
        <v>0</v>
      </c>
      <c r="C3993">
        <v>-113.121061220755</v>
      </c>
      <c r="D3993" t="s">
        <v>14</v>
      </c>
      <c r="E3993" t="s">
        <v>3707</v>
      </c>
      <c r="F3993" t="s">
        <v>3673</v>
      </c>
      <c r="G3993">
        <v>16</v>
      </c>
      <c r="H3993">
        <v>0</v>
      </c>
      <c r="I3993">
        <v>0</v>
      </c>
      <c r="J3993" s="6" t="s">
        <v>140</v>
      </c>
    </row>
    <row r="3994" spans="1:10">
      <c r="A3994">
        <v>0.09</v>
      </c>
      <c r="B3994">
        <v>0</v>
      </c>
      <c r="C3994">
        <v>-599.25757927032896</v>
      </c>
      <c r="D3994" t="s">
        <v>14</v>
      </c>
      <c r="E3994" t="s">
        <v>3708</v>
      </c>
      <c r="F3994" t="s">
        <v>3673</v>
      </c>
      <c r="G3994">
        <v>16</v>
      </c>
      <c r="H3994">
        <v>0.09</v>
      </c>
      <c r="I3994" s="6" t="s">
        <v>116</v>
      </c>
      <c r="J3994" s="6" t="s">
        <v>117</v>
      </c>
    </row>
    <row r="3995" spans="1:10">
      <c r="A3995">
        <v>0.56000000000000005</v>
      </c>
      <c r="B3995">
        <v>0</v>
      </c>
      <c r="C3995">
        <v>-48.245701723329503</v>
      </c>
      <c r="D3995" t="s">
        <v>13</v>
      </c>
      <c r="E3995" t="s">
        <v>3709</v>
      </c>
      <c r="F3995" t="s">
        <v>3673</v>
      </c>
      <c r="G3995">
        <v>5</v>
      </c>
      <c r="H3995">
        <v>0.56000000000000005</v>
      </c>
      <c r="I3995" s="6" t="s">
        <v>783</v>
      </c>
      <c r="J3995" s="6" t="s">
        <v>784</v>
      </c>
    </row>
    <row r="3996" spans="1:10">
      <c r="A3996" s="6" t="s">
        <v>236</v>
      </c>
      <c r="B3996">
        <v>0</v>
      </c>
      <c r="C3996">
        <v>-643.68250774229602</v>
      </c>
      <c r="D3996" t="s">
        <v>14</v>
      </c>
      <c r="E3996" t="s">
        <v>3709</v>
      </c>
      <c r="F3996" t="s">
        <v>3673</v>
      </c>
      <c r="G3996">
        <v>16</v>
      </c>
      <c r="H3996" s="6" t="s">
        <v>236</v>
      </c>
      <c r="I3996" s="6" t="s">
        <v>237</v>
      </c>
      <c r="J3996">
        <v>0.64453599400862305</v>
      </c>
    </row>
    <row r="3997" spans="1:10">
      <c r="A3997">
        <v>0</v>
      </c>
      <c r="B3997">
        <v>0</v>
      </c>
      <c r="C3997">
        <v>-4.5930034850501498</v>
      </c>
      <c r="D3997" t="s">
        <v>14</v>
      </c>
      <c r="E3997" t="s">
        <v>3710</v>
      </c>
      <c r="F3997" t="s">
        <v>3673</v>
      </c>
      <c r="G3997">
        <v>16</v>
      </c>
      <c r="H3997">
        <v>0</v>
      </c>
      <c r="I3997">
        <v>0</v>
      </c>
      <c r="J3997" s="6" t="s">
        <v>140</v>
      </c>
    </row>
    <row r="3998" spans="1:10">
      <c r="A3998">
        <v>0</v>
      </c>
      <c r="B3998">
        <v>0</v>
      </c>
      <c r="C3998">
        <v>-112.911304187761</v>
      </c>
      <c r="D3998" t="s">
        <v>14</v>
      </c>
      <c r="E3998" t="s">
        <v>3711</v>
      </c>
      <c r="F3998" t="s">
        <v>3673</v>
      </c>
      <c r="G3998">
        <v>16</v>
      </c>
      <c r="H3998">
        <v>0</v>
      </c>
      <c r="I3998">
        <v>0</v>
      </c>
      <c r="J3998" s="6" t="s">
        <v>140</v>
      </c>
    </row>
    <row r="3999" spans="1:10">
      <c r="A3999">
        <v>0</v>
      </c>
      <c r="B3999">
        <v>0</v>
      </c>
      <c r="C3999">
        <v>-216.95543478480701</v>
      </c>
      <c r="D3999" t="s">
        <v>14</v>
      </c>
      <c r="E3999" t="s">
        <v>3712</v>
      </c>
      <c r="F3999" t="s">
        <v>3673</v>
      </c>
      <c r="G3999">
        <v>16</v>
      </c>
      <c r="H3999">
        <v>0</v>
      </c>
      <c r="I3999">
        <v>0</v>
      </c>
      <c r="J3999" s="6" t="s">
        <v>140</v>
      </c>
    </row>
    <row r="4000" spans="1:10">
      <c r="A4000">
        <v>0.99</v>
      </c>
      <c r="B4000">
        <v>0</v>
      </c>
      <c r="C4000">
        <v>-293.92155208937498</v>
      </c>
      <c r="D4000" t="s">
        <v>14</v>
      </c>
      <c r="E4000" t="s">
        <v>3713</v>
      </c>
      <c r="F4000" t="s">
        <v>3673</v>
      </c>
      <c r="G4000">
        <v>16</v>
      </c>
      <c r="H4000">
        <v>0.99</v>
      </c>
      <c r="I4000" s="6" t="s">
        <v>263</v>
      </c>
      <c r="J4000" s="6" t="s">
        <v>264</v>
      </c>
    </row>
    <row r="4001" spans="1:10">
      <c r="A4001">
        <v>0.79</v>
      </c>
      <c r="B4001">
        <v>0</v>
      </c>
      <c r="C4001">
        <v>-528.75303378338594</v>
      </c>
      <c r="D4001" t="s">
        <v>14</v>
      </c>
      <c r="E4001" t="s">
        <v>3714</v>
      </c>
      <c r="F4001" t="s">
        <v>3673</v>
      </c>
      <c r="G4001">
        <v>16</v>
      </c>
      <c r="H4001">
        <v>0.79</v>
      </c>
      <c r="I4001" s="6" t="s">
        <v>239</v>
      </c>
      <c r="J4001" s="6" t="s">
        <v>240</v>
      </c>
    </row>
    <row r="4002" spans="1:10">
      <c r="A4002">
        <v>1</v>
      </c>
      <c r="B4002">
        <v>0</v>
      </c>
      <c r="C4002">
        <v>-301.03102112192499</v>
      </c>
      <c r="D4002" t="s">
        <v>14</v>
      </c>
      <c r="E4002" t="s">
        <v>3715</v>
      </c>
      <c r="F4002" t="s">
        <v>3673</v>
      </c>
      <c r="G4002">
        <v>16</v>
      </c>
      <c r="H4002">
        <v>1</v>
      </c>
      <c r="I4002" s="6" t="s">
        <v>149</v>
      </c>
      <c r="J4002">
        <v>1</v>
      </c>
    </row>
    <row r="4003" spans="1:10">
      <c r="A4003">
        <v>0</v>
      </c>
      <c r="B4003">
        <v>0</v>
      </c>
      <c r="C4003">
        <v>-1.9799161631397799</v>
      </c>
      <c r="D4003" t="s">
        <v>10</v>
      </c>
      <c r="E4003" t="s">
        <v>3716</v>
      </c>
      <c r="F4003" t="s">
        <v>3673</v>
      </c>
      <c r="G4003">
        <v>7</v>
      </c>
      <c r="H4003">
        <v>0</v>
      </c>
      <c r="I4003">
        <v>0</v>
      </c>
      <c r="J4003" s="6" t="s">
        <v>214</v>
      </c>
    </row>
    <row r="4004" spans="1:10">
      <c r="A4004">
        <v>0</v>
      </c>
      <c r="B4004">
        <v>0</v>
      </c>
      <c r="C4004">
        <v>-22.3248009011112</v>
      </c>
      <c r="D4004" t="s">
        <v>13</v>
      </c>
      <c r="E4004" t="s">
        <v>3716</v>
      </c>
      <c r="F4004" t="s">
        <v>3673</v>
      </c>
      <c r="G4004">
        <v>7</v>
      </c>
      <c r="H4004">
        <v>0</v>
      </c>
      <c r="I4004">
        <v>0</v>
      </c>
      <c r="J4004" s="6" t="s">
        <v>214</v>
      </c>
    </row>
    <row r="4005" spans="1:10">
      <c r="A4005">
        <v>0.04</v>
      </c>
      <c r="B4005">
        <v>0</v>
      </c>
      <c r="C4005">
        <v>-341.416072869517</v>
      </c>
      <c r="D4005" t="s">
        <v>14</v>
      </c>
      <c r="E4005" t="s">
        <v>3716</v>
      </c>
      <c r="F4005" t="s">
        <v>3673</v>
      </c>
      <c r="G4005">
        <v>16</v>
      </c>
      <c r="H4005">
        <v>0.04</v>
      </c>
      <c r="I4005">
        <v>5.09931620646296E-3</v>
      </c>
      <c r="J4005" s="6" t="s">
        <v>165</v>
      </c>
    </row>
    <row r="4006" spans="1:10">
      <c r="A4006">
        <v>0</v>
      </c>
      <c r="B4006">
        <v>0</v>
      </c>
      <c r="C4006">
        <v>-7.2595170338546797</v>
      </c>
      <c r="D4006" t="s">
        <v>10</v>
      </c>
      <c r="E4006" t="s">
        <v>3717</v>
      </c>
      <c r="F4006" t="s">
        <v>3673</v>
      </c>
      <c r="G4006">
        <v>5</v>
      </c>
      <c r="H4006">
        <v>0</v>
      </c>
      <c r="I4006" s="6" t="s">
        <v>126</v>
      </c>
      <c r="J4006" s="6" t="s">
        <v>127</v>
      </c>
    </row>
    <row r="4007" spans="1:10">
      <c r="A4007">
        <v>0.12</v>
      </c>
      <c r="B4007">
        <v>0</v>
      </c>
      <c r="C4007">
        <v>-48.453867580183697</v>
      </c>
      <c r="D4007" t="s">
        <v>13</v>
      </c>
      <c r="E4007" t="s">
        <v>3717</v>
      </c>
      <c r="F4007" t="s">
        <v>3673</v>
      </c>
      <c r="G4007">
        <v>6</v>
      </c>
      <c r="H4007">
        <v>0.12</v>
      </c>
      <c r="I4007" s="6" t="s">
        <v>853</v>
      </c>
      <c r="J4007">
        <v>0.51976332044676599</v>
      </c>
    </row>
    <row r="4008" spans="1:10">
      <c r="A4008">
        <v>0.6</v>
      </c>
      <c r="B4008">
        <v>0</v>
      </c>
      <c r="C4008">
        <v>-643.02846832360001</v>
      </c>
      <c r="D4008" t="s">
        <v>14</v>
      </c>
      <c r="E4008" t="s">
        <v>3717</v>
      </c>
      <c r="F4008" t="s">
        <v>3673</v>
      </c>
      <c r="G4008">
        <v>16</v>
      </c>
      <c r="H4008">
        <v>0.6</v>
      </c>
      <c r="I4008" s="6" t="s">
        <v>143</v>
      </c>
      <c r="J4008" s="6" t="s">
        <v>144</v>
      </c>
    </row>
    <row r="4009" spans="1:10">
      <c r="A4009">
        <v>0</v>
      </c>
      <c r="B4009">
        <v>0</v>
      </c>
      <c r="C4009">
        <v>-7.5994869481111502</v>
      </c>
      <c r="D4009" t="s">
        <v>13</v>
      </c>
      <c r="E4009" t="s">
        <v>3718</v>
      </c>
      <c r="F4009" t="s">
        <v>3673</v>
      </c>
      <c r="G4009">
        <v>5</v>
      </c>
      <c r="H4009">
        <v>0</v>
      </c>
      <c r="I4009" s="6" t="s">
        <v>126</v>
      </c>
      <c r="J4009" s="6" t="s">
        <v>127</v>
      </c>
    </row>
    <row r="4010" spans="1:10">
      <c r="A4010">
        <v>0.6</v>
      </c>
      <c r="B4010">
        <v>0</v>
      </c>
      <c r="C4010">
        <v>-664.57513524891999</v>
      </c>
      <c r="D4010" t="s">
        <v>14</v>
      </c>
      <c r="E4010" t="s">
        <v>3718</v>
      </c>
      <c r="F4010" t="s">
        <v>3673</v>
      </c>
      <c r="G4010">
        <v>16</v>
      </c>
      <c r="H4010">
        <v>0.6</v>
      </c>
      <c r="I4010" s="6" t="s">
        <v>143</v>
      </c>
      <c r="J4010" s="6" t="s">
        <v>144</v>
      </c>
    </row>
    <row r="4011" spans="1:10">
      <c r="A4011">
        <v>0.25</v>
      </c>
      <c r="B4011">
        <v>0</v>
      </c>
      <c r="C4011">
        <v>-507.25034517082003</v>
      </c>
      <c r="D4011" t="s">
        <v>14</v>
      </c>
      <c r="E4011" t="s">
        <v>3719</v>
      </c>
      <c r="F4011" t="s">
        <v>3673</v>
      </c>
      <c r="G4011">
        <v>16</v>
      </c>
      <c r="H4011">
        <v>0.25</v>
      </c>
      <c r="I4011" s="6" t="s">
        <v>196</v>
      </c>
      <c r="J4011" s="6" t="s">
        <v>197</v>
      </c>
    </row>
    <row r="4012" spans="1:10">
      <c r="A4012">
        <v>0.4</v>
      </c>
      <c r="B4012">
        <v>0</v>
      </c>
      <c r="C4012">
        <v>-108.159262586689</v>
      </c>
      <c r="D4012" t="s">
        <v>10</v>
      </c>
      <c r="E4012" t="s">
        <v>3720</v>
      </c>
      <c r="F4012" t="s">
        <v>3673</v>
      </c>
      <c r="G4012">
        <v>5</v>
      </c>
      <c r="H4012">
        <v>0.4</v>
      </c>
      <c r="I4012" s="6" t="s">
        <v>802</v>
      </c>
      <c r="J4012">
        <v>0.76927571872398703</v>
      </c>
    </row>
    <row r="4013" spans="1:10">
      <c r="A4013" s="6" t="s">
        <v>773</v>
      </c>
      <c r="B4013">
        <v>0</v>
      </c>
      <c r="C4013">
        <v>-490.62604356580903</v>
      </c>
      <c r="D4013" t="s">
        <v>14</v>
      </c>
      <c r="E4013" t="s">
        <v>3720</v>
      </c>
      <c r="F4013" t="s">
        <v>3673</v>
      </c>
      <c r="G4013">
        <v>16</v>
      </c>
      <c r="H4013" s="6" t="s">
        <v>773</v>
      </c>
      <c r="I4013">
        <v>0.16717058820748501</v>
      </c>
      <c r="J4013">
        <v>0.59091171595284597</v>
      </c>
    </row>
    <row r="4014" spans="1:10">
      <c r="A4014">
        <v>0.11</v>
      </c>
      <c r="B4014">
        <v>0</v>
      </c>
      <c r="C4014">
        <v>-729.85416221149205</v>
      </c>
      <c r="D4014" t="s">
        <v>14</v>
      </c>
      <c r="E4014" t="s">
        <v>3721</v>
      </c>
      <c r="F4014" t="s">
        <v>3673</v>
      </c>
      <c r="G4014">
        <v>16</v>
      </c>
      <c r="H4014">
        <v>0.11</v>
      </c>
      <c r="I4014" s="6" t="s">
        <v>695</v>
      </c>
      <c r="J4014" s="6" t="s">
        <v>696</v>
      </c>
    </row>
    <row r="4015" spans="1:10">
      <c r="A4015">
        <v>0.89</v>
      </c>
      <c r="B4015">
        <v>0</v>
      </c>
      <c r="C4015">
        <v>-82.577208855270598</v>
      </c>
      <c r="D4015" t="s">
        <v>10</v>
      </c>
      <c r="E4015" t="s">
        <v>3722</v>
      </c>
      <c r="F4015" t="s">
        <v>3673</v>
      </c>
      <c r="G4015">
        <v>6</v>
      </c>
      <c r="H4015">
        <v>0.89</v>
      </c>
      <c r="I4015" s="6" t="s">
        <v>1437</v>
      </c>
      <c r="J4015" s="6" t="s">
        <v>1438</v>
      </c>
    </row>
    <row r="4016" spans="1:10">
      <c r="A4016" s="6" t="s">
        <v>290</v>
      </c>
      <c r="B4016">
        <v>0</v>
      </c>
      <c r="C4016">
        <v>-70.056913531100406</v>
      </c>
      <c r="D4016" t="s">
        <v>13</v>
      </c>
      <c r="E4016" t="s">
        <v>3722</v>
      </c>
      <c r="F4016" t="s">
        <v>3673</v>
      </c>
      <c r="G4016">
        <v>7</v>
      </c>
      <c r="H4016" s="6" t="s">
        <v>290</v>
      </c>
      <c r="I4016" s="6" t="s">
        <v>3723</v>
      </c>
      <c r="J4016" s="6" t="s">
        <v>3724</v>
      </c>
    </row>
    <row r="4017" spans="1:10">
      <c r="A4017">
        <v>0.92</v>
      </c>
      <c r="B4017">
        <v>0</v>
      </c>
      <c r="C4017">
        <v>-363.50453014431503</v>
      </c>
      <c r="D4017" t="s">
        <v>14</v>
      </c>
      <c r="E4017" t="s">
        <v>3722</v>
      </c>
      <c r="F4017" t="s">
        <v>3673</v>
      </c>
      <c r="G4017">
        <v>16</v>
      </c>
      <c r="H4017">
        <v>0.92</v>
      </c>
      <c r="I4017" s="6" t="s">
        <v>596</v>
      </c>
      <c r="J4017">
        <v>0.98312054273103699</v>
      </c>
    </row>
    <row r="4018" spans="1:10">
      <c r="A4018">
        <v>0.98</v>
      </c>
      <c r="B4018">
        <v>0</v>
      </c>
      <c r="C4018">
        <v>-238.417048838873</v>
      </c>
      <c r="D4018" t="s">
        <v>14</v>
      </c>
      <c r="E4018" t="s">
        <v>3725</v>
      </c>
      <c r="F4018" t="s">
        <v>3673</v>
      </c>
      <c r="G4018">
        <v>16</v>
      </c>
      <c r="H4018">
        <v>0.98</v>
      </c>
      <c r="I4018" s="6" t="s">
        <v>559</v>
      </c>
      <c r="J4018" s="6" t="s">
        <v>560</v>
      </c>
    </row>
    <row r="4019" spans="1:10">
      <c r="A4019">
        <v>0.72</v>
      </c>
      <c r="B4019">
        <v>0</v>
      </c>
      <c r="C4019">
        <v>-676.88711704491095</v>
      </c>
      <c r="D4019" t="s">
        <v>14</v>
      </c>
      <c r="E4019" t="s">
        <v>3726</v>
      </c>
      <c r="F4019" t="s">
        <v>3673</v>
      </c>
      <c r="G4019">
        <v>16</v>
      </c>
      <c r="H4019">
        <v>0.72</v>
      </c>
      <c r="I4019" s="6" t="s">
        <v>467</v>
      </c>
      <c r="J4019" s="6" t="s">
        <v>468</v>
      </c>
    </row>
    <row r="4020" spans="1:10">
      <c r="A4020">
        <v>0.79</v>
      </c>
      <c r="B4020">
        <v>0</v>
      </c>
      <c r="C4020">
        <v>-150.48913720634701</v>
      </c>
      <c r="D4020" t="s">
        <v>10</v>
      </c>
      <c r="E4020" t="s">
        <v>3727</v>
      </c>
      <c r="F4020" t="s">
        <v>3673</v>
      </c>
      <c r="G4020">
        <v>7</v>
      </c>
      <c r="H4020">
        <v>0.79</v>
      </c>
      <c r="I4020" s="6" t="s">
        <v>3728</v>
      </c>
      <c r="J4020" s="6" t="s">
        <v>3729</v>
      </c>
    </row>
    <row r="4021" spans="1:10">
      <c r="A4021">
        <v>0.34</v>
      </c>
      <c r="B4021">
        <v>0</v>
      </c>
      <c r="C4021">
        <v>-716.42180217053999</v>
      </c>
      <c r="D4021" t="s">
        <v>14</v>
      </c>
      <c r="E4021" t="s">
        <v>3727</v>
      </c>
      <c r="F4021" t="s">
        <v>3673</v>
      </c>
      <c r="G4021">
        <v>16</v>
      </c>
      <c r="H4021">
        <v>0.34</v>
      </c>
      <c r="I4021" s="6" t="s">
        <v>294</v>
      </c>
      <c r="J4021" s="6" t="s">
        <v>295</v>
      </c>
    </row>
    <row r="4022" spans="1:10">
      <c r="A4022">
        <v>0.2</v>
      </c>
      <c r="B4022">
        <v>0</v>
      </c>
      <c r="C4022">
        <v>-50.017804853568002</v>
      </c>
      <c r="D4022" t="s">
        <v>13</v>
      </c>
      <c r="E4022" t="s">
        <v>3730</v>
      </c>
      <c r="F4022" t="s">
        <v>3673</v>
      </c>
      <c r="G4022">
        <v>7</v>
      </c>
      <c r="H4022">
        <v>0.2</v>
      </c>
      <c r="I4022" s="6" t="s">
        <v>1600</v>
      </c>
      <c r="J4022" s="6" t="s">
        <v>1601</v>
      </c>
    </row>
    <row r="4023" spans="1:10">
      <c r="A4023">
        <v>0.26</v>
      </c>
      <c r="B4023">
        <v>0</v>
      </c>
      <c r="C4023">
        <v>-856.01065859144296</v>
      </c>
      <c r="D4023" t="s">
        <v>14</v>
      </c>
      <c r="E4023" t="s">
        <v>3730</v>
      </c>
      <c r="F4023" t="s">
        <v>3673</v>
      </c>
      <c r="G4023">
        <v>16</v>
      </c>
      <c r="H4023">
        <v>0.26</v>
      </c>
      <c r="I4023" s="6" t="s">
        <v>440</v>
      </c>
      <c r="J4023">
        <v>0.50498332953799996</v>
      </c>
    </row>
    <row r="4024" spans="1:10">
      <c r="A4024">
        <v>0.88</v>
      </c>
      <c r="B4024">
        <v>0</v>
      </c>
      <c r="C4024">
        <v>-393.89975219046499</v>
      </c>
      <c r="D4024" t="s">
        <v>14</v>
      </c>
      <c r="E4024" t="s">
        <v>3731</v>
      </c>
      <c r="F4024" t="s">
        <v>3673</v>
      </c>
      <c r="G4024">
        <v>16</v>
      </c>
      <c r="H4024">
        <v>0.88</v>
      </c>
      <c r="I4024" s="6" t="s">
        <v>434</v>
      </c>
      <c r="J4024" s="6" t="s">
        <v>435</v>
      </c>
    </row>
    <row r="4025" spans="1:10">
      <c r="A4025">
        <v>0.51</v>
      </c>
      <c r="B4025">
        <v>0</v>
      </c>
      <c r="C4025">
        <v>-1131.21285685676</v>
      </c>
      <c r="D4025" t="s">
        <v>14</v>
      </c>
      <c r="E4025" t="s">
        <v>3732</v>
      </c>
      <c r="F4025" t="s">
        <v>3673</v>
      </c>
      <c r="G4025">
        <v>16</v>
      </c>
      <c r="H4025">
        <v>0.51</v>
      </c>
      <c r="I4025" s="6" t="s">
        <v>271</v>
      </c>
      <c r="J4025" s="6" t="s">
        <v>272</v>
      </c>
    </row>
    <row r="4026" spans="1:10">
      <c r="A4026" s="6" t="s">
        <v>760</v>
      </c>
      <c r="B4026">
        <v>0</v>
      </c>
      <c r="C4026">
        <v>-151.87176705001599</v>
      </c>
      <c r="D4026" t="s">
        <v>10</v>
      </c>
      <c r="E4026" t="s">
        <v>3733</v>
      </c>
      <c r="F4026" t="s">
        <v>3673</v>
      </c>
      <c r="G4026">
        <v>7</v>
      </c>
      <c r="H4026" s="6" t="s">
        <v>760</v>
      </c>
      <c r="I4026" s="6" t="s">
        <v>3670</v>
      </c>
      <c r="J4026" s="6" t="s">
        <v>3671</v>
      </c>
    </row>
    <row r="4027" spans="1:10">
      <c r="A4027">
        <v>0.64</v>
      </c>
      <c r="B4027">
        <v>0</v>
      </c>
      <c r="C4027">
        <v>-79.846298844746102</v>
      </c>
      <c r="D4027" t="s">
        <v>13</v>
      </c>
      <c r="E4027" t="s">
        <v>3733</v>
      </c>
      <c r="F4027" t="s">
        <v>3673</v>
      </c>
      <c r="G4027">
        <v>7</v>
      </c>
      <c r="H4027">
        <v>0.64</v>
      </c>
      <c r="I4027" s="6" t="s">
        <v>2062</v>
      </c>
      <c r="J4027" s="6" t="s">
        <v>2063</v>
      </c>
    </row>
    <row r="4028" spans="1:10">
      <c r="A4028">
        <v>0.64</v>
      </c>
      <c r="B4028">
        <v>0</v>
      </c>
      <c r="C4028">
        <v>-549.37731044131795</v>
      </c>
      <c r="D4028" t="s">
        <v>14</v>
      </c>
      <c r="E4028" t="s">
        <v>3733</v>
      </c>
      <c r="F4028" t="s">
        <v>3673</v>
      </c>
      <c r="G4028">
        <v>16</v>
      </c>
      <c r="H4028">
        <v>0.64</v>
      </c>
      <c r="I4028" s="6" t="s">
        <v>154</v>
      </c>
      <c r="J4028" s="6" t="s">
        <v>155</v>
      </c>
    </row>
    <row r="4029" spans="1:10">
      <c r="A4029">
        <v>1</v>
      </c>
      <c r="B4029">
        <v>0</v>
      </c>
      <c r="C4029">
        <v>-165.8639999504</v>
      </c>
      <c r="D4029" t="s">
        <v>14</v>
      </c>
      <c r="E4029" t="s">
        <v>3734</v>
      </c>
      <c r="F4029" t="s">
        <v>3673</v>
      </c>
      <c r="G4029">
        <v>16</v>
      </c>
      <c r="H4029">
        <v>1</v>
      </c>
      <c r="I4029" s="6" t="s">
        <v>149</v>
      </c>
      <c r="J4029">
        <v>1</v>
      </c>
    </row>
    <row r="4030" spans="1:10">
      <c r="A4030">
        <v>0.98</v>
      </c>
      <c r="B4030">
        <v>0</v>
      </c>
      <c r="C4030">
        <v>-278.35695579844401</v>
      </c>
      <c r="D4030" t="s">
        <v>14</v>
      </c>
      <c r="E4030" t="s">
        <v>3735</v>
      </c>
      <c r="F4030" t="s">
        <v>3673</v>
      </c>
      <c r="G4030">
        <v>16</v>
      </c>
      <c r="H4030">
        <v>0.98</v>
      </c>
      <c r="I4030" s="6" t="s">
        <v>559</v>
      </c>
      <c r="J4030" s="6" t="s">
        <v>560</v>
      </c>
    </row>
    <row r="4031" spans="1:10">
      <c r="A4031">
        <v>0.14000000000000001</v>
      </c>
      <c r="B4031">
        <v>0</v>
      </c>
      <c r="C4031">
        <v>-426.56191552865499</v>
      </c>
      <c r="D4031" t="s">
        <v>14</v>
      </c>
      <c r="E4031" t="s">
        <v>3736</v>
      </c>
      <c r="F4031" t="s">
        <v>3673</v>
      </c>
      <c r="G4031">
        <v>16</v>
      </c>
      <c r="H4031">
        <v>0.14000000000000001</v>
      </c>
      <c r="I4031">
        <v>4.1864672574284501E-2</v>
      </c>
      <c r="J4031" s="6" t="s">
        <v>170</v>
      </c>
    </row>
    <row r="4032" spans="1:10">
      <c r="A4032">
        <v>0.91</v>
      </c>
      <c r="B4032">
        <v>0</v>
      </c>
      <c r="C4032">
        <v>-357.91953601893698</v>
      </c>
      <c r="D4032" t="s">
        <v>14</v>
      </c>
      <c r="E4032" t="s">
        <v>3737</v>
      </c>
      <c r="F4032" t="s">
        <v>3673</v>
      </c>
      <c r="G4032">
        <v>16</v>
      </c>
      <c r="H4032">
        <v>0.91</v>
      </c>
      <c r="I4032">
        <v>0.68176683412285399</v>
      </c>
      <c r="J4032" s="6" t="s">
        <v>276</v>
      </c>
    </row>
    <row r="4033" spans="1:10">
      <c r="A4033">
        <v>0.77</v>
      </c>
      <c r="B4033">
        <v>0</v>
      </c>
      <c r="C4033">
        <v>-364.32906368386801</v>
      </c>
      <c r="D4033" t="s">
        <v>14</v>
      </c>
      <c r="E4033" t="s">
        <v>3738</v>
      </c>
      <c r="F4033" t="s">
        <v>3673</v>
      </c>
      <c r="G4033">
        <v>17</v>
      </c>
      <c r="H4033">
        <v>0.77</v>
      </c>
      <c r="I4033" s="6" t="s">
        <v>3739</v>
      </c>
      <c r="J4033" s="6" t="s">
        <v>3740</v>
      </c>
    </row>
    <row r="4034" spans="1:10">
      <c r="A4034">
        <v>0.59</v>
      </c>
      <c r="B4034">
        <v>0</v>
      </c>
      <c r="C4034">
        <v>-442.59156202894297</v>
      </c>
      <c r="D4034" t="s">
        <v>14</v>
      </c>
      <c r="E4034" t="s">
        <v>3741</v>
      </c>
      <c r="F4034" t="s">
        <v>3673</v>
      </c>
      <c r="G4034">
        <v>16</v>
      </c>
      <c r="H4034">
        <v>0.59</v>
      </c>
      <c r="I4034" s="6" t="s">
        <v>426</v>
      </c>
      <c r="J4034" s="6" t="s">
        <v>427</v>
      </c>
    </row>
    <row r="4035" spans="1:10">
      <c r="A4035">
        <v>0.71</v>
      </c>
      <c r="B4035">
        <v>0</v>
      </c>
      <c r="C4035">
        <v>-896.20790798887197</v>
      </c>
      <c r="D4035" t="s">
        <v>14</v>
      </c>
      <c r="E4035" t="s">
        <v>3742</v>
      </c>
      <c r="F4035" t="s">
        <v>3673</v>
      </c>
      <c r="G4035">
        <v>16</v>
      </c>
      <c r="H4035">
        <v>0.71</v>
      </c>
      <c r="I4035" s="6" t="s">
        <v>796</v>
      </c>
      <c r="J4035" s="6" t="s">
        <v>797</v>
      </c>
    </row>
    <row r="4036" spans="1:10">
      <c r="A4036">
        <v>0</v>
      </c>
      <c r="B4036">
        <v>0</v>
      </c>
      <c r="C4036">
        <v>-201.35322627992099</v>
      </c>
      <c r="D4036" t="s">
        <v>14</v>
      </c>
      <c r="E4036" t="s">
        <v>3743</v>
      </c>
      <c r="F4036" t="s">
        <v>3673</v>
      </c>
      <c r="G4036">
        <v>16</v>
      </c>
      <c r="H4036">
        <v>0</v>
      </c>
      <c r="I4036">
        <v>0</v>
      </c>
      <c r="J4036" s="6" t="s">
        <v>140</v>
      </c>
    </row>
    <row r="4037" spans="1:10">
      <c r="A4037">
        <v>0.81</v>
      </c>
      <c r="B4037">
        <v>0</v>
      </c>
      <c r="C4037">
        <v>-487.08991749523199</v>
      </c>
      <c r="D4037" t="s">
        <v>14</v>
      </c>
      <c r="E4037" t="s">
        <v>3744</v>
      </c>
      <c r="F4037" t="s">
        <v>3673</v>
      </c>
      <c r="G4037">
        <v>16</v>
      </c>
      <c r="H4037">
        <v>0.81</v>
      </c>
      <c r="I4037" s="6" t="s">
        <v>525</v>
      </c>
      <c r="J4037" s="6" t="s">
        <v>526</v>
      </c>
    </row>
    <row r="4038" spans="1:10">
      <c r="A4038">
        <v>0.2</v>
      </c>
      <c r="B4038">
        <v>0</v>
      </c>
      <c r="C4038">
        <v>-33.532787551995902</v>
      </c>
      <c r="D4038" t="s">
        <v>13</v>
      </c>
      <c r="E4038" t="s">
        <v>3745</v>
      </c>
      <c r="F4038" t="s">
        <v>3673</v>
      </c>
      <c r="G4038">
        <v>6</v>
      </c>
      <c r="H4038">
        <v>0.2</v>
      </c>
      <c r="I4038">
        <v>4.1118469700720001E-2</v>
      </c>
      <c r="J4038" s="6" t="s">
        <v>2653</v>
      </c>
    </row>
    <row r="4039" spans="1:10">
      <c r="A4039">
        <v>0.78</v>
      </c>
      <c r="B4039">
        <v>0</v>
      </c>
      <c r="C4039">
        <v>-529.36209525586003</v>
      </c>
      <c r="D4039" t="s">
        <v>14</v>
      </c>
      <c r="E4039" t="s">
        <v>3745</v>
      </c>
      <c r="F4039" t="s">
        <v>3673</v>
      </c>
      <c r="G4039">
        <v>16</v>
      </c>
      <c r="H4039">
        <v>0.78</v>
      </c>
      <c r="I4039" s="6" t="s">
        <v>450</v>
      </c>
      <c r="J4039">
        <v>0.91595245987187102</v>
      </c>
    </row>
    <row r="4040" spans="1:10">
      <c r="A4040">
        <v>0.16</v>
      </c>
      <c r="B4040">
        <v>0</v>
      </c>
      <c r="C4040">
        <v>-102.783471444227</v>
      </c>
      <c r="D4040" t="s">
        <v>10</v>
      </c>
      <c r="E4040" t="s">
        <v>3746</v>
      </c>
      <c r="F4040" t="s">
        <v>3673</v>
      </c>
      <c r="G4040">
        <v>6</v>
      </c>
      <c r="H4040">
        <v>0.16</v>
      </c>
      <c r="I4040" s="6" t="s">
        <v>1334</v>
      </c>
      <c r="J4040" s="6" t="s">
        <v>1335</v>
      </c>
    </row>
    <row r="4041" spans="1:10">
      <c r="A4041">
        <v>0.22</v>
      </c>
      <c r="B4041">
        <v>0</v>
      </c>
      <c r="C4041">
        <v>-51.8381656937296</v>
      </c>
      <c r="D4041" t="s">
        <v>13</v>
      </c>
      <c r="E4041" t="s">
        <v>3746</v>
      </c>
      <c r="F4041" t="s">
        <v>3673</v>
      </c>
      <c r="G4041">
        <v>6</v>
      </c>
      <c r="H4041">
        <v>0.22</v>
      </c>
      <c r="I4041">
        <v>4.8355075417360997E-2</v>
      </c>
      <c r="J4041" s="6" t="s">
        <v>830</v>
      </c>
    </row>
    <row r="4042" spans="1:10">
      <c r="A4042">
        <v>0.3</v>
      </c>
      <c r="B4042">
        <v>0</v>
      </c>
      <c r="C4042">
        <v>-739.86124681674301</v>
      </c>
      <c r="D4042" t="s">
        <v>14</v>
      </c>
      <c r="E4042" t="s">
        <v>3746</v>
      </c>
      <c r="F4042" t="s">
        <v>3673</v>
      </c>
      <c r="G4042">
        <v>16</v>
      </c>
      <c r="H4042">
        <v>0.3</v>
      </c>
      <c r="I4042" s="6" t="s">
        <v>111</v>
      </c>
      <c r="J4042" s="6" t="s">
        <v>112</v>
      </c>
    </row>
    <row r="4043" spans="1:10">
      <c r="A4043">
        <v>0.06</v>
      </c>
      <c r="B4043">
        <v>0</v>
      </c>
      <c r="C4043">
        <v>-248.874222525275</v>
      </c>
      <c r="D4043" t="s">
        <v>14</v>
      </c>
      <c r="E4043" t="s">
        <v>3747</v>
      </c>
      <c r="F4043" t="s">
        <v>3673</v>
      </c>
      <c r="G4043">
        <v>16</v>
      </c>
      <c r="H4043">
        <v>0.06</v>
      </c>
      <c r="I4043" s="6" t="s">
        <v>932</v>
      </c>
      <c r="J4043" s="6" t="s">
        <v>933</v>
      </c>
    </row>
    <row r="4044" spans="1:10">
      <c r="A4044">
        <v>0.23</v>
      </c>
      <c r="B4044">
        <v>0</v>
      </c>
      <c r="C4044">
        <v>-699.41582777585097</v>
      </c>
      <c r="D4044" t="s">
        <v>14</v>
      </c>
      <c r="E4044" t="s">
        <v>3748</v>
      </c>
      <c r="F4044" t="s">
        <v>3673</v>
      </c>
      <c r="G4044">
        <v>16</v>
      </c>
      <c r="H4044">
        <v>0.23</v>
      </c>
      <c r="I4044">
        <v>8.9866955870574194E-2</v>
      </c>
      <c r="J4044" s="6" t="s">
        <v>402</v>
      </c>
    </row>
    <row r="4045" spans="1:10">
      <c r="A4045">
        <v>0</v>
      </c>
      <c r="B4045">
        <v>0</v>
      </c>
      <c r="C4045">
        <v>-201.989661896993</v>
      </c>
      <c r="D4045" t="s">
        <v>14</v>
      </c>
      <c r="E4045" t="s">
        <v>3749</v>
      </c>
      <c r="F4045" t="s">
        <v>3673</v>
      </c>
      <c r="G4045">
        <v>16</v>
      </c>
      <c r="H4045">
        <v>0</v>
      </c>
      <c r="I4045">
        <v>0</v>
      </c>
      <c r="J4045" s="6" t="s">
        <v>140</v>
      </c>
    </row>
    <row r="4046" spans="1:10">
      <c r="A4046">
        <v>0</v>
      </c>
      <c r="B4046">
        <v>0</v>
      </c>
      <c r="C4046">
        <v>-310.693555335415</v>
      </c>
      <c r="D4046" t="s">
        <v>14</v>
      </c>
      <c r="E4046" t="s">
        <v>3750</v>
      </c>
      <c r="F4046" t="s">
        <v>3673</v>
      </c>
      <c r="G4046">
        <v>16</v>
      </c>
      <c r="H4046">
        <v>0</v>
      </c>
      <c r="I4046">
        <v>0</v>
      </c>
      <c r="J4046" s="6" t="s">
        <v>140</v>
      </c>
    </row>
    <row r="4047" spans="1:10">
      <c r="A4047">
        <v>0</v>
      </c>
      <c r="B4047">
        <v>0</v>
      </c>
      <c r="C4047">
        <v>-209.823777255886</v>
      </c>
      <c r="D4047" t="s">
        <v>14</v>
      </c>
      <c r="E4047" t="s">
        <v>3751</v>
      </c>
      <c r="F4047" t="s">
        <v>3673</v>
      </c>
      <c r="G4047">
        <v>16</v>
      </c>
      <c r="H4047">
        <v>0</v>
      </c>
      <c r="I4047">
        <v>0</v>
      </c>
      <c r="J4047" s="6" t="s">
        <v>140</v>
      </c>
    </row>
    <row r="4048" spans="1:10">
      <c r="A4048">
        <v>0.68</v>
      </c>
      <c r="B4048">
        <v>0</v>
      </c>
      <c r="C4048">
        <v>-664.80834620725796</v>
      </c>
      <c r="D4048" t="s">
        <v>14</v>
      </c>
      <c r="E4048" t="s">
        <v>3752</v>
      </c>
      <c r="F4048" t="s">
        <v>3673</v>
      </c>
      <c r="G4048">
        <v>16</v>
      </c>
      <c r="H4048">
        <v>0.68</v>
      </c>
      <c r="I4048" s="6" t="s">
        <v>106</v>
      </c>
      <c r="J4048" s="6" t="s">
        <v>107</v>
      </c>
    </row>
    <row r="4049" spans="1:10">
      <c r="A4049">
        <v>0.73</v>
      </c>
      <c r="B4049">
        <v>0</v>
      </c>
      <c r="C4049">
        <v>-592.31140732102199</v>
      </c>
      <c r="D4049" t="s">
        <v>14</v>
      </c>
      <c r="E4049" t="s">
        <v>3753</v>
      </c>
      <c r="F4049" t="s">
        <v>3673</v>
      </c>
      <c r="G4049">
        <v>16</v>
      </c>
      <c r="H4049">
        <v>0.73</v>
      </c>
      <c r="I4049" s="6" t="s">
        <v>584</v>
      </c>
      <c r="J4049" s="6" t="s">
        <v>585</v>
      </c>
    </row>
    <row r="4050" spans="1:10">
      <c r="A4050">
        <v>0.18</v>
      </c>
      <c r="B4050">
        <v>0</v>
      </c>
      <c r="C4050">
        <v>-71.091244986199598</v>
      </c>
      <c r="D4050" t="s">
        <v>13</v>
      </c>
      <c r="E4050" t="s">
        <v>3754</v>
      </c>
      <c r="F4050" t="s">
        <v>3673</v>
      </c>
      <c r="G4050">
        <v>5</v>
      </c>
      <c r="H4050">
        <v>0.18</v>
      </c>
      <c r="I4050" s="6" t="s">
        <v>400</v>
      </c>
      <c r="J4050" s="6" t="s">
        <v>401</v>
      </c>
    </row>
    <row r="4051" spans="1:10">
      <c r="A4051">
        <v>0.71</v>
      </c>
      <c r="B4051">
        <v>0</v>
      </c>
      <c r="C4051">
        <v>-550.096049743192</v>
      </c>
      <c r="D4051" t="s">
        <v>14</v>
      </c>
      <c r="E4051" t="s">
        <v>3754</v>
      </c>
      <c r="F4051" t="s">
        <v>3673</v>
      </c>
      <c r="G4051">
        <v>16</v>
      </c>
      <c r="H4051">
        <v>0.71</v>
      </c>
      <c r="I4051" s="6" t="s">
        <v>796</v>
      </c>
      <c r="J4051" s="6" t="s">
        <v>797</v>
      </c>
    </row>
    <row r="4052" spans="1:10">
      <c r="A4052">
        <v>0.98</v>
      </c>
      <c r="B4052">
        <v>0</v>
      </c>
      <c r="C4052">
        <v>-249.61839494022701</v>
      </c>
      <c r="D4052" t="s">
        <v>14</v>
      </c>
      <c r="E4052" t="s">
        <v>3755</v>
      </c>
      <c r="F4052" t="s">
        <v>3673</v>
      </c>
      <c r="G4052">
        <v>16</v>
      </c>
      <c r="H4052">
        <v>0.98</v>
      </c>
      <c r="I4052" s="6" t="s">
        <v>559</v>
      </c>
      <c r="J4052" s="6" t="s">
        <v>560</v>
      </c>
    </row>
    <row r="4053" spans="1:10">
      <c r="A4053">
        <v>0.63</v>
      </c>
      <c r="B4053">
        <v>0</v>
      </c>
      <c r="C4053">
        <v>-625.04443871351202</v>
      </c>
      <c r="D4053" t="s">
        <v>14</v>
      </c>
      <c r="E4053" t="s">
        <v>3756</v>
      </c>
      <c r="F4053" t="s">
        <v>3673</v>
      </c>
      <c r="G4053">
        <v>16</v>
      </c>
      <c r="H4053">
        <v>0.63</v>
      </c>
      <c r="I4053" s="6" t="s">
        <v>497</v>
      </c>
      <c r="J4053" s="6" t="s">
        <v>498</v>
      </c>
    </row>
    <row r="4054" spans="1:10">
      <c r="A4054" s="6" t="s">
        <v>573</v>
      </c>
      <c r="B4054">
        <v>0</v>
      </c>
      <c r="C4054">
        <v>-636.87671362121296</v>
      </c>
      <c r="D4054" t="s">
        <v>14</v>
      </c>
      <c r="E4054" t="s">
        <v>3757</v>
      </c>
      <c r="F4054" t="s">
        <v>3673</v>
      </c>
      <c r="G4054">
        <v>16</v>
      </c>
      <c r="H4054" s="6" t="s">
        <v>573</v>
      </c>
      <c r="I4054" s="6" t="s">
        <v>575</v>
      </c>
      <c r="J4054" s="6" t="s">
        <v>576</v>
      </c>
    </row>
    <row r="4055" spans="1:10">
      <c r="A4055">
        <v>0.59</v>
      </c>
      <c r="B4055">
        <v>0</v>
      </c>
      <c r="C4055">
        <v>-98.931666278535403</v>
      </c>
      <c r="D4055" t="s">
        <v>10</v>
      </c>
      <c r="E4055" t="s">
        <v>3758</v>
      </c>
      <c r="F4055" t="s">
        <v>3673</v>
      </c>
      <c r="G4055">
        <v>6</v>
      </c>
      <c r="H4055">
        <v>0.59</v>
      </c>
      <c r="I4055" s="6" t="s">
        <v>1721</v>
      </c>
      <c r="J4055" s="6" t="s">
        <v>1722</v>
      </c>
    </row>
    <row r="4056" spans="1:10">
      <c r="A4056">
        <v>0.52</v>
      </c>
      <c r="B4056">
        <v>0</v>
      </c>
      <c r="C4056">
        <v>-740.69402343358399</v>
      </c>
      <c r="D4056" t="s">
        <v>14</v>
      </c>
      <c r="E4056" t="s">
        <v>3758</v>
      </c>
      <c r="F4056" t="s">
        <v>3673</v>
      </c>
      <c r="G4056">
        <v>16</v>
      </c>
      <c r="H4056">
        <v>0.52</v>
      </c>
      <c r="I4056" s="6" t="s">
        <v>405</v>
      </c>
      <c r="J4056" s="6" t="s">
        <v>406</v>
      </c>
    </row>
    <row r="4057" spans="1:10">
      <c r="A4057">
        <v>0.12</v>
      </c>
      <c r="B4057">
        <v>0</v>
      </c>
      <c r="C4057">
        <v>-428.25489738240401</v>
      </c>
      <c r="D4057" t="s">
        <v>14</v>
      </c>
      <c r="E4057" t="s">
        <v>3759</v>
      </c>
      <c r="F4057" t="s">
        <v>3673</v>
      </c>
      <c r="G4057">
        <v>16</v>
      </c>
      <c r="H4057">
        <v>0.12</v>
      </c>
      <c r="I4057">
        <v>3.2767774577421999E-2</v>
      </c>
      <c r="J4057" s="6" t="s">
        <v>260</v>
      </c>
    </row>
    <row r="4058" spans="1:10">
      <c r="A4058">
        <v>0.48</v>
      </c>
      <c r="B4058">
        <v>0</v>
      </c>
      <c r="C4058">
        <v>-67.522341183846393</v>
      </c>
      <c r="D4058" t="s">
        <v>10</v>
      </c>
      <c r="E4058" t="s">
        <v>3760</v>
      </c>
      <c r="F4058" t="s">
        <v>3673</v>
      </c>
      <c r="G4058">
        <v>5</v>
      </c>
      <c r="H4058">
        <v>0.48</v>
      </c>
      <c r="I4058" s="6" t="s">
        <v>728</v>
      </c>
      <c r="J4058">
        <v>0.81811692991273999</v>
      </c>
    </row>
    <row r="4059" spans="1:10">
      <c r="A4059">
        <v>0.11</v>
      </c>
      <c r="B4059">
        <v>0</v>
      </c>
      <c r="C4059">
        <v>-529.60044241805394</v>
      </c>
      <c r="D4059" t="s">
        <v>14</v>
      </c>
      <c r="E4059" t="s">
        <v>3760</v>
      </c>
      <c r="F4059" t="s">
        <v>3673</v>
      </c>
      <c r="G4059">
        <v>16</v>
      </c>
      <c r="H4059">
        <v>0.11</v>
      </c>
      <c r="I4059" s="6" t="s">
        <v>695</v>
      </c>
      <c r="J4059" s="6" t="s">
        <v>696</v>
      </c>
    </row>
    <row r="4060" spans="1:10">
      <c r="A4060">
        <v>0.02</v>
      </c>
      <c r="B4060">
        <v>0</v>
      </c>
      <c r="C4060">
        <v>-250.19009815007601</v>
      </c>
      <c r="D4060" t="s">
        <v>14</v>
      </c>
      <c r="E4060" t="s">
        <v>3761</v>
      </c>
      <c r="F4060" t="s">
        <v>3673</v>
      </c>
      <c r="G4060">
        <v>16</v>
      </c>
      <c r="H4060">
        <v>0.02</v>
      </c>
      <c r="I4060">
        <v>1.4372521617873901E-3</v>
      </c>
      <c r="J4060" s="6" t="s">
        <v>899</v>
      </c>
    </row>
    <row r="4061" spans="1:10">
      <c r="A4061">
        <v>0.57999999999999996</v>
      </c>
      <c r="B4061">
        <v>0</v>
      </c>
      <c r="C4061">
        <v>-469.19006121446</v>
      </c>
      <c r="D4061" t="s">
        <v>14</v>
      </c>
      <c r="E4061" t="s">
        <v>3762</v>
      </c>
      <c r="F4061" t="s">
        <v>3673</v>
      </c>
      <c r="G4061">
        <v>16</v>
      </c>
      <c r="H4061">
        <v>0.57999999999999996</v>
      </c>
      <c r="I4061" s="6" t="s">
        <v>420</v>
      </c>
      <c r="J4061" s="6" t="s">
        <v>421</v>
      </c>
    </row>
    <row r="4062" spans="1:10">
      <c r="A4062">
        <v>0</v>
      </c>
      <c r="B4062">
        <v>0</v>
      </c>
      <c r="C4062">
        <v>-27.1406221572012</v>
      </c>
      <c r="D4062" t="s">
        <v>13</v>
      </c>
      <c r="E4062" t="s">
        <v>3763</v>
      </c>
      <c r="F4062" t="s">
        <v>3673</v>
      </c>
      <c r="G4062">
        <v>5</v>
      </c>
      <c r="H4062">
        <v>0</v>
      </c>
      <c r="I4062" s="6" t="s">
        <v>126</v>
      </c>
      <c r="J4062" s="6" t="s">
        <v>127</v>
      </c>
    </row>
    <row r="4063" spans="1:10">
      <c r="A4063" s="6" t="s">
        <v>472</v>
      </c>
      <c r="B4063">
        <v>0</v>
      </c>
      <c r="C4063">
        <v>-635.15669770275804</v>
      </c>
      <c r="D4063" t="s">
        <v>14</v>
      </c>
      <c r="E4063" t="s">
        <v>3763</v>
      </c>
      <c r="F4063" t="s">
        <v>3673</v>
      </c>
      <c r="G4063">
        <v>16</v>
      </c>
      <c r="H4063" s="6" t="s">
        <v>472</v>
      </c>
      <c r="I4063" s="6" t="s">
        <v>474</v>
      </c>
      <c r="J4063" s="6" t="s">
        <v>475</v>
      </c>
    </row>
    <row r="4064" spans="1:10">
      <c r="A4064">
        <v>0.34</v>
      </c>
      <c r="B4064">
        <v>0</v>
      </c>
      <c r="C4064">
        <v>-37.414043707043703</v>
      </c>
      <c r="D4064" t="s">
        <v>10</v>
      </c>
      <c r="E4064" t="s">
        <v>3764</v>
      </c>
      <c r="F4064" t="s">
        <v>3673</v>
      </c>
      <c r="G4064">
        <v>5</v>
      </c>
      <c r="H4064">
        <v>0.34</v>
      </c>
      <c r="I4064">
        <v>8.96257980918721E-2</v>
      </c>
      <c r="J4064" s="6" t="s">
        <v>246</v>
      </c>
    </row>
    <row r="4065" spans="1:10">
      <c r="A4065">
        <v>0.11</v>
      </c>
      <c r="B4065">
        <v>0</v>
      </c>
      <c r="C4065">
        <v>-318.059852185941</v>
      </c>
      <c r="D4065" t="s">
        <v>14</v>
      </c>
      <c r="E4065" t="s">
        <v>3764</v>
      </c>
      <c r="F4065" t="s">
        <v>3673</v>
      </c>
      <c r="G4065">
        <v>16</v>
      </c>
      <c r="H4065">
        <v>0.11</v>
      </c>
      <c r="I4065" s="6" t="s">
        <v>695</v>
      </c>
      <c r="J4065" s="6" t="s">
        <v>696</v>
      </c>
    </row>
    <row r="4066" spans="1:10">
      <c r="A4066">
        <v>0.31</v>
      </c>
      <c r="B4066">
        <v>0</v>
      </c>
      <c r="C4066">
        <v>-549.902753628102</v>
      </c>
      <c r="D4066" t="s">
        <v>14</v>
      </c>
      <c r="E4066" t="s">
        <v>3765</v>
      </c>
      <c r="F4066" t="s">
        <v>3673</v>
      </c>
      <c r="G4066">
        <v>16</v>
      </c>
      <c r="H4066">
        <v>0.31</v>
      </c>
      <c r="I4066" s="6" t="s">
        <v>860</v>
      </c>
      <c r="J4066" s="6" t="s">
        <v>861</v>
      </c>
    </row>
    <row r="4067" spans="1:10">
      <c r="A4067">
        <v>0.84</v>
      </c>
      <c r="B4067">
        <v>0</v>
      </c>
      <c r="C4067">
        <v>-259.55961115418501</v>
      </c>
      <c r="D4067" t="s">
        <v>14</v>
      </c>
      <c r="E4067" t="s">
        <v>3766</v>
      </c>
      <c r="F4067" t="s">
        <v>3673</v>
      </c>
      <c r="G4067">
        <v>16</v>
      </c>
      <c r="H4067">
        <v>0.84</v>
      </c>
      <c r="I4067" s="6" t="s">
        <v>217</v>
      </c>
      <c r="J4067" s="6" t="s">
        <v>218</v>
      </c>
    </row>
    <row r="4068" spans="1:10">
      <c r="A4068">
        <v>1</v>
      </c>
      <c r="B4068">
        <v>0</v>
      </c>
      <c r="C4068">
        <v>-104.794899164824</v>
      </c>
      <c r="D4068" t="s">
        <v>14</v>
      </c>
      <c r="E4068" t="s">
        <v>3767</v>
      </c>
      <c r="F4068" t="s">
        <v>3673</v>
      </c>
      <c r="G4068">
        <v>16</v>
      </c>
      <c r="H4068">
        <v>1</v>
      </c>
      <c r="I4068" s="6" t="s">
        <v>149</v>
      </c>
      <c r="J4068">
        <v>1</v>
      </c>
    </row>
    <row r="4069" spans="1:10">
      <c r="A4069">
        <v>0.09</v>
      </c>
      <c r="B4069">
        <v>0</v>
      </c>
      <c r="C4069">
        <v>-468.064462289978</v>
      </c>
      <c r="D4069" t="s">
        <v>14</v>
      </c>
      <c r="E4069" t="s">
        <v>3768</v>
      </c>
      <c r="F4069" t="s">
        <v>3673</v>
      </c>
      <c r="G4069">
        <v>16</v>
      </c>
      <c r="H4069">
        <v>0.09</v>
      </c>
      <c r="I4069" s="6" t="s">
        <v>116</v>
      </c>
      <c r="J4069" s="6" t="s">
        <v>117</v>
      </c>
    </row>
    <row r="4070" spans="1:10">
      <c r="A4070">
        <v>0</v>
      </c>
      <c r="B4070">
        <v>0</v>
      </c>
      <c r="C4070">
        <v>-42.029857136217501</v>
      </c>
      <c r="D4070" t="s">
        <v>10</v>
      </c>
      <c r="E4070" t="s">
        <v>3769</v>
      </c>
      <c r="F4070" t="s">
        <v>3673</v>
      </c>
      <c r="G4070">
        <v>6</v>
      </c>
      <c r="H4070">
        <v>0</v>
      </c>
      <c r="I4070">
        <v>0</v>
      </c>
      <c r="J4070" s="6" t="s">
        <v>109</v>
      </c>
    </row>
    <row r="4071" spans="1:10">
      <c r="A4071">
        <v>0</v>
      </c>
      <c r="B4071">
        <v>0</v>
      </c>
      <c r="C4071">
        <v>-11.1591175192842</v>
      </c>
      <c r="D4071" t="s">
        <v>13</v>
      </c>
      <c r="E4071" t="s">
        <v>3769</v>
      </c>
      <c r="F4071" t="s">
        <v>3673</v>
      </c>
      <c r="G4071">
        <v>5</v>
      </c>
      <c r="H4071">
        <v>0</v>
      </c>
      <c r="I4071" s="6" t="s">
        <v>126</v>
      </c>
      <c r="J4071" s="6" t="s">
        <v>127</v>
      </c>
    </row>
    <row r="4072" spans="1:10">
      <c r="A4072">
        <v>0.1</v>
      </c>
      <c r="B4072">
        <v>0</v>
      </c>
      <c r="C4072">
        <v>-338.76884139653799</v>
      </c>
      <c r="D4072" t="s">
        <v>14</v>
      </c>
      <c r="E4072" t="s">
        <v>3769</v>
      </c>
      <c r="F4072" t="s">
        <v>3673</v>
      </c>
      <c r="G4072">
        <v>16</v>
      </c>
      <c r="H4072">
        <v>0.1</v>
      </c>
      <c r="I4072" s="6" t="s">
        <v>172</v>
      </c>
      <c r="J4072" s="6" t="s">
        <v>173</v>
      </c>
    </row>
    <row r="4073" spans="1:10">
      <c r="A4073">
        <v>0.68</v>
      </c>
      <c r="B4073">
        <v>0</v>
      </c>
      <c r="C4073">
        <v>-632.99048406744203</v>
      </c>
      <c r="D4073" t="s">
        <v>14</v>
      </c>
      <c r="E4073" t="s">
        <v>3770</v>
      </c>
      <c r="F4073" t="s">
        <v>3673</v>
      </c>
      <c r="G4073">
        <v>16</v>
      </c>
      <c r="H4073">
        <v>0.68</v>
      </c>
      <c r="I4073" s="6" t="s">
        <v>106</v>
      </c>
      <c r="J4073" s="6" t="s">
        <v>107</v>
      </c>
    </row>
    <row r="4074" spans="1:10">
      <c r="A4074" s="6" t="s">
        <v>538</v>
      </c>
      <c r="B4074">
        <v>0</v>
      </c>
      <c r="C4074">
        <v>-360.45689663247902</v>
      </c>
      <c r="D4074" t="s">
        <v>14</v>
      </c>
      <c r="E4074" t="s">
        <v>3771</v>
      </c>
      <c r="F4074" t="s">
        <v>3673</v>
      </c>
      <c r="G4074">
        <v>16</v>
      </c>
      <c r="H4074" s="6" t="s">
        <v>538</v>
      </c>
      <c r="I4074" s="6" t="s">
        <v>540</v>
      </c>
      <c r="J4074">
        <v>0.98963236243216801</v>
      </c>
    </row>
    <row r="4075" spans="1:10">
      <c r="A4075">
        <v>0.87</v>
      </c>
      <c r="B4075">
        <v>0</v>
      </c>
      <c r="C4075">
        <v>-460.62253836153002</v>
      </c>
      <c r="D4075" t="s">
        <v>14</v>
      </c>
      <c r="E4075" t="s">
        <v>3772</v>
      </c>
      <c r="F4075" t="s">
        <v>3673</v>
      </c>
      <c r="G4075">
        <v>16</v>
      </c>
      <c r="H4075">
        <v>0.87</v>
      </c>
      <c r="I4075" s="6" t="s">
        <v>167</v>
      </c>
      <c r="J4075" s="6" t="s">
        <v>168</v>
      </c>
    </row>
    <row r="4076" spans="1:10">
      <c r="A4076">
        <v>0.44</v>
      </c>
      <c r="B4076">
        <v>0</v>
      </c>
      <c r="C4076">
        <v>-589.21293044670597</v>
      </c>
      <c r="D4076" t="s">
        <v>14</v>
      </c>
      <c r="E4076" t="s">
        <v>3773</v>
      </c>
      <c r="F4076" t="s">
        <v>3673</v>
      </c>
      <c r="G4076">
        <v>16</v>
      </c>
      <c r="H4076">
        <v>0.44</v>
      </c>
      <c r="I4076" s="6" t="s">
        <v>414</v>
      </c>
      <c r="J4076" s="6" t="s">
        <v>415</v>
      </c>
    </row>
    <row r="4077" spans="1:10">
      <c r="A4077">
        <v>0.71</v>
      </c>
      <c r="B4077">
        <v>0</v>
      </c>
      <c r="C4077">
        <v>-757.49484379006697</v>
      </c>
      <c r="D4077" t="s">
        <v>14</v>
      </c>
      <c r="E4077" t="s">
        <v>3774</v>
      </c>
      <c r="F4077" t="s">
        <v>3673</v>
      </c>
      <c r="G4077">
        <v>16</v>
      </c>
      <c r="H4077">
        <v>0.71</v>
      </c>
      <c r="I4077" s="6" t="s">
        <v>796</v>
      </c>
      <c r="J4077" s="6" t="s">
        <v>797</v>
      </c>
    </row>
    <row r="4078" spans="1:10">
      <c r="A4078">
        <v>0.98</v>
      </c>
      <c r="B4078">
        <v>0</v>
      </c>
      <c r="C4078">
        <v>-321.37111001763299</v>
      </c>
      <c r="D4078" t="s">
        <v>14</v>
      </c>
      <c r="E4078" t="s">
        <v>3775</v>
      </c>
      <c r="F4078" t="s">
        <v>3673</v>
      </c>
      <c r="G4078">
        <v>16</v>
      </c>
      <c r="H4078">
        <v>0.98</v>
      </c>
      <c r="I4078" s="6" t="s">
        <v>559</v>
      </c>
      <c r="J4078" s="6" t="s">
        <v>560</v>
      </c>
    </row>
    <row r="4079" spans="1:10">
      <c r="A4079">
        <v>0</v>
      </c>
      <c r="B4079">
        <v>0</v>
      </c>
      <c r="C4079">
        <v>-244.37325017760099</v>
      </c>
      <c r="D4079" t="s">
        <v>14</v>
      </c>
      <c r="E4079" t="s">
        <v>3776</v>
      </c>
      <c r="F4079" t="s">
        <v>3673</v>
      </c>
      <c r="G4079">
        <v>16</v>
      </c>
      <c r="H4079">
        <v>0</v>
      </c>
      <c r="I4079">
        <v>0</v>
      </c>
      <c r="J4079" s="6" t="s">
        <v>140</v>
      </c>
    </row>
    <row r="4080" spans="1:10">
      <c r="A4080">
        <v>0.31</v>
      </c>
      <c r="B4080">
        <v>0</v>
      </c>
      <c r="C4080">
        <v>-31.3848479252221</v>
      </c>
      <c r="D4080" t="s">
        <v>13</v>
      </c>
      <c r="E4080" t="s">
        <v>3777</v>
      </c>
      <c r="F4080" t="s">
        <v>3673</v>
      </c>
      <c r="G4080">
        <v>5</v>
      </c>
      <c r="H4080">
        <v>0.31</v>
      </c>
      <c r="I4080">
        <v>7.6718520653767205E-2</v>
      </c>
      <c r="J4080" s="6" t="s">
        <v>278</v>
      </c>
    </row>
    <row r="4081" spans="1:10">
      <c r="A4081" s="6" t="s">
        <v>236</v>
      </c>
      <c r="B4081">
        <v>0</v>
      </c>
      <c r="C4081">
        <v>-979.691316191748</v>
      </c>
      <c r="D4081" t="s">
        <v>14</v>
      </c>
      <c r="E4081" t="s">
        <v>3777</v>
      </c>
      <c r="F4081" t="s">
        <v>3673</v>
      </c>
      <c r="G4081">
        <v>16</v>
      </c>
      <c r="H4081" s="6" t="s">
        <v>236</v>
      </c>
      <c r="I4081" s="6" t="s">
        <v>237</v>
      </c>
      <c r="J4081">
        <v>0.64453599400862305</v>
      </c>
    </row>
    <row r="4082" spans="1:10">
      <c r="A4082">
        <v>0.02</v>
      </c>
      <c r="B4082">
        <v>0</v>
      </c>
      <c r="C4082">
        <v>-33.099428968913301</v>
      </c>
      <c r="D4082" t="s">
        <v>13</v>
      </c>
      <c r="E4082" t="s">
        <v>3778</v>
      </c>
      <c r="F4082" t="s">
        <v>3673</v>
      </c>
      <c r="G4082">
        <v>6</v>
      </c>
      <c r="H4082">
        <v>0.02</v>
      </c>
      <c r="I4082" s="6" t="s">
        <v>352</v>
      </c>
      <c r="J4082" s="6" t="s">
        <v>353</v>
      </c>
    </row>
    <row r="4083" spans="1:10">
      <c r="A4083">
        <v>0.64</v>
      </c>
      <c r="B4083">
        <v>0</v>
      </c>
      <c r="C4083">
        <v>-736.61768391390399</v>
      </c>
      <c r="D4083" t="s">
        <v>14</v>
      </c>
      <c r="E4083" t="s">
        <v>3778</v>
      </c>
      <c r="F4083" t="s">
        <v>3673</v>
      </c>
      <c r="G4083">
        <v>16</v>
      </c>
      <c r="H4083">
        <v>0.64</v>
      </c>
      <c r="I4083" s="6" t="s">
        <v>154</v>
      </c>
      <c r="J4083" s="6" t="s">
        <v>155</v>
      </c>
    </row>
    <row r="4084" spans="1:10">
      <c r="A4084">
        <v>0</v>
      </c>
      <c r="B4084">
        <v>0</v>
      </c>
      <c r="C4084">
        <v>-318.03495706530799</v>
      </c>
      <c r="D4084" t="s">
        <v>14</v>
      </c>
      <c r="E4084" t="s">
        <v>3779</v>
      </c>
      <c r="F4084" t="s">
        <v>3673</v>
      </c>
      <c r="G4084">
        <v>16</v>
      </c>
      <c r="H4084">
        <v>0</v>
      </c>
      <c r="I4084">
        <v>0</v>
      </c>
      <c r="J4084" s="6" t="s">
        <v>140</v>
      </c>
    </row>
    <row r="4085" spans="1:10">
      <c r="A4085">
        <v>0.67</v>
      </c>
      <c r="B4085">
        <v>0</v>
      </c>
      <c r="C4085">
        <v>-686.14234994530398</v>
      </c>
      <c r="D4085" t="s">
        <v>14</v>
      </c>
      <c r="E4085" t="s">
        <v>3780</v>
      </c>
      <c r="F4085" t="s">
        <v>3673</v>
      </c>
      <c r="G4085">
        <v>16</v>
      </c>
      <c r="H4085">
        <v>0.67</v>
      </c>
      <c r="I4085" s="6" t="s">
        <v>530</v>
      </c>
      <c r="J4085" s="6" t="s">
        <v>531</v>
      </c>
    </row>
    <row r="4086" spans="1:10">
      <c r="A4086">
        <v>0.25</v>
      </c>
      <c r="B4086">
        <v>0</v>
      </c>
      <c r="C4086">
        <v>-569.54356435938303</v>
      </c>
      <c r="D4086" t="s">
        <v>14</v>
      </c>
      <c r="E4086" t="s">
        <v>3781</v>
      </c>
      <c r="F4086" t="s">
        <v>3673</v>
      </c>
      <c r="G4086">
        <v>16</v>
      </c>
      <c r="H4086">
        <v>0.25</v>
      </c>
      <c r="I4086" s="6" t="s">
        <v>196</v>
      </c>
      <c r="J4086" s="6" t="s">
        <v>197</v>
      </c>
    </row>
    <row r="4087" spans="1:10">
      <c r="A4087">
        <v>1</v>
      </c>
      <c r="B4087">
        <v>0</v>
      </c>
      <c r="C4087">
        <v>-177.457247277688</v>
      </c>
      <c r="D4087" t="s">
        <v>14</v>
      </c>
      <c r="E4087" t="s">
        <v>3782</v>
      </c>
      <c r="F4087" t="s">
        <v>3673</v>
      </c>
      <c r="G4087">
        <v>16</v>
      </c>
      <c r="H4087">
        <v>1</v>
      </c>
      <c r="I4087" s="6" t="s">
        <v>149</v>
      </c>
      <c r="J4087">
        <v>1</v>
      </c>
    </row>
    <row r="4088" spans="1:10">
      <c r="A4088">
        <v>0.34</v>
      </c>
      <c r="B4088">
        <v>0</v>
      </c>
      <c r="C4088">
        <v>-99.765808992087898</v>
      </c>
      <c r="D4088" t="s">
        <v>10</v>
      </c>
      <c r="E4088" t="s">
        <v>3783</v>
      </c>
      <c r="F4088" t="s">
        <v>3673</v>
      </c>
      <c r="G4088">
        <v>7</v>
      </c>
      <c r="H4088">
        <v>0.34</v>
      </c>
      <c r="I4088">
        <v>0.109071884469361</v>
      </c>
      <c r="J4088" s="6" t="s">
        <v>3784</v>
      </c>
    </row>
    <row r="4089" spans="1:10">
      <c r="A4089">
        <v>0.74</v>
      </c>
      <c r="B4089">
        <v>0</v>
      </c>
      <c r="C4089">
        <v>-50.4681924221426</v>
      </c>
      <c r="D4089" t="s">
        <v>13</v>
      </c>
      <c r="E4089" t="s">
        <v>3783</v>
      </c>
      <c r="F4089" t="s">
        <v>3673</v>
      </c>
      <c r="G4089">
        <v>5</v>
      </c>
      <c r="H4089">
        <v>0.74</v>
      </c>
      <c r="I4089" s="6" t="s">
        <v>1152</v>
      </c>
      <c r="J4089" s="6" t="s">
        <v>1153</v>
      </c>
    </row>
    <row r="4090" spans="1:10">
      <c r="A4090">
        <v>0.2</v>
      </c>
      <c r="B4090">
        <v>0</v>
      </c>
      <c r="C4090">
        <v>-566.31881606420598</v>
      </c>
      <c r="D4090" t="s">
        <v>14</v>
      </c>
      <c r="E4090" t="s">
        <v>3783</v>
      </c>
      <c r="F4090" t="s">
        <v>3673</v>
      </c>
      <c r="G4090">
        <v>16</v>
      </c>
      <c r="H4090">
        <v>0.2</v>
      </c>
      <c r="I4090">
        <v>7.2742662037866904E-2</v>
      </c>
      <c r="J4090">
        <v>0.44342194628279502</v>
      </c>
    </row>
    <row r="4091" spans="1:10">
      <c r="A4091" s="6" t="s">
        <v>760</v>
      </c>
      <c r="B4091">
        <v>0</v>
      </c>
      <c r="C4091">
        <v>-424.15332852047902</v>
      </c>
      <c r="D4091" t="s">
        <v>14</v>
      </c>
      <c r="E4091" t="s">
        <v>3785</v>
      </c>
      <c r="F4091" t="s">
        <v>3673</v>
      </c>
      <c r="G4091">
        <v>16</v>
      </c>
      <c r="H4091" s="6" t="s">
        <v>760</v>
      </c>
      <c r="I4091" s="6" t="s">
        <v>762</v>
      </c>
      <c r="J4091" s="6" t="s">
        <v>763</v>
      </c>
    </row>
    <row r="4092" spans="1:10">
      <c r="A4092">
        <v>0.21</v>
      </c>
      <c r="B4092">
        <v>0</v>
      </c>
      <c r="C4092">
        <v>-534.11666606107701</v>
      </c>
      <c r="D4092" t="s">
        <v>14</v>
      </c>
      <c r="E4092" t="s">
        <v>3786</v>
      </c>
      <c r="F4092" t="s">
        <v>3673</v>
      </c>
      <c r="G4092">
        <v>16</v>
      </c>
      <c r="H4092">
        <v>0.21</v>
      </c>
      <c r="I4092" s="6" t="s">
        <v>162</v>
      </c>
      <c r="J4092" s="6" t="s">
        <v>163</v>
      </c>
    </row>
    <row r="4093" spans="1:10">
      <c r="A4093">
        <v>0.9</v>
      </c>
      <c r="B4093">
        <v>0</v>
      </c>
      <c r="C4093">
        <v>-500.53473853233601</v>
      </c>
      <c r="D4093" t="s">
        <v>14</v>
      </c>
      <c r="E4093" t="s">
        <v>3787</v>
      </c>
      <c r="F4093" t="s">
        <v>3673</v>
      </c>
      <c r="G4093">
        <v>16</v>
      </c>
      <c r="H4093">
        <v>0.9</v>
      </c>
      <c r="I4093" s="6" t="s">
        <v>556</v>
      </c>
      <c r="J4093" s="6" t="s">
        <v>557</v>
      </c>
    </row>
    <row r="4094" spans="1:10">
      <c r="A4094">
        <v>0.91</v>
      </c>
      <c r="B4094">
        <v>0</v>
      </c>
      <c r="C4094">
        <v>-377.203519419862</v>
      </c>
      <c r="D4094" t="s">
        <v>14</v>
      </c>
      <c r="E4094" t="s">
        <v>3788</v>
      </c>
      <c r="F4094" t="s">
        <v>3673</v>
      </c>
      <c r="G4094">
        <v>16</v>
      </c>
      <c r="H4094">
        <v>0.91</v>
      </c>
      <c r="I4094">
        <v>0.68176683412285399</v>
      </c>
      <c r="J4094" s="6" t="s">
        <v>276</v>
      </c>
    </row>
    <row r="4095" spans="1:10">
      <c r="A4095">
        <v>0.52</v>
      </c>
      <c r="B4095">
        <v>0</v>
      </c>
      <c r="C4095">
        <v>-449.821912200263</v>
      </c>
      <c r="D4095" t="s">
        <v>14</v>
      </c>
      <c r="E4095" t="s">
        <v>3789</v>
      </c>
      <c r="F4095" t="s">
        <v>3790</v>
      </c>
      <c r="G4095">
        <v>16</v>
      </c>
      <c r="H4095">
        <v>0.52</v>
      </c>
      <c r="I4095" s="6" t="s">
        <v>405</v>
      </c>
      <c r="J4095" s="6" t="s">
        <v>406</v>
      </c>
    </row>
    <row r="4096" spans="1:10">
      <c r="A4096">
        <v>0</v>
      </c>
      <c r="B4096">
        <v>0</v>
      </c>
      <c r="C4096">
        <v>-5.3630703429129403</v>
      </c>
      <c r="D4096" t="s">
        <v>14</v>
      </c>
      <c r="E4096" t="s">
        <v>3791</v>
      </c>
      <c r="F4096" t="s">
        <v>3790</v>
      </c>
      <c r="G4096">
        <v>16</v>
      </c>
      <c r="H4096">
        <v>0</v>
      </c>
      <c r="I4096">
        <v>0</v>
      </c>
      <c r="J4096" s="6" t="s">
        <v>140</v>
      </c>
    </row>
    <row r="4097" spans="1:10">
      <c r="A4097">
        <v>0.22</v>
      </c>
      <c r="B4097">
        <v>0</v>
      </c>
      <c r="C4097">
        <v>-528.57780634594599</v>
      </c>
      <c r="D4097" t="s">
        <v>14</v>
      </c>
      <c r="E4097" t="s">
        <v>3792</v>
      </c>
      <c r="F4097" t="s">
        <v>3790</v>
      </c>
      <c r="G4097">
        <v>16</v>
      </c>
      <c r="H4097">
        <v>0.22</v>
      </c>
      <c r="I4097">
        <v>8.4047540128129095E-2</v>
      </c>
      <c r="J4097" s="6" t="s">
        <v>114</v>
      </c>
    </row>
    <row r="4098" spans="1:10">
      <c r="A4098">
        <v>0.48</v>
      </c>
      <c r="B4098">
        <v>0</v>
      </c>
      <c r="C4098">
        <v>-962.43419213664799</v>
      </c>
      <c r="D4098" t="s">
        <v>14</v>
      </c>
      <c r="E4098" t="s">
        <v>3793</v>
      </c>
      <c r="F4098" t="s">
        <v>95</v>
      </c>
      <c r="G4098">
        <v>16</v>
      </c>
      <c r="H4098">
        <v>0.48</v>
      </c>
      <c r="I4098" s="6" t="s">
        <v>510</v>
      </c>
      <c r="J4098" s="6" t="s">
        <v>511</v>
      </c>
    </row>
    <row r="4099" spans="1:10">
      <c r="A4099">
        <v>0</v>
      </c>
      <c r="B4099">
        <v>0</v>
      </c>
      <c r="C4099">
        <v>-349.92582293481098</v>
      </c>
      <c r="D4099" t="s">
        <v>14</v>
      </c>
      <c r="E4099" t="s">
        <v>3794</v>
      </c>
      <c r="F4099" t="s">
        <v>95</v>
      </c>
      <c r="G4099">
        <v>16</v>
      </c>
      <c r="H4099">
        <v>0</v>
      </c>
      <c r="I4099">
        <v>0</v>
      </c>
      <c r="J4099" s="6" t="s">
        <v>140</v>
      </c>
    </row>
    <row r="4100" spans="1:10">
      <c r="A4100" s="6" t="s">
        <v>773</v>
      </c>
      <c r="B4100">
        <v>0</v>
      </c>
      <c r="C4100">
        <v>-109.40712634026301</v>
      </c>
      <c r="D4100" t="s">
        <v>10</v>
      </c>
      <c r="E4100" t="s">
        <v>96</v>
      </c>
      <c r="F4100" t="s">
        <v>95</v>
      </c>
      <c r="G4100">
        <v>7</v>
      </c>
      <c r="H4100" s="6" t="s">
        <v>773</v>
      </c>
      <c r="I4100" s="6" t="s">
        <v>3795</v>
      </c>
      <c r="J4100" s="6" t="s">
        <v>3796</v>
      </c>
    </row>
    <row r="4101" spans="1:10">
      <c r="A4101">
        <v>0.08</v>
      </c>
      <c r="B4101">
        <v>0</v>
      </c>
      <c r="C4101">
        <v>-44.303508508891298</v>
      </c>
      <c r="D4101" t="s">
        <v>13</v>
      </c>
      <c r="E4101" t="s">
        <v>96</v>
      </c>
      <c r="F4101" t="s">
        <v>95</v>
      </c>
      <c r="G4101">
        <v>7</v>
      </c>
      <c r="H4101">
        <v>0.08</v>
      </c>
      <c r="I4101">
        <v>9.2151622807254401E-3</v>
      </c>
      <c r="J4101" s="6" t="s">
        <v>232</v>
      </c>
    </row>
    <row r="4102" spans="1:10">
      <c r="A4102">
        <v>0.48</v>
      </c>
      <c r="B4102">
        <v>0</v>
      </c>
      <c r="C4102">
        <v>-964.20212395859505</v>
      </c>
      <c r="D4102" t="s">
        <v>14</v>
      </c>
      <c r="E4102" t="s">
        <v>96</v>
      </c>
      <c r="F4102" t="s">
        <v>95</v>
      </c>
      <c r="G4102">
        <v>16</v>
      </c>
      <c r="H4102">
        <v>0.48</v>
      </c>
      <c r="I4102" s="6" t="s">
        <v>510</v>
      </c>
      <c r="J4102" s="6" t="s">
        <v>511</v>
      </c>
    </row>
    <row r="4103" spans="1:10">
      <c r="A4103">
        <v>0.39</v>
      </c>
      <c r="B4103">
        <v>0</v>
      </c>
      <c r="C4103">
        <v>-740.79781859627406</v>
      </c>
      <c r="D4103" t="s">
        <v>14</v>
      </c>
      <c r="E4103" t="s">
        <v>3797</v>
      </c>
      <c r="F4103" t="s">
        <v>95</v>
      </c>
      <c r="G4103">
        <v>16</v>
      </c>
      <c r="H4103">
        <v>0.39</v>
      </c>
      <c r="I4103" s="6" t="s">
        <v>493</v>
      </c>
      <c r="J4103" s="6" t="s">
        <v>494</v>
      </c>
    </row>
    <row r="4104" spans="1:10">
      <c r="A4104">
        <v>0</v>
      </c>
      <c r="B4104">
        <v>0</v>
      </c>
      <c r="C4104">
        <v>-171.924802840713</v>
      </c>
      <c r="D4104" t="s">
        <v>14</v>
      </c>
      <c r="E4104" t="s">
        <v>3798</v>
      </c>
      <c r="F4104" t="s">
        <v>95</v>
      </c>
      <c r="G4104">
        <v>16</v>
      </c>
      <c r="H4104">
        <v>0</v>
      </c>
      <c r="I4104">
        <v>0</v>
      </c>
      <c r="J4104" s="6" t="s">
        <v>140</v>
      </c>
    </row>
    <row r="4105" spans="1:10">
      <c r="A4105">
        <v>0</v>
      </c>
      <c r="B4105">
        <v>0</v>
      </c>
      <c r="C4105">
        <v>-7.3970471881770603</v>
      </c>
      <c r="D4105" t="s">
        <v>14</v>
      </c>
      <c r="E4105" t="s">
        <v>3799</v>
      </c>
      <c r="F4105" t="s">
        <v>95</v>
      </c>
      <c r="G4105">
        <v>16</v>
      </c>
      <c r="H4105">
        <v>0</v>
      </c>
      <c r="I4105">
        <v>0</v>
      </c>
      <c r="J4105" s="6" t="s">
        <v>140</v>
      </c>
    </row>
    <row r="4106" spans="1:10">
      <c r="A4106">
        <v>0</v>
      </c>
      <c r="B4106">
        <v>0</v>
      </c>
      <c r="C4106">
        <v>-117.00057586281</v>
      </c>
      <c r="D4106" t="s">
        <v>14</v>
      </c>
      <c r="E4106" t="s">
        <v>3800</v>
      </c>
      <c r="F4106" t="s">
        <v>95</v>
      </c>
      <c r="G4106">
        <v>16</v>
      </c>
      <c r="H4106">
        <v>0</v>
      </c>
      <c r="I4106">
        <v>0</v>
      </c>
      <c r="J4106" s="6" t="s">
        <v>140</v>
      </c>
    </row>
    <row r="4107" spans="1:10">
      <c r="A4107">
        <v>0</v>
      </c>
      <c r="B4107">
        <v>0</v>
      </c>
      <c r="C4107">
        <v>-5.2161243079672399</v>
      </c>
      <c r="D4107" t="s">
        <v>14</v>
      </c>
      <c r="E4107" t="s">
        <v>3801</v>
      </c>
      <c r="F4107" t="s">
        <v>95</v>
      </c>
      <c r="G4107">
        <v>16</v>
      </c>
      <c r="H4107">
        <v>0</v>
      </c>
      <c r="I4107">
        <v>0</v>
      </c>
      <c r="J4107" s="6" t="s">
        <v>140</v>
      </c>
    </row>
    <row r="4108" spans="1:10">
      <c r="A4108">
        <v>0.68</v>
      </c>
      <c r="B4108">
        <v>0</v>
      </c>
      <c r="C4108">
        <v>-490.54233746587403</v>
      </c>
      <c r="D4108" t="s">
        <v>14</v>
      </c>
      <c r="E4108" t="s">
        <v>3802</v>
      </c>
      <c r="F4108" t="s">
        <v>95</v>
      </c>
      <c r="G4108">
        <v>16</v>
      </c>
      <c r="H4108">
        <v>0.68</v>
      </c>
      <c r="I4108" s="6" t="s">
        <v>106</v>
      </c>
      <c r="J4108" s="6" t="s">
        <v>107</v>
      </c>
    </row>
    <row r="4109" spans="1:10">
      <c r="A4109">
        <v>0.16</v>
      </c>
      <c r="B4109">
        <v>0</v>
      </c>
      <c r="C4109">
        <v>-510.08419189811798</v>
      </c>
      <c r="D4109" t="s">
        <v>14</v>
      </c>
      <c r="E4109" t="s">
        <v>3803</v>
      </c>
      <c r="F4109" t="s">
        <v>95</v>
      </c>
      <c r="G4109">
        <v>16</v>
      </c>
      <c r="H4109">
        <v>0.16</v>
      </c>
      <c r="I4109">
        <v>5.1602574492917601E-2</v>
      </c>
      <c r="J4109" s="6" t="s">
        <v>283</v>
      </c>
    </row>
    <row r="4110" spans="1:10">
      <c r="A4110">
        <v>0</v>
      </c>
      <c r="B4110">
        <v>0</v>
      </c>
      <c r="C4110">
        <v>-66.144889778280202</v>
      </c>
      <c r="D4110" t="s">
        <v>14</v>
      </c>
      <c r="E4110" t="s">
        <v>3804</v>
      </c>
      <c r="F4110" t="s">
        <v>95</v>
      </c>
      <c r="G4110">
        <v>16</v>
      </c>
      <c r="H4110">
        <v>0</v>
      </c>
      <c r="I4110">
        <v>0</v>
      </c>
      <c r="J4110" s="6" t="s">
        <v>140</v>
      </c>
    </row>
    <row r="4111" spans="1:10">
      <c r="A4111">
        <v>0.15</v>
      </c>
      <c r="B4111">
        <v>0</v>
      </c>
      <c r="C4111">
        <v>-77.779984747971696</v>
      </c>
      <c r="D4111" t="s">
        <v>10</v>
      </c>
      <c r="E4111" t="s">
        <v>97</v>
      </c>
      <c r="F4111" t="s">
        <v>95</v>
      </c>
      <c r="G4111">
        <v>5</v>
      </c>
      <c r="H4111">
        <v>0.15</v>
      </c>
      <c r="I4111">
        <v>2.1852065792031899E-2</v>
      </c>
      <c r="J4111" s="6" t="s">
        <v>110</v>
      </c>
    </row>
    <row r="4112" spans="1:10">
      <c r="A4112">
        <v>0.02</v>
      </c>
      <c r="B4112">
        <v>0</v>
      </c>
      <c r="C4112">
        <v>-32.6735900129448</v>
      </c>
      <c r="D4112" t="s">
        <v>13</v>
      </c>
      <c r="E4112" t="s">
        <v>97</v>
      </c>
      <c r="F4112" t="s">
        <v>95</v>
      </c>
      <c r="G4112">
        <v>6</v>
      </c>
      <c r="H4112">
        <v>0.02</v>
      </c>
      <c r="I4112" s="6" t="s">
        <v>352</v>
      </c>
      <c r="J4112" s="6" t="s">
        <v>353</v>
      </c>
    </row>
    <row r="4113" spans="1:10">
      <c r="A4113">
        <v>0.72</v>
      </c>
      <c r="B4113">
        <v>0</v>
      </c>
      <c r="C4113">
        <v>-697.41986346127203</v>
      </c>
      <c r="D4113" t="s">
        <v>14</v>
      </c>
      <c r="E4113" t="s">
        <v>97</v>
      </c>
      <c r="F4113" t="s">
        <v>95</v>
      </c>
      <c r="G4113">
        <v>16</v>
      </c>
      <c r="H4113">
        <v>0.72</v>
      </c>
      <c r="I4113" s="6" t="s">
        <v>467</v>
      </c>
      <c r="J4113" s="6" t="s">
        <v>468</v>
      </c>
    </row>
    <row r="4114" spans="1:10">
      <c r="A4114">
        <v>0.19</v>
      </c>
      <c r="B4114">
        <v>0</v>
      </c>
      <c r="C4114">
        <v>-268.68412396484098</v>
      </c>
      <c r="D4114" t="s">
        <v>14</v>
      </c>
      <c r="E4114" t="s">
        <v>3805</v>
      </c>
      <c r="F4114" t="s">
        <v>95</v>
      </c>
      <c r="G4114">
        <v>16</v>
      </c>
      <c r="H4114">
        <v>0.19</v>
      </c>
      <c r="I4114">
        <v>6.7266012751223098E-2</v>
      </c>
      <c r="J4114" s="6" t="s">
        <v>504</v>
      </c>
    </row>
    <row r="4115" spans="1:10">
      <c r="A4115">
        <v>0</v>
      </c>
      <c r="B4115">
        <v>0</v>
      </c>
      <c r="C4115">
        <v>-339.53116502997801</v>
      </c>
      <c r="D4115" t="s">
        <v>14</v>
      </c>
      <c r="E4115" t="s">
        <v>3806</v>
      </c>
      <c r="F4115" t="s">
        <v>95</v>
      </c>
      <c r="G4115">
        <v>16</v>
      </c>
      <c r="H4115">
        <v>0</v>
      </c>
      <c r="I4115">
        <v>0</v>
      </c>
      <c r="J4115" s="6" t="s">
        <v>140</v>
      </c>
    </row>
    <row r="4116" spans="1:10">
      <c r="A4116">
        <v>0</v>
      </c>
      <c r="B4116">
        <v>0</v>
      </c>
      <c r="C4116">
        <v>-281.11588487676602</v>
      </c>
      <c r="D4116" t="s">
        <v>14</v>
      </c>
      <c r="E4116" t="s">
        <v>3807</v>
      </c>
      <c r="F4116" t="s">
        <v>95</v>
      </c>
      <c r="G4116">
        <v>16</v>
      </c>
      <c r="H4116">
        <v>0</v>
      </c>
      <c r="I4116">
        <v>0</v>
      </c>
      <c r="J4116" s="6" t="s">
        <v>140</v>
      </c>
    </row>
    <row r="4117" spans="1:10">
      <c r="A4117">
        <v>0</v>
      </c>
      <c r="B4117">
        <v>0</v>
      </c>
      <c r="C4117">
        <v>-32.289173981542</v>
      </c>
      <c r="D4117" t="s">
        <v>14</v>
      </c>
      <c r="E4117" t="s">
        <v>3808</v>
      </c>
      <c r="F4117" t="s">
        <v>95</v>
      </c>
      <c r="G4117">
        <v>16</v>
      </c>
      <c r="H4117">
        <v>0</v>
      </c>
      <c r="I4117">
        <v>0</v>
      </c>
      <c r="J4117" s="6" t="s">
        <v>140</v>
      </c>
    </row>
    <row r="4118" spans="1:10">
      <c r="A4118">
        <v>0.03</v>
      </c>
      <c r="B4118">
        <v>0</v>
      </c>
      <c r="C4118">
        <v>-364.44448836795101</v>
      </c>
      <c r="D4118" t="s">
        <v>14</v>
      </c>
      <c r="E4118" t="s">
        <v>3809</v>
      </c>
      <c r="F4118" t="s">
        <v>95</v>
      </c>
      <c r="G4118">
        <v>16</v>
      </c>
      <c r="H4118">
        <v>0.03</v>
      </c>
      <c r="I4118">
        <v>3.0372082184858002E-3</v>
      </c>
      <c r="J4118" s="6" t="s">
        <v>334</v>
      </c>
    </row>
    <row r="4119" spans="1:10">
      <c r="A4119">
        <v>0</v>
      </c>
      <c r="B4119">
        <v>0</v>
      </c>
      <c r="C4119">
        <v>-7.1759397994000196</v>
      </c>
      <c r="D4119" t="s">
        <v>14</v>
      </c>
      <c r="E4119" t="s">
        <v>98</v>
      </c>
      <c r="F4119" t="s">
        <v>95</v>
      </c>
      <c r="G4119">
        <v>16</v>
      </c>
      <c r="H4119">
        <v>0</v>
      </c>
      <c r="I4119">
        <v>0</v>
      </c>
      <c r="J4119" s="6" t="s">
        <v>140</v>
      </c>
    </row>
    <row r="4120" spans="1:10">
      <c r="A4120">
        <v>0</v>
      </c>
      <c r="B4120">
        <v>0</v>
      </c>
      <c r="C4120">
        <v>-7.0151344257439998</v>
      </c>
      <c r="D4120" t="s">
        <v>14</v>
      </c>
      <c r="E4120" t="s">
        <v>99</v>
      </c>
      <c r="F4120" t="s">
        <v>95</v>
      </c>
      <c r="G4120">
        <v>16</v>
      </c>
      <c r="H4120">
        <v>0</v>
      </c>
      <c r="I4120">
        <v>0</v>
      </c>
      <c r="J4120" s="6" t="s">
        <v>140</v>
      </c>
    </row>
    <row r="4121" spans="1:10">
      <c r="A4121">
        <v>0</v>
      </c>
      <c r="B4121">
        <v>0</v>
      </c>
      <c r="C4121">
        <v>-40.577269568411502</v>
      </c>
      <c r="D4121" t="s">
        <v>14</v>
      </c>
      <c r="E4121" t="s">
        <v>100</v>
      </c>
      <c r="F4121" t="s">
        <v>95</v>
      </c>
      <c r="G4121">
        <v>16</v>
      </c>
      <c r="H4121">
        <v>0</v>
      </c>
      <c r="I4121">
        <v>0</v>
      </c>
      <c r="J4121" s="6" t="s">
        <v>140</v>
      </c>
    </row>
    <row r="4122" spans="1:10">
      <c r="A4122">
        <v>0</v>
      </c>
      <c r="B4122">
        <v>0</v>
      </c>
      <c r="C4122">
        <v>-6.1106041989288702</v>
      </c>
      <c r="D4122" t="s">
        <v>14</v>
      </c>
      <c r="E4122" t="s">
        <v>3810</v>
      </c>
      <c r="F4122" t="s">
        <v>3811</v>
      </c>
      <c r="G4122">
        <v>16</v>
      </c>
      <c r="H4122">
        <v>0</v>
      </c>
      <c r="I4122">
        <v>0</v>
      </c>
      <c r="J4122" s="6" t="s">
        <v>140</v>
      </c>
    </row>
    <row r="4123" spans="1:10">
      <c r="A4123">
        <v>0.06</v>
      </c>
      <c r="B4123">
        <v>0</v>
      </c>
      <c r="C4123">
        <v>-435.38323397796398</v>
      </c>
      <c r="D4123" t="s">
        <v>14</v>
      </c>
      <c r="E4123" t="s">
        <v>3812</v>
      </c>
      <c r="F4123" t="s">
        <v>3811</v>
      </c>
      <c r="G4123">
        <v>16</v>
      </c>
      <c r="H4123">
        <v>0.06</v>
      </c>
      <c r="I4123" s="6" t="s">
        <v>932</v>
      </c>
      <c r="J4123" s="6" t="s">
        <v>933</v>
      </c>
    </row>
    <row r="4124" spans="1:10">
      <c r="A4124">
        <v>0.46</v>
      </c>
      <c r="B4124">
        <v>0</v>
      </c>
      <c r="C4124">
        <v>-109.65344419591899</v>
      </c>
      <c r="D4124" t="s">
        <v>10</v>
      </c>
      <c r="E4124" t="s">
        <v>3813</v>
      </c>
      <c r="F4124" t="s">
        <v>3811</v>
      </c>
      <c r="G4124">
        <v>5</v>
      </c>
      <c r="H4124">
        <v>0.46</v>
      </c>
      <c r="I4124" s="6" t="s">
        <v>379</v>
      </c>
      <c r="J4124" s="6" t="s">
        <v>380</v>
      </c>
    </row>
    <row r="4125" spans="1:10">
      <c r="A4125">
        <v>0.28000000000000003</v>
      </c>
      <c r="B4125">
        <v>0</v>
      </c>
      <c r="C4125">
        <v>-61.034431248224102</v>
      </c>
      <c r="D4125" t="s">
        <v>13</v>
      </c>
      <c r="E4125" t="s">
        <v>3813</v>
      </c>
      <c r="F4125" t="s">
        <v>3811</v>
      </c>
      <c r="G4125">
        <v>6</v>
      </c>
      <c r="H4125">
        <v>0.28000000000000003</v>
      </c>
      <c r="I4125">
        <v>7.2504052957179696E-2</v>
      </c>
      <c r="J4125">
        <v>0.659243033719773</v>
      </c>
    </row>
    <row r="4126" spans="1:10">
      <c r="A4126">
        <v>0.28999999999999998</v>
      </c>
      <c r="B4126">
        <v>0</v>
      </c>
      <c r="C4126">
        <v>-604.81304186312695</v>
      </c>
      <c r="D4126" t="s">
        <v>14</v>
      </c>
      <c r="E4126" t="s">
        <v>3813</v>
      </c>
      <c r="F4126" t="s">
        <v>3811</v>
      </c>
      <c r="G4126">
        <v>16</v>
      </c>
      <c r="H4126">
        <v>0.28999999999999998</v>
      </c>
      <c r="I4126" s="6" t="s">
        <v>386</v>
      </c>
      <c r="J4126" s="6" t="s">
        <v>387</v>
      </c>
    </row>
    <row r="4127" spans="1:10">
      <c r="A4127">
        <v>0</v>
      </c>
      <c r="B4127">
        <v>0</v>
      </c>
      <c r="C4127">
        <v>-6.0704028555148701</v>
      </c>
      <c r="D4127" t="s">
        <v>14</v>
      </c>
      <c r="E4127" t="s">
        <v>3814</v>
      </c>
      <c r="F4127" t="s">
        <v>3811</v>
      </c>
      <c r="G4127">
        <v>16</v>
      </c>
      <c r="H4127">
        <v>0</v>
      </c>
      <c r="I4127">
        <v>0</v>
      </c>
      <c r="J4127" s="6" t="s">
        <v>140</v>
      </c>
    </row>
    <row r="4128" spans="1:10">
      <c r="A4128">
        <v>0</v>
      </c>
      <c r="B4128">
        <v>0</v>
      </c>
      <c r="C4128">
        <v>-5.79904378747033</v>
      </c>
      <c r="D4128" t="s">
        <v>14</v>
      </c>
      <c r="E4128" t="s">
        <v>3815</v>
      </c>
      <c r="F4128" t="s">
        <v>3811</v>
      </c>
      <c r="G4128">
        <v>16</v>
      </c>
      <c r="H4128">
        <v>0</v>
      </c>
      <c r="I4128">
        <v>0</v>
      </c>
      <c r="J4128" s="6" t="s">
        <v>140</v>
      </c>
    </row>
    <row r="4129" spans="1:10">
      <c r="A4129">
        <v>0</v>
      </c>
      <c r="B4129">
        <v>0</v>
      </c>
      <c r="C4129">
        <v>-9.0983057317443699</v>
      </c>
      <c r="D4129" t="s">
        <v>14</v>
      </c>
      <c r="E4129" t="s">
        <v>3816</v>
      </c>
      <c r="F4129" t="s">
        <v>3811</v>
      </c>
      <c r="G4129">
        <v>16</v>
      </c>
      <c r="H4129">
        <v>0</v>
      </c>
      <c r="I4129">
        <v>0</v>
      </c>
      <c r="J4129" s="6" t="s">
        <v>140</v>
      </c>
    </row>
    <row r="4130" spans="1:10">
      <c r="A4130">
        <v>0</v>
      </c>
      <c r="B4130">
        <v>0</v>
      </c>
      <c r="C4130">
        <v>-340.13515347478898</v>
      </c>
      <c r="D4130" t="s">
        <v>14</v>
      </c>
      <c r="E4130" t="s">
        <v>3817</v>
      </c>
      <c r="F4130" t="s">
        <v>3811</v>
      </c>
      <c r="G4130">
        <v>16</v>
      </c>
      <c r="H4130">
        <v>0</v>
      </c>
      <c r="I4130">
        <v>0</v>
      </c>
      <c r="J4130" s="6" t="s">
        <v>140</v>
      </c>
    </row>
    <row r="4131" spans="1:10">
      <c r="A4131">
        <v>0</v>
      </c>
      <c r="B4131">
        <v>0</v>
      </c>
      <c r="C4131">
        <v>-208.901188119951</v>
      </c>
      <c r="D4131" t="s">
        <v>14</v>
      </c>
      <c r="E4131" t="s">
        <v>3818</v>
      </c>
      <c r="F4131" t="s">
        <v>3811</v>
      </c>
      <c r="G4131">
        <v>16</v>
      </c>
      <c r="H4131">
        <v>0</v>
      </c>
      <c r="I4131">
        <v>0</v>
      </c>
      <c r="J4131" s="6" t="s">
        <v>140</v>
      </c>
    </row>
    <row r="4132" spans="1:10">
      <c r="A4132">
        <v>0</v>
      </c>
      <c r="B4132">
        <v>0</v>
      </c>
      <c r="C4132">
        <v>-9.0252015964442904</v>
      </c>
      <c r="D4132" t="s">
        <v>14</v>
      </c>
      <c r="E4132" t="s">
        <v>3819</v>
      </c>
      <c r="F4132" t="s">
        <v>3811</v>
      </c>
      <c r="G4132">
        <v>16</v>
      </c>
      <c r="H4132">
        <v>0</v>
      </c>
      <c r="I4132">
        <v>0</v>
      </c>
      <c r="J4132" s="6" t="s">
        <v>140</v>
      </c>
    </row>
    <row r="4133" spans="1:10">
      <c r="A4133">
        <v>0.16</v>
      </c>
      <c r="B4133">
        <v>0</v>
      </c>
      <c r="C4133">
        <v>-59.5704319880345</v>
      </c>
      <c r="D4133" t="s">
        <v>10</v>
      </c>
      <c r="E4133" t="s">
        <v>3820</v>
      </c>
      <c r="F4133" t="s">
        <v>3811</v>
      </c>
      <c r="G4133">
        <v>6</v>
      </c>
      <c r="H4133">
        <v>0.16</v>
      </c>
      <c r="I4133" s="6" t="s">
        <v>1334</v>
      </c>
      <c r="J4133" s="6" t="s">
        <v>1335</v>
      </c>
    </row>
    <row r="4134" spans="1:10">
      <c r="A4134">
        <v>0.43</v>
      </c>
      <c r="B4134">
        <v>0</v>
      </c>
      <c r="C4134">
        <v>-67.915357746983304</v>
      </c>
      <c r="D4134" t="s">
        <v>13</v>
      </c>
      <c r="E4134" t="s">
        <v>3820</v>
      </c>
      <c r="F4134" t="s">
        <v>3811</v>
      </c>
      <c r="G4134">
        <v>6</v>
      </c>
      <c r="H4134">
        <v>0.43</v>
      </c>
      <c r="I4134" s="6" t="s">
        <v>964</v>
      </c>
      <c r="J4134" s="6" t="s">
        <v>965</v>
      </c>
    </row>
    <row r="4135" spans="1:10">
      <c r="A4135">
        <v>0.64</v>
      </c>
      <c r="B4135">
        <v>0</v>
      </c>
      <c r="C4135">
        <v>-654.04787339978895</v>
      </c>
      <c r="D4135" t="s">
        <v>14</v>
      </c>
      <c r="E4135" t="s">
        <v>3820</v>
      </c>
      <c r="F4135" t="s">
        <v>3811</v>
      </c>
      <c r="G4135">
        <v>16</v>
      </c>
      <c r="H4135">
        <v>0.64</v>
      </c>
      <c r="I4135" s="6" t="s">
        <v>154</v>
      </c>
      <c r="J4135" s="6" t="s">
        <v>155</v>
      </c>
    </row>
    <row r="4136" spans="1:10">
      <c r="A4136">
        <v>0.73</v>
      </c>
      <c r="B4136">
        <v>0</v>
      </c>
      <c r="C4136">
        <v>-653.86755871907599</v>
      </c>
      <c r="D4136" t="s">
        <v>14</v>
      </c>
      <c r="E4136" t="s">
        <v>3821</v>
      </c>
      <c r="F4136" t="s">
        <v>3822</v>
      </c>
      <c r="G4136">
        <v>16</v>
      </c>
      <c r="H4136">
        <v>0.73</v>
      </c>
      <c r="I4136" s="6" t="s">
        <v>584</v>
      </c>
      <c r="J4136" s="6" t="s">
        <v>585</v>
      </c>
    </row>
    <row r="4137" spans="1:10">
      <c r="A4137">
        <v>0.74</v>
      </c>
      <c r="B4137">
        <v>0</v>
      </c>
      <c r="C4137">
        <v>-831.35691220668605</v>
      </c>
      <c r="D4137" t="s">
        <v>14</v>
      </c>
      <c r="E4137" t="s">
        <v>3823</v>
      </c>
      <c r="F4137" t="s">
        <v>3822</v>
      </c>
      <c r="G4137">
        <v>16</v>
      </c>
      <c r="H4137">
        <v>0.74</v>
      </c>
      <c r="I4137">
        <v>0.49501667046199999</v>
      </c>
      <c r="J4137" s="6" t="s">
        <v>340</v>
      </c>
    </row>
    <row r="4138" spans="1:10">
      <c r="A4138">
        <v>0.53</v>
      </c>
      <c r="B4138">
        <v>0</v>
      </c>
      <c r="C4138">
        <v>-1051.78527350684</v>
      </c>
      <c r="D4138" t="s">
        <v>14</v>
      </c>
      <c r="E4138" t="s">
        <v>3824</v>
      </c>
      <c r="F4138" t="s">
        <v>3822</v>
      </c>
      <c r="G4138">
        <v>16</v>
      </c>
      <c r="H4138">
        <v>0.53</v>
      </c>
      <c r="I4138" s="6" t="s">
        <v>202</v>
      </c>
      <c r="J4138" s="6" t="s">
        <v>203</v>
      </c>
    </row>
    <row r="4139" spans="1:10">
      <c r="A4139">
        <v>0.88</v>
      </c>
      <c r="B4139">
        <v>0</v>
      </c>
      <c r="C4139">
        <v>-423.87896198103198</v>
      </c>
      <c r="D4139" t="s">
        <v>14</v>
      </c>
      <c r="E4139" t="s">
        <v>3825</v>
      </c>
      <c r="F4139" t="s">
        <v>3822</v>
      </c>
      <c r="G4139">
        <v>16</v>
      </c>
      <c r="H4139">
        <v>0.88</v>
      </c>
      <c r="I4139" s="6" t="s">
        <v>434</v>
      </c>
      <c r="J4139" s="6" t="s">
        <v>435</v>
      </c>
    </row>
    <row r="4140" spans="1:10">
      <c r="A4140">
        <v>0.93</v>
      </c>
      <c r="B4140">
        <v>0</v>
      </c>
      <c r="C4140">
        <v>-311.54996926328897</v>
      </c>
      <c r="D4140" t="s">
        <v>14</v>
      </c>
      <c r="E4140" t="s">
        <v>3826</v>
      </c>
      <c r="F4140" t="s">
        <v>3822</v>
      </c>
      <c r="G4140">
        <v>16</v>
      </c>
      <c r="H4140">
        <v>0.93</v>
      </c>
      <c r="I4140" s="6" t="s">
        <v>206</v>
      </c>
      <c r="J4140" s="6" t="s">
        <v>207</v>
      </c>
    </row>
    <row r="4141" spans="1:10">
      <c r="A4141">
        <v>0.52</v>
      </c>
      <c r="B4141">
        <v>0</v>
      </c>
      <c r="C4141">
        <v>-33.051913346689901</v>
      </c>
      <c r="D4141" t="s">
        <v>13</v>
      </c>
      <c r="E4141" t="s">
        <v>3827</v>
      </c>
      <c r="F4141" t="s">
        <v>3822</v>
      </c>
      <c r="G4141">
        <v>6</v>
      </c>
      <c r="H4141">
        <v>0.52</v>
      </c>
      <c r="I4141" s="6" t="s">
        <v>3334</v>
      </c>
      <c r="J4141">
        <v>0.82442461088421404</v>
      </c>
    </row>
    <row r="4142" spans="1:10">
      <c r="A4142">
        <v>0.53</v>
      </c>
      <c r="B4142">
        <v>0</v>
      </c>
      <c r="C4142">
        <v>-546.76137115210804</v>
      </c>
      <c r="D4142" t="s">
        <v>14</v>
      </c>
      <c r="E4142" t="s">
        <v>3827</v>
      </c>
      <c r="F4142" t="s">
        <v>3822</v>
      </c>
      <c r="G4142">
        <v>16</v>
      </c>
      <c r="H4142">
        <v>0.53</v>
      </c>
      <c r="I4142" s="6" t="s">
        <v>202</v>
      </c>
      <c r="J4142" s="6" t="s">
        <v>203</v>
      </c>
    </row>
    <row r="4143" spans="1:10">
      <c r="A4143">
        <v>0.52</v>
      </c>
      <c r="B4143">
        <v>0</v>
      </c>
      <c r="C4143">
        <v>-46.420379150718901</v>
      </c>
      <c r="D4143" t="s">
        <v>13</v>
      </c>
      <c r="E4143" t="s">
        <v>3828</v>
      </c>
      <c r="F4143" t="s">
        <v>3822</v>
      </c>
      <c r="G4143">
        <v>5</v>
      </c>
      <c r="H4143">
        <v>0.52</v>
      </c>
      <c r="I4143" s="6" t="s">
        <v>300</v>
      </c>
      <c r="J4143">
        <v>0.84073763132141299</v>
      </c>
    </row>
    <row r="4144" spans="1:10">
      <c r="A4144">
        <v>0</v>
      </c>
      <c r="B4144">
        <v>0</v>
      </c>
      <c r="C4144">
        <v>-129.61960027124999</v>
      </c>
      <c r="D4144" t="s">
        <v>14</v>
      </c>
      <c r="E4144" t="s">
        <v>3828</v>
      </c>
      <c r="F4144" t="s">
        <v>3822</v>
      </c>
      <c r="G4144">
        <v>16</v>
      </c>
      <c r="H4144">
        <v>0</v>
      </c>
      <c r="I4144">
        <v>0</v>
      </c>
      <c r="J4144" s="6" t="s">
        <v>140</v>
      </c>
    </row>
    <row r="4145" spans="1:10">
      <c r="A4145">
        <v>0.03</v>
      </c>
      <c r="B4145">
        <v>0</v>
      </c>
      <c r="C4145">
        <v>-327.45238777044602</v>
      </c>
      <c r="D4145" t="s">
        <v>14</v>
      </c>
      <c r="E4145" t="s">
        <v>3829</v>
      </c>
      <c r="F4145" t="s">
        <v>3822</v>
      </c>
      <c r="G4145">
        <v>16</v>
      </c>
      <c r="H4145">
        <v>0.03</v>
      </c>
      <c r="I4145">
        <v>3.0372082184858002E-3</v>
      </c>
      <c r="J4145" s="6" t="s">
        <v>334</v>
      </c>
    </row>
    <row r="4146" spans="1:10">
      <c r="A4146">
        <v>0.86</v>
      </c>
      <c r="B4146">
        <v>0</v>
      </c>
      <c r="C4146">
        <v>-494.11829371492701</v>
      </c>
      <c r="D4146" t="s">
        <v>14</v>
      </c>
      <c r="E4146" t="s">
        <v>3830</v>
      </c>
      <c r="F4146" t="s">
        <v>3822</v>
      </c>
      <c r="G4146">
        <v>16</v>
      </c>
      <c r="H4146">
        <v>0.86</v>
      </c>
      <c r="I4146" s="6" t="s">
        <v>308</v>
      </c>
      <c r="J4146" s="6" t="s">
        <v>309</v>
      </c>
    </row>
    <row r="4147" spans="1:10">
      <c r="A4147">
        <v>0.6</v>
      </c>
      <c r="B4147">
        <v>0</v>
      </c>
      <c r="C4147">
        <v>-94.464874411895906</v>
      </c>
      <c r="D4147" t="s">
        <v>10</v>
      </c>
      <c r="E4147" t="s">
        <v>3831</v>
      </c>
      <c r="F4147" t="s">
        <v>3822</v>
      </c>
      <c r="G4147">
        <v>5</v>
      </c>
      <c r="H4147">
        <v>0.6</v>
      </c>
      <c r="I4147">
        <v>0.23072428127601299</v>
      </c>
      <c r="J4147">
        <v>0.88237922576735195</v>
      </c>
    </row>
    <row r="4148" spans="1:10">
      <c r="A4148">
        <v>0.68</v>
      </c>
      <c r="B4148">
        <v>0</v>
      </c>
      <c r="C4148">
        <v>-57.462093842107301</v>
      </c>
      <c r="D4148" t="s">
        <v>13</v>
      </c>
      <c r="E4148" t="s">
        <v>3831</v>
      </c>
      <c r="F4148" t="s">
        <v>3822</v>
      </c>
      <c r="G4148">
        <v>6</v>
      </c>
      <c r="H4148">
        <v>0.68</v>
      </c>
      <c r="I4148" s="6" t="s">
        <v>1122</v>
      </c>
      <c r="J4148" s="6" t="s">
        <v>1123</v>
      </c>
    </row>
    <row r="4149" spans="1:10">
      <c r="A4149">
        <v>0.74</v>
      </c>
      <c r="B4149">
        <v>0</v>
      </c>
      <c r="C4149">
        <v>-731.86619284683798</v>
      </c>
      <c r="D4149" t="s">
        <v>14</v>
      </c>
      <c r="E4149" t="s">
        <v>3831</v>
      </c>
      <c r="F4149" t="s">
        <v>3822</v>
      </c>
      <c r="G4149">
        <v>16</v>
      </c>
      <c r="H4149">
        <v>0.74</v>
      </c>
      <c r="I4149">
        <v>0.49501667046199999</v>
      </c>
      <c r="J4149" s="6" t="s">
        <v>340</v>
      </c>
    </row>
    <row r="4150" spans="1:10">
      <c r="A4150">
        <v>0.85</v>
      </c>
      <c r="B4150">
        <v>0</v>
      </c>
      <c r="C4150">
        <v>-450.55312321603901</v>
      </c>
      <c r="D4150" t="s">
        <v>14</v>
      </c>
      <c r="E4150" t="s">
        <v>3832</v>
      </c>
      <c r="F4150" t="s">
        <v>3822</v>
      </c>
      <c r="G4150">
        <v>16</v>
      </c>
      <c r="H4150">
        <v>0.85</v>
      </c>
      <c r="I4150" s="6" t="s">
        <v>287</v>
      </c>
      <c r="J4150" s="6" t="s">
        <v>288</v>
      </c>
    </row>
    <row r="4151" spans="1:10">
      <c r="A4151">
        <v>0.17</v>
      </c>
      <c r="B4151">
        <v>0</v>
      </c>
      <c r="C4151">
        <v>-85.046331745600796</v>
      </c>
      <c r="D4151" t="s">
        <v>10</v>
      </c>
      <c r="E4151" t="s">
        <v>3833</v>
      </c>
      <c r="F4151" t="s">
        <v>3822</v>
      </c>
      <c r="G4151">
        <v>5</v>
      </c>
      <c r="H4151">
        <v>0.17</v>
      </c>
      <c r="I4151" s="6" t="s">
        <v>175</v>
      </c>
      <c r="J4151" s="6" t="s">
        <v>176</v>
      </c>
    </row>
    <row r="4152" spans="1:10">
      <c r="A4152">
        <v>0.22</v>
      </c>
      <c r="B4152">
        <v>0</v>
      </c>
      <c r="C4152">
        <v>-69.403817469462794</v>
      </c>
      <c r="D4152" t="s">
        <v>13</v>
      </c>
      <c r="E4152" t="s">
        <v>3833</v>
      </c>
      <c r="F4152" t="s">
        <v>3822</v>
      </c>
      <c r="G4152">
        <v>7</v>
      </c>
      <c r="H4152">
        <v>0.22</v>
      </c>
      <c r="I4152">
        <v>5.3418941867869003E-2</v>
      </c>
      <c r="J4152" s="6" t="s">
        <v>1138</v>
      </c>
    </row>
    <row r="4153" spans="1:10">
      <c r="A4153">
        <v>0.04</v>
      </c>
      <c r="B4153">
        <v>0</v>
      </c>
      <c r="C4153">
        <v>-425.21931208271099</v>
      </c>
      <c r="D4153" t="s">
        <v>14</v>
      </c>
      <c r="E4153" t="s">
        <v>3833</v>
      </c>
      <c r="F4153" t="s">
        <v>3822</v>
      </c>
      <c r="G4153">
        <v>16</v>
      </c>
      <c r="H4153">
        <v>0.04</v>
      </c>
      <c r="I4153">
        <v>5.09931620646296E-3</v>
      </c>
      <c r="J4153" s="6" t="s">
        <v>165</v>
      </c>
    </row>
    <row r="4154" spans="1:10">
      <c r="A4154">
        <v>0.56000000000000005</v>
      </c>
      <c r="B4154">
        <v>0</v>
      </c>
      <c r="C4154">
        <v>-51.734909982314399</v>
      </c>
      <c r="D4154" t="s">
        <v>13</v>
      </c>
      <c r="E4154" t="s">
        <v>3834</v>
      </c>
      <c r="F4154" t="s">
        <v>3822</v>
      </c>
      <c r="G4154">
        <v>6</v>
      </c>
      <c r="H4154">
        <v>0.56000000000000005</v>
      </c>
      <c r="I4154" s="6" t="s">
        <v>3835</v>
      </c>
      <c r="J4154" s="6" t="s">
        <v>3836</v>
      </c>
    </row>
    <row r="4155" spans="1:10">
      <c r="A4155">
        <v>0.37</v>
      </c>
      <c r="B4155">
        <v>0</v>
      </c>
      <c r="C4155">
        <v>-688.90233259981198</v>
      </c>
      <c r="D4155" t="s">
        <v>14</v>
      </c>
      <c r="E4155" t="s">
        <v>3834</v>
      </c>
      <c r="F4155" t="s">
        <v>3822</v>
      </c>
      <c r="G4155">
        <v>16</v>
      </c>
      <c r="H4155">
        <v>0.37</v>
      </c>
      <c r="I4155" s="6" t="s">
        <v>137</v>
      </c>
      <c r="J4155" s="6" t="s">
        <v>138</v>
      </c>
    </row>
    <row r="4156" spans="1:10">
      <c r="A4156">
        <v>0.93</v>
      </c>
      <c r="B4156">
        <v>0</v>
      </c>
      <c r="C4156">
        <v>-276.56078446780799</v>
      </c>
      <c r="D4156" t="s">
        <v>14</v>
      </c>
      <c r="E4156" t="s">
        <v>3837</v>
      </c>
      <c r="F4156" t="s">
        <v>3822</v>
      </c>
      <c r="G4156">
        <v>16</v>
      </c>
      <c r="H4156">
        <v>0.93</v>
      </c>
      <c r="I4156" s="6" t="s">
        <v>206</v>
      </c>
      <c r="J4156" s="6" t="s">
        <v>207</v>
      </c>
    </row>
    <row r="4157" spans="1:10">
      <c r="A4157">
        <v>0.4</v>
      </c>
      <c r="B4157">
        <v>0</v>
      </c>
      <c r="C4157">
        <v>-754.61063825834299</v>
      </c>
      <c r="D4157" t="s">
        <v>14</v>
      </c>
      <c r="E4157" t="s">
        <v>3838</v>
      </c>
      <c r="F4157" t="s">
        <v>3822</v>
      </c>
      <c r="G4157">
        <v>16</v>
      </c>
      <c r="H4157">
        <v>0.4</v>
      </c>
      <c r="I4157" s="6" t="s">
        <v>257</v>
      </c>
      <c r="J4157" s="6" t="s">
        <v>258</v>
      </c>
    </row>
    <row r="4158" spans="1:10">
      <c r="A4158">
        <v>0.75</v>
      </c>
      <c r="B4158">
        <v>0</v>
      </c>
      <c r="C4158">
        <v>-507.20112916965701</v>
      </c>
      <c r="D4158" t="s">
        <v>14</v>
      </c>
      <c r="E4158" t="s">
        <v>3839</v>
      </c>
      <c r="F4158" t="s">
        <v>3822</v>
      </c>
      <c r="G4158">
        <v>16</v>
      </c>
      <c r="H4158">
        <v>0.75</v>
      </c>
      <c r="I4158" s="6" t="s">
        <v>1200</v>
      </c>
      <c r="J4158" s="6" t="s">
        <v>1201</v>
      </c>
    </row>
    <row r="4159" spans="1:10">
      <c r="A4159">
        <v>0.4</v>
      </c>
      <c r="B4159">
        <v>0</v>
      </c>
      <c r="C4159">
        <v>-54.532525552430798</v>
      </c>
      <c r="D4159" t="s">
        <v>13</v>
      </c>
      <c r="E4159" t="s">
        <v>3840</v>
      </c>
      <c r="F4159" t="s">
        <v>3822</v>
      </c>
      <c r="G4159">
        <v>6</v>
      </c>
      <c r="H4159">
        <v>0.4</v>
      </c>
      <c r="I4159" s="6" t="s">
        <v>955</v>
      </c>
      <c r="J4159">
        <v>0.74758462010154603</v>
      </c>
    </row>
    <row r="4160" spans="1:10">
      <c r="A4160">
        <v>0.2</v>
      </c>
      <c r="B4160">
        <v>0</v>
      </c>
      <c r="C4160">
        <v>-545.22324965979305</v>
      </c>
      <c r="D4160" t="s">
        <v>14</v>
      </c>
      <c r="E4160" t="s">
        <v>3840</v>
      </c>
      <c r="F4160" t="s">
        <v>3822</v>
      </c>
      <c r="G4160">
        <v>16</v>
      </c>
      <c r="H4160">
        <v>0.2</v>
      </c>
      <c r="I4160">
        <v>7.2742662037866904E-2</v>
      </c>
      <c r="J4160">
        <v>0.44342194628279502</v>
      </c>
    </row>
    <row r="4161" spans="1:10">
      <c r="A4161">
        <v>0</v>
      </c>
      <c r="B4161">
        <v>0</v>
      </c>
      <c r="C4161">
        <v>-81.289572266811604</v>
      </c>
      <c r="D4161" t="s">
        <v>10</v>
      </c>
      <c r="E4161" t="s">
        <v>3841</v>
      </c>
      <c r="F4161" t="s">
        <v>3822</v>
      </c>
      <c r="G4161">
        <v>5</v>
      </c>
      <c r="H4161">
        <v>0</v>
      </c>
      <c r="I4161" s="6" t="s">
        <v>126</v>
      </c>
      <c r="J4161" s="6" t="s">
        <v>127</v>
      </c>
    </row>
    <row r="4162" spans="1:10">
      <c r="A4162">
        <v>0.6</v>
      </c>
      <c r="B4162">
        <v>0</v>
      </c>
      <c r="C4162">
        <v>-583.45469564894597</v>
      </c>
      <c r="D4162" t="s">
        <v>14</v>
      </c>
      <c r="E4162" t="s">
        <v>3841</v>
      </c>
      <c r="F4162" t="s">
        <v>3822</v>
      </c>
      <c r="G4162">
        <v>16</v>
      </c>
      <c r="H4162">
        <v>0.6</v>
      </c>
      <c r="I4162" s="6" t="s">
        <v>143</v>
      </c>
      <c r="J4162" s="6" t="s">
        <v>144</v>
      </c>
    </row>
    <row r="4163" spans="1:10">
      <c r="A4163">
        <v>0.86</v>
      </c>
      <c r="B4163">
        <v>0</v>
      </c>
      <c r="C4163">
        <v>-588.18658620772896</v>
      </c>
      <c r="D4163" t="s">
        <v>14</v>
      </c>
      <c r="E4163" t="s">
        <v>3842</v>
      </c>
      <c r="F4163" t="s">
        <v>3822</v>
      </c>
      <c r="G4163">
        <v>16</v>
      </c>
      <c r="H4163">
        <v>0.86</v>
      </c>
      <c r="I4163" s="6" t="s">
        <v>308</v>
      </c>
      <c r="J4163" s="6" t="s">
        <v>309</v>
      </c>
    </row>
    <row r="4164" spans="1:10">
      <c r="A4164">
        <v>0.14000000000000001</v>
      </c>
      <c r="B4164">
        <v>0</v>
      </c>
      <c r="C4164">
        <v>-70.131311074866503</v>
      </c>
      <c r="D4164" t="s">
        <v>10</v>
      </c>
      <c r="E4164" t="s">
        <v>3843</v>
      </c>
      <c r="F4164" t="s">
        <v>3822</v>
      </c>
      <c r="G4164">
        <v>5</v>
      </c>
      <c r="H4164">
        <v>0.14000000000000001</v>
      </c>
      <c r="I4164" s="6" t="s">
        <v>209</v>
      </c>
      <c r="J4164" s="6" t="s">
        <v>210</v>
      </c>
    </row>
    <row r="4165" spans="1:10">
      <c r="A4165">
        <v>0.77</v>
      </c>
      <c r="B4165">
        <v>0</v>
      </c>
      <c r="C4165">
        <v>-399.76190034002298</v>
      </c>
      <c r="D4165" t="s">
        <v>14</v>
      </c>
      <c r="E4165" t="s">
        <v>3843</v>
      </c>
      <c r="F4165" t="s">
        <v>3822</v>
      </c>
      <c r="G4165">
        <v>16</v>
      </c>
      <c r="H4165">
        <v>0.77</v>
      </c>
      <c r="I4165" s="6" t="s">
        <v>506</v>
      </c>
      <c r="J4165" s="6" t="s">
        <v>507</v>
      </c>
    </row>
    <row r="4166" spans="1:10">
      <c r="A4166">
        <v>0.61</v>
      </c>
      <c r="B4166">
        <v>0</v>
      </c>
      <c r="C4166">
        <v>-787.74964189814</v>
      </c>
      <c r="D4166" t="s">
        <v>14</v>
      </c>
      <c r="E4166" t="s">
        <v>3844</v>
      </c>
      <c r="F4166" t="s">
        <v>3822</v>
      </c>
      <c r="G4166">
        <v>16</v>
      </c>
      <c r="H4166">
        <v>0.61</v>
      </c>
      <c r="I4166" s="6" t="s">
        <v>593</v>
      </c>
      <c r="J4166" s="6" t="s">
        <v>594</v>
      </c>
    </row>
    <row r="4167" spans="1:10">
      <c r="A4167">
        <v>1</v>
      </c>
      <c r="B4167">
        <v>0</v>
      </c>
      <c r="C4167">
        <v>-126.36583670564301</v>
      </c>
      <c r="D4167" t="s">
        <v>14</v>
      </c>
      <c r="E4167" t="s">
        <v>3845</v>
      </c>
      <c r="F4167" t="s">
        <v>3822</v>
      </c>
      <c r="G4167">
        <v>16</v>
      </c>
      <c r="H4167">
        <v>1</v>
      </c>
      <c r="I4167" s="6" t="s">
        <v>149</v>
      </c>
      <c r="J4167">
        <v>1</v>
      </c>
    </row>
    <row r="4168" spans="1:10">
      <c r="A4168">
        <v>0.64</v>
      </c>
      <c r="B4168">
        <v>0</v>
      </c>
      <c r="C4168">
        <v>-663.54781185939703</v>
      </c>
      <c r="D4168" t="s">
        <v>14</v>
      </c>
      <c r="E4168" t="s">
        <v>3846</v>
      </c>
      <c r="F4168" t="s">
        <v>3822</v>
      </c>
      <c r="G4168">
        <v>16</v>
      </c>
      <c r="H4168">
        <v>0.64</v>
      </c>
      <c r="I4168" s="6" t="s">
        <v>154</v>
      </c>
      <c r="J4168" s="6" t="s">
        <v>155</v>
      </c>
    </row>
    <row r="4169" spans="1:10">
      <c r="A4169">
        <v>0.67</v>
      </c>
      <c r="B4169">
        <v>0</v>
      </c>
      <c r="C4169">
        <v>-591.72539112077902</v>
      </c>
      <c r="D4169" t="s">
        <v>14</v>
      </c>
      <c r="E4169" t="s">
        <v>3847</v>
      </c>
      <c r="F4169" t="s">
        <v>3822</v>
      </c>
      <c r="G4169">
        <v>16</v>
      </c>
      <c r="H4169">
        <v>0.67</v>
      </c>
      <c r="I4169" s="6" t="s">
        <v>530</v>
      </c>
      <c r="J4169" s="6" t="s">
        <v>531</v>
      </c>
    </row>
    <row r="4170" spans="1:10">
      <c r="A4170">
        <v>0.34</v>
      </c>
      <c r="B4170">
        <v>0</v>
      </c>
      <c r="C4170">
        <v>-55.153828583460601</v>
      </c>
      <c r="D4170" t="s">
        <v>13</v>
      </c>
      <c r="E4170" t="s">
        <v>3848</v>
      </c>
      <c r="F4170" t="s">
        <v>3822</v>
      </c>
      <c r="G4170">
        <v>5</v>
      </c>
      <c r="H4170">
        <v>0.34</v>
      </c>
      <c r="I4170">
        <v>8.96257980918721E-2</v>
      </c>
      <c r="J4170" s="6" t="s">
        <v>246</v>
      </c>
    </row>
    <row r="4171" spans="1:10">
      <c r="A4171" s="6" t="s">
        <v>236</v>
      </c>
      <c r="B4171">
        <v>0</v>
      </c>
      <c r="C4171">
        <v>-682.97964517326204</v>
      </c>
      <c r="D4171" t="s">
        <v>14</v>
      </c>
      <c r="E4171" t="s">
        <v>3848</v>
      </c>
      <c r="F4171" t="s">
        <v>3822</v>
      </c>
      <c r="G4171">
        <v>16</v>
      </c>
      <c r="H4171" s="6" t="s">
        <v>236</v>
      </c>
      <c r="I4171" s="6" t="s">
        <v>237</v>
      </c>
      <c r="J4171">
        <v>0.64453599400862305</v>
      </c>
    </row>
    <row r="4172" spans="1:10">
      <c r="A4172">
        <v>0</v>
      </c>
      <c r="B4172">
        <v>0</v>
      </c>
      <c r="C4172">
        <v>-6.2312082291708899</v>
      </c>
      <c r="D4172" t="s">
        <v>14</v>
      </c>
      <c r="E4172" t="s">
        <v>3849</v>
      </c>
      <c r="F4172" t="s">
        <v>3822</v>
      </c>
      <c r="G4172">
        <v>16</v>
      </c>
      <c r="H4172">
        <v>0</v>
      </c>
      <c r="I4172">
        <v>0</v>
      </c>
      <c r="J4172" s="6" t="s">
        <v>140</v>
      </c>
    </row>
    <row r="4173" spans="1:10">
      <c r="A4173">
        <v>0.44</v>
      </c>
      <c r="B4173">
        <v>0</v>
      </c>
      <c r="C4173">
        <v>-85.870789661230305</v>
      </c>
      <c r="D4173" t="s">
        <v>10</v>
      </c>
      <c r="E4173" t="s">
        <v>3850</v>
      </c>
      <c r="F4173" t="s">
        <v>3822</v>
      </c>
      <c r="G4173">
        <v>5</v>
      </c>
      <c r="H4173">
        <v>0.44</v>
      </c>
      <c r="I4173" s="6" t="s">
        <v>715</v>
      </c>
      <c r="J4173" s="6" t="s">
        <v>716</v>
      </c>
    </row>
    <row r="4174" spans="1:10">
      <c r="A4174">
        <v>0.23</v>
      </c>
      <c r="B4174">
        <v>0</v>
      </c>
      <c r="C4174">
        <v>-816.20674629789096</v>
      </c>
      <c r="D4174" t="s">
        <v>14</v>
      </c>
      <c r="E4174" t="s">
        <v>3850</v>
      </c>
      <c r="F4174" t="s">
        <v>3822</v>
      </c>
      <c r="G4174">
        <v>16</v>
      </c>
      <c r="H4174">
        <v>0.23</v>
      </c>
      <c r="I4174">
        <v>8.9866955870574194E-2</v>
      </c>
      <c r="J4174" s="6" t="s">
        <v>402</v>
      </c>
    </row>
    <row r="4175" spans="1:10">
      <c r="A4175">
        <v>0.17</v>
      </c>
      <c r="B4175">
        <v>0</v>
      </c>
      <c r="C4175">
        <v>-54.224587531063499</v>
      </c>
      <c r="D4175" t="s">
        <v>10</v>
      </c>
      <c r="E4175" t="s">
        <v>3851</v>
      </c>
      <c r="F4175" t="s">
        <v>3822</v>
      </c>
      <c r="G4175">
        <v>5</v>
      </c>
      <c r="H4175">
        <v>0.17</v>
      </c>
      <c r="I4175" s="6" t="s">
        <v>175</v>
      </c>
      <c r="J4175" s="6" t="s">
        <v>176</v>
      </c>
    </row>
    <row r="4176" spans="1:10">
      <c r="A4176">
        <v>0.45</v>
      </c>
      <c r="B4176">
        <v>0</v>
      </c>
      <c r="C4176">
        <v>-600.97639716782703</v>
      </c>
      <c r="D4176" t="s">
        <v>14</v>
      </c>
      <c r="E4176" t="s">
        <v>3851</v>
      </c>
      <c r="F4176" t="s">
        <v>3822</v>
      </c>
      <c r="G4176">
        <v>16</v>
      </c>
      <c r="H4176">
        <v>0.45</v>
      </c>
      <c r="I4176" s="6" t="s">
        <v>233</v>
      </c>
      <c r="J4176" s="6" t="s">
        <v>234</v>
      </c>
    </row>
    <row r="4177" spans="1:10">
      <c r="A4177">
        <v>0.17</v>
      </c>
      <c r="B4177">
        <v>0</v>
      </c>
      <c r="C4177">
        <v>-104.786741672319</v>
      </c>
      <c r="D4177" t="s">
        <v>10</v>
      </c>
      <c r="E4177" t="s">
        <v>3852</v>
      </c>
      <c r="F4177" t="s">
        <v>3822</v>
      </c>
      <c r="G4177">
        <v>6</v>
      </c>
      <c r="H4177">
        <v>0.17</v>
      </c>
      <c r="I4177" s="6" t="s">
        <v>412</v>
      </c>
      <c r="J4177" s="6" t="s">
        <v>413</v>
      </c>
    </row>
    <row r="4178" spans="1:10">
      <c r="A4178">
        <v>0.25</v>
      </c>
      <c r="B4178">
        <v>0</v>
      </c>
      <c r="C4178">
        <v>-49.502596589310301</v>
      </c>
      <c r="D4178" t="s">
        <v>13</v>
      </c>
      <c r="E4178" t="s">
        <v>3852</v>
      </c>
      <c r="F4178" t="s">
        <v>3822</v>
      </c>
      <c r="G4178">
        <v>5</v>
      </c>
      <c r="H4178">
        <v>0.25</v>
      </c>
      <c r="I4178" s="6" t="s">
        <v>345</v>
      </c>
      <c r="J4178" s="6" t="s">
        <v>346</v>
      </c>
    </row>
    <row r="4179" spans="1:10">
      <c r="A4179">
        <v>0.23</v>
      </c>
      <c r="B4179">
        <v>0</v>
      </c>
      <c r="C4179">
        <v>-559.16158112636504</v>
      </c>
      <c r="D4179" t="s">
        <v>14</v>
      </c>
      <c r="E4179" t="s">
        <v>3852</v>
      </c>
      <c r="F4179" t="s">
        <v>3822</v>
      </c>
      <c r="G4179">
        <v>16</v>
      </c>
      <c r="H4179">
        <v>0.23</v>
      </c>
      <c r="I4179">
        <v>8.9866955870574194E-2</v>
      </c>
      <c r="J4179" s="6" t="s">
        <v>402</v>
      </c>
    </row>
    <row r="4180" spans="1:10">
      <c r="A4180">
        <v>1</v>
      </c>
      <c r="B4180">
        <v>0</v>
      </c>
      <c r="C4180">
        <v>-70.870563449393202</v>
      </c>
      <c r="D4180" t="s">
        <v>14</v>
      </c>
      <c r="E4180" t="s">
        <v>3853</v>
      </c>
      <c r="F4180" t="s">
        <v>3822</v>
      </c>
      <c r="G4180">
        <v>16</v>
      </c>
      <c r="H4180">
        <v>1</v>
      </c>
      <c r="I4180" s="6" t="s">
        <v>149</v>
      </c>
      <c r="J4180">
        <v>1</v>
      </c>
    </row>
    <row r="4181" spans="1:10">
      <c r="A4181">
        <v>0</v>
      </c>
      <c r="B4181">
        <v>0</v>
      </c>
      <c r="C4181">
        <v>-187.354268304404</v>
      </c>
      <c r="D4181" t="s">
        <v>14</v>
      </c>
      <c r="E4181" t="s">
        <v>3854</v>
      </c>
      <c r="F4181" t="s">
        <v>3822</v>
      </c>
      <c r="G4181">
        <v>16</v>
      </c>
      <c r="H4181">
        <v>0</v>
      </c>
      <c r="I4181">
        <v>0</v>
      </c>
      <c r="J4181" s="6" t="s">
        <v>140</v>
      </c>
    </row>
    <row r="4182" spans="1:10">
      <c r="A4182">
        <v>0.28000000000000003</v>
      </c>
      <c r="B4182">
        <v>0</v>
      </c>
      <c r="C4182">
        <v>-800.56132866041401</v>
      </c>
      <c r="D4182" t="s">
        <v>14</v>
      </c>
      <c r="E4182" t="s">
        <v>3855</v>
      </c>
      <c r="F4182" t="s">
        <v>3822</v>
      </c>
      <c r="G4182">
        <v>16</v>
      </c>
      <c r="H4182">
        <v>0.28000000000000003</v>
      </c>
      <c r="I4182" s="6" t="s">
        <v>280</v>
      </c>
      <c r="J4182" s="6" t="s">
        <v>281</v>
      </c>
    </row>
    <row r="4183" spans="1:10">
      <c r="A4183">
        <v>0.67</v>
      </c>
      <c r="B4183">
        <v>0</v>
      </c>
      <c r="C4183">
        <v>-574.05276578138296</v>
      </c>
      <c r="D4183" t="s">
        <v>14</v>
      </c>
      <c r="E4183" t="s">
        <v>3856</v>
      </c>
      <c r="F4183" t="s">
        <v>3822</v>
      </c>
      <c r="G4183">
        <v>16</v>
      </c>
      <c r="H4183">
        <v>0.67</v>
      </c>
      <c r="I4183" s="6" t="s">
        <v>530</v>
      </c>
      <c r="J4183" s="6" t="s">
        <v>531</v>
      </c>
    </row>
    <row r="4184" spans="1:10">
      <c r="A4184">
        <v>0.97</v>
      </c>
      <c r="B4184">
        <v>0</v>
      </c>
      <c r="C4184">
        <v>-218.43925969031699</v>
      </c>
      <c r="D4184" t="s">
        <v>14</v>
      </c>
      <c r="E4184" t="s">
        <v>3857</v>
      </c>
      <c r="F4184" t="s">
        <v>3822</v>
      </c>
      <c r="G4184">
        <v>16</v>
      </c>
      <c r="H4184">
        <v>0.97</v>
      </c>
      <c r="I4184" s="6" t="s">
        <v>640</v>
      </c>
      <c r="J4184" s="6" t="s">
        <v>641</v>
      </c>
    </row>
    <row r="4185" spans="1:10">
      <c r="A4185">
        <v>0</v>
      </c>
      <c r="B4185">
        <v>0</v>
      </c>
      <c r="C4185">
        <v>-63.936434339657403</v>
      </c>
      <c r="D4185" t="s">
        <v>14</v>
      </c>
      <c r="E4185" t="s">
        <v>3858</v>
      </c>
      <c r="F4185" t="s">
        <v>3822</v>
      </c>
      <c r="G4185">
        <v>16</v>
      </c>
      <c r="H4185">
        <v>0</v>
      </c>
      <c r="I4185">
        <v>0</v>
      </c>
      <c r="J4185" s="6" t="s">
        <v>140</v>
      </c>
    </row>
    <row r="4186" spans="1:10">
      <c r="A4186">
        <v>0.88</v>
      </c>
      <c r="B4186">
        <v>0</v>
      </c>
      <c r="C4186">
        <v>-458.26821036834701</v>
      </c>
      <c r="D4186" t="s">
        <v>14</v>
      </c>
      <c r="E4186" t="s">
        <v>3859</v>
      </c>
      <c r="F4186" t="s">
        <v>3822</v>
      </c>
      <c r="G4186">
        <v>16</v>
      </c>
      <c r="H4186">
        <v>0.88</v>
      </c>
      <c r="I4186" s="6" t="s">
        <v>434</v>
      </c>
      <c r="J4186" s="6" t="s">
        <v>435</v>
      </c>
    </row>
    <row r="4187" spans="1:10">
      <c r="A4187">
        <v>0.12</v>
      </c>
      <c r="B4187">
        <v>0</v>
      </c>
      <c r="C4187">
        <v>-441.284228408621</v>
      </c>
      <c r="D4187" t="s">
        <v>14</v>
      </c>
      <c r="E4187" t="s">
        <v>3860</v>
      </c>
      <c r="F4187" t="s">
        <v>3822</v>
      </c>
      <c r="G4187">
        <v>16</v>
      </c>
      <c r="H4187">
        <v>0.12</v>
      </c>
      <c r="I4187">
        <v>3.2767774577421999E-2</v>
      </c>
      <c r="J4187" s="6" t="s">
        <v>260</v>
      </c>
    </row>
    <row r="4188" spans="1:10">
      <c r="A4188">
        <v>0.42</v>
      </c>
      <c r="B4188">
        <v>0</v>
      </c>
      <c r="C4188">
        <v>-144.05371965709199</v>
      </c>
      <c r="D4188" t="s">
        <v>10</v>
      </c>
      <c r="E4188" t="s">
        <v>3861</v>
      </c>
      <c r="F4188" t="s">
        <v>3822</v>
      </c>
      <c r="G4188">
        <v>5</v>
      </c>
      <c r="H4188">
        <v>0.42</v>
      </c>
      <c r="I4188" s="6" t="s">
        <v>157</v>
      </c>
      <c r="J4188" s="6" t="s">
        <v>158</v>
      </c>
    </row>
    <row r="4189" spans="1:10">
      <c r="A4189">
        <v>0.4</v>
      </c>
      <c r="B4189">
        <v>0</v>
      </c>
      <c r="C4189">
        <v>-98.166926317052599</v>
      </c>
      <c r="D4189" t="s">
        <v>13</v>
      </c>
      <c r="E4189" t="s">
        <v>3861</v>
      </c>
      <c r="F4189" t="s">
        <v>3822</v>
      </c>
      <c r="G4189">
        <v>5</v>
      </c>
      <c r="H4189">
        <v>0.4</v>
      </c>
      <c r="I4189" s="6" t="s">
        <v>802</v>
      </c>
      <c r="J4189">
        <v>0.76927571872398703</v>
      </c>
    </row>
    <row r="4190" spans="1:10">
      <c r="A4190">
        <v>0.18</v>
      </c>
      <c r="B4190">
        <v>0</v>
      </c>
      <c r="C4190">
        <v>-455.92819355283802</v>
      </c>
      <c r="D4190" t="s">
        <v>14</v>
      </c>
      <c r="E4190" t="s">
        <v>3861</v>
      </c>
      <c r="F4190" t="s">
        <v>3822</v>
      </c>
      <c r="G4190">
        <v>16</v>
      </c>
      <c r="H4190">
        <v>0.18</v>
      </c>
      <c r="I4190">
        <v>6.1913216705024199E-2</v>
      </c>
      <c r="J4190" s="6" t="s">
        <v>733</v>
      </c>
    </row>
    <row r="4191" spans="1:10">
      <c r="A4191">
        <v>0.37</v>
      </c>
      <c r="B4191">
        <v>0</v>
      </c>
      <c r="C4191">
        <v>-74.475625513483706</v>
      </c>
      <c r="D4191" t="s">
        <v>13</v>
      </c>
      <c r="E4191" t="s">
        <v>3862</v>
      </c>
      <c r="F4191" t="s">
        <v>3822</v>
      </c>
      <c r="G4191">
        <v>5</v>
      </c>
      <c r="H4191">
        <v>0.37</v>
      </c>
      <c r="I4191" s="6" t="s">
        <v>268</v>
      </c>
      <c r="J4191" s="6" t="s">
        <v>269</v>
      </c>
    </row>
    <row r="4192" spans="1:10">
      <c r="A4192">
        <v>0.61</v>
      </c>
      <c r="B4192">
        <v>0</v>
      </c>
      <c r="C4192">
        <v>-771.52986455969199</v>
      </c>
      <c r="D4192" t="s">
        <v>14</v>
      </c>
      <c r="E4192" t="s">
        <v>3862</v>
      </c>
      <c r="F4192" t="s">
        <v>3822</v>
      </c>
      <c r="G4192">
        <v>16</v>
      </c>
      <c r="H4192">
        <v>0.61</v>
      </c>
      <c r="I4192" s="6" t="s">
        <v>593</v>
      </c>
      <c r="J4192" s="6" t="s">
        <v>594</v>
      </c>
    </row>
    <row r="4193" spans="1:10">
      <c r="A4193">
        <v>0.44</v>
      </c>
      <c r="B4193">
        <v>0</v>
      </c>
      <c r="C4193">
        <v>-176.10340388055999</v>
      </c>
      <c r="D4193" t="s">
        <v>10</v>
      </c>
      <c r="E4193" t="s">
        <v>3863</v>
      </c>
      <c r="F4193" t="s">
        <v>3822</v>
      </c>
      <c r="G4193">
        <v>5</v>
      </c>
      <c r="H4193">
        <v>0.44</v>
      </c>
      <c r="I4193" s="6" t="s">
        <v>715</v>
      </c>
      <c r="J4193" s="6" t="s">
        <v>716</v>
      </c>
    </row>
    <row r="4194" spans="1:10">
      <c r="A4194" s="6" t="s">
        <v>573</v>
      </c>
      <c r="B4194">
        <v>0</v>
      </c>
      <c r="C4194">
        <v>-97.2819417565008</v>
      </c>
      <c r="D4194" t="s">
        <v>13</v>
      </c>
      <c r="E4194" t="s">
        <v>3863</v>
      </c>
      <c r="F4194" t="s">
        <v>3822</v>
      </c>
      <c r="G4194">
        <v>6</v>
      </c>
      <c r="H4194" s="6" t="s">
        <v>573</v>
      </c>
      <c r="I4194" s="6" t="s">
        <v>3864</v>
      </c>
      <c r="J4194" s="6" t="s">
        <v>3865</v>
      </c>
    </row>
    <row r="4195" spans="1:10">
      <c r="A4195">
        <v>0.2</v>
      </c>
      <c r="B4195">
        <v>0</v>
      </c>
      <c r="C4195">
        <v>-566.93967007239598</v>
      </c>
      <c r="D4195" t="s">
        <v>14</v>
      </c>
      <c r="E4195" t="s">
        <v>3863</v>
      </c>
      <c r="F4195" t="s">
        <v>3822</v>
      </c>
      <c r="G4195">
        <v>16</v>
      </c>
      <c r="H4195">
        <v>0.2</v>
      </c>
      <c r="I4195">
        <v>7.2742662037866904E-2</v>
      </c>
      <c r="J4195">
        <v>0.44342194628279502</v>
      </c>
    </row>
    <row r="4196" spans="1:10">
      <c r="A4196">
        <v>0.38</v>
      </c>
      <c r="B4196">
        <v>0</v>
      </c>
      <c r="C4196">
        <v>-40.321406251381198</v>
      </c>
      <c r="D4196" t="s">
        <v>13</v>
      </c>
      <c r="E4196" t="s">
        <v>3866</v>
      </c>
      <c r="F4196" t="s">
        <v>3822</v>
      </c>
      <c r="G4196">
        <v>5</v>
      </c>
      <c r="H4196">
        <v>0.38</v>
      </c>
      <c r="I4196" s="6" t="s">
        <v>1001</v>
      </c>
      <c r="J4196">
        <v>0.75630209626295297</v>
      </c>
    </row>
    <row r="4197" spans="1:10">
      <c r="A4197">
        <v>0.62</v>
      </c>
      <c r="B4197">
        <v>0</v>
      </c>
      <c r="C4197">
        <v>-730.06189475565498</v>
      </c>
      <c r="D4197" t="s">
        <v>14</v>
      </c>
      <c r="E4197" t="s">
        <v>3866</v>
      </c>
      <c r="F4197" t="s">
        <v>3822</v>
      </c>
      <c r="G4197">
        <v>16</v>
      </c>
      <c r="H4197">
        <v>0.62</v>
      </c>
      <c r="I4197" s="6" t="s">
        <v>119</v>
      </c>
      <c r="J4197" s="6" t="s">
        <v>120</v>
      </c>
    </row>
    <row r="4198" spans="1:10">
      <c r="A4198">
        <v>0</v>
      </c>
      <c r="B4198">
        <v>0</v>
      </c>
      <c r="C4198">
        <v>-90.157102943940998</v>
      </c>
      <c r="D4198" t="s">
        <v>14</v>
      </c>
      <c r="E4198" t="s">
        <v>3867</v>
      </c>
      <c r="F4198" t="s">
        <v>3822</v>
      </c>
      <c r="G4198">
        <v>16</v>
      </c>
      <c r="H4198">
        <v>0</v>
      </c>
      <c r="I4198">
        <v>0</v>
      </c>
      <c r="J4198" s="6" t="s">
        <v>140</v>
      </c>
    </row>
    <row r="4199" spans="1:10">
      <c r="A4199">
        <v>0</v>
      </c>
      <c r="B4199">
        <v>0</v>
      </c>
      <c r="C4199">
        <v>-6.4925169613619298</v>
      </c>
      <c r="D4199" t="s">
        <v>14</v>
      </c>
      <c r="E4199" t="s">
        <v>3868</v>
      </c>
      <c r="F4199" t="s">
        <v>3822</v>
      </c>
      <c r="G4199">
        <v>16</v>
      </c>
      <c r="H4199">
        <v>0</v>
      </c>
      <c r="I4199">
        <v>0</v>
      </c>
      <c r="J4199" s="6" t="s">
        <v>140</v>
      </c>
    </row>
    <row r="4200" spans="1:10">
      <c r="A4200">
        <v>0.19</v>
      </c>
      <c r="B4200">
        <v>0</v>
      </c>
      <c r="C4200">
        <v>-399.34637678091502</v>
      </c>
      <c r="D4200" t="s">
        <v>14</v>
      </c>
      <c r="E4200" t="s">
        <v>3869</v>
      </c>
      <c r="F4200" t="s">
        <v>3822</v>
      </c>
      <c r="G4200">
        <v>16</v>
      </c>
      <c r="H4200">
        <v>0.19</v>
      </c>
      <c r="I4200">
        <v>6.7266012751223098E-2</v>
      </c>
      <c r="J4200" s="6" t="s">
        <v>504</v>
      </c>
    </row>
    <row r="4201" spans="1:10">
      <c r="A4201">
        <v>1</v>
      </c>
      <c r="B4201">
        <v>0</v>
      </c>
      <c r="C4201">
        <v>-204.505751177847</v>
      </c>
      <c r="D4201" t="s">
        <v>14</v>
      </c>
      <c r="E4201" t="s">
        <v>3870</v>
      </c>
      <c r="F4201" t="s">
        <v>3822</v>
      </c>
      <c r="G4201">
        <v>16</v>
      </c>
      <c r="H4201">
        <v>1</v>
      </c>
      <c r="I4201" s="6" t="s">
        <v>149</v>
      </c>
      <c r="J4201">
        <v>1</v>
      </c>
    </row>
    <row r="4202" spans="1:10">
      <c r="A4202">
        <v>0.39</v>
      </c>
      <c r="B4202">
        <v>0</v>
      </c>
      <c r="C4202">
        <v>-98.300157558245104</v>
      </c>
      <c r="D4202" t="s">
        <v>10</v>
      </c>
      <c r="E4202" t="s">
        <v>3871</v>
      </c>
      <c r="F4202" t="s">
        <v>3822</v>
      </c>
      <c r="G4202">
        <v>6</v>
      </c>
      <c r="H4202">
        <v>0.39</v>
      </c>
      <c r="I4202" s="6" t="s">
        <v>901</v>
      </c>
      <c r="J4202" s="6" t="s">
        <v>902</v>
      </c>
    </row>
    <row r="4203" spans="1:10">
      <c r="A4203">
        <v>0.31</v>
      </c>
      <c r="B4203">
        <v>0</v>
      </c>
      <c r="C4203">
        <v>-75.449389802442397</v>
      </c>
      <c r="D4203" t="s">
        <v>13</v>
      </c>
      <c r="E4203" t="s">
        <v>3871</v>
      </c>
      <c r="F4203" t="s">
        <v>3822</v>
      </c>
      <c r="G4203">
        <v>5</v>
      </c>
      <c r="H4203">
        <v>0.31</v>
      </c>
      <c r="I4203">
        <v>7.6718520653767205E-2</v>
      </c>
      <c r="J4203" s="6" t="s">
        <v>278</v>
      </c>
    </row>
    <row r="4204" spans="1:10">
      <c r="A4204">
        <v>0.34</v>
      </c>
      <c r="B4204">
        <v>0</v>
      </c>
      <c r="C4204">
        <v>-657.64888967172897</v>
      </c>
      <c r="D4204" t="s">
        <v>14</v>
      </c>
      <c r="E4204" t="s">
        <v>3871</v>
      </c>
      <c r="F4204" t="s">
        <v>3822</v>
      </c>
      <c r="G4204">
        <v>16</v>
      </c>
      <c r="H4204">
        <v>0.34</v>
      </c>
      <c r="I4204" s="6" t="s">
        <v>294</v>
      </c>
      <c r="J4204" s="6" t="s">
        <v>295</v>
      </c>
    </row>
    <row r="4205" spans="1:10">
      <c r="A4205">
        <v>0</v>
      </c>
      <c r="B4205">
        <v>0</v>
      </c>
      <c r="C4205">
        <v>-5.0352182626042197</v>
      </c>
      <c r="D4205" t="s">
        <v>14</v>
      </c>
      <c r="E4205" t="s">
        <v>3872</v>
      </c>
      <c r="F4205" t="s">
        <v>3822</v>
      </c>
      <c r="G4205">
        <v>16</v>
      </c>
      <c r="H4205">
        <v>0</v>
      </c>
      <c r="I4205">
        <v>0</v>
      </c>
      <c r="J4205" s="6" t="s">
        <v>140</v>
      </c>
    </row>
    <row r="4206" spans="1:10">
      <c r="A4206">
        <v>0</v>
      </c>
      <c r="B4206">
        <v>0</v>
      </c>
      <c r="C4206">
        <v>-7.3065941654955404</v>
      </c>
      <c r="D4206" t="s">
        <v>14</v>
      </c>
      <c r="E4206" t="s">
        <v>3873</v>
      </c>
      <c r="F4206" t="s">
        <v>3822</v>
      </c>
      <c r="G4206">
        <v>16</v>
      </c>
      <c r="H4206">
        <v>0</v>
      </c>
      <c r="I4206">
        <v>0</v>
      </c>
      <c r="J4206" s="6" t="s">
        <v>140</v>
      </c>
    </row>
    <row r="4207" spans="1:10">
      <c r="A4207">
        <v>1</v>
      </c>
      <c r="B4207">
        <v>0</v>
      </c>
      <c r="C4207">
        <v>-177.50641402390099</v>
      </c>
      <c r="D4207" t="s">
        <v>14</v>
      </c>
      <c r="E4207" t="s">
        <v>3874</v>
      </c>
      <c r="F4207" t="s">
        <v>3822</v>
      </c>
      <c r="G4207">
        <v>16</v>
      </c>
      <c r="H4207">
        <v>1</v>
      </c>
      <c r="I4207" s="6" t="s">
        <v>149</v>
      </c>
      <c r="J4207">
        <v>1</v>
      </c>
    </row>
    <row r="4208" spans="1:10">
      <c r="A4208">
        <v>0.46</v>
      </c>
      <c r="B4208">
        <v>0</v>
      </c>
      <c r="C4208">
        <v>-143.55507681247701</v>
      </c>
      <c r="D4208" t="s">
        <v>10</v>
      </c>
      <c r="E4208" t="s">
        <v>3875</v>
      </c>
      <c r="F4208" t="s">
        <v>3822</v>
      </c>
      <c r="G4208">
        <v>6</v>
      </c>
      <c r="H4208">
        <v>0.46</v>
      </c>
      <c r="I4208" s="6" t="s">
        <v>3684</v>
      </c>
      <c r="J4208" s="6" t="s">
        <v>3685</v>
      </c>
    </row>
    <row r="4209" spans="1:10">
      <c r="A4209">
        <v>0.4</v>
      </c>
      <c r="B4209">
        <v>0</v>
      </c>
      <c r="C4209">
        <v>-71.118064803769997</v>
      </c>
      <c r="D4209" t="s">
        <v>13</v>
      </c>
      <c r="E4209" t="s">
        <v>3875</v>
      </c>
      <c r="F4209" t="s">
        <v>3822</v>
      </c>
      <c r="G4209">
        <v>5</v>
      </c>
      <c r="H4209">
        <v>0.4</v>
      </c>
      <c r="I4209" s="6" t="s">
        <v>802</v>
      </c>
      <c r="J4209">
        <v>0.76927571872398703</v>
      </c>
    </row>
    <row r="4210" spans="1:10">
      <c r="A4210">
        <v>0.3</v>
      </c>
      <c r="B4210">
        <v>0</v>
      </c>
      <c r="C4210">
        <v>-605.60928689965795</v>
      </c>
      <c r="D4210" t="s">
        <v>14</v>
      </c>
      <c r="E4210" t="s">
        <v>3875</v>
      </c>
      <c r="F4210" t="s">
        <v>3822</v>
      </c>
      <c r="G4210">
        <v>16</v>
      </c>
      <c r="H4210">
        <v>0.3</v>
      </c>
      <c r="I4210" s="6" t="s">
        <v>111</v>
      </c>
      <c r="J4210" s="6" t="s">
        <v>112</v>
      </c>
    </row>
    <row r="4211" spans="1:10">
      <c r="A4211">
        <v>0.92</v>
      </c>
      <c r="B4211">
        <v>0</v>
      </c>
      <c r="C4211">
        <v>-377.96341509468601</v>
      </c>
      <c r="D4211" t="s">
        <v>14</v>
      </c>
      <c r="E4211" t="s">
        <v>3876</v>
      </c>
      <c r="F4211" t="s">
        <v>3822</v>
      </c>
      <c r="G4211">
        <v>16</v>
      </c>
      <c r="H4211">
        <v>0.92</v>
      </c>
      <c r="I4211" s="6" t="s">
        <v>596</v>
      </c>
      <c r="J4211">
        <v>0.98312054273103699</v>
      </c>
    </row>
    <row r="4212" spans="1:10">
      <c r="A4212">
        <v>0.16</v>
      </c>
      <c r="B4212">
        <v>0</v>
      </c>
      <c r="C4212">
        <v>-516.36803573561895</v>
      </c>
      <c r="D4212" t="s">
        <v>14</v>
      </c>
      <c r="E4212" t="s">
        <v>3877</v>
      </c>
      <c r="F4212" t="s">
        <v>3822</v>
      </c>
      <c r="G4212">
        <v>16</v>
      </c>
      <c r="H4212">
        <v>0.16</v>
      </c>
      <c r="I4212">
        <v>5.1602574492917601E-2</v>
      </c>
      <c r="J4212" s="6" t="s">
        <v>283</v>
      </c>
    </row>
    <row r="4213" spans="1:10">
      <c r="A4213">
        <v>0</v>
      </c>
      <c r="B4213">
        <v>0</v>
      </c>
      <c r="C4213">
        <v>-109.40069923878001</v>
      </c>
      <c r="D4213" t="s">
        <v>14</v>
      </c>
      <c r="E4213" t="s">
        <v>3878</v>
      </c>
      <c r="F4213" t="s">
        <v>3822</v>
      </c>
      <c r="G4213">
        <v>16</v>
      </c>
      <c r="H4213">
        <v>0</v>
      </c>
      <c r="I4213">
        <v>0</v>
      </c>
      <c r="J4213" s="6" t="s">
        <v>140</v>
      </c>
    </row>
    <row r="4214" spans="1:10">
      <c r="A4214">
        <v>0</v>
      </c>
      <c r="B4214">
        <v>0</v>
      </c>
      <c r="C4214">
        <v>-108.75781689710399</v>
      </c>
      <c r="D4214" t="s">
        <v>14</v>
      </c>
      <c r="E4214" t="s">
        <v>3879</v>
      </c>
      <c r="F4214" t="s">
        <v>3822</v>
      </c>
      <c r="G4214">
        <v>16</v>
      </c>
      <c r="H4214">
        <v>0</v>
      </c>
      <c r="I4214">
        <v>0</v>
      </c>
      <c r="J4214" s="6" t="s">
        <v>140</v>
      </c>
    </row>
    <row r="4215" spans="1:10">
      <c r="A4215">
        <v>0.12</v>
      </c>
      <c r="B4215">
        <v>0</v>
      </c>
      <c r="C4215">
        <v>-637.100133274634</v>
      </c>
      <c r="D4215" t="s">
        <v>14</v>
      </c>
      <c r="E4215" t="s">
        <v>3880</v>
      </c>
      <c r="F4215" t="s">
        <v>3822</v>
      </c>
      <c r="G4215">
        <v>16</v>
      </c>
      <c r="H4215">
        <v>0.12</v>
      </c>
      <c r="I4215">
        <v>3.2767774577421999E-2</v>
      </c>
      <c r="J4215" s="6" t="s">
        <v>260</v>
      </c>
    </row>
    <row r="4216" spans="1:10">
      <c r="A4216">
        <v>0.73</v>
      </c>
      <c r="B4216">
        <v>0</v>
      </c>
      <c r="C4216">
        <v>-93.584225173064993</v>
      </c>
      <c r="D4216" t="s">
        <v>10</v>
      </c>
      <c r="E4216" t="s">
        <v>3881</v>
      </c>
      <c r="F4216" t="s">
        <v>3822</v>
      </c>
      <c r="G4216">
        <v>5</v>
      </c>
      <c r="H4216">
        <v>0.73</v>
      </c>
      <c r="I4216" s="6" t="s">
        <v>3335</v>
      </c>
      <c r="J4216" s="6" t="s">
        <v>3336</v>
      </c>
    </row>
    <row r="4217" spans="1:10">
      <c r="A4217">
        <v>0.2</v>
      </c>
      <c r="B4217">
        <v>0</v>
      </c>
      <c r="C4217">
        <v>-542.82784193237603</v>
      </c>
      <c r="D4217" t="s">
        <v>14</v>
      </c>
      <c r="E4217" t="s">
        <v>3881</v>
      </c>
      <c r="F4217" t="s">
        <v>3822</v>
      </c>
      <c r="G4217">
        <v>16</v>
      </c>
      <c r="H4217">
        <v>0.2</v>
      </c>
      <c r="I4217">
        <v>7.2742662037866904E-2</v>
      </c>
      <c r="J4217">
        <v>0.44342194628279502</v>
      </c>
    </row>
    <row r="4218" spans="1:10">
      <c r="A4218">
        <v>0.17</v>
      </c>
      <c r="B4218">
        <v>0</v>
      </c>
      <c r="C4218">
        <v>-33.306950890207602</v>
      </c>
      <c r="D4218" t="s">
        <v>10</v>
      </c>
      <c r="E4218" t="s">
        <v>3882</v>
      </c>
      <c r="F4218" t="s">
        <v>3822</v>
      </c>
      <c r="G4218">
        <v>5</v>
      </c>
      <c r="H4218">
        <v>0.17</v>
      </c>
      <c r="I4218" s="6" t="s">
        <v>175</v>
      </c>
      <c r="J4218" s="6" t="s">
        <v>176</v>
      </c>
    </row>
    <row r="4219" spans="1:10">
      <c r="A4219">
        <v>0.71</v>
      </c>
      <c r="B4219">
        <v>0</v>
      </c>
      <c r="C4219">
        <v>-569.24309345320501</v>
      </c>
      <c r="D4219" t="s">
        <v>14</v>
      </c>
      <c r="E4219" t="s">
        <v>3882</v>
      </c>
      <c r="F4219" t="s">
        <v>3822</v>
      </c>
      <c r="G4219">
        <v>16</v>
      </c>
      <c r="H4219">
        <v>0.71</v>
      </c>
      <c r="I4219" s="6" t="s">
        <v>796</v>
      </c>
      <c r="J4219" s="6" t="s">
        <v>797</v>
      </c>
    </row>
    <row r="4220" spans="1:10">
      <c r="A4220">
        <v>0.51</v>
      </c>
      <c r="B4220">
        <v>0</v>
      </c>
      <c r="C4220">
        <v>-531.05099560174699</v>
      </c>
      <c r="D4220" t="s">
        <v>14</v>
      </c>
      <c r="E4220" t="s">
        <v>3883</v>
      </c>
      <c r="F4220" t="s">
        <v>3822</v>
      </c>
      <c r="G4220">
        <v>16</v>
      </c>
      <c r="H4220">
        <v>0.51</v>
      </c>
      <c r="I4220" s="6" t="s">
        <v>271</v>
      </c>
      <c r="J4220" s="6" t="s">
        <v>272</v>
      </c>
    </row>
    <row r="4221" spans="1:10">
      <c r="A4221">
        <v>0.56000000000000005</v>
      </c>
      <c r="B4221">
        <v>0</v>
      </c>
      <c r="C4221">
        <v>-74.5963692690367</v>
      </c>
      <c r="D4221" t="s">
        <v>10</v>
      </c>
      <c r="E4221" t="s">
        <v>3884</v>
      </c>
      <c r="F4221" t="s">
        <v>3822</v>
      </c>
      <c r="G4221">
        <v>5</v>
      </c>
      <c r="H4221">
        <v>0.56000000000000005</v>
      </c>
      <c r="I4221" s="6" t="s">
        <v>783</v>
      </c>
      <c r="J4221" s="6" t="s">
        <v>784</v>
      </c>
    </row>
    <row r="4222" spans="1:10">
      <c r="A4222" s="6" t="s">
        <v>773</v>
      </c>
      <c r="B4222">
        <v>0</v>
      </c>
      <c r="C4222">
        <v>-695.216445609223</v>
      </c>
      <c r="D4222" t="s">
        <v>14</v>
      </c>
      <c r="E4222" t="s">
        <v>3884</v>
      </c>
      <c r="F4222" t="s">
        <v>3822</v>
      </c>
      <c r="G4222">
        <v>16</v>
      </c>
      <c r="H4222" s="6" t="s">
        <v>773</v>
      </c>
      <c r="I4222">
        <v>0.16717058820748501</v>
      </c>
      <c r="J4222">
        <v>0.59091171595284597</v>
      </c>
    </row>
    <row r="4223" spans="1:10">
      <c r="A4223">
        <v>1</v>
      </c>
      <c r="B4223">
        <v>0</v>
      </c>
      <c r="C4223">
        <v>-124.986792000257</v>
      </c>
      <c r="D4223" t="s">
        <v>14</v>
      </c>
      <c r="E4223" t="s">
        <v>3885</v>
      </c>
      <c r="F4223" t="s">
        <v>3822</v>
      </c>
      <c r="G4223">
        <v>16</v>
      </c>
      <c r="H4223">
        <v>1</v>
      </c>
      <c r="I4223" s="6" t="s">
        <v>149</v>
      </c>
      <c r="J4223">
        <v>1</v>
      </c>
    </row>
    <row r="4224" spans="1:10">
      <c r="A4224">
        <v>0.24</v>
      </c>
      <c r="B4224">
        <v>0</v>
      </c>
      <c r="C4224">
        <v>-740.140646026995</v>
      </c>
      <c r="D4224" t="s">
        <v>14</v>
      </c>
      <c r="E4224" t="s">
        <v>3886</v>
      </c>
      <c r="F4224" t="s">
        <v>3822</v>
      </c>
      <c r="G4224">
        <v>16</v>
      </c>
      <c r="H4224">
        <v>0.24</v>
      </c>
      <c r="I4224">
        <v>9.5792488470350406E-2</v>
      </c>
      <c r="J4224" s="6" t="s">
        <v>152</v>
      </c>
    </row>
    <row r="4225" spans="1:10">
      <c r="A4225">
        <v>0.31</v>
      </c>
      <c r="B4225">
        <v>0</v>
      </c>
      <c r="C4225">
        <v>-128.35004546448499</v>
      </c>
      <c r="D4225" t="s">
        <v>10</v>
      </c>
      <c r="E4225" t="s">
        <v>3887</v>
      </c>
      <c r="F4225" t="s">
        <v>3822</v>
      </c>
      <c r="G4225">
        <v>6</v>
      </c>
      <c r="H4225">
        <v>0.31</v>
      </c>
      <c r="I4225">
        <v>8.5847019858870693E-2</v>
      </c>
      <c r="J4225">
        <v>0.68248000954395205</v>
      </c>
    </row>
    <row r="4226" spans="1:10">
      <c r="A4226">
        <v>0.37</v>
      </c>
      <c r="B4226">
        <v>0</v>
      </c>
      <c r="C4226">
        <v>-59.607182509060102</v>
      </c>
      <c r="D4226" t="s">
        <v>13</v>
      </c>
      <c r="E4226" t="s">
        <v>3887</v>
      </c>
      <c r="F4226" t="s">
        <v>3822</v>
      </c>
      <c r="G4226">
        <v>5</v>
      </c>
      <c r="H4226">
        <v>0.37</v>
      </c>
      <c r="I4226" s="6" t="s">
        <v>268</v>
      </c>
      <c r="J4226" s="6" t="s">
        <v>269</v>
      </c>
    </row>
    <row r="4227" spans="1:10">
      <c r="A4227">
        <v>0.48</v>
      </c>
      <c r="B4227">
        <v>0</v>
      </c>
      <c r="C4227">
        <v>-836.96334835088999</v>
      </c>
      <c r="D4227" t="s">
        <v>14</v>
      </c>
      <c r="E4227" t="s">
        <v>3887</v>
      </c>
      <c r="F4227" t="s">
        <v>3822</v>
      </c>
      <c r="G4227">
        <v>16</v>
      </c>
      <c r="H4227">
        <v>0.48</v>
      </c>
      <c r="I4227" s="6" t="s">
        <v>510</v>
      </c>
      <c r="J4227" s="6" t="s">
        <v>511</v>
      </c>
    </row>
    <row r="4228" spans="1:10">
      <c r="A4228">
        <v>0</v>
      </c>
      <c r="B4228">
        <v>0</v>
      </c>
      <c r="C4228">
        <v>-231.088171196524</v>
      </c>
      <c r="D4228" t="s">
        <v>14</v>
      </c>
      <c r="E4228" t="s">
        <v>3888</v>
      </c>
      <c r="F4228" t="s">
        <v>3822</v>
      </c>
      <c r="G4228">
        <v>16</v>
      </c>
      <c r="H4228">
        <v>0</v>
      </c>
      <c r="I4228">
        <v>0</v>
      </c>
      <c r="J4228" s="6" t="s">
        <v>140</v>
      </c>
    </row>
    <row r="4229" spans="1:10">
      <c r="A4229">
        <v>0</v>
      </c>
      <c r="B4229">
        <v>0</v>
      </c>
      <c r="C4229">
        <v>-58.217996526898503</v>
      </c>
      <c r="D4229" t="s">
        <v>14</v>
      </c>
      <c r="E4229" t="s">
        <v>3889</v>
      </c>
      <c r="F4229" t="s">
        <v>3822</v>
      </c>
      <c r="G4229">
        <v>16</v>
      </c>
      <c r="H4229">
        <v>0</v>
      </c>
      <c r="I4229">
        <v>0</v>
      </c>
      <c r="J4229" s="6" t="s">
        <v>140</v>
      </c>
    </row>
    <row r="4230" spans="1:10">
      <c r="A4230">
        <v>0.22</v>
      </c>
      <c r="B4230">
        <v>0</v>
      </c>
      <c r="C4230">
        <v>-782.05435980700599</v>
      </c>
      <c r="D4230" t="s">
        <v>14</v>
      </c>
      <c r="E4230" t="s">
        <v>3890</v>
      </c>
      <c r="F4230" t="s">
        <v>3822</v>
      </c>
      <c r="G4230">
        <v>16</v>
      </c>
      <c r="H4230">
        <v>0.22</v>
      </c>
      <c r="I4230">
        <v>8.4047540128129095E-2</v>
      </c>
      <c r="J4230" s="6" t="s">
        <v>114</v>
      </c>
    </row>
    <row r="4231" spans="1:10">
      <c r="A4231">
        <v>0</v>
      </c>
      <c r="B4231">
        <v>0</v>
      </c>
      <c r="C4231">
        <v>-14.468828392109</v>
      </c>
      <c r="D4231" t="s">
        <v>14</v>
      </c>
      <c r="E4231" t="s">
        <v>3891</v>
      </c>
      <c r="F4231" t="s">
        <v>3822</v>
      </c>
      <c r="G4231">
        <v>15</v>
      </c>
      <c r="H4231">
        <v>0</v>
      </c>
      <c r="I4231">
        <v>0</v>
      </c>
      <c r="J4231" s="6" t="s">
        <v>3892</v>
      </c>
    </row>
    <row r="4232" spans="1:10">
      <c r="A4232">
        <v>0.73</v>
      </c>
      <c r="B4232">
        <v>0</v>
      </c>
      <c r="C4232">
        <v>-54.9392121580184</v>
      </c>
      <c r="D4232" t="s">
        <v>13</v>
      </c>
      <c r="E4232" t="s">
        <v>3893</v>
      </c>
      <c r="F4232" t="s">
        <v>3822</v>
      </c>
      <c r="G4232">
        <v>5</v>
      </c>
      <c r="H4232">
        <v>0.73</v>
      </c>
      <c r="I4232" s="6" t="s">
        <v>3335</v>
      </c>
      <c r="J4232" s="6" t="s">
        <v>3336</v>
      </c>
    </row>
    <row r="4233" spans="1:10">
      <c r="A4233">
        <v>0.59</v>
      </c>
      <c r="B4233">
        <v>0</v>
      </c>
      <c r="C4233">
        <v>-910.28801842632004</v>
      </c>
      <c r="D4233" t="s">
        <v>14</v>
      </c>
      <c r="E4233" t="s">
        <v>3893</v>
      </c>
      <c r="F4233" t="s">
        <v>3822</v>
      </c>
      <c r="G4233">
        <v>16</v>
      </c>
      <c r="H4233">
        <v>0.59</v>
      </c>
      <c r="I4233" s="6" t="s">
        <v>426</v>
      </c>
      <c r="J4233" s="6" t="s">
        <v>427</v>
      </c>
    </row>
    <row r="4234" spans="1:10">
      <c r="A4234">
        <v>0.98</v>
      </c>
      <c r="B4234">
        <v>0</v>
      </c>
      <c r="C4234">
        <v>-342.131884984274</v>
      </c>
      <c r="D4234" t="s">
        <v>14</v>
      </c>
      <c r="E4234" t="s">
        <v>3894</v>
      </c>
      <c r="F4234" t="s">
        <v>3822</v>
      </c>
      <c r="G4234">
        <v>16</v>
      </c>
      <c r="H4234">
        <v>0.98</v>
      </c>
      <c r="I4234" s="6" t="s">
        <v>559</v>
      </c>
      <c r="J4234" s="6" t="s">
        <v>560</v>
      </c>
    </row>
    <row r="4235" spans="1:10">
      <c r="A4235">
        <v>0</v>
      </c>
      <c r="B4235">
        <v>0</v>
      </c>
      <c r="C4235">
        <v>-126.88782637465</v>
      </c>
      <c r="D4235" t="s">
        <v>14</v>
      </c>
      <c r="E4235" t="s">
        <v>3895</v>
      </c>
      <c r="F4235" t="s">
        <v>3822</v>
      </c>
      <c r="G4235">
        <v>16</v>
      </c>
      <c r="H4235">
        <v>0</v>
      </c>
      <c r="I4235">
        <v>0</v>
      </c>
      <c r="J4235" s="6" t="s">
        <v>140</v>
      </c>
    </row>
    <row r="4236" spans="1:10">
      <c r="A4236">
        <v>0.89</v>
      </c>
      <c r="B4236">
        <v>0</v>
      </c>
      <c r="C4236">
        <v>-558.057757214704</v>
      </c>
      <c r="D4236" t="s">
        <v>14</v>
      </c>
      <c r="E4236" t="s">
        <v>3896</v>
      </c>
      <c r="F4236" t="s">
        <v>3822</v>
      </c>
      <c r="G4236">
        <v>16</v>
      </c>
      <c r="H4236">
        <v>0.89</v>
      </c>
      <c r="I4236" s="6" t="s">
        <v>159</v>
      </c>
      <c r="J4236" s="6" t="s">
        <v>160</v>
      </c>
    </row>
    <row r="4237" spans="1:10">
      <c r="A4237" s="6" t="s">
        <v>610</v>
      </c>
      <c r="B4237">
        <v>0</v>
      </c>
      <c r="C4237">
        <v>-303.430803407496</v>
      </c>
      <c r="D4237" t="s">
        <v>14</v>
      </c>
      <c r="E4237" t="s">
        <v>3897</v>
      </c>
      <c r="F4237" t="s">
        <v>3822</v>
      </c>
      <c r="G4237">
        <v>16</v>
      </c>
      <c r="H4237" s="6" t="s">
        <v>610</v>
      </c>
      <c r="I4237" s="6" t="s">
        <v>612</v>
      </c>
      <c r="J4237" s="6" t="s">
        <v>613</v>
      </c>
    </row>
    <row r="4238" spans="1:10">
      <c r="A4238">
        <v>0.28999999999999998</v>
      </c>
      <c r="B4238">
        <v>0</v>
      </c>
      <c r="C4238">
        <v>-663.65671729546796</v>
      </c>
      <c r="D4238" t="s">
        <v>14</v>
      </c>
      <c r="E4238" t="s">
        <v>3898</v>
      </c>
      <c r="F4238" t="s">
        <v>3822</v>
      </c>
      <c r="G4238">
        <v>16</v>
      </c>
      <c r="H4238">
        <v>0.28999999999999998</v>
      </c>
      <c r="I4238" s="6" t="s">
        <v>386</v>
      </c>
      <c r="J4238" s="6" t="s">
        <v>387</v>
      </c>
    </row>
    <row r="4239" spans="1:10">
      <c r="A4239">
        <v>0</v>
      </c>
      <c r="B4239">
        <v>0</v>
      </c>
      <c r="C4239">
        <v>-285.73655788119902</v>
      </c>
      <c r="D4239" t="s">
        <v>14</v>
      </c>
      <c r="E4239" t="s">
        <v>3899</v>
      </c>
      <c r="F4239" t="s">
        <v>3822</v>
      </c>
      <c r="G4239">
        <v>16</v>
      </c>
      <c r="H4239">
        <v>0</v>
      </c>
      <c r="I4239">
        <v>0</v>
      </c>
      <c r="J4239" s="6" t="s">
        <v>140</v>
      </c>
    </row>
    <row r="4240" spans="1:10">
      <c r="A4240" s="6" t="s">
        <v>610</v>
      </c>
      <c r="B4240">
        <v>0</v>
      </c>
      <c r="C4240">
        <v>-353.728546542647</v>
      </c>
      <c r="D4240" t="s">
        <v>14</v>
      </c>
      <c r="E4240" t="s">
        <v>3900</v>
      </c>
      <c r="F4240" t="s">
        <v>3822</v>
      </c>
      <c r="G4240">
        <v>16</v>
      </c>
      <c r="H4240" s="6" t="s">
        <v>610</v>
      </c>
      <c r="I4240" s="6" t="s">
        <v>612</v>
      </c>
      <c r="J4240" s="6" t="s">
        <v>613</v>
      </c>
    </row>
    <row r="4241" spans="1:10">
      <c r="A4241">
        <v>0.93</v>
      </c>
      <c r="B4241">
        <v>0</v>
      </c>
      <c r="C4241">
        <v>-381.41021170164299</v>
      </c>
      <c r="D4241" t="s">
        <v>14</v>
      </c>
      <c r="E4241" t="s">
        <v>3901</v>
      </c>
      <c r="F4241" t="s">
        <v>3822</v>
      </c>
      <c r="G4241">
        <v>16</v>
      </c>
      <c r="H4241">
        <v>0.93</v>
      </c>
      <c r="I4241" s="6" t="s">
        <v>206</v>
      </c>
      <c r="J4241" s="6" t="s">
        <v>207</v>
      </c>
    </row>
    <row r="4242" spans="1:10">
      <c r="A4242">
        <v>0.12</v>
      </c>
      <c r="B4242">
        <v>0</v>
      </c>
      <c r="C4242">
        <v>-533.13541605446096</v>
      </c>
      <c r="D4242" t="s">
        <v>14</v>
      </c>
      <c r="E4242" t="s">
        <v>3902</v>
      </c>
      <c r="F4242" t="s">
        <v>3822</v>
      </c>
      <c r="G4242">
        <v>16</v>
      </c>
      <c r="H4242">
        <v>0.12</v>
      </c>
      <c r="I4242">
        <v>3.2767774577421999E-2</v>
      </c>
      <c r="J4242" s="6" t="s">
        <v>260</v>
      </c>
    </row>
    <row r="4243" spans="1:10">
      <c r="A4243">
        <v>0.1</v>
      </c>
      <c r="B4243">
        <v>0</v>
      </c>
      <c r="C4243">
        <v>-434.64768707631498</v>
      </c>
      <c r="D4243" t="s">
        <v>14</v>
      </c>
      <c r="E4243" t="s">
        <v>3903</v>
      </c>
      <c r="F4243" t="s">
        <v>3822</v>
      </c>
      <c r="G4243">
        <v>16</v>
      </c>
      <c r="H4243">
        <v>0.1</v>
      </c>
      <c r="I4243" s="6" t="s">
        <v>172</v>
      </c>
      <c r="J4243" s="6" t="s">
        <v>173</v>
      </c>
    </row>
    <row r="4244" spans="1:10">
      <c r="A4244">
        <v>1</v>
      </c>
      <c r="B4244">
        <v>0</v>
      </c>
      <c r="C4244">
        <v>-136.71966258979899</v>
      </c>
      <c r="D4244" t="s">
        <v>14</v>
      </c>
      <c r="E4244" t="s">
        <v>3904</v>
      </c>
      <c r="F4244" t="s">
        <v>3822</v>
      </c>
      <c r="G4244">
        <v>16</v>
      </c>
      <c r="H4244">
        <v>1</v>
      </c>
      <c r="I4244" s="6" t="s">
        <v>149</v>
      </c>
      <c r="J4244">
        <v>1</v>
      </c>
    </row>
    <row r="4245" spans="1:10">
      <c r="A4245">
        <v>0</v>
      </c>
      <c r="B4245">
        <v>0</v>
      </c>
      <c r="C4245">
        <v>-113.414543178176</v>
      </c>
      <c r="D4245" t="s">
        <v>14</v>
      </c>
      <c r="E4245" t="s">
        <v>3905</v>
      </c>
      <c r="F4245" t="s">
        <v>3822</v>
      </c>
      <c r="G4245">
        <v>16</v>
      </c>
      <c r="H4245">
        <v>0</v>
      </c>
      <c r="I4245">
        <v>0</v>
      </c>
      <c r="J4245" s="6" t="s">
        <v>140</v>
      </c>
    </row>
    <row r="4246" spans="1:10">
      <c r="A4246">
        <v>0</v>
      </c>
      <c r="B4246">
        <v>0</v>
      </c>
      <c r="C4246">
        <v>-5.1156209494322296</v>
      </c>
      <c r="D4246" t="s">
        <v>14</v>
      </c>
      <c r="E4246" t="s">
        <v>3906</v>
      </c>
      <c r="F4246" t="s">
        <v>3822</v>
      </c>
      <c r="G4246">
        <v>16</v>
      </c>
      <c r="H4246">
        <v>0</v>
      </c>
      <c r="I4246">
        <v>0</v>
      </c>
      <c r="J4246" s="6" t="s">
        <v>140</v>
      </c>
    </row>
    <row r="4247" spans="1:10">
      <c r="A4247">
        <v>0</v>
      </c>
      <c r="B4247">
        <v>0</v>
      </c>
      <c r="C4247">
        <v>-4.43219811139413</v>
      </c>
      <c r="D4247" t="s">
        <v>14</v>
      </c>
      <c r="E4247" t="s">
        <v>3907</v>
      </c>
      <c r="F4247" t="s">
        <v>3822</v>
      </c>
      <c r="G4247">
        <v>16</v>
      </c>
      <c r="H4247">
        <v>0</v>
      </c>
      <c r="I4247">
        <v>0</v>
      </c>
      <c r="J4247" s="6" t="s">
        <v>140</v>
      </c>
    </row>
    <row r="4248" spans="1:10">
      <c r="A4248">
        <v>0.51</v>
      </c>
      <c r="B4248">
        <v>0</v>
      </c>
      <c r="C4248">
        <v>-83.570799326510496</v>
      </c>
      <c r="D4248" t="s">
        <v>10</v>
      </c>
      <c r="E4248" t="s">
        <v>3908</v>
      </c>
      <c r="F4248" t="s">
        <v>3822</v>
      </c>
      <c r="G4248">
        <v>5</v>
      </c>
      <c r="H4248">
        <v>0.51</v>
      </c>
      <c r="I4248" s="6" t="s">
        <v>3909</v>
      </c>
      <c r="J4248" s="6" t="s">
        <v>3910</v>
      </c>
    </row>
    <row r="4249" spans="1:10">
      <c r="A4249">
        <v>0.46</v>
      </c>
      <c r="B4249">
        <v>0</v>
      </c>
      <c r="C4249">
        <v>-50.483204553645102</v>
      </c>
      <c r="D4249" t="s">
        <v>13</v>
      </c>
      <c r="E4249" t="s">
        <v>3908</v>
      </c>
      <c r="F4249" t="s">
        <v>3822</v>
      </c>
      <c r="G4249">
        <v>5</v>
      </c>
      <c r="H4249">
        <v>0.46</v>
      </c>
      <c r="I4249" s="6" t="s">
        <v>379</v>
      </c>
      <c r="J4249" s="6" t="s">
        <v>380</v>
      </c>
    </row>
    <row r="4250" spans="1:10">
      <c r="A4250">
        <v>0.12</v>
      </c>
      <c r="B4250">
        <v>0</v>
      </c>
      <c r="C4250">
        <v>-348.96184734433302</v>
      </c>
      <c r="D4250" t="s">
        <v>14</v>
      </c>
      <c r="E4250" t="s">
        <v>3908</v>
      </c>
      <c r="F4250" t="s">
        <v>3822</v>
      </c>
      <c r="G4250">
        <v>16</v>
      </c>
      <c r="H4250">
        <v>0.12</v>
      </c>
      <c r="I4250">
        <v>3.2767774577421999E-2</v>
      </c>
      <c r="J4250" s="6" t="s">
        <v>260</v>
      </c>
    </row>
    <row r="4251" spans="1:10">
      <c r="A4251">
        <v>0.96</v>
      </c>
      <c r="B4251">
        <v>0</v>
      </c>
      <c r="C4251">
        <v>-286.40119837917501</v>
      </c>
      <c r="D4251" t="s">
        <v>14</v>
      </c>
      <c r="E4251" t="s">
        <v>3911</v>
      </c>
      <c r="F4251" t="s">
        <v>3822</v>
      </c>
      <c r="G4251">
        <v>16</v>
      </c>
      <c r="H4251">
        <v>0.96</v>
      </c>
      <c r="I4251" s="6" t="s">
        <v>565</v>
      </c>
      <c r="J4251">
        <v>0.99490068379353702</v>
      </c>
    </row>
    <row r="4252" spans="1:10">
      <c r="A4252">
        <v>1</v>
      </c>
      <c r="B4252">
        <v>0</v>
      </c>
      <c r="C4252">
        <v>-107.72079223370299</v>
      </c>
      <c r="D4252" t="s">
        <v>14</v>
      </c>
      <c r="E4252" t="s">
        <v>3912</v>
      </c>
      <c r="F4252" t="s">
        <v>3822</v>
      </c>
      <c r="G4252">
        <v>16</v>
      </c>
      <c r="H4252">
        <v>1</v>
      </c>
      <c r="I4252" s="6" t="s">
        <v>149</v>
      </c>
      <c r="J4252">
        <v>1</v>
      </c>
    </row>
    <row r="4253" spans="1:10">
      <c r="A4253">
        <v>0</v>
      </c>
      <c r="B4253">
        <v>0</v>
      </c>
      <c r="C4253">
        <v>-6.7437753576994597</v>
      </c>
      <c r="D4253" t="s">
        <v>14</v>
      </c>
      <c r="E4253" t="s">
        <v>3913</v>
      </c>
      <c r="F4253" t="s">
        <v>3822</v>
      </c>
      <c r="G4253">
        <v>16</v>
      </c>
      <c r="H4253">
        <v>0</v>
      </c>
      <c r="I4253">
        <v>0</v>
      </c>
      <c r="J4253" s="6" t="s">
        <v>140</v>
      </c>
    </row>
    <row r="4254" spans="1:10">
      <c r="A4254">
        <v>1</v>
      </c>
      <c r="B4254">
        <v>0</v>
      </c>
      <c r="C4254">
        <v>-305.72115605463199</v>
      </c>
      <c r="D4254" t="s">
        <v>14</v>
      </c>
      <c r="E4254" t="s">
        <v>3914</v>
      </c>
      <c r="F4254" t="s">
        <v>3822</v>
      </c>
      <c r="G4254">
        <v>16</v>
      </c>
      <c r="H4254">
        <v>1</v>
      </c>
      <c r="I4254" s="6" t="s">
        <v>149</v>
      </c>
      <c r="J4254">
        <v>1</v>
      </c>
    </row>
    <row r="4255" spans="1:10">
      <c r="A4255">
        <v>0</v>
      </c>
      <c r="B4255">
        <v>0</v>
      </c>
      <c r="C4255">
        <v>-49.137033805770002</v>
      </c>
      <c r="D4255" t="s">
        <v>14</v>
      </c>
      <c r="E4255" t="s">
        <v>3915</v>
      </c>
      <c r="F4255" t="s">
        <v>3822</v>
      </c>
      <c r="G4255">
        <v>16</v>
      </c>
      <c r="H4255">
        <v>0</v>
      </c>
      <c r="I4255">
        <v>0</v>
      </c>
      <c r="J4255" s="6" t="s">
        <v>140</v>
      </c>
    </row>
    <row r="4256" spans="1:10">
      <c r="A4256">
        <v>0</v>
      </c>
      <c r="B4256">
        <v>0</v>
      </c>
      <c r="C4256">
        <v>-9.1659062983933097</v>
      </c>
      <c r="D4256" t="s">
        <v>14</v>
      </c>
      <c r="E4256" t="s">
        <v>3916</v>
      </c>
      <c r="F4256" t="s">
        <v>3822</v>
      </c>
      <c r="G4256">
        <v>16</v>
      </c>
      <c r="H4256">
        <v>0</v>
      </c>
      <c r="I4256">
        <v>0</v>
      </c>
      <c r="J4256" s="6" t="s">
        <v>140</v>
      </c>
    </row>
    <row r="4257" spans="1:10">
      <c r="A4257">
        <v>1</v>
      </c>
      <c r="B4257">
        <v>0</v>
      </c>
      <c r="C4257">
        <v>-28.1089591516124</v>
      </c>
      <c r="D4257" t="s">
        <v>10</v>
      </c>
      <c r="E4257" t="s">
        <v>3917</v>
      </c>
      <c r="F4257" t="s">
        <v>3822</v>
      </c>
      <c r="G4257">
        <v>6</v>
      </c>
      <c r="H4257">
        <v>1</v>
      </c>
      <c r="I4257" s="6" t="s">
        <v>342</v>
      </c>
      <c r="J4257">
        <v>1</v>
      </c>
    </row>
    <row r="4258" spans="1:10">
      <c r="A4258">
        <v>0.72</v>
      </c>
      <c r="B4258">
        <v>0</v>
      </c>
      <c r="C4258">
        <v>-36.913177407013798</v>
      </c>
      <c r="D4258" t="s">
        <v>13</v>
      </c>
      <c r="E4258" t="s">
        <v>3917</v>
      </c>
      <c r="F4258" t="s">
        <v>3822</v>
      </c>
      <c r="G4258">
        <v>5</v>
      </c>
      <c r="H4258">
        <v>0.72</v>
      </c>
      <c r="I4258" s="6" t="s">
        <v>1467</v>
      </c>
      <c r="J4258" s="6" t="s">
        <v>1468</v>
      </c>
    </row>
    <row r="4259" spans="1:10">
      <c r="A4259" s="6" t="s">
        <v>236</v>
      </c>
      <c r="B4259">
        <v>0</v>
      </c>
      <c r="C4259">
        <v>-773.32224127737402</v>
      </c>
      <c r="D4259" t="s">
        <v>14</v>
      </c>
      <c r="E4259" t="s">
        <v>3917</v>
      </c>
      <c r="F4259" t="s">
        <v>3822</v>
      </c>
      <c r="G4259">
        <v>16</v>
      </c>
      <c r="H4259" s="6" t="s">
        <v>236</v>
      </c>
      <c r="I4259" s="6" t="s">
        <v>237</v>
      </c>
      <c r="J4259">
        <v>0.64453599400862305</v>
      </c>
    </row>
    <row r="4260" spans="1:10">
      <c r="A4260">
        <v>0.11</v>
      </c>
      <c r="B4260">
        <v>0</v>
      </c>
      <c r="C4260">
        <v>-332.82407230843501</v>
      </c>
      <c r="D4260" t="s">
        <v>14</v>
      </c>
      <c r="E4260" t="s">
        <v>3918</v>
      </c>
      <c r="F4260" t="s">
        <v>3822</v>
      </c>
      <c r="G4260">
        <v>16</v>
      </c>
      <c r="H4260">
        <v>0.11</v>
      </c>
      <c r="I4260" s="6" t="s">
        <v>695</v>
      </c>
      <c r="J4260" s="6" t="s">
        <v>696</v>
      </c>
    </row>
    <row r="4261" spans="1:10">
      <c r="A4261">
        <v>0</v>
      </c>
      <c r="B4261">
        <v>0</v>
      </c>
      <c r="C4261">
        <v>-284.742938487326</v>
      </c>
      <c r="D4261" t="s">
        <v>14</v>
      </c>
      <c r="E4261" t="s">
        <v>3919</v>
      </c>
      <c r="F4261" t="s">
        <v>3822</v>
      </c>
      <c r="G4261">
        <v>16</v>
      </c>
      <c r="H4261">
        <v>0</v>
      </c>
      <c r="I4261">
        <v>0</v>
      </c>
      <c r="J4261" s="6" t="s">
        <v>140</v>
      </c>
    </row>
    <row r="4262" spans="1:10">
      <c r="A4262">
        <v>1</v>
      </c>
      <c r="B4262">
        <v>0</v>
      </c>
      <c r="C4262">
        <v>-178.491285566523</v>
      </c>
      <c r="D4262" t="s">
        <v>14</v>
      </c>
      <c r="E4262" t="s">
        <v>3920</v>
      </c>
      <c r="F4262" t="s">
        <v>3822</v>
      </c>
      <c r="G4262">
        <v>16</v>
      </c>
      <c r="H4262">
        <v>1</v>
      </c>
      <c r="I4262" s="6" t="s">
        <v>149</v>
      </c>
      <c r="J4262">
        <v>1</v>
      </c>
    </row>
    <row r="4263" spans="1:10">
      <c r="A4263">
        <v>1</v>
      </c>
      <c r="B4263">
        <v>0</v>
      </c>
      <c r="C4263">
        <v>-171.59508494000499</v>
      </c>
      <c r="D4263" t="s">
        <v>14</v>
      </c>
      <c r="E4263" t="s">
        <v>3921</v>
      </c>
      <c r="F4263" t="s">
        <v>3822</v>
      </c>
      <c r="G4263">
        <v>16</v>
      </c>
      <c r="H4263">
        <v>1</v>
      </c>
      <c r="I4263" s="6" t="s">
        <v>149</v>
      </c>
      <c r="J4263">
        <v>1</v>
      </c>
    </row>
    <row r="4264" spans="1:10">
      <c r="A4264">
        <v>0</v>
      </c>
      <c r="B4264">
        <v>0</v>
      </c>
      <c r="C4264">
        <v>-5.3769296816232703</v>
      </c>
      <c r="D4264" t="s">
        <v>14</v>
      </c>
      <c r="E4264" t="s">
        <v>3922</v>
      </c>
      <c r="F4264" t="s">
        <v>3822</v>
      </c>
      <c r="G4264">
        <v>16</v>
      </c>
      <c r="H4264">
        <v>0</v>
      </c>
      <c r="I4264">
        <v>0</v>
      </c>
      <c r="J4264" s="6" t="s">
        <v>140</v>
      </c>
    </row>
    <row r="4265" spans="1:10">
      <c r="A4265">
        <v>0</v>
      </c>
      <c r="B4265">
        <v>0</v>
      </c>
      <c r="C4265">
        <v>-5.96989949697985</v>
      </c>
      <c r="D4265" t="s">
        <v>14</v>
      </c>
      <c r="E4265" t="s">
        <v>3923</v>
      </c>
      <c r="F4265" t="s">
        <v>3822</v>
      </c>
      <c r="G4265">
        <v>16</v>
      </c>
      <c r="H4265">
        <v>0</v>
      </c>
      <c r="I4265">
        <v>0</v>
      </c>
      <c r="J4265" s="6" t="s">
        <v>140</v>
      </c>
    </row>
    <row r="4266" spans="1:10">
      <c r="A4266">
        <v>0</v>
      </c>
      <c r="B4266">
        <v>0</v>
      </c>
      <c r="C4266">
        <v>-6.7940270369669697</v>
      </c>
      <c r="D4266" t="s">
        <v>14</v>
      </c>
      <c r="E4266" t="s">
        <v>3924</v>
      </c>
      <c r="F4266" t="s">
        <v>3822</v>
      </c>
      <c r="G4266">
        <v>16</v>
      </c>
      <c r="H4266">
        <v>0</v>
      </c>
      <c r="I4266">
        <v>0</v>
      </c>
      <c r="J4266" s="6" t="s">
        <v>140</v>
      </c>
    </row>
    <row r="4267" spans="1:10">
      <c r="A4267">
        <v>0.22</v>
      </c>
      <c r="B4267">
        <v>0</v>
      </c>
      <c r="C4267">
        <v>-653.78171849954299</v>
      </c>
      <c r="D4267" t="s">
        <v>14</v>
      </c>
      <c r="E4267" t="s">
        <v>3925</v>
      </c>
      <c r="F4267" t="s">
        <v>3822</v>
      </c>
      <c r="G4267">
        <v>16</v>
      </c>
      <c r="H4267">
        <v>0.22</v>
      </c>
      <c r="I4267">
        <v>8.4047540128129095E-2</v>
      </c>
      <c r="J4267" s="6" t="s">
        <v>114</v>
      </c>
    </row>
    <row r="4268" spans="1:10">
      <c r="A4268">
        <v>0.38</v>
      </c>
      <c r="B4268">
        <v>0</v>
      </c>
      <c r="C4268">
        <v>-34.8168751300446</v>
      </c>
      <c r="D4268" t="s">
        <v>13</v>
      </c>
      <c r="E4268" t="s">
        <v>3926</v>
      </c>
      <c r="F4268" t="s">
        <v>3822</v>
      </c>
      <c r="G4268">
        <v>5</v>
      </c>
      <c r="H4268">
        <v>0.38</v>
      </c>
      <c r="I4268" s="6" t="s">
        <v>1001</v>
      </c>
      <c r="J4268">
        <v>0.75630209626295297</v>
      </c>
    </row>
    <row r="4269" spans="1:10">
      <c r="A4269">
        <v>0.14000000000000001</v>
      </c>
      <c r="B4269">
        <v>0</v>
      </c>
      <c r="C4269">
        <v>-599.89898530543201</v>
      </c>
      <c r="D4269" t="s">
        <v>14</v>
      </c>
      <c r="E4269" t="s">
        <v>3926</v>
      </c>
      <c r="F4269" t="s">
        <v>3822</v>
      </c>
      <c r="G4269">
        <v>16</v>
      </c>
      <c r="H4269">
        <v>0.14000000000000001</v>
      </c>
      <c r="I4269">
        <v>4.1864672574284501E-2</v>
      </c>
      <c r="J4269" s="6" t="s">
        <v>170</v>
      </c>
    </row>
    <row r="4270" spans="1:10">
      <c r="A4270">
        <v>0.09</v>
      </c>
      <c r="B4270">
        <v>0</v>
      </c>
      <c r="C4270">
        <v>-359.75127681716299</v>
      </c>
      <c r="D4270" t="s">
        <v>14</v>
      </c>
      <c r="E4270" t="s">
        <v>3927</v>
      </c>
      <c r="F4270" t="s">
        <v>3822</v>
      </c>
      <c r="G4270">
        <v>16</v>
      </c>
      <c r="H4270">
        <v>0.09</v>
      </c>
      <c r="I4270" s="6" t="s">
        <v>116</v>
      </c>
      <c r="J4270" s="6" t="s">
        <v>117</v>
      </c>
    </row>
    <row r="4271" spans="1:10">
      <c r="A4271">
        <v>0</v>
      </c>
      <c r="B4271">
        <v>0</v>
      </c>
      <c r="C4271">
        <v>-212.54346818062999</v>
      </c>
      <c r="D4271" t="s">
        <v>14</v>
      </c>
      <c r="E4271" t="s">
        <v>3928</v>
      </c>
      <c r="F4271" t="s">
        <v>3822</v>
      </c>
      <c r="G4271">
        <v>16</v>
      </c>
      <c r="H4271">
        <v>0</v>
      </c>
      <c r="I4271">
        <v>0</v>
      </c>
      <c r="J4271" s="6" t="s">
        <v>140</v>
      </c>
    </row>
    <row r="4272" spans="1:10">
      <c r="A4272">
        <v>0</v>
      </c>
      <c r="B4272">
        <v>0</v>
      </c>
      <c r="C4272">
        <v>-318.06807486920098</v>
      </c>
      <c r="D4272" t="s">
        <v>14</v>
      </c>
      <c r="E4272" t="s">
        <v>3929</v>
      </c>
      <c r="F4272" t="s">
        <v>3822</v>
      </c>
      <c r="G4272">
        <v>16</v>
      </c>
      <c r="H4272">
        <v>0</v>
      </c>
      <c r="I4272">
        <v>0</v>
      </c>
      <c r="J4272" s="6" t="s">
        <v>140</v>
      </c>
    </row>
    <row r="4273" spans="1:10">
      <c r="A4273">
        <v>0.25</v>
      </c>
      <c r="B4273">
        <v>0</v>
      </c>
      <c r="C4273">
        <v>-42.932557598026897</v>
      </c>
      <c r="D4273" t="s">
        <v>13</v>
      </c>
      <c r="E4273" t="s">
        <v>3930</v>
      </c>
      <c r="F4273" t="s">
        <v>3822</v>
      </c>
      <c r="G4273">
        <v>5</v>
      </c>
      <c r="H4273">
        <v>0.25</v>
      </c>
      <c r="I4273" s="6" t="s">
        <v>345</v>
      </c>
      <c r="J4273" s="6" t="s">
        <v>346</v>
      </c>
    </row>
    <row r="4274" spans="1:10">
      <c r="A4274">
        <v>0.03</v>
      </c>
      <c r="B4274">
        <v>0</v>
      </c>
      <c r="C4274">
        <v>-441.90967252242302</v>
      </c>
      <c r="D4274" t="s">
        <v>14</v>
      </c>
      <c r="E4274" t="s">
        <v>3930</v>
      </c>
      <c r="F4274" t="s">
        <v>3822</v>
      </c>
      <c r="G4274">
        <v>16</v>
      </c>
      <c r="H4274">
        <v>0.03</v>
      </c>
      <c r="I4274">
        <v>3.0372082184858002E-3</v>
      </c>
      <c r="J4274" s="6" t="s">
        <v>334</v>
      </c>
    </row>
    <row r="4275" spans="1:10">
      <c r="A4275">
        <v>0.85</v>
      </c>
      <c r="B4275">
        <v>0</v>
      </c>
      <c r="C4275">
        <v>-612.49276854545701</v>
      </c>
      <c r="D4275" t="s">
        <v>14</v>
      </c>
      <c r="E4275" t="s">
        <v>3931</v>
      </c>
      <c r="F4275" t="s">
        <v>3822</v>
      </c>
      <c r="G4275">
        <v>17</v>
      </c>
      <c r="H4275">
        <v>0.85</v>
      </c>
      <c r="I4275" s="6" t="s">
        <v>3932</v>
      </c>
      <c r="J4275" s="6" t="s">
        <v>3933</v>
      </c>
    </row>
    <row r="4276" spans="1:10">
      <c r="A4276">
        <v>0.62</v>
      </c>
      <c r="B4276">
        <v>0</v>
      </c>
      <c r="C4276">
        <v>-510.86696025110098</v>
      </c>
      <c r="D4276" t="s">
        <v>14</v>
      </c>
      <c r="E4276" t="s">
        <v>3934</v>
      </c>
      <c r="F4276" t="s">
        <v>3822</v>
      </c>
      <c r="G4276">
        <v>16</v>
      </c>
      <c r="H4276">
        <v>0.62</v>
      </c>
      <c r="I4276" s="6" t="s">
        <v>119</v>
      </c>
      <c r="J4276" s="6" t="s">
        <v>120</v>
      </c>
    </row>
    <row r="4277" spans="1:10">
      <c r="A4277">
        <v>0</v>
      </c>
      <c r="B4277">
        <v>0</v>
      </c>
      <c r="C4277">
        <v>-14.9248432238955</v>
      </c>
      <c r="D4277" t="s">
        <v>10</v>
      </c>
      <c r="E4277" t="s">
        <v>3935</v>
      </c>
      <c r="F4277" t="s">
        <v>3822</v>
      </c>
      <c r="G4277">
        <v>6</v>
      </c>
      <c r="H4277">
        <v>0</v>
      </c>
      <c r="I4277">
        <v>0</v>
      </c>
      <c r="J4277" s="6" t="s">
        <v>109</v>
      </c>
    </row>
    <row r="4278" spans="1:10">
      <c r="A4278">
        <v>0</v>
      </c>
      <c r="B4278">
        <v>0</v>
      </c>
      <c r="C4278">
        <v>-20.756138979530199</v>
      </c>
      <c r="D4278" t="s">
        <v>13</v>
      </c>
      <c r="E4278" t="s">
        <v>3935</v>
      </c>
      <c r="F4278" t="s">
        <v>3822</v>
      </c>
      <c r="G4278">
        <v>5</v>
      </c>
      <c r="H4278">
        <v>0</v>
      </c>
      <c r="I4278" s="6" t="s">
        <v>126</v>
      </c>
      <c r="J4278" s="6" t="s">
        <v>127</v>
      </c>
    </row>
    <row r="4279" spans="1:10">
      <c r="A4279" s="6" t="s">
        <v>773</v>
      </c>
      <c r="B4279">
        <v>0</v>
      </c>
      <c r="C4279">
        <v>-585.47520529313101</v>
      </c>
      <c r="D4279" t="s">
        <v>14</v>
      </c>
      <c r="E4279" t="s">
        <v>3935</v>
      </c>
      <c r="F4279" t="s">
        <v>3822</v>
      </c>
      <c r="G4279">
        <v>16</v>
      </c>
      <c r="H4279" s="6" t="s">
        <v>773</v>
      </c>
      <c r="I4279">
        <v>0.16717058820748501</v>
      </c>
      <c r="J4279">
        <v>0.59091171595284597</v>
      </c>
    </row>
    <row r="4280" spans="1:10">
      <c r="A4280">
        <v>0</v>
      </c>
      <c r="B4280">
        <v>0</v>
      </c>
      <c r="C4280">
        <v>-6.7035740142854596</v>
      </c>
      <c r="D4280" t="s">
        <v>14</v>
      </c>
      <c r="E4280" t="s">
        <v>3936</v>
      </c>
      <c r="F4280" t="s">
        <v>3822</v>
      </c>
      <c r="G4280">
        <v>16</v>
      </c>
      <c r="H4280">
        <v>0</v>
      </c>
      <c r="I4280">
        <v>0</v>
      </c>
      <c r="J4280" s="6" t="s">
        <v>140</v>
      </c>
    </row>
    <row r="4281" spans="1:10">
      <c r="A4281">
        <v>0.9</v>
      </c>
      <c r="B4281">
        <v>0</v>
      </c>
      <c r="C4281">
        <v>-416.472702954515</v>
      </c>
      <c r="D4281" t="s">
        <v>14</v>
      </c>
      <c r="E4281" t="s">
        <v>3937</v>
      </c>
      <c r="F4281" t="s">
        <v>3822</v>
      </c>
      <c r="G4281">
        <v>16</v>
      </c>
      <c r="H4281">
        <v>0.9</v>
      </c>
      <c r="I4281" s="6" t="s">
        <v>556</v>
      </c>
      <c r="J4281" s="6" t="s">
        <v>557</v>
      </c>
    </row>
    <row r="4282" spans="1:10">
      <c r="A4282">
        <v>0.8</v>
      </c>
      <c r="B4282">
        <v>0</v>
      </c>
      <c r="C4282">
        <v>-60.459437943607</v>
      </c>
      <c r="D4282" t="s">
        <v>10</v>
      </c>
      <c r="E4282" t="s">
        <v>3938</v>
      </c>
      <c r="F4282" t="s">
        <v>3822</v>
      </c>
      <c r="G4282">
        <v>5</v>
      </c>
      <c r="H4282">
        <v>0.8</v>
      </c>
      <c r="I4282" s="6" t="s">
        <v>1238</v>
      </c>
      <c r="J4282" s="6" t="s">
        <v>1239</v>
      </c>
    </row>
    <row r="4283" spans="1:10">
      <c r="A4283">
        <v>0.45</v>
      </c>
      <c r="B4283">
        <v>0</v>
      </c>
      <c r="C4283">
        <v>-560.87957477502096</v>
      </c>
      <c r="D4283" t="s">
        <v>14</v>
      </c>
      <c r="E4283" t="s">
        <v>3938</v>
      </c>
      <c r="F4283" t="s">
        <v>3822</v>
      </c>
      <c r="G4283">
        <v>16</v>
      </c>
      <c r="H4283">
        <v>0.45</v>
      </c>
      <c r="I4283" s="6" t="s">
        <v>233</v>
      </c>
      <c r="J4283" s="6" t="s">
        <v>234</v>
      </c>
    </row>
    <row r="4284" spans="1:10">
      <c r="A4284">
        <v>1</v>
      </c>
      <c r="B4284">
        <v>0</v>
      </c>
      <c r="C4284">
        <v>-129.92431450310499</v>
      </c>
      <c r="D4284" t="s">
        <v>14</v>
      </c>
      <c r="E4284" t="s">
        <v>3939</v>
      </c>
      <c r="F4284" t="s">
        <v>3822</v>
      </c>
      <c r="G4284">
        <v>16</v>
      </c>
      <c r="H4284">
        <v>1</v>
      </c>
      <c r="I4284" s="6" t="s">
        <v>149</v>
      </c>
      <c r="J4284">
        <v>1</v>
      </c>
    </row>
    <row r="4285" spans="1:10">
      <c r="A4285">
        <v>0.5</v>
      </c>
      <c r="B4285">
        <v>0</v>
      </c>
      <c r="C4285">
        <v>-481.23089239037699</v>
      </c>
      <c r="D4285" t="s">
        <v>14</v>
      </c>
      <c r="E4285" t="s">
        <v>3940</v>
      </c>
      <c r="F4285" t="s">
        <v>3822</v>
      </c>
      <c r="G4285">
        <v>16</v>
      </c>
      <c r="H4285">
        <v>0.5</v>
      </c>
      <c r="I4285" s="6" t="s">
        <v>188</v>
      </c>
      <c r="J4285" s="6" t="s">
        <v>189</v>
      </c>
    </row>
    <row r="4286" spans="1:10">
      <c r="A4286">
        <v>0</v>
      </c>
      <c r="B4286">
        <v>0</v>
      </c>
      <c r="C4286">
        <v>-60.5941835851186</v>
      </c>
      <c r="D4286" t="s">
        <v>14</v>
      </c>
      <c r="E4286" t="s">
        <v>3941</v>
      </c>
      <c r="F4286" t="s">
        <v>3822</v>
      </c>
      <c r="G4286">
        <v>16</v>
      </c>
      <c r="H4286">
        <v>0</v>
      </c>
      <c r="I4286">
        <v>0</v>
      </c>
      <c r="J4286" s="6" t="s">
        <v>140</v>
      </c>
    </row>
    <row r="4287" spans="1:10">
      <c r="A4287">
        <v>0.22</v>
      </c>
      <c r="B4287">
        <v>0</v>
      </c>
      <c r="C4287">
        <v>-54.576181208531601</v>
      </c>
      <c r="D4287" t="s">
        <v>10</v>
      </c>
      <c r="E4287" t="s">
        <v>3942</v>
      </c>
      <c r="F4287" t="s">
        <v>3822</v>
      </c>
      <c r="G4287">
        <v>5</v>
      </c>
      <c r="H4287">
        <v>0.22</v>
      </c>
      <c r="I4287">
        <v>4.2728423691493898E-2</v>
      </c>
      <c r="J4287" s="6" t="s">
        <v>361</v>
      </c>
    </row>
    <row r="4288" spans="1:10">
      <c r="A4288">
        <v>0.5</v>
      </c>
      <c r="B4288">
        <v>0</v>
      </c>
      <c r="C4288">
        <v>-73.613578080634099</v>
      </c>
      <c r="D4288" t="s">
        <v>13</v>
      </c>
      <c r="E4288" t="s">
        <v>3942</v>
      </c>
      <c r="F4288" t="s">
        <v>3822</v>
      </c>
      <c r="G4288">
        <v>7</v>
      </c>
      <c r="H4288">
        <v>0.5</v>
      </c>
      <c r="I4288" s="6" t="s">
        <v>903</v>
      </c>
      <c r="J4288" s="6" t="s">
        <v>904</v>
      </c>
    </row>
    <row r="4289" spans="1:10">
      <c r="A4289">
        <v>0.64</v>
      </c>
      <c r="B4289">
        <v>0</v>
      </c>
      <c r="C4289">
        <v>-654.68189065607896</v>
      </c>
      <c r="D4289" t="s">
        <v>14</v>
      </c>
      <c r="E4289" t="s">
        <v>3942</v>
      </c>
      <c r="F4289" t="s">
        <v>3822</v>
      </c>
      <c r="G4289">
        <v>16</v>
      </c>
      <c r="H4289">
        <v>0.64</v>
      </c>
      <c r="I4289" s="6" t="s">
        <v>154</v>
      </c>
      <c r="J4289" s="6" t="s">
        <v>155</v>
      </c>
    </row>
    <row r="4290" spans="1:10">
      <c r="A4290">
        <v>0.76</v>
      </c>
      <c r="B4290">
        <v>0</v>
      </c>
      <c r="C4290">
        <v>-588.560809521122</v>
      </c>
      <c r="D4290" t="s">
        <v>14</v>
      </c>
      <c r="E4290" t="s">
        <v>3943</v>
      </c>
      <c r="F4290" t="s">
        <v>3822</v>
      </c>
      <c r="G4290">
        <v>16</v>
      </c>
      <c r="H4290">
        <v>0.76</v>
      </c>
      <c r="I4290" s="6" t="s">
        <v>544</v>
      </c>
      <c r="J4290" s="6" t="s">
        <v>545</v>
      </c>
    </row>
    <row r="4291" spans="1:10">
      <c r="A4291">
        <v>1</v>
      </c>
      <c r="B4291">
        <v>0</v>
      </c>
      <c r="C4291">
        <v>-171.39017623643801</v>
      </c>
      <c r="D4291" t="s">
        <v>14</v>
      </c>
      <c r="E4291" t="s">
        <v>3944</v>
      </c>
      <c r="F4291" t="s">
        <v>3822</v>
      </c>
      <c r="G4291">
        <v>16</v>
      </c>
      <c r="H4291">
        <v>1</v>
      </c>
      <c r="I4291" s="6" t="s">
        <v>149</v>
      </c>
      <c r="J4291">
        <v>1</v>
      </c>
    </row>
    <row r="4292" spans="1:10">
      <c r="A4292">
        <v>0</v>
      </c>
      <c r="B4292">
        <v>0</v>
      </c>
      <c r="C4292">
        <v>-5.8392451308843301</v>
      </c>
      <c r="D4292" t="s">
        <v>14</v>
      </c>
      <c r="E4292" t="s">
        <v>3945</v>
      </c>
      <c r="F4292" t="s">
        <v>3822</v>
      </c>
      <c r="G4292">
        <v>16</v>
      </c>
      <c r="H4292">
        <v>0</v>
      </c>
      <c r="I4292">
        <v>0</v>
      </c>
      <c r="J4292" s="6" t="s">
        <v>140</v>
      </c>
    </row>
    <row r="4293" spans="1:10">
      <c r="A4293">
        <v>0</v>
      </c>
      <c r="B4293">
        <v>0</v>
      </c>
      <c r="C4293">
        <v>-5.9196478177123497</v>
      </c>
      <c r="D4293" t="s">
        <v>14</v>
      </c>
      <c r="E4293" t="s">
        <v>3946</v>
      </c>
      <c r="F4293" t="s">
        <v>3822</v>
      </c>
      <c r="G4293">
        <v>16</v>
      </c>
      <c r="H4293">
        <v>0</v>
      </c>
      <c r="I4293">
        <v>0</v>
      </c>
      <c r="J4293" s="6" t="s">
        <v>140</v>
      </c>
    </row>
    <row r="4294" spans="1:10">
      <c r="A4294">
        <v>0.42</v>
      </c>
      <c r="B4294">
        <v>0</v>
      </c>
      <c r="C4294">
        <v>-1030.5232933955499</v>
      </c>
      <c r="D4294" t="s">
        <v>14</v>
      </c>
      <c r="E4294" t="s">
        <v>3947</v>
      </c>
      <c r="F4294" t="s">
        <v>3822</v>
      </c>
      <c r="G4294">
        <v>16</v>
      </c>
      <c r="H4294">
        <v>0.42</v>
      </c>
      <c r="I4294" s="6" t="s">
        <v>228</v>
      </c>
      <c r="J4294" s="6" t="s">
        <v>229</v>
      </c>
    </row>
    <row r="4295" spans="1:10">
      <c r="A4295">
        <v>0.2</v>
      </c>
      <c r="B4295">
        <v>0</v>
      </c>
      <c r="C4295">
        <v>-370.93575003474098</v>
      </c>
      <c r="D4295" t="s">
        <v>14</v>
      </c>
      <c r="E4295" t="s">
        <v>3948</v>
      </c>
      <c r="F4295" t="s">
        <v>3822</v>
      </c>
      <c r="G4295">
        <v>16</v>
      </c>
      <c r="H4295">
        <v>0.2</v>
      </c>
      <c r="I4295">
        <v>7.2742662037866904E-2</v>
      </c>
      <c r="J4295">
        <v>0.44342194628279502</v>
      </c>
    </row>
    <row r="4296" spans="1:10">
      <c r="A4296">
        <v>0.6</v>
      </c>
      <c r="B4296">
        <v>0</v>
      </c>
      <c r="C4296">
        <v>-550.41096625296802</v>
      </c>
      <c r="D4296" t="s">
        <v>14</v>
      </c>
      <c r="E4296" t="s">
        <v>3949</v>
      </c>
      <c r="F4296" t="s">
        <v>3822</v>
      </c>
      <c r="G4296">
        <v>16</v>
      </c>
      <c r="H4296">
        <v>0.6</v>
      </c>
      <c r="I4296" s="6" t="s">
        <v>143</v>
      </c>
      <c r="J4296" s="6" t="s">
        <v>144</v>
      </c>
    </row>
    <row r="4297" spans="1:10">
      <c r="A4297" s="6" t="s">
        <v>573</v>
      </c>
      <c r="B4297">
        <v>0</v>
      </c>
      <c r="C4297">
        <v>-1096.0794434408699</v>
      </c>
      <c r="D4297" t="s">
        <v>14</v>
      </c>
      <c r="E4297" t="s">
        <v>3950</v>
      </c>
      <c r="F4297" t="s">
        <v>3822</v>
      </c>
      <c r="G4297">
        <v>16</v>
      </c>
      <c r="H4297" s="6" t="s">
        <v>573</v>
      </c>
      <c r="I4297" s="6" t="s">
        <v>575</v>
      </c>
      <c r="J4297" s="6" t="s">
        <v>576</v>
      </c>
    </row>
    <row r="4298" spans="1:10">
      <c r="A4298">
        <v>0.78</v>
      </c>
      <c r="B4298">
        <v>0</v>
      </c>
      <c r="C4298">
        <v>-99.306358215489993</v>
      </c>
      <c r="D4298" t="s">
        <v>10</v>
      </c>
      <c r="E4298" t="s">
        <v>3951</v>
      </c>
      <c r="F4298" t="s">
        <v>3822</v>
      </c>
      <c r="G4298">
        <v>6</v>
      </c>
      <c r="H4298">
        <v>0.78</v>
      </c>
      <c r="I4298" s="6" t="s">
        <v>136</v>
      </c>
      <c r="J4298">
        <v>0.95164492458263905</v>
      </c>
    </row>
    <row r="4299" spans="1:10">
      <c r="A4299">
        <v>0.55000000000000004</v>
      </c>
      <c r="B4299">
        <v>0</v>
      </c>
      <c r="C4299">
        <v>-870.14674811617397</v>
      </c>
      <c r="D4299" t="s">
        <v>14</v>
      </c>
      <c r="E4299" t="s">
        <v>3951</v>
      </c>
      <c r="F4299" t="s">
        <v>3822</v>
      </c>
      <c r="G4299">
        <v>16</v>
      </c>
      <c r="H4299">
        <v>0.55000000000000004</v>
      </c>
      <c r="I4299" s="6" t="s">
        <v>131</v>
      </c>
      <c r="J4299" s="6" t="s">
        <v>132</v>
      </c>
    </row>
    <row r="4300" spans="1:10">
      <c r="A4300">
        <v>0.43</v>
      </c>
      <c r="B4300">
        <v>0</v>
      </c>
      <c r="C4300">
        <v>-100.970056590583</v>
      </c>
      <c r="D4300" t="s">
        <v>10</v>
      </c>
      <c r="E4300" t="s">
        <v>3952</v>
      </c>
      <c r="F4300" t="s">
        <v>3822</v>
      </c>
      <c r="G4300">
        <v>6</v>
      </c>
      <c r="H4300">
        <v>0.43</v>
      </c>
      <c r="I4300" s="6" t="s">
        <v>964</v>
      </c>
      <c r="J4300" s="6" t="s">
        <v>965</v>
      </c>
    </row>
    <row r="4301" spans="1:10">
      <c r="A4301">
        <v>0.38</v>
      </c>
      <c r="B4301">
        <v>0</v>
      </c>
      <c r="C4301">
        <v>-733.19719937785999</v>
      </c>
      <c r="D4301" t="s">
        <v>14</v>
      </c>
      <c r="E4301" t="s">
        <v>3952</v>
      </c>
      <c r="F4301" t="s">
        <v>3822</v>
      </c>
      <c r="G4301">
        <v>16</v>
      </c>
      <c r="H4301">
        <v>0.38</v>
      </c>
      <c r="I4301" s="6" t="s">
        <v>803</v>
      </c>
      <c r="J4301" s="6" t="s">
        <v>804</v>
      </c>
    </row>
    <row r="4302" spans="1:10">
      <c r="A4302">
        <v>0.24</v>
      </c>
      <c r="B4302">
        <v>0</v>
      </c>
      <c r="C4302">
        <v>-75.457429863430306</v>
      </c>
      <c r="D4302" t="s">
        <v>10</v>
      </c>
      <c r="E4302" t="s">
        <v>3953</v>
      </c>
      <c r="F4302" t="s">
        <v>3822</v>
      </c>
      <c r="G4302">
        <v>5</v>
      </c>
      <c r="H4302">
        <v>0.24</v>
      </c>
      <c r="I4302">
        <v>4.96326328563493E-2</v>
      </c>
      <c r="J4302" s="6" t="s">
        <v>550</v>
      </c>
    </row>
    <row r="4303" spans="1:10">
      <c r="A4303">
        <v>0</v>
      </c>
      <c r="B4303">
        <v>0</v>
      </c>
      <c r="C4303">
        <v>-0.73367451730560496</v>
      </c>
      <c r="D4303" t="s">
        <v>13</v>
      </c>
      <c r="E4303" t="s">
        <v>3953</v>
      </c>
      <c r="F4303" t="s">
        <v>3822</v>
      </c>
      <c r="G4303">
        <v>7</v>
      </c>
      <c r="H4303">
        <v>0</v>
      </c>
      <c r="I4303">
        <v>0</v>
      </c>
      <c r="J4303" s="6" t="s">
        <v>214</v>
      </c>
    </row>
    <row r="4304" spans="1:10">
      <c r="A4304">
        <v>0.18</v>
      </c>
      <c r="B4304">
        <v>0</v>
      </c>
      <c r="C4304">
        <v>-558.01804235496297</v>
      </c>
      <c r="D4304" t="s">
        <v>14</v>
      </c>
      <c r="E4304" t="s">
        <v>3953</v>
      </c>
      <c r="F4304" t="s">
        <v>3822</v>
      </c>
      <c r="G4304">
        <v>16</v>
      </c>
      <c r="H4304">
        <v>0.18</v>
      </c>
      <c r="I4304">
        <v>6.1913216705024199E-2</v>
      </c>
      <c r="J4304" s="6" t="s">
        <v>733</v>
      </c>
    </row>
    <row r="4305" spans="1:10">
      <c r="A4305">
        <v>0.38</v>
      </c>
      <c r="B4305">
        <v>0</v>
      </c>
      <c r="C4305">
        <v>-545.27692222977203</v>
      </c>
      <c r="D4305" t="s">
        <v>14</v>
      </c>
      <c r="E4305" t="s">
        <v>3954</v>
      </c>
      <c r="F4305" t="s">
        <v>3822</v>
      </c>
      <c r="G4305">
        <v>16</v>
      </c>
      <c r="H4305">
        <v>0.38</v>
      </c>
      <c r="I4305" s="6" t="s">
        <v>803</v>
      </c>
      <c r="J4305" s="6" t="s">
        <v>804</v>
      </c>
    </row>
    <row r="4306" spans="1:10">
      <c r="A4306">
        <v>0.1</v>
      </c>
      <c r="B4306">
        <v>0</v>
      </c>
      <c r="C4306">
        <v>-314.51208006531698</v>
      </c>
      <c r="D4306" t="s">
        <v>14</v>
      </c>
      <c r="E4306" t="s">
        <v>3955</v>
      </c>
      <c r="F4306" t="s">
        <v>3822</v>
      </c>
      <c r="G4306">
        <v>16</v>
      </c>
      <c r="H4306">
        <v>0.1</v>
      </c>
      <c r="I4306" s="6" t="s">
        <v>172</v>
      </c>
      <c r="J4306" s="6" t="s">
        <v>173</v>
      </c>
    </row>
    <row r="4307" spans="1:10">
      <c r="A4307">
        <v>0</v>
      </c>
      <c r="B4307">
        <v>0</v>
      </c>
      <c r="C4307">
        <v>-25.725721623379702</v>
      </c>
      <c r="D4307" t="s">
        <v>10</v>
      </c>
      <c r="E4307" t="s">
        <v>3956</v>
      </c>
      <c r="F4307" t="s">
        <v>3822</v>
      </c>
      <c r="G4307">
        <v>6</v>
      </c>
      <c r="H4307">
        <v>0</v>
      </c>
      <c r="I4307">
        <v>0</v>
      </c>
      <c r="J4307" s="6" t="s">
        <v>109</v>
      </c>
    </row>
    <row r="4308" spans="1:10">
      <c r="A4308">
        <v>0.19</v>
      </c>
      <c r="B4308">
        <v>0</v>
      </c>
      <c r="C4308">
        <v>-43.958522053649503</v>
      </c>
      <c r="D4308" t="s">
        <v>13</v>
      </c>
      <c r="E4308" t="s">
        <v>3956</v>
      </c>
      <c r="F4308" t="s">
        <v>3822</v>
      </c>
      <c r="G4308">
        <v>5</v>
      </c>
      <c r="H4308">
        <v>0.19</v>
      </c>
      <c r="I4308">
        <v>3.3128026833885202E-2</v>
      </c>
      <c r="J4308">
        <v>0.61625110133168304</v>
      </c>
    </row>
    <row r="4309" spans="1:10">
      <c r="A4309">
        <v>0.32</v>
      </c>
      <c r="B4309">
        <v>0</v>
      </c>
      <c r="C4309">
        <v>-732.11743113733201</v>
      </c>
      <c r="D4309" t="s">
        <v>14</v>
      </c>
      <c r="E4309" t="s">
        <v>3956</v>
      </c>
      <c r="F4309" t="s">
        <v>3822</v>
      </c>
      <c r="G4309">
        <v>16</v>
      </c>
      <c r="H4309">
        <v>0.32</v>
      </c>
      <c r="I4309" s="6" t="s">
        <v>182</v>
      </c>
      <c r="J4309" s="6" t="s">
        <v>183</v>
      </c>
    </row>
    <row r="4310" spans="1:10">
      <c r="A4310">
        <v>0</v>
      </c>
      <c r="B4310">
        <v>0</v>
      </c>
      <c r="C4310">
        <v>-5.4573323684512802</v>
      </c>
      <c r="D4310" t="s">
        <v>14</v>
      </c>
      <c r="E4310" t="s">
        <v>3957</v>
      </c>
      <c r="F4310" t="s">
        <v>3822</v>
      </c>
      <c r="G4310">
        <v>16</v>
      </c>
      <c r="H4310">
        <v>0</v>
      </c>
      <c r="I4310">
        <v>0</v>
      </c>
      <c r="J4310" s="6" t="s">
        <v>140</v>
      </c>
    </row>
    <row r="4311" spans="1:10">
      <c r="A4311">
        <v>0.18</v>
      </c>
      <c r="B4311">
        <v>0</v>
      </c>
      <c r="C4311">
        <v>-28.929898598490102</v>
      </c>
      <c r="D4311" t="s">
        <v>13</v>
      </c>
      <c r="E4311" t="s">
        <v>3958</v>
      </c>
      <c r="F4311" t="s">
        <v>3822</v>
      </c>
      <c r="G4311">
        <v>5</v>
      </c>
      <c r="H4311">
        <v>0.18</v>
      </c>
      <c r="I4311" s="6" t="s">
        <v>400</v>
      </c>
      <c r="J4311" s="6" t="s">
        <v>401</v>
      </c>
    </row>
    <row r="4312" spans="1:10">
      <c r="A4312">
        <v>0.52</v>
      </c>
      <c r="B4312">
        <v>0</v>
      </c>
      <c r="C4312">
        <v>-799.14987427633901</v>
      </c>
      <c r="D4312" t="s">
        <v>14</v>
      </c>
      <c r="E4312" t="s">
        <v>3958</v>
      </c>
      <c r="F4312" t="s">
        <v>3822</v>
      </c>
      <c r="G4312">
        <v>16</v>
      </c>
      <c r="H4312">
        <v>0.52</v>
      </c>
      <c r="I4312" s="6" t="s">
        <v>405</v>
      </c>
      <c r="J4312" s="6" t="s">
        <v>406</v>
      </c>
    </row>
    <row r="4313" spans="1:10">
      <c r="A4313">
        <v>0</v>
      </c>
      <c r="B4313">
        <v>0</v>
      </c>
      <c r="C4313">
        <v>-304.65915304597598</v>
      </c>
      <c r="D4313" t="s">
        <v>14</v>
      </c>
      <c r="E4313" t="s">
        <v>3959</v>
      </c>
      <c r="F4313" t="s">
        <v>3822</v>
      </c>
      <c r="G4313">
        <v>16</v>
      </c>
      <c r="H4313">
        <v>0</v>
      </c>
      <c r="I4313">
        <v>0</v>
      </c>
      <c r="J4313" s="6" t="s">
        <v>140</v>
      </c>
    </row>
    <row r="4314" spans="1:10">
      <c r="A4314">
        <v>0.01</v>
      </c>
      <c r="B4314">
        <v>0</v>
      </c>
      <c r="C4314">
        <v>-43.2372889633886</v>
      </c>
      <c r="D4314" t="s">
        <v>10</v>
      </c>
      <c r="E4314" t="s">
        <v>3960</v>
      </c>
      <c r="F4314" t="s">
        <v>3822</v>
      </c>
      <c r="G4314">
        <v>6</v>
      </c>
      <c r="H4314">
        <v>0.01</v>
      </c>
      <c r="I4314" s="6" t="s">
        <v>185</v>
      </c>
      <c r="J4314" s="6" t="s">
        <v>186</v>
      </c>
    </row>
    <row r="4315" spans="1:10">
      <c r="A4315">
        <v>0.1</v>
      </c>
      <c r="B4315">
        <v>0</v>
      </c>
      <c r="C4315">
        <v>-53.875040621603603</v>
      </c>
      <c r="D4315" t="s">
        <v>13</v>
      </c>
      <c r="E4315" t="s">
        <v>3960</v>
      </c>
      <c r="F4315" t="s">
        <v>3822</v>
      </c>
      <c r="G4315">
        <v>6</v>
      </c>
      <c r="H4315">
        <v>0.1</v>
      </c>
      <c r="I4315">
        <v>1.21914619099597E-2</v>
      </c>
      <c r="J4315" s="6" t="s">
        <v>617</v>
      </c>
    </row>
    <row r="4316" spans="1:10">
      <c r="A4316">
        <v>0.46</v>
      </c>
      <c r="B4316">
        <v>0</v>
      </c>
      <c r="C4316">
        <v>-801.24767143326699</v>
      </c>
      <c r="D4316" t="s">
        <v>14</v>
      </c>
      <c r="E4316" t="s">
        <v>3960</v>
      </c>
      <c r="F4316" t="s">
        <v>3822</v>
      </c>
      <c r="G4316">
        <v>16</v>
      </c>
      <c r="H4316">
        <v>0.46</v>
      </c>
      <c r="I4316" s="6" t="s">
        <v>396</v>
      </c>
      <c r="J4316" s="6" t="s">
        <v>397</v>
      </c>
    </row>
    <row r="4317" spans="1:10">
      <c r="A4317" s="6" t="s">
        <v>760</v>
      </c>
      <c r="B4317">
        <v>0</v>
      </c>
      <c r="C4317">
        <v>-273.99437866212003</v>
      </c>
      <c r="D4317" t="s">
        <v>14</v>
      </c>
      <c r="E4317" t="s">
        <v>3961</v>
      </c>
      <c r="F4317" t="s">
        <v>3822</v>
      </c>
      <c r="G4317">
        <v>16</v>
      </c>
      <c r="H4317" s="6" t="s">
        <v>760</v>
      </c>
      <c r="I4317" s="6" t="s">
        <v>762</v>
      </c>
      <c r="J4317" s="6" t="s">
        <v>763</v>
      </c>
    </row>
    <row r="4318" spans="1:10">
      <c r="A4318">
        <v>0.2</v>
      </c>
      <c r="B4318">
        <v>0</v>
      </c>
      <c r="C4318">
        <v>-632.47040739261695</v>
      </c>
      <c r="D4318" t="s">
        <v>14</v>
      </c>
      <c r="E4318" t="s">
        <v>3962</v>
      </c>
      <c r="F4318" t="s">
        <v>3822</v>
      </c>
      <c r="G4318">
        <v>16</v>
      </c>
      <c r="H4318">
        <v>0.2</v>
      </c>
      <c r="I4318">
        <v>7.2742662037866904E-2</v>
      </c>
      <c r="J4318">
        <v>0.44342194628279502</v>
      </c>
    </row>
    <row r="4319" spans="1:10">
      <c r="A4319">
        <v>0.74</v>
      </c>
      <c r="B4319">
        <v>0</v>
      </c>
      <c r="C4319">
        <v>-491.050545697036</v>
      </c>
      <c r="D4319" t="s">
        <v>14</v>
      </c>
      <c r="E4319" t="s">
        <v>3963</v>
      </c>
      <c r="F4319" t="s">
        <v>3822</v>
      </c>
      <c r="G4319">
        <v>16</v>
      </c>
      <c r="H4319">
        <v>0.74</v>
      </c>
      <c r="I4319">
        <v>0.49501667046199999</v>
      </c>
      <c r="J4319" s="6" t="s">
        <v>340</v>
      </c>
    </row>
    <row r="4320" spans="1:10">
      <c r="A4320">
        <v>0.99</v>
      </c>
      <c r="B4320">
        <v>0</v>
      </c>
      <c r="C4320">
        <v>-391.59684087908101</v>
      </c>
      <c r="D4320" t="s">
        <v>14</v>
      </c>
      <c r="E4320" t="s">
        <v>3964</v>
      </c>
      <c r="F4320" t="s">
        <v>3822</v>
      </c>
      <c r="G4320">
        <v>16</v>
      </c>
      <c r="H4320">
        <v>0.99</v>
      </c>
      <c r="I4320" s="6" t="s">
        <v>263</v>
      </c>
      <c r="J4320" s="6" t="s">
        <v>264</v>
      </c>
    </row>
    <row r="4321" spans="1:10">
      <c r="A4321">
        <v>0.63</v>
      </c>
      <c r="B4321">
        <v>0</v>
      </c>
      <c r="C4321">
        <v>-848.77062524319194</v>
      </c>
      <c r="D4321" t="s">
        <v>14</v>
      </c>
      <c r="E4321" t="s">
        <v>3965</v>
      </c>
      <c r="F4321" t="s">
        <v>3822</v>
      </c>
      <c r="G4321">
        <v>16</v>
      </c>
      <c r="H4321">
        <v>0.63</v>
      </c>
      <c r="I4321" s="6" t="s">
        <v>497</v>
      </c>
      <c r="J4321" s="6" t="s">
        <v>498</v>
      </c>
    </row>
    <row r="4322" spans="1:10">
      <c r="A4322">
        <v>0</v>
      </c>
      <c r="B4322">
        <v>0</v>
      </c>
      <c r="C4322">
        <v>-6.2513089008778904</v>
      </c>
      <c r="D4322" t="s">
        <v>14</v>
      </c>
      <c r="E4322" t="s">
        <v>3966</v>
      </c>
      <c r="F4322" t="s">
        <v>3822</v>
      </c>
      <c r="G4322">
        <v>16</v>
      </c>
      <c r="H4322">
        <v>0</v>
      </c>
      <c r="I4322">
        <v>0</v>
      </c>
      <c r="J4322" s="6" t="s">
        <v>140</v>
      </c>
    </row>
    <row r="4323" spans="1:10">
      <c r="A4323">
        <v>0.59</v>
      </c>
      <c r="B4323">
        <v>0</v>
      </c>
      <c r="C4323">
        <v>-105.40682547247199</v>
      </c>
      <c r="D4323" t="s">
        <v>10</v>
      </c>
      <c r="E4323" t="s">
        <v>3967</v>
      </c>
      <c r="F4323" t="s">
        <v>3822</v>
      </c>
      <c r="G4323">
        <v>5</v>
      </c>
      <c r="H4323">
        <v>0.59</v>
      </c>
      <c r="I4323" s="6" t="s">
        <v>104</v>
      </c>
      <c r="J4323" s="6" t="s">
        <v>105</v>
      </c>
    </row>
    <row r="4324" spans="1:10">
      <c r="A4324">
        <v>0.18</v>
      </c>
      <c r="B4324">
        <v>0</v>
      </c>
      <c r="C4324">
        <v>-448.254001587213</v>
      </c>
      <c r="D4324" t="s">
        <v>14</v>
      </c>
      <c r="E4324" t="s">
        <v>3967</v>
      </c>
      <c r="F4324" t="s">
        <v>3822</v>
      </c>
      <c r="G4324">
        <v>16</v>
      </c>
      <c r="H4324">
        <v>0.18</v>
      </c>
      <c r="I4324">
        <v>6.1913216705024199E-2</v>
      </c>
      <c r="J4324" s="6" t="s">
        <v>733</v>
      </c>
    </row>
    <row r="4325" spans="1:10">
      <c r="A4325">
        <v>0</v>
      </c>
      <c r="B4325">
        <v>0</v>
      </c>
      <c r="C4325">
        <v>-289.078205901741</v>
      </c>
      <c r="D4325" t="s">
        <v>14</v>
      </c>
      <c r="E4325" t="s">
        <v>3968</v>
      </c>
      <c r="F4325" t="s">
        <v>3822</v>
      </c>
      <c r="G4325">
        <v>16</v>
      </c>
      <c r="H4325">
        <v>0</v>
      </c>
      <c r="I4325">
        <v>0</v>
      </c>
      <c r="J4325" s="6" t="s">
        <v>140</v>
      </c>
    </row>
    <row r="4326" spans="1:10">
      <c r="A4326">
        <v>0.48</v>
      </c>
      <c r="B4326">
        <v>0</v>
      </c>
      <c r="C4326">
        <v>-1069.07460563109</v>
      </c>
      <c r="D4326" t="s">
        <v>14</v>
      </c>
      <c r="E4326" t="s">
        <v>3969</v>
      </c>
      <c r="F4326" t="s">
        <v>3822</v>
      </c>
      <c r="G4326">
        <v>16</v>
      </c>
      <c r="H4326">
        <v>0.48</v>
      </c>
      <c r="I4326" s="6" t="s">
        <v>510</v>
      </c>
      <c r="J4326" s="6" t="s">
        <v>511</v>
      </c>
    </row>
    <row r="4327" spans="1:10">
      <c r="A4327">
        <v>0.74</v>
      </c>
      <c r="B4327">
        <v>0</v>
      </c>
      <c r="C4327">
        <v>-80.762384240733098</v>
      </c>
      <c r="D4327" t="s">
        <v>14</v>
      </c>
      <c r="E4327" t="s">
        <v>3970</v>
      </c>
      <c r="F4327" t="s">
        <v>3822</v>
      </c>
      <c r="G4327">
        <v>14</v>
      </c>
      <c r="H4327">
        <v>0.74</v>
      </c>
      <c r="I4327" s="6" t="s">
        <v>3971</v>
      </c>
      <c r="J4327" s="6" t="s">
        <v>3972</v>
      </c>
    </row>
    <row r="4328" spans="1:10">
      <c r="A4328">
        <v>0.32</v>
      </c>
      <c r="B4328">
        <v>0</v>
      </c>
      <c r="C4328">
        <v>-97.661611855866298</v>
      </c>
      <c r="D4328" t="s">
        <v>10</v>
      </c>
      <c r="E4328" t="s">
        <v>3973</v>
      </c>
      <c r="F4328" t="s">
        <v>3822</v>
      </c>
      <c r="G4328">
        <v>5</v>
      </c>
      <c r="H4328">
        <v>0.32</v>
      </c>
      <c r="I4328">
        <v>8.0937723303772996E-2</v>
      </c>
      <c r="J4328" s="6" t="s">
        <v>409</v>
      </c>
    </row>
    <row r="4329" spans="1:10">
      <c r="A4329">
        <v>0.26</v>
      </c>
      <c r="B4329">
        <v>0</v>
      </c>
      <c r="C4329">
        <v>-535.64295152617603</v>
      </c>
      <c r="D4329" t="s">
        <v>14</v>
      </c>
      <c r="E4329" t="s">
        <v>3973</v>
      </c>
      <c r="F4329" t="s">
        <v>3822</v>
      </c>
      <c r="G4329">
        <v>16</v>
      </c>
      <c r="H4329">
        <v>0.26</v>
      </c>
      <c r="I4329" s="6" t="s">
        <v>440</v>
      </c>
      <c r="J4329">
        <v>0.50498332953799996</v>
      </c>
    </row>
    <row r="4330" spans="1:10">
      <c r="A4330">
        <v>0.15</v>
      </c>
      <c r="B4330">
        <v>0</v>
      </c>
      <c r="C4330">
        <v>-506.20600463144302</v>
      </c>
      <c r="D4330" t="s">
        <v>14</v>
      </c>
      <c r="E4330" t="s">
        <v>3974</v>
      </c>
      <c r="F4330" t="s">
        <v>3822</v>
      </c>
      <c r="G4330">
        <v>16</v>
      </c>
      <c r="H4330">
        <v>0.15</v>
      </c>
      <c r="I4330">
        <v>4.6658155288370001E-2</v>
      </c>
      <c r="J4330" s="6" t="s">
        <v>365</v>
      </c>
    </row>
    <row r="4331" spans="1:10">
      <c r="A4331" s="6" t="s">
        <v>290</v>
      </c>
      <c r="B4331">
        <v>0</v>
      </c>
      <c r="C4331">
        <v>-443.28418885671999</v>
      </c>
      <c r="D4331" t="s">
        <v>14</v>
      </c>
      <c r="E4331" t="s">
        <v>3975</v>
      </c>
      <c r="F4331" t="s">
        <v>3822</v>
      </c>
      <c r="G4331">
        <v>16</v>
      </c>
      <c r="H4331" s="6" t="s">
        <v>290</v>
      </c>
      <c r="I4331" s="6" t="s">
        <v>381</v>
      </c>
      <c r="J4331">
        <v>0.86001360472521104</v>
      </c>
    </row>
    <row r="4332" spans="1:10">
      <c r="A4332" s="6" t="s">
        <v>773</v>
      </c>
      <c r="B4332">
        <v>0</v>
      </c>
      <c r="C4332">
        <v>-797.24908307912995</v>
      </c>
      <c r="D4332" t="s">
        <v>14</v>
      </c>
      <c r="E4332" t="s">
        <v>3976</v>
      </c>
      <c r="F4332" t="s">
        <v>3822</v>
      </c>
      <c r="G4332">
        <v>16</v>
      </c>
      <c r="H4332" s="6" t="s">
        <v>773</v>
      </c>
      <c r="I4332">
        <v>0.16717058820748501</v>
      </c>
      <c r="J4332">
        <v>0.59091171595284597</v>
      </c>
    </row>
    <row r="4333" spans="1:10">
      <c r="A4333">
        <v>0</v>
      </c>
      <c r="B4333">
        <v>0</v>
      </c>
      <c r="C4333">
        <v>-5.4673827043047796</v>
      </c>
      <c r="D4333" t="s">
        <v>14</v>
      </c>
      <c r="E4333" t="s">
        <v>3977</v>
      </c>
      <c r="F4333" t="s">
        <v>3822</v>
      </c>
      <c r="G4333">
        <v>16</v>
      </c>
      <c r="H4333">
        <v>0</v>
      </c>
      <c r="I4333">
        <v>0</v>
      </c>
      <c r="J4333" s="6" t="s">
        <v>140</v>
      </c>
    </row>
    <row r="4334" spans="1:10">
      <c r="A4334">
        <v>0.32</v>
      </c>
      <c r="B4334">
        <v>0</v>
      </c>
      <c r="C4334">
        <v>-132.98892738276101</v>
      </c>
      <c r="D4334" t="s">
        <v>10</v>
      </c>
      <c r="E4334" t="s">
        <v>3978</v>
      </c>
      <c r="F4334" t="s">
        <v>3822</v>
      </c>
      <c r="G4334">
        <v>6</v>
      </c>
      <c r="H4334">
        <v>0.32</v>
      </c>
      <c r="I4334">
        <v>9.0471524952594307E-2</v>
      </c>
      <c r="J4334" s="6" t="s">
        <v>743</v>
      </c>
    </row>
    <row r="4335" spans="1:10">
      <c r="A4335">
        <v>0.4</v>
      </c>
      <c r="B4335">
        <v>0</v>
      </c>
      <c r="C4335">
        <v>-855.685093426604</v>
      </c>
      <c r="D4335" t="s">
        <v>14</v>
      </c>
      <c r="E4335" t="s">
        <v>3978</v>
      </c>
      <c r="F4335" t="s">
        <v>3822</v>
      </c>
      <c r="G4335">
        <v>16</v>
      </c>
      <c r="H4335">
        <v>0.4</v>
      </c>
      <c r="I4335" s="6" t="s">
        <v>257</v>
      </c>
      <c r="J4335" s="6" t="s">
        <v>258</v>
      </c>
    </row>
    <row r="4336" spans="1:10">
      <c r="A4336">
        <v>1</v>
      </c>
      <c r="B4336">
        <v>0</v>
      </c>
      <c r="C4336">
        <v>-133.663331392174</v>
      </c>
      <c r="D4336" t="s">
        <v>14</v>
      </c>
      <c r="E4336" t="s">
        <v>3979</v>
      </c>
      <c r="F4336" t="s">
        <v>3822</v>
      </c>
      <c r="G4336">
        <v>16</v>
      </c>
      <c r="H4336">
        <v>1</v>
      </c>
      <c r="I4336" s="6" t="s">
        <v>149</v>
      </c>
      <c r="J4336">
        <v>1</v>
      </c>
    </row>
    <row r="4337" spans="1:10">
      <c r="A4337">
        <v>0.05</v>
      </c>
      <c r="B4337">
        <v>0</v>
      </c>
      <c r="C4337">
        <v>-382.90134856850102</v>
      </c>
      <c r="D4337" t="s">
        <v>14</v>
      </c>
      <c r="E4337" t="s">
        <v>3980</v>
      </c>
      <c r="F4337" t="s">
        <v>3822</v>
      </c>
      <c r="G4337">
        <v>16</v>
      </c>
      <c r="H4337">
        <v>0.05</v>
      </c>
      <c r="I4337">
        <v>7.5593352321114303E-3</v>
      </c>
      <c r="J4337" s="6" t="s">
        <v>199</v>
      </c>
    </row>
    <row r="4338" spans="1:10">
      <c r="A4338">
        <v>0.18</v>
      </c>
      <c r="B4338">
        <v>0</v>
      </c>
      <c r="C4338">
        <v>-421.47017869470801</v>
      </c>
      <c r="D4338" t="s">
        <v>14</v>
      </c>
      <c r="E4338" t="s">
        <v>3981</v>
      </c>
      <c r="F4338" t="s">
        <v>3822</v>
      </c>
      <c r="G4338">
        <v>16</v>
      </c>
      <c r="H4338">
        <v>0.18</v>
      </c>
      <c r="I4338">
        <v>6.1913216705024199E-2</v>
      </c>
      <c r="J4338" s="6" t="s">
        <v>733</v>
      </c>
    </row>
    <row r="4339" spans="1:10">
      <c r="A4339">
        <v>0.18</v>
      </c>
      <c r="B4339">
        <v>0</v>
      </c>
      <c r="C4339">
        <v>-415.09101142660899</v>
      </c>
      <c r="D4339" t="s">
        <v>14</v>
      </c>
      <c r="E4339" t="s">
        <v>3982</v>
      </c>
      <c r="F4339" t="s">
        <v>3822</v>
      </c>
      <c r="G4339">
        <v>16</v>
      </c>
      <c r="H4339">
        <v>0.18</v>
      </c>
      <c r="I4339">
        <v>6.1913216705024199E-2</v>
      </c>
      <c r="J4339" s="6" t="s">
        <v>733</v>
      </c>
    </row>
    <row r="4340" spans="1:10">
      <c r="A4340">
        <v>0</v>
      </c>
      <c r="B4340">
        <v>0</v>
      </c>
      <c r="C4340">
        <v>-55.479815651101902</v>
      </c>
      <c r="D4340" t="s">
        <v>14</v>
      </c>
      <c r="E4340" t="s">
        <v>3983</v>
      </c>
      <c r="F4340" t="s">
        <v>3822</v>
      </c>
      <c r="G4340">
        <v>16</v>
      </c>
      <c r="H4340">
        <v>0</v>
      </c>
      <c r="I4340">
        <v>0</v>
      </c>
      <c r="J4340" s="6" t="s">
        <v>140</v>
      </c>
    </row>
    <row r="4341" spans="1:10">
      <c r="A4341">
        <v>0.11</v>
      </c>
      <c r="B4341">
        <v>0</v>
      </c>
      <c r="C4341">
        <v>-92.459947679426506</v>
      </c>
      <c r="D4341" t="s">
        <v>10</v>
      </c>
      <c r="E4341" t="s">
        <v>3984</v>
      </c>
      <c r="F4341" t="s">
        <v>3822</v>
      </c>
      <c r="G4341">
        <v>7</v>
      </c>
      <c r="H4341">
        <v>0.11</v>
      </c>
      <c r="I4341">
        <v>1.6272692371876299E-2</v>
      </c>
      <c r="J4341" s="6" t="s">
        <v>694</v>
      </c>
    </row>
    <row r="4342" spans="1:10">
      <c r="A4342">
        <v>0.57999999999999996</v>
      </c>
      <c r="B4342">
        <v>0</v>
      </c>
      <c r="C4342">
        <v>-593.69066589527597</v>
      </c>
      <c r="D4342" t="s">
        <v>14</v>
      </c>
      <c r="E4342" t="s">
        <v>3984</v>
      </c>
      <c r="F4342" t="s">
        <v>3822</v>
      </c>
      <c r="G4342">
        <v>16</v>
      </c>
      <c r="H4342">
        <v>0.57999999999999996</v>
      </c>
      <c r="I4342" s="6" t="s">
        <v>420</v>
      </c>
      <c r="J4342" s="6" t="s">
        <v>421</v>
      </c>
    </row>
    <row r="4343" spans="1:10">
      <c r="A4343">
        <v>0</v>
      </c>
      <c r="B4343">
        <v>0</v>
      </c>
      <c r="C4343">
        <v>-3.2455751584605901</v>
      </c>
      <c r="D4343" t="s">
        <v>13</v>
      </c>
      <c r="E4343" t="s">
        <v>3985</v>
      </c>
      <c r="F4343" t="s">
        <v>3822</v>
      </c>
      <c r="G4343">
        <v>5</v>
      </c>
      <c r="H4343">
        <v>0</v>
      </c>
      <c r="I4343" s="6" t="s">
        <v>126</v>
      </c>
      <c r="J4343" s="6" t="s">
        <v>127</v>
      </c>
    </row>
    <row r="4344" spans="1:10">
      <c r="A4344">
        <v>0.27</v>
      </c>
      <c r="B4344">
        <v>0</v>
      </c>
      <c r="C4344">
        <v>-509.22959313481903</v>
      </c>
      <c r="D4344" t="s">
        <v>14</v>
      </c>
      <c r="E4344" t="s">
        <v>3985</v>
      </c>
      <c r="F4344" t="s">
        <v>3822</v>
      </c>
      <c r="G4344">
        <v>16</v>
      </c>
      <c r="H4344">
        <v>0.27</v>
      </c>
      <c r="I4344">
        <v>0.114172650502742</v>
      </c>
      <c r="J4344" s="6" t="s">
        <v>429</v>
      </c>
    </row>
    <row r="4345" spans="1:10">
      <c r="A4345">
        <v>1</v>
      </c>
      <c r="B4345">
        <v>0</v>
      </c>
      <c r="C4345">
        <v>-199.59216965342901</v>
      </c>
      <c r="D4345" t="s">
        <v>14</v>
      </c>
      <c r="E4345" t="s">
        <v>3986</v>
      </c>
      <c r="F4345" t="s">
        <v>3822</v>
      </c>
      <c r="G4345">
        <v>16</v>
      </c>
      <c r="H4345">
        <v>1</v>
      </c>
      <c r="I4345" s="6" t="s">
        <v>149</v>
      </c>
      <c r="J4345">
        <v>1</v>
      </c>
    </row>
    <row r="4346" spans="1:10">
      <c r="A4346">
        <v>0.63</v>
      </c>
      <c r="B4346">
        <v>0</v>
      </c>
      <c r="C4346">
        <v>-673.25120367679403</v>
      </c>
      <c r="D4346" t="s">
        <v>14</v>
      </c>
      <c r="E4346" t="s">
        <v>3987</v>
      </c>
      <c r="F4346" t="s">
        <v>3822</v>
      </c>
      <c r="G4346">
        <v>16</v>
      </c>
      <c r="H4346">
        <v>0.63</v>
      </c>
      <c r="I4346" s="6" t="s">
        <v>497</v>
      </c>
      <c r="J4346" s="6" t="s">
        <v>498</v>
      </c>
    </row>
    <row r="4347" spans="1:10">
      <c r="A4347">
        <v>0</v>
      </c>
      <c r="B4347">
        <v>0</v>
      </c>
      <c r="C4347">
        <v>-335.71268446175202</v>
      </c>
      <c r="D4347" t="s">
        <v>14</v>
      </c>
      <c r="E4347" t="s">
        <v>3988</v>
      </c>
      <c r="F4347" t="s">
        <v>3822</v>
      </c>
      <c r="G4347">
        <v>16</v>
      </c>
      <c r="H4347">
        <v>0</v>
      </c>
      <c r="I4347">
        <v>0</v>
      </c>
      <c r="J4347" s="6" t="s">
        <v>140</v>
      </c>
    </row>
    <row r="4348" spans="1:10">
      <c r="A4348">
        <v>0.61</v>
      </c>
      <c r="B4348">
        <v>0</v>
      </c>
      <c r="C4348">
        <v>-778.24589518600999</v>
      </c>
      <c r="D4348" t="s">
        <v>14</v>
      </c>
      <c r="E4348" t="s">
        <v>3989</v>
      </c>
      <c r="F4348" t="s">
        <v>3822</v>
      </c>
      <c r="G4348">
        <v>16</v>
      </c>
      <c r="H4348">
        <v>0.61</v>
      </c>
      <c r="I4348" s="6" t="s">
        <v>593</v>
      </c>
      <c r="J4348" s="6" t="s">
        <v>594</v>
      </c>
    </row>
    <row r="4349" spans="1:10">
      <c r="A4349">
        <v>0</v>
      </c>
      <c r="B4349">
        <v>0</v>
      </c>
      <c r="C4349">
        <v>-153.679394770757</v>
      </c>
      <c r="D4349" t="s">
        <v>14</v>
      </c>
      <c r="E4349" t="s">
        <v>3990</v>
      </c>
      <c r="F4349" t="s">
        <v>3822</v>
      </c>
      <c r="G4349">
        <v>16</v>
      </c>
      <c r="H4349">
        <v>0</v>
      </c>
      <c r="I4349">
        <v>0</v>
      </c>
      <c r="J4349" s="6" t="s">
        <v>140</v>
      </c>
    </row>
    <row r="4350" spans="1:10">
      <c r="A4350">
        <v>0.32</v>
      </c>
      <c r="B4350">
        <v>0</v>
      </c>
      <c r="C4350">
        <v>-71.469850220413207</v>
      </c>
      <c r="D4350" t="s">
        <v>13</v>
      </c>
      <c r="E4350" t="s">
        <v>3991</v>
      </c>
      <c r="F4350" t="s">
        <v>3822</v>
      </c>
      <c r="G4350">
        <v>7</v>
      </c>
      <c r="H4350">
        <v>0.32</v>
      </c>
      <c r="I4350">
        <v>9.8875767342380599E-2</v>
      </c>
      <c r="J4350" s="6" t="s">
        <v>801</v>
      </c>
    </row>
    <row r="4351" spans="1:10">
      <c r="A4351">
        <v>0.73</v>
      </c>
      <c r="B4351">
        <v>0</v>
      </c>
      <c r="C4351">
        <v>-623.11884811436096</v>
      </c>
      <c r="D4351" t="s">
        <v>14</v>
      </c>
      <c r="E4351" t="s">
        <v>3991</v>
      </c>
      <c r="F4351" t="s">
        <v>3822</v>
      </c>
      <c r="G4351">
        <v>16</v>
      </c>
      <c r="H4351">
        <v>0.73</v>
      </c>
      <c r="I4351" s="6" t="s">
        <v>584</v>
      </c>
      <c r="J4351" s="6" t="s">
        <v>585</v>
      </c>
    </row>
    <row r="4352" spans="1:10">
      <c r="A4352">
        <v>0.68</v>
      </c>
      <c r="B4352">
        <v>0</v>
      </c>
      <c r="C4352">
        <v>-89.432964431369697</v>
      </c>
      <c r="D4352" t="s">
        <v>10</v>
      </c>
      <c r="E4352" t="s">
        <v>3992</v>
      </c>
      <c r="F4352" t="s">
        <v>3822</v>
      </c>
      <c r="G4352">
        <v>6</v>
      </c>
      <c r="H4352">
        <v>0.68</v>
      </c>
      <c r="I4352" s="6" t="s">
        <v>1122</v>
      </c>
      <c r="J4352" s="6" t="s">
        <v>1123</v>
      </c>
    </row>
    <row r="4353" spans="1:10">
      <c r="A4353" s="6" t="s">
        <v>760</v>
      </c>
      <c r="B4353">
        <v>0</v>
      </c>
      <c r="C4353">
        <v>-65.809411490154403</v>
      </c>
      <c r="D4353" t="s">
        <v>13</v>
      </c>
      <c r="E4353" t="s">
        <v>3992</v>
      </c>
      <c r="F4353" t="s">
        <v>3822</v>
      </c>
      <c r="G4353">
        <v>7</v>
      </c>
      <c r="H4353" s="6" t="s">
        <v>760</v>
      </c>
      <c r="I4353" s="6" t="s">
        <v>3670</v>
      </c>
      <c r="J4353" s="6" t="s">
        <v>3671</v>
      </c>
    </row>
    <row r="4354" spans="1:10">
      <c r="A4354">
        <v>0.68</v>
      </c>
      <c r="B4354">
        <v>0</v>
      </c>
      <c r="C4354">
        <v>-520.00970527511595</v>
      </c>
      <c r="D4354" t="s">
        <v>14</v>
      </c>
      <c r="E4354" t="s">
        <v>3992</v>
      </c>
      <c r="F4354" t="s">
        <v>3822</v>
      </c>
      <c r="G4354">
        <v>16</v>
      </c>
      <c r="H4354">
        <v>0.68</v>
      </c>
      <c r="I4354" s="6" t="s">
        <v>106</v>
      </c>
      <c r="J4354" s="6" t="s">
        <v>107</v>
      </c>
    </row>
    <row r="4355" spans="1:10">
      <c r="A4355">
        <v>0</v>
      </c>
      <c r="B4355">
        <v>0</v>
      </c>
      <c r="C4355">
        <v>-151.42817953884199</v>
      </c>
      <c r="D4355" t="s">
        <v>14</v>
      </c>
      <c r="E4355" t="s">
        <v>3993</v>
      </c>
      <c r="F4355" t="s">
        <v>3822</v>
      </c>
      <c r="G4355">
        <v>16</v>
      </c>
      <c r="H4355">
        <v>0</v>
      </c>
      <c r="I4355">
        <v>0</v>
      </c>
      <c r="J4355" s="6" t="s">
        <v>140</v>
      </c>
    </row>
    <row r="4356" spans="1:10">
      <c r="A4356">
        <v>0.85</v>
      </c>
      <c r="B4356">
        <v>0</v>
      </c>
      <c r="C4356">
        <v>-386.63947385482999</v>
      </c>
      <c r="D4356" t="s">
        <v>14</v>
      </c>
      <c r="E4356" t="s">
        <v>3994</v>
      </c>
      <c r="F4356" t="s">
        <v>3822</v>
      </c>
      <c r="G4356">
        <v>16</v>
      </c>
      <c r="H4356">
        <v>0.85</v>
      </c>
      <c r="I4356" s="6" t="s">
        <v>287</v>
      </c>
      <c r="J4356" s="6" t="s">
        <v>288</v>
      </c>
    </row>
    <row r="4357" spans="1:10">
      <c r="A4357" s="6" t="s">
        <v>538</v>
      </c>
      <c r="B4357">
        <v>0</v>
      </c>
      <c r="C4357">
        <v>-320.52103495913701</v>
      </c>
      <c r="D4357" t="s">
        <v>14</v>
      </c>
      <c r="E4357" t="s">
        <v>3995</v>
      </c>
      <c r="F4357" t="s">
        <v>3822</v>
      </c>
      <c r="G4357">
        <v>16</v>
      </c>
      <c r="H4357" s="6" t="s">
        <v>538</v>
      </c>
      <c r="I4357" s="6" t="s">
        <v>540</v>
      </c>
      <c r="J4357">
        <v>0.98963236243216801</v>
      </c>
    </row>
    <row r="4358" spans="1:10">
      <c r="A4358">
        <v>1</v>
      </c>
      <c r="B4358">
        <v>0</v>
      </c>
      <c r="C4358">
        <v>-151.85037959675199</v>
      </c>
      <c r="D4358" t="s">
        <v>14</v>
      </c>
      <c r="E4358" t="s">
        <v>3996</v>
      </c>
      <c r="F4358" t="s">
        <v>3822</v>
      </c>
      <c r="G4358">
        <v>16</v>
      </c>
      <c r="H4358">
        <v>1</v>
      </c>
      <c r="I4358" s="6" t="s">
        <v>149</v>
      </c>
      <c r="J4358">
        <v>1</v>
      </c>
    </row>
    <row r="4359" spans="1:10">
      <c r="A4359">
        <v>1</v>
      </c>
      <c r="B4359">
        <v>0</v>
      </c>
      <c r="C4359">
        <v>-260.015511155436</v>
      </c>
      <c r="D4359" t="s">
        <v>14</v>
      </c>
      <c r="E4359" t="s">
        <v>3997</v>
      </c>
      <c r="F4359" t="s">
        <v>3822</v>
      </c>
      <c r="G4359">
        <v>16</v>
      </c>
      <c r="H4359">
        <v>1</v>
      </c>
      <c r="I4359" s="6" t="s">
        <v>149</v>
      </c>
      <c r="J4359">
        <v>1</v>
      </c>
    </row>
    <row r="4360" spans="1:10">
      <c r="A4360">
        <v>0.26</v>
      </c>
      <c r="B4360">
        <v>0</v>
      </c>
      <c r="C4360">
        <v>-97.1604249557424</v>
      </c>
      <c r="D4360" t="s">
        <v>10</v>
      </c>
      <c r="E4360" t="s">
        <v>3998</v>
      </c>
      <c r="F4360" t="s">
        <v>3822</v>
      </c>
      <c r="G4360">
        <v>6</v>
      </c>
      <c r="H4360">
        <v>0.26</v>
      </c>
      <c r="I4360">
        <v>6.4066171571763003E-2</v>
      </c>
      <c r="J4360" s="6" t="s">
        <v>837</v>
      </c>
    </row>
    <row r="4361" spans="1:10">
      <c r="A4361">
        <v>0.17</v>
      </c>
      <c r="B4361">
        <v>0</v>
      </c>
      <c r="C4361">
        <v>-57.371260950138002</v>
      </c>
      <c r="D4361" t="s">
        <v>13</v>
      </c>
      <c r="E4361" t="s">
        <v>3998</v>
      </c>
      <c r="F4361" t="s">
        <v>3822</v>
      </c>
      <c r="G4361">
        <v>6</v>
      </c>
      <c r="H4361">
        <v>0.17</v>
      </c>
      <c r="I4361" s="6" t="s">
        <v>412</v>
      </c>
      <c r="J4361" s="6" t="s">
        <v>413</v>
      </c>
    </row>
    <row r="4362" spans="1:10">
      <c r="A4362">
        <v>0.17</v>
      </c>
      <c r="B4362">
        <v>0</v>
      </c>
      <c r="C4362">
        <v>-461.23945060405703</v>
      </c>
      <c r="D4362" t="s">
        <v>14</v>
      </c>
      <c r="E4362" t="s">
        <v>3998</v>
      </c>
      <c r="F4362" t="s">
        <v>3822</v>
      </c>
      <c r="G4362">
        <v>16</v>
      </c>
      <c r="H4362">
        <v>0.17</v>
      </c>
      <c r="I4362">
        <v>5.6689958584459903E-2</v>
      </c>
      <c r="J4362" s="6" t="s">
        <v>179</v>
      </c>
    </row>
    <row r="4363" spans="1:10">
      <c r="A4363">
        <v>0.28999999999999998</v>
      </c>
      <c r="B4363">
        <v>0</v>
      </c>
      <c r="C4363">
        <v>-475.99514642488401</v>
      </c>
      <c r="D4363" t="s">
        <v>14</v>
      </c>
      <c r="E4363" t="s">
        <v>3999</v>
      </c>
      <c r="F4363" t="s">
        <v>3822</v>
      </c>
      <c r="G4363">
        <v>16</v>
      </c>
      <c r="H4363">
        <v>0.28999999999999998</v>
      </c>
      <c r="I4363" s="6" t="s">
        <v>386</v>
      </c>
      <c r="J4363" s="6" t="s">
        <v>387</v>
      </c>
    </row>
    <row r="4364" spans="1:10">
      <c r="A4364">
        <v>0.14000000000000001</v>
      </c>
      <c r="B4364">
        <v>0</v>
      </c>
      <c r="C4364">
        <v>-423.820986243064</v>
      </c>
      <c r="D4364" t="s">
        <v>14</v>
      </c>
      <c r="E4364" t="s">
        <v>4000</v>
      </c>
      <c r="F4364" t="s">
        <v>3822</v>
      </c>
      <c r="G4364">
        <v>16</v>
      </c>
      <c r="H4364">
        <v>0.14000000000000001</v>
      </c>
      <c r="I4364">
        <v>4.1864672574284501E-2</v>
      </c>
      <c r="J4364" s="6" t="s">
        <v>170</v>
      </c>
    </row>
    <row r="4365" spans="1:10">
      <c r="A4365">
        <v>0.39</v>
      </c>
      <c r="B4365">
        <v>0</v>
      </c>
      <c r="C4365">
        <v>-72.734454835962296</v>
      </c>
      <c r="D4365" t="s">
        <v>13</v>
      </c>
      <c r="E4365" t="s">
        <v>4001</v>
      </c>
      <c r="F4365" t="s">
        <v>3822</v>
      </c>
      <c r="G4365">
        <v>5</v>
      </c>
      <c r="H4365">
        <v>0.39</v>
      </c>
      <c r="I4365" s="6" t="s">
        <v>627</v>
      </c>
      <c r="J4365" s="6" t="s">
        <v>628</v>
      </c>
    </row>
    <row r="4366" spans="1:10">
      <c r="A4366">
        <v>0.39</v>
      </c>
      <c r="B4366">
        <v>0</v>
      </c>
      <c r="C4366">
        <v>-634.94934525954204</v>
      </c>
      <c r="D4366" t="s">
        <v>14</v>
      </c>
      <c r="E4366" t="s">
        <v>4001</v>
      </c>
      <c r="F4366" t="s">
        <v>3822</v>
      </c>
      <c r="G4366">
        <v>16</v>
      </c>
      <c r="H4366">
        <v>0.39</v>
      </c>
      <c r="I4366" s="6" t="s">
        <v>493</v>
      </c>
      <c r="J4366" s="6" t="s">
        <v>494</v>
      </c>
    </row>
    <row r="4367" spans="1:10">
      <c r="A4367">
        <v>1</v>
      </c>
      <c r="B4367">
        <v>0</v>
      </c>
      <c r="C4367">
        <v>-146.59630470485399</v>
      </c>
      <c r="D4367" t="s">
        <v>14</v>
      </c>
      <c r="E4367" t="s">
        <v>4002</v>
      </c>
      <c r="F4367" t="s">
        <v>3822</v>
      </c>
      <c r="G4367">
        <v>16</v>
      </c>
      <c r="H4367">
        <v>1</v>
      </c>
      <c r="I4367" s="6" t="s">
        <v>149</v>
      </c>
      <c r="J4367">
        <v>1</v>
      </c>
    </row>
    <row r="4368" spans="1:10">
      <c r="A4368">
        <v>0</v>
      </c>
      <c r="B4368">
        <v>0</v>
      </c>
      <c r="C4368">
        <v>-6.9447820747694902</v>
      </c>
      <c r="D4368" t="s">
        <v>14</v>
      </c>
      <c r="E4368" t="s">
        <v>4003</v>
      </c>
      <c r="F4368" t="s">
        <v>3822</v>
      </c>
      <c r="G4368">
        <v>16</v>
      </c>
      <c r="H4368">
        <v>0</v>
      </c>
      <c r="I4368">
        <v>0</v>
      </c>
      <c r="J4368" s="6" t="s">
        <v>140</v>
      </c>
    </row>
    <row r="4369" spans="1:10">
      <c r="A4369">
        <v>0.15</v>
      </c>
      <c r="B4369">
        <v>0</v>
      </c>
      <c r="C4369">
        <v>-347.281897770147</v>
      </c>
      <c r="D4369" t="s">
        <v>14</v>
      </c>
      <c r="E4369" t="s">
        <v>4004</v>
      </c>
      <c r="F4369" t="s">
        <v>3822</v>
      </c>
      <c r="G4369">
        <v>16</v>
      </c>
      <c r="H4369">
        <v>0.15</v>
      </c>
      <c r="I4369">
        <v>4.6658155288370001E-2</v>
      </c>
      <c r="J4369" s="6" t="s">
        <v>365</v>
      </c>
    </row>
    <row r="4370" spans="1:10">
      <c r="A4370">
        <v>0</v>
      </c>
      <c r="B4370">
        <v>0</v>
      </c>
      <c r="C4370">
        <v>-179.52141054614401</v>
      </c>
      <c r="D4370" t="s">
        <v>14</v>
      </c>
      <c r="E4370" t="s">
        <v>4005</v>
      </c>
      <c r="F4370" t="s">
        <v>3822</v>
      </c>
      <c r="G4370">
        <v>16</v>
      </c>
      <c r="H4370">
        <v>0</v>
      </c>
      <c r="I4370">
        <v>0</v>
      </c>
      <c r="J4370" s="6" t="s">
        <v>140</v>
      </c>
    </row>
    <row r="4371" spans="1:10">
      <c r="A4371">
        <v>0.21</v>
      </c>
      <c r="B4371">
        <v>0</v>
      </c>
      <c r="C4371">
        <v>-538.54486338359595</v>
      </c>
      <c r="D4371" t="s">
        <v>14</v>
      </c>
      <c r="E4371" t="s">
        <v>4006</v>
      </c>
      <c r="F4371" t="s">
        <v>3822</v>
      </c>
      <c r="G4371">
        <v>16</v>
      </c>
      <c r="H4371">
        <v>0.21</v>
      </c>
      <c r="I4371" s="6" t="s">
        <v>162</v>
      </c>
      <c r="J4371" s="6" t="s">
        <v>163</v>
      </c>
    </row>
    <row r="4372" spans="1:10">
      <c r="A4372" s="6" t="s">
        <v>290</v>
      </c>
      <c r="B4372">
        <v>0</v>
      </c>
      <c r="C4372">
        <v>-70.127429417435593</v>
      </c>
      <c r="D4372" t="s">
        <v>10</v>
      </c>
      <c r="E4372" t="s">
        <v>4007</v>
      </c>
      <c r="F4372" t="s">
        <v>3822</v>
      </c>
      <c r="G4372">
        <v>5</v>
      </c>
      <c r="H4372" s="6" t="s">
        <v>290</v>
      </c>
      <c r="I4372" s="6" t="s">
        <v>292</v>
      </c>
      <c r="J4372" s="6" t="s">
        <v>293</v>
      </c>
    </row>
    <row r="4373" spans="1:10">
      <c r="A4373">
        <v>0.48</v>
      </c>
      <c r="B4373">
        <v>0</v>
      </c>
      <c r="C4373">
        <v>-45.347195218492999</v>
      </c>
      <c r="D4373" t="s">
        <v>13</v>
      </c>
      <c r="E4373" t="s">
        <v>4007</v>
      </c>
      <c r="F4373" t="s">
        <v>3822</v>
      </c>
      <c r="G4373">
        <v>7</v>
      </c>
      <c r="H4373">
        <v>0.48</v>
      </c>
      <c r="I4373" s="6" t="s">
        <v>3328</v>
      </c>
      <c r="J4373" s="6" t="s">
        <v>3329</v>
      </c>
    </row>
    <row r="4374" spans="1:10">
      <c r="A4374">
        <v>0.57999999999999996</v>
      </c>
      <c r="B4374">
        <v>0</v>
      </c>
      <c r="C4374">
        <v>-503.05456294612998</v>
      </c>
      <c r="D4374" t="s">
        <v>14</v>
      </c>
      <c r="E4374" t="s">
        <v>4007</v>
      </c>
      <c r="F4374" t="s">
        <v>3822</v>
      </c>
      <c r="G4374">
        <v>16</v>
      </c>
      <c r="H4374">
        <v>0.57999999999999996</v>
      </c>
      <c r="I4374" s="6" t="s">
        <v>420</v>
      </c>
      <c r="J4374" s="6" t="s">
        <v>421</v>
      </c>
    </row>
    <row r="4375" spans="1:10">
      <c r="A4375">
        <v>0</v>
      </c>
      <c r="B4375">
        <v>0</v>
      </c>
      <c r="C4375">
        <v>-5.8763796889283002</v>
      </c>
      <c r="D4375" t="s">
        <v>13</v>
      </c>
      <c r="E4375" t="s">
        <v>4008</v>
      </c>
      <c r="F4375" t="s">
        <v>3822</v>
      </c>
      <c r="G4375">
        <v>5</v>
      </c>
      <c r="H4375">
        <v>0</v>
      </c>
      <c r="I4375" s="6" t="s">
        <v>126</v>
      </c>
      <c r="J4375" s="6" t="s">
        <v>127</v>
      </c>
    </row>
    <row r="4376" spans="1:10">
      <c r="A4376" s="6" t="s">
        <v>573</v>
      </c>
      <c r="B4376">
        <v>0</v>
      </c>
      <c r="C4376">
        <v>-890.21639923063594</v>
      </c>
      <c r="D4376" t="s">
        <v>14</v>
      </c>
      <c r="E4376" t="s">
        <v>4008</v>
      </c>
      <c r="F4376" t="s">
        <v>3822</v>
      </c>
      <c r="G4376">
        <v>16</v>
      </c>
      <c r="H4376" s="6" t="s">
        <v>573</v>
      </c>
      <c r="I4376" s="6" t="s">
        <v>575</v>
      </c>
      <c r="J4376" s="6" t="s">
        <v>576</v>
      </c>
    </row>
    <row r="4377" spans="1:10">
      <c r="A4377">
        <v>0.01</v>
      </c>
      <c r="B4377">
        <v>0</v>
      </c>
      <c r="C4377">
        <v>-302.516782697275</v>
      </c>
      <c r="D4377" t="s">
        <v>14</v>
      </c>
      <c r="E4377" t="s">
        <v>4009</v>
      </c>
      <c r="F4377" t="s">
        <v>3822</v>
      </c>
      <c r="G4377">
        <v>16</v>
      </c>
      <c r="H4377">
        <v>0.01</v>
      </c>
      <c r="I4377" s="6" t="s">
        <v>479</v>
      </c>
      <c r="J4377" s="6" t="s">
        <v>480</v>
      </c>
    </row>
    <row r="4378" spans="1:10">
      <c r="A4378">
        <v>0</v>
      </c>
      <c r="B4378">
        <v>0</v>
      </c>
      <c r="C4378">
        <v>-162.942792006102</v>
      </c>
      <c r="D4378" t="s">
        <v>14</v>
      </c>
      <c r="E4378" t="s">
        <v>4010</v>
      </c>
      <c r="F4378" t="s">
        <v>3822</v>
      </c>
      <c r="G4378">
        <v>16</v>
      </c>
      <c r="H4378">
        <v>0</v>
      </c>
      <c r="I4378">
        <v>0</v>
      </c>
      <c r="J4378" s="6" t="s">
        <v>140</v>
      </c>
    </row>
    <row r="4379" spans="1:10">
      <c r="A4379">
        <v>0.93</v>
      </c>
      <c r="B4379">
        <v>0</v>
      </c>
      <c r="C4379">
        <v>-283.69607144095602</v>
      </c>
      <c r="D4379" t="s">
        <v>14</v>
      </c>
      <c r="E4379" t="s">
        <v>4011</v>
      </c>
      <c r="F4379" t="s">
        <v>3822</v>
      </c>
      <c r="G4379">
        <v>16</v>
      </c>
      <c r="H4379">
        <v>0.93</v>
      </c>
      <c r="I4379" s="6" t="s">
        <v>206</v>
      </c>
      <c r="J4379" s="6" t="s">
        <v>207</v>
      </c>
    </row>
    <row r="4380" spans="1:10">
      <c r="A4380">
        <v>0.97</v>
      </c>
      <c r="B4380">
        <v>0</v>
      </c>
      <c r="C4380">
        <v>-223.64312133963799</v>
      </c>
      <c r="D4380" t="s">
        <v>14</v>
      </c>
      <c r="E4380" t="s">
        <v>4012</v>
      </c>
      <c r="F4380" t="s">
        <v>3822</v>
      </c>
      <c r="G4380">
        <v>16</v>
      </c>
      <c r="H4380">
        <v>0.97</v>
      </c>
      <c r="I4380" s="6" t="s">
        <v>640</v>
      </c>
      <c r="J4380" s="6" t="s">
        <v>641</v>
      </c>
    </row>
    <row r="4381" spans="1:10">
      <c r="A4381">
        <v>0.46</v>
      </c>
      <c r="B4381">
        <v>0</v>
      </c>
      <c r="C4381">
        <v>-69.993741418174807</v>
      </c>
      <c r="D4381" t="s">
        <v>13</v>
      </c>
      <c r="E4381" t="s">
        <v>4013</v>
      </c>
      <c r="F4381" t="s">
        <v>3822</v>
      </c>
      <c r="G4381">
        <v>6</v>
      </c>
      <c r="H4381">
        <v>0.46</v>
      </c>
      <c r="I4381" s="6" t="s">
        <v>3684</v>
      </c>
      <c r="J4381" s="6" t="s">
        <v>3685</v>
      </c>
    </row>
    <row r="4382" spans="1:10">
      <c r="A4382">
        <v>0.06</v>
      </c>
      <c r="B4382">
        <v>0</v>
      </c>
      <c r="C4382">
        <v>-485.04195966150598</v>
      </c>
      <c r="D4382" t="s">
        <v>14</v>
      </c>
      <c r="E4382" t="s">
        <v>4013</v>
      </c>
      <c r="F4382" t="s">
        <v>3822</v>
      </c>
      <c r="G4382">
        <v>16</v>
      </c>
      <c r="H4382">
        <v>0.06</v>
      </c>
      <c r="I4382" s="6" t="s">
        <v>932</v>
      </c>
      <c r="J4382" s="6" t="s">
        <v>933</v>
      </c>
    </row>
    <row r="4383" spans="1:10">
      <c r="A4383">
        <v>0.44</v>
      </c>
      <c r="B4383">
        <v>0</v>
      </c>
      <c r="C4383">
        <v>-517.15642427016701</v>
      </c>
      <c r="D4383" t="s">
        <v>14</v>
      </c>
      <c r="E4383" t="s">
        <v>4014</v>
      </c>
      <c r="F4383" t="s">
        <v>3822</v>
      </c>
      <c r="G4383">
        <v>16</v>
      </c>
      <c r="H4383">
        <v>0.44</v>
      </c>
      <c r="I4383" s="6" t="s">
        <v>414</v>
      </c>
      <c r="J4383" s="6" t="s">
        <v>415</v>
      </c>
    </row>
    <row r="4384" spans="1:10">
      <c r="A4384">
        <v>0.44</v>
      </c>
      <c r="B4384">
        <v>0</v>
      </c>
      <c r="C4384">
        <v>-626.87216266237294</v>
      </c>
      <c r="D4384" t="s">
        <v>14</v>
      </c>
      <c r="E4384" t="s">
        <v>4015</v>
      </c>
      <c r="F4384" t="s">
        <v>3822</v>
      </c>
      <c r="G4384">
        <v>16</v>
      </c>
      <c r="H4384">
        <v>0.44</v>
      </c>
      <c r="I4384" s="6" t="s">
        <v>414</v>
      </c>
      <c r="J4384" s="6" t="s">
        <v>415</v>
      </c>
    </row>
    <row r="4385" spans="1:10">
      <c r="A4385">
        <v>0.34</v>
      </c>
      <c r="B4385">
        <v>0</v>
      </c>
      <c r="C4385">
        <v>-115.845424758284</v>
      </c>
      <c r="D4385" t="s">
        <v>10</v>
      </c>
      <c r="E4385" t="s">
        <v>4016</v>
      </c>
      <c r="F4385" t="s">
        <v>3822</v>
      </c>
      <c r="G4385">
        <v>5</v>
      </c>
      <c r="H4385">
        <v>0.34</v>
      </c>
      <c r="I4385">
        <v>8.96257980918721E-2</v>
      </c>
      <c r="J4385" s="6" t="s">
        <v>246</v>
      </c>
    </row>
    <row r="4386" spans="1:10">
      <c r="A4386">
        <v>0.26</v>
      </c>
      <c r="B4386">
        <v>0</v>
      </c>
      <c r="C4386">
        <v>-392.94727598919297</v>
      </c>
      <c r="D4386" t="s">
        <v>14</v>
      </c>
      <c r="E4386" t="s">
        <v>4016</v>
      </c>
      <c r="F4386" t="s">
        <v>3822</v>
      </c>
      <c r="G4386">
        <v>16</v>
      </c>
      <c r="H4386">
        <v>0.26</v>
      </c>
      <c r="I4386" s="6" t="s">
        <v>440</v>
      </c>
      <c r="J4386">
        <v>0.50498332953799996</v>
      </c>
    </row>
    <row r="4387" spans="1:10">
      <c r="A4387">
        <v>0</v>
      </c>
      <c r="B4387">
        <v>0</v>
      </c>
      <c r="C4387">
        <v>-7.7117821472622499</v>
      </c>
      <c r="D4387" t="s">
        <v>10</v>
      </c>
      <c r="E4387" t="s">
        <v>4017</v>
      </c>
      <c r="F4387" t="s">
        <v>3822</v>
      </c>
      <c r="G4387">
        <v>7</v>
      </c>
      <c r="H4387">
        <v>0</v>
      </c>
      <c r="I4387">
        <v>0</v>
      </c>
      <c r="J4387" s="6" t="s">
        <v>214</v>
      </c>
    </row>
    <row r="4388" spans="1:10">
      <c r="A4388">
        <v>0.01</v>
      </c>
      <c r="B4388">
        <v>0</v>
      </c>
      <c r="C4388">
        <v>-23.273699062703599</v>
      </c>
      <c r="D4388" t="s">
        <v>13</v>
      </c>
      <c r="E4388" t="s">
        <v>4017</v>
      </c>
      <c r="F4388" t="s">
        <v>3822</v>
      </c>
      <c r="G4388">
        <v>5</v>
      </c>
      <c r="H4388">
        <v>0.01</v>
      </c>
      <c r="I4388" s="6" t="s">
        <v>758</v>
      </c>
      <c r="J4388" s="6" t="s">
        <v>759</v>
      </c>
    </row>
    <row r="4389" spans="1:10">
      <c r="A4389">
        <v>0.42</v>
      </c>
      <c r="B4389">
        <v>0</v>
      </c>
      <c r="C4389">
        <v>-536.77797268502104</v>
      </c>
      <c r="D4389" t="s">
        <v>14</v>
      </c>
      <c r="E4389" t="s">
        <v>4017</v>
      </c>
      <c r="F4389" t="s">
        <v>3822</v>
      </c>
      <c r="G4389">
        <v>16</v>
      </c>
      <c r="H4389">
        <v>0.42</v>
      </c>
      <c r="I4389" s="6" t="s">
        <v>228</v>
      </c>
      <c r="J4389" s="6" t="s">
        <v>229</v>
      </c>
    </row>
    <row r="4390" spans="1:10">
      <c r="A4390">
        <v>0.03</v>
      </c>
      <c r="B4390">
        <v>0</v>
      </c>
      <c r="C4390">
        <v>-48.006262885858199</v>
      </c>
      <c r="D4390" t="s">
        <v>10</v>
      </c>
      <c r="E4390" t="s">
        <v>4018</v>
      </c>
      <c r="F4390" t="s">
        <v>3822</v>
      </c>
      <c r="G4390">
        <v>6</v>
      </c>
      <c r="H4390">
        <v>0.03</v>
      </c>
      <c r="I4390">
        <v>1.2891607655190101E-3</v>
      </c>
      <c r="J4390" s="6" t="s">
        <v>753</v>
      </c>
    </row>
    <row r="4391" spans="1:10">
      <c r="A4391">
        <v>0.45</v>
      </c>
      <c r="B4391">
        <v>0</v>
      </c>
      <c r="C4391">
        <v>-680.21642079017704</v>
      </c>
      <c r="D4391" t="s">
        <v>14</v>
      </c>
      <c r="E4391" t="s">
        <v>4018</v>
      </c>
      <c r="F4391" t="s">
        <v>3822</v>
      </c>
      <c r="G4391">
        <v>16</v>
      </c>
      <c r="H4391">
        <v>0.45</v>
      </c>
      <c r="I4391" s="6" t="s">
        <v>233</v>
      </c>
      <c r="J4391" s="6" t="s">
        <v>234</v>
      </c>
    </row>
    <row r="4392" spans="1:10">
      <c r="A4392">
        <v>0.33</v>
      </c>
      <c r="B4392">
        <v>0</v>
      </c>
      <c r="C4392">
        <v>-862.33200687945896</v>
      </c>
      <c r="D4392" t="s">
        <v>14</v>
      </c>
      <c r="E4392" t="s">
        <v>4019</v>
      </c>
      <c r="F4392" t="s">
        <v>3822</v>
      </c>
      <c r="G4392">
        <v>16</v>
      </c>
      <c r="H4392">
        <v>0.33</v>
      </c>
      <c r="I4392" s="6" t="s">
        <v>1025</v>
      </c>
      <c r="J4392" s="6" t="s">
        <v>1026</v>
      </c>
    </row>
    <row r="4393" spans="1:10">
      <c r="A4393">
        <v>0.37</v>
      </c>
      <c r="B4393">
        <v>0</v>
      </c>
      <c r="C4393">
        <v>-106.980400871442</v>
      </c>
      <c r="D4393" t="s">
        <v>10</v>
      </c>
      <c r="E4393" t="s">
        <v>4020</v>
      </c>
      <c r="F4393" t="s">
        <v>3822</v>
      </c>
      <c r="G4393">
        <v>6</v>
      </c>
      <c r="H4393">
        <v>0.37</v>
      </c>
      <c r="I4393" s="6" t="s">
        <v>1322</v>
      </c>
      <c r="J4393" s="6" t="s">
        <v>1323</v>
      </c>
    </row>
    <row r="4394" spans="1:10">
      <c r="A4394">
        <v>0.5</v>
      </c>
      <c r="B4394">
        <v>0</v>
      </c>
      <c r="C4394">
        <v>-68.269390437466598</v>
      </c>
      <c r="D4394" t="s">
        <v>13</v>
      </c>
      <c r="E4394" t="s">
        <v>4020</v>
      </c>
      <c r="F4394" t="s">
        <v>3822</v>
      </c>
      <c r="G4394">
        <v>7</v>
      </c>
      <c r="H4394">
        <v>0.5</v>
      </c>
      <c r="I4394" s="6" t="s">
        <v>903</v>
      </c>
      <c r="J4394" s="6" t="s">
        <v>904</v>
      </c>
    </row>
    <row r="4395" spans="1:10">
      <c r="A4395">
        <v>0.4</v>
      </c>
      <c r="B4395">
        <v>0</v>
      </c>
      <c r="C4395">
        <v>-489.61943993703198</v>
      </c>
      <c r="D4395" t="s">
        <v>14</v>
      </c>
      <c r="E4395" t="s">
        <v>4020</v>
      </c>
      <c r="F4395" t="s">
        <v>3822</v>
      </c>
      <c r="G4395">
        <v>16</v>
      </c>
      <c r="H4395">
        <v>0.4</v>
      </c>
      <c r="I4395" s="6" t="s">
        <v>257</v>
      </c>
      <c r="J4395" s="6" t="s">
        <v>258</v>
      </c>
    </row>
    <row r="4396" spans="1:10">
      <c r="A4396">
        <v>0.3</v>
      </c>
      <c r="B4396">
        <v>0</v>
      </c>
      <c r="C4396">
        <v>-47.979152155702998</v>
      </c>
      <c r="D4396" t="s">
        <v>10</v>
      </c>
      <c r="E4396" t="s">
        <v>4021</v>
      </c>
      <c r="F4396" t="s">
        <v>3822</v>
      </c>
      <c r="G4396">
        <v>5</v>
      </c>
      <c r="H4396">
        <v>0.3</v>
      </c>
      <c r="I4396">
        <v>7.2584039985663401E-2</v>
      </c>
      <c r="J4396" s="6" t="s">
        <v>972</v>
      </c>
    </row>
    <row r="4397" spans="1:10">
      <c r="A4397">
        <v>0.17</v>
      </c>
      <c r="B4397">
        <v>0</v>
      </c>
      <c r="C4397">
        <v>-252.242863747162</v>
      </c>
      <c r="D4397" t="s">
        <v>14</v>
      </c>
      <c r="E4397" t="s">
        <v>4021</v>
      </c>
      <c r="F4397" t="s">
        <v>3822</v>
      </c>
      <c r="G4397">
        <v>16</v>
      </c>
      <c r="H4397">
        <v>0.17</v>
      </c>
      <c r="I4397">
        <v>5.6689958584459903E-2</v>
      </c>
      <c r="J4397" s="6" t="s">
        <v>179</v>
      </c>
    </row>
    <row r="4398" spans="1:10">
      <c r="A4398" s="6" t="s">
        <v>773</v>
      </c>
      <c r="B4398">
        <v>0</v>
      </c>
      <c r="C4398">
        <v>-106.821007023975</v>
      </c>
      <c r="D4398" t="s">
        <v>10</v>
      </c>
      <c r="E4398" t="s">
        <v>4022</v>
      </c>
      <c r="F4398" t="s">
        <v>3822</v>
      </c>
      <c r="G4398">
        <v>5</v>
      </c>
      <c r="H4398" s="6" t="s">
        <v>773</v>
      </c>
      <c r="I4398">
        <v>9.4092631159024595E-2</v>
      </c>
      <c r="J4398" s="6" t="s">
        <v>998</v>
      </c>
    </row>
    <row r="4399" spans="1:10">
      <c r="A4399">
        <v>0.81</v>
      </c>
      <c r="B4399">
        <v>0</v>
      </c>
      <c r="C4399">
        <v>-507.31290146867298</v>
      </c>
      <c r="D4399" t="s">
        <v>14</v>
      </c>
      <c r="E4399" t="s">
        <v>4022</v>
      </c>
      <c r="F4399" t="s">
        <v>3822</v>
      </c>
      <c r="G4399">
        <v>16</v>
      </c>
      <c r="H4399">
        <v>0.81</v>
      </c>
      <c r="I4399" s="6" t="s">
        <v>525</v>
      </c>
      <c r="J4399" s="6" t="s">
        <v>526</v>
      </c>
    </row>
    <row r="4400" spans="1:10">
      <c r="A4400">
        <v>0.51</v>
      </c>
      <c r="B4400">
        <v>0</v>
      </c>
      <c r="C4400">
        <v>-69.228410466883702</v>
      </c>
      <c r="D4400" t="s">
        <v>13</v>
      </c>
      <c r="E4400" t="s">
        <v>4023</v>
      </c>
      <c r="F4400" t="s">
        <v>3822</v>
      </c>
      <c r="G4400">
        <v>5</v>
      </c>
      <c r="H4400">
        <v>0.51</v>
      </c>
      <c r="I4400" s="6" t="s">
        <v>3909</v>
      </c>
      <c r="J4400" s="6" t="s">
        <v>3910</v>
      </c>
    </row>
    <row r="4401" spans="1:10">
      <c r="A4401">
        <v>0.23</v>
      </c>
      <c r="B4401">
        <v>0</v>
      </c>
      <c r="C4401">
        <v>-684.06150591417895</v>
      </c>
      <c r="D4401" t="s">
        <v>14</v>
      </c>
      <c r="E4401" t="s">
        <v>4023</v>
      </c>
      <c r="F4401" t="s">
        <v>3822</v>
      </c>
      <c r="G4401">
        <v>16</v>
      </c>
      <c r="H4401">
        <v>0.23</v>
      </c>
      <c r="I4401">
        <v>8.9866955870574194E-2</v>
      </c>
      <c r="J4401" s="6" t="s">
        <v>402</v>
      </c>
    </row>
    <row r="4402" spans="1:10">
      <c r="A4402">
        <v>0.24</v>
      </c>
      <c r="B4402">
        <v>0</v>
      </c>
      <c r="C4402">
        <v>-113.139082454516</v>
      </c>
      <c r="D4402" t="s">
        <v>10</v>
      </c>
      <c r="E4402" t="s">
        <v>4024</v>
      </c>
      <c r="F4402" t="s">
        <v>3822</v>
      </c>
      <c r="G4402">
        <v>6</v>
      </c>
      <c r="H4402">
        <v>0.24</v>
      </c>
      <c r="I4402">
        <v>5.6010877331179397E-2</v>
      </c>
      <c r="J4402" s="6" t="s">
        <v>1803</v>
      </c>
    </row>
    <row r="4403" spans="1:10">
      <c r="A4403">
        <v>0</v>
      </c>
      <c r="B4403">
        <v>0</v>
      </c>
      <c r="C4403">
        <v>-20.8032556887247</v>
      </c>
      <c r="D4403" t="s">
        <v>13</v>
      </c>
      <c r="E4403" t="s">
        <v>4024</v>
      </c>
      <c r="F4403" t="s">
        <v>3822</v>
      </c>
      <c r="G4403">
        <v>5</v>
      </c>
      <c r="H4403">
        <v>0</v>
      </c>
      <c r="I4403" s="6" t="s">
        <v>126</v>
      </c>
      <c r="J4403" s="6" t="s">
        <v>127</v>
      </c>
    </row>
    <row r="4404" spans="1:10">
      <c r="A4404">
        <v>0.59</v>
      </c>
      <c r="B4404">
        <v>0</v>
      </c>
      <c r="C4404">
        <v>-513.08100227724697</v>
      </c>
      <c r="D4404" t="s">
        <v>14</v>
      </c>
      <c r="E4404" t="s">
        <v>4024</v>
      </c>
      <c r="F4404" t="s">
        <v>3822</v>
      </c>
      <c r="G4404">
        <v>16</v>
      </c>
      <c r="H4404">
        <v>0.59</v>
      </c>
      <c r="I4404" s="6" t="s">
        <v>426</v>
      </c>
      <c r="J4404" s="6" t="s">
        <v>427</v>
      </c>
    </row>
    <row r="4405" spans="1:10">
      <c r="A4405">
        <v>0.08</v>
      </c>
      <c r="B4405">
        <v>0</v>
      </c>
      <c r="C4405">
        <v>-598.56728199933195</v>
      </c>
      <c r="D4405" t="s">
        <v>14</v>
      </c>
      <c r="E4405" t="s">
        <v>4025</v>
      </c>
      <c r="F4405" t="s">
        <v>3822</v>
      </c>
      <c r="G4405">
        <v>16</v>
      </c>
      <c r="H4405">
        <v>0.08</v>
      </c>
      <c r="I4405">
        <v>1.6879457268963199E-2</v>
      </c>
      <c r="J4405" s="6" t="s">
        <v>713</v>
      </c>
    </row>
    <row r="4406" spans="1:10">
      <c r="A4406" s="6" t="s">
        <v>573</v>
      </c>
      <c r="B4406">
        <v>0</v>
      </c>
      <c r="C4406">
        <v>-609.38414373169599</v>
      </c>
      <c r="D4406" t="s">
        <v>14</v>
      </c>
      <c r="E4406" t="s">
        <v>4026</v>
      </c>
      <c r="F4406" t="s">
        <v>3822</v>
      </c>
      <c r="G4406">
        <v>16</v>
      </c>
      <c r="H4406" s="6" t="s">
        <v>573</v>
      </c>
      <c r="I4406" s="6" t="s">
        <v>575</v>
      </c>
      <c r="J4406" s="6" t="s">
        <v>576</v>
      </c>
    </row>
    <row r="4407" spans="1:10">
      <c r="A4407">
        <v>0.79</v>
      </c>
      <c r="B4407">
        <v>0</v>
      </c>
      <c r="C4407">
        <v>-670.05385803984598</v>
      </c>
      <c r="D4407" t="s">
        <v>14</v>
      </c>
      <c r="E4407" t="s">
        <v>4027</v>
      </c>
      <c r="F4407" t="s">
        <v>3822</v>
      </c>
      <c r="G4407">
        <v>16</v>
      </c>
      <c r="H4407">
        <v>0.79</v>
      </c>
      <c r="I4407" s="6" t="s">
        <v>239</v>
      </c>
      <c r="J4407" s="6" t="s">
        <v>240</v>
      </c>
    </row>
    <row r="4408" spans="1:10">
      <c r="A4408">
        <v>0.21</v>
      </c>
      <c r="B4408">
        <v>0</v>
      </c>
      <c r="C4408">
        <v>-684.64241456757895</v>
      </c>
      <c r="D4408" t="s">
        <v>14</v>
      </c>
      <c r="E4408" t="s">
        <v>4028</v>
      </c>
      <c r="F4408" t="s">
        <v>3822</v>
      </c>
      <c r="G4408">
        <v>16</v>
      </c>
      <c r="H4408">
        <v>0.21</v>
      </c>
      <c r="I4408" s="6" t="s">
        <v>162</v>
      </c>
      <c r="J4408" s="6" t="s">
        <v>163</v>
      </c>
    </row>
    <row r="4409" spans="1:10">
      <c r="A4409">
        <v>0.3</v>
      </c>
      <c r="B4409">
        <v>0</v>
      </c>
      <c r="C4409">
        <v>-681.05459097218795</v>
      </c>
      <c r="D4409" t="s">
        <v>14</v>
      </c>
      <c r="E4409" t="s">
        <v>4029</v>
      </c>
      <c r="F4409" t="s">
        <v>3822</v>
      </c>
      <c r="G4409">
        <v>16</v>
      </c>
      <c r="H4409">
        <v>0.3</v>
      </c>
      <c r="I4409" s="6" t="s">
        <v>111</v>
      </c>
      <c r="J4409" s="6" t="s">
        <v>112</v>
      </c>
    </row>
    <row r="4410" spans="1:10">
      <c r="A4410">
        <v>0.64</v>
      </c>
      <c r="B4410">
        <v>0</v>
      </c>
      <c r="C4410">
        <v>-666.84591149834296</v>
      </c>
      <c r="D4410" t="s">
        <v>14</v>
      </c>
      <c r="E4410" t="s">
        <v>4030</v>
      </c>
      <c r="F4410" t="s">
        <v>3822</v>
      </c>
      <c r="G4410">
        <v>16</v>
      </c>
      <c r="H4410">
        <v>0.64</v>
      </c>
      <c r="I4410" s="6" t="s">
        <v>154</v>
      </c>
      <c r="J4410" s="6" t="s">
        <v>155</v>
      </c>
    </row>
    <row r="4411" spans="1:10">
      <c r="A4411">
        <v>0.28000000000000003</v>
      </c>
      <c r="B4411">
        <v>0</v>
      </c>
      <c r="C4411">
        <v>-832.00855469974999</v>
      </c>
      <c r="D4411" t="s">
        <v>14</v>
      </c>
      <c r="E4411" t="s">
        <v>4031</v>
      </c>
      <c r="F4411" t="s">
        <v>3822</v>
      </c>
      <c r="G4411">
        <v>16</v>
      </c>
      <c r="H4411">
        <v>0.28000000000000003</v>
      </c>
      <c r="I4411" s="6" t="s">
        <v>280</v>
      </c>
      <c r="J4411" s="6" t="s">
        <v>281</v>
      </c>
    </row>
    <row r="4412" spans="1:10">
      <c r="A4412">
        <v>0</v>
      </c>
      <c r="B4412">
        <v>0</v>
      </c>
      <c r="C4412">
        <v>-7.3166445013490398</v>
      </c>
      <c r="D4412" t="s">
        <v>14</v>
      </c>
      <c r="E4412" t="s">
        <v>4032</v>
      </c>
      <c r="F4412" t="s">
        <v>3822</v>
      </c>
      <c r="G4412">
        <v>16</v>
      </c>
      <c r="H4412">
        <v>0</v>
      </c>
      <c r="I4412">
        <v>0</v>
      </c>
      <c r="J4412" s="6" t="s">
        <v>140</v>
      </c>
    </row>
    <row r="4413" spans="1:10">
      <c r="A4413">
        <v>0</v>
      </c>
      <c r="B4413">
        <v>0</v>
      </c>
      <c r="C4413">
        <v>-5.4573323684512802</v>
      </c>
      <c r="D4413" t="s">
        <v>14</v>
      </c>
      <c r="E4413" t="s">
        <v>4033</v>
      </c>
      <c r="F4413" t="s">
        <v>3822</v>
      </c>
      <c r="G4413">
        <v>16</v>
      </c>
      <c r="H4413">
        <v>0</v>
      </c>
      <c r="I4413">
        <v>0</v>
      </c>
      <c r="J4413" s="6" t="s">
        <v>140</v>
      </c>
    </row>
    <row r="4414" spans="1:10">
      <c r="A4414">
        <v>0.05</v>
      </c>
      <c r="B4414">
        <v>0</v>
      </c>
      <c r="C4414">
        <v>-348.44249608279301</v>
      </c>
      <c r="D4414" t="s">
        <v>14</v>
      </c>
      <c r="E4414" t="s">
        <v>4034</v>
      </c>
      <c r="F4414" t="s">
        <v>3822</v>
      </c>
      <c r="G4414">
        <v>16</v>
      </c>
      <c r="H4414">
        <v>0.05</v>
      </c>
      <c r="I4414">
        <v>7.5593352321114303E-3</v>
      </c>
      <c r="J4414" s="6" t="s">
        <v>199</v>
      </c>
    </row>
    <row r="4415" spans="1:10">
      <c r="A4415">
        <v>0.63</v>
      </c>
      <c r="B4415">
        <v>0</v>
      </c>
      <c r="C4415">
        <v>-660.98386933310098</v>
      </c>
      <c r="D4415" t="s">
        <v>14</v>
      </c>
      <c r="E4415" t="s">
        <v>4035</v>
      </c>
      <c r="F4415" t="s">
        <v>3822</v>
      </c>
      <c r="G4415">
        <v>16</v>
      </c>
      <c r="H4415">
        <v>0.63</v>
      </c>
      <c r="I4415" s="6" t="s">
        <v>497</v>
      </c>
      <c r="J4415" s="6" t="s">
        <v>498</v>
      </c>
    </row>
    <row r="4416" spans="1:10">
      <c r="A4416">
        <v>0</v>
      </c>
      <c r="B4416">
        <v>0</v>
      </c>
      <c r="C4416">
        <v>-5.5879867345468002</v>
      </c>
      <c r="D4416" t="s">
        <v>14</v>
      </c>
      <c r="E4416" t="s">
        <v>4036</v>
      </c>
      <c r="F4416" t="s">
        <v>3822</v>
      </c>
      <c r="G4416">
        <v>16</v>
      </c>
      <c r="H4416">
        <v>0</v>
      </c>
      <c r="I4416">
        <v>0</v>
      </c>
      <c r="J4416" s="6" t="s">
        <v>140</v>
      </c>
    </row>
    <row r="4417" spans="1:10">
      <c r="A4417">
        <v>0</v>
      </c>
      <c r="B4417">
        <v>0</v>
      </c>
      <c r="C4417">
        <v>-25.897549042848102</v>
      </c>
      <c r="D4417" t="s">
        <v>10</v>
      </c>
      <c r="E4417" t="s">
        <v>4037</v>
      </c>
      <c r="F4417" t="s">
        <v>3822</v>
      </c>
      <c r="G4417">
        <v>6</v>
      </c>
      <c r="H4417">
        <v>0</v>
      </c>
      <c r="I4417">
        <v>0</v>
      </c>
      <c r="J4417" s="6" t="s">
        <v>109</v>
      </c>
    </row>
    <row r="4418" spans="1:10">
      <c r="A4418">
        <v>0</v>
      </c>
      <c r="B4418">
        <v>0</v>
      </c>
      <c r="C4418">
        <v>-17.669019056701099</v>
      </c>
      <c r="D4418" t="s">
        <v>13</v>
      </c>
      <c r="E4418" t="s">
        <v>4037</v>
      </c>
      <c r="F4418" t="s">
        <v>3822</v>
      </c>
      <c r="G4418">
        <v>6</v>
      </c>
      <c r="H4418">
        <v>0</v>
      </c>
      <c r="I4418">
        <v>0</v>
      </c>
      <c r="J4418" s="6" t="s">
        <v>109</v>
      </c>
    </row>
    <row r="4419" spans="1:10">
      <c r="A4419">
        <v>0.27</v>
      </c>
      <c r="B4419">
        <v>0</v>
      </c>
      <c r="C4419">
        <v>-534.66041896411002</v>
      </c>
      <c r="D4419" t="s">
        <v>14</v>
      </c>
      <c r="E4419" t="s">
        <v>4037</v>
      </c>
      <c r="F4419" t="s">
        <v>3822</v>
      </c>
      <c r="G4419">
        <v>16</v>
      </c>
      <c r="H4419">
        <v>0.27</v>
      </c>
      <c r="I4419">
        <v>0.114172650502742</v>
      </c>
      <c r="J4419" s="6" t="s">
        <v>429</v>
      </c>
    </row>
    <row r="4420" spans="1:10">
      <c r="A4420">
        <v>0.64</v>
      </c>
      <c r="B4420">
        <v>0</v>
      </c>
      <c r="C4420">
        <v>-501.79357469841898</v>
      </c>
      <c r="D4420" t="s">
        <v>14</v>
      </c>
      <c r="E4420" t="s">
        <v>4038</v>
      </c>
      <c r="F4420" t="s">
        <v>3822</v>
      </c>
      <c r="G4420">
        <v>16</v>
      </c>
      <c r="H4420">
        <v>0.64</v>
      </c>
      <c r="I4420" s="6" t="s">
        <v>154</v>
      </c>
      <c r="J4420" s="6" t="s">
        <v>155</v>
      </c>
    </row>
    <row r="4421" spans="1:10">
      <c r="A4421">
        <v>0.61</v>
      </c>
      <c r="B4421">
        <v>0</v>
      </c>
      <c r="C4421">
        <v>-99.053853793020494</v>
      </c>
      <c r="D4421" t="s">
        <v>10</v>
      </c>
      <c r="E4421" t="s">
        <v>4039</v>
      </c>
      <c r="F4421" t="s">
        <v>3822</v>
      </c>
      <c r="G4421">
        <v>5</v>
      </c>
      <c r="H4421">
        <v>0.61</v>
      </c>
      <c r="I4421" s="6" t="s">
        <v>134</v>
      </c>
      <c r="J4421" s="6" t="s">
        <v>135</v>
      </c>
    </row>
    <row r="4422" spans="1:10">
      <c r="A4422">
        <v>0.62</v>
      </c>
      <c r="B4422">
        <v>0</v>
      </c>
      <c r="C4422">
        <v>-680.563572913435</v>
      </c>
      <c r="D4422" t="s">
        <v>14</v>
      </c>
      <c r="E4422" t="s">
        <v>4039</v>
      </c>
      <c r="F4422" t="s">
        <v>3822</v>
      </c>
      <c r="G4422">
        <v>16</v>
      </c>
      <c r="H4422">
        <v>0.62</v>
      </c>
      <c r="I4422" s="6" t="s">
        <v>119</v>
      </c>
      <c r="J4422" s="6" t="s">
        <v>120</v>
      </c>
    </row>
    <row r="4423" spans="1:10">
      <c r="A4423">
        <v>0.79</v>
      </c>
      <c r="B4423">
        <v>0</v>
      </c>
      <c r="C4423">
        <v>-603.51568913527205</v>
      </c>
      <c r="D4423" t="s">
        <v>14</v>
      </c>
      <c r="E4423" t="s">
        <v>4040</v>
      </c>
      <c r="F4423" t="s">
        <v>3822</v>
      </c>
      <c r="G4423">
        <v>16</v>
      </c>
      <c r="H4423">
        <v>0.79</v>
      </c>
      <c r="I4423" s="6" t="s">
        <v>239</v>
      </c>
      <c r="J4423" s="6" t="s">
        <v>240</v>
      </c>
    </row>
    <row r="4424" spans="1:10">
      <c r="A4424">
        <v>0.62</v>
      </c>
      <c r="B4424">
        <v>0</v>
      </c>
      <c r="C4424">
        <v>-562.81287374883004</v>
      </c>
      <c r="D4424" t="s">
        <v>14</v>
      </c>
      <c r="E4424" t="s">
        <v>4041</v>
      </c>
      <c r="F4424" t="s">
        <v>3822</v>
      </c>
      <c r="G4424">
        <v>16</v>
      </c>
      <c r="H4424">
        <v>0.62</v>
      </c>
      <c r="I4424" s="6" t="s">
        <v>119</v>
      </c>
      <c r="J4424" s="6" t="s">
        <v>120</v>
      </c>
    </row>
    <row r="4425" spans="1:10">
      <c r="A4425">
        <v>0.68</v>
      </c>
      <c r="B4425">
        <v>0</v>
      </c>
      <c r="C4425">
        <v>-604.84691636715399</v>
      </c>
      <c r="D4425" t="s">
        <v>14</v>
      </c>
      <c r="E4425" t="s">
        <v>4042</v>
      </c>
      <c r="F4425" t="s">
        <v>3822</v>
      </c>
      <c r="G4425">
        <v>16</v>
      </c>
      <c r="H4425">
        <v>0.68</v>
      </c>
      <c r="I4425" s="6" t="s">
        <v>106</v>
      </c>
      <c r="J4425" s="6" t="s">
        <v>107</v>
      </c>
    </row>
    <row r="4426" spans="1:10">
      <c r="A4426">
        <v>0.72</v>
      </c>
      <c r="B4426">
        <v>0</v>
      </c>
      <c r="C4426">
        <v>-26.2374115712853</v>
      </c>
      <c r="D4426" t="s">
        <v>13</v>
      </c>
      <c r="E4426" t="s">
        <v>4043</v>
      </c>
      <c r="F4426" t="s">
        <v>3822</v>
      </c>
      <c r="G4426">
        <v>5</v>
      </c>
      <c r="H4426">
        <v>0.72</v>
      </c>
      <c r="I4426" s="6" t="s">
        <v>1467</v>
      </c>
      <c r="J4426" s="6" t="s">
        <v>1468</v>
      </c>
    </row>
    <row r="4427" spans="1:10">
      <c r="A4427">
        <v>0.91</v>
      </c>
      <c r="B4427">
        <v>0</v>
      </c>
      <c r="C4427">
        <v>-292.79056342428697</v>
      </c>
      <c r="D4427" t="s">
        <v>14</v>
      </c>
      <c r="E4427" t="s">
        <v>4043</v>
      </c>
      <c r="F4427" t="s">
        <v>3822</v>
      </c>
      <c r="G4427">
        <v>16</v>
      </c>
      <c r="H4427">
        <v>0.91</v>
      </c>
      <c r="I4427">
        <v>0.68176683412285399</v>
      </c>
      <c r="J4427" s="6" t="s">
        <v>276</v>
      </c>
    </row>
    <row r="4428" spans="1:10">
      <c r="A4428">
        <v>0.1</v>
      </c>
      <c r="B4428">
        <v>0</v>
      </c>
      <c r="C4428">
        <v>-494.50100814466202</v>
      </c>
      <c r="D4428" t="s">
        <v>14</v>
      </c>
      <c r="E4428" t="s">
        <v>4044</v>
      </c>
      <c r="F4428" t="s">
        <v>3822</v>
      </c>
      <c r="G4428">
        <v>16</v>
      </c>
      <c r="H4428">
        <v>0.1</v>
      </c>
      <c r="I4428" s="6" t="s">
        <v>172</v>
      </c>
      <c r="J4428" s="6" t="s">
        <v>173</v>
      </c>
    </row>
    <row r="4429" spans="1:10">
      <c r="A4429">
        <v>0</v>
      </c>
      <c r="B4429">
        <v>0</v>
      </c>
      <c r="C4429">
        <v>-5.3769296816232703</v>
      </c>
      <c r="D4429" t="s">
        <v>14</v>
      </c>
      <c r="E4429" t="s">
        <v>4045</v>
      </c>
      <c r="F4429" t="s">
        <v>3822</v>
      </c>
      <c r="G4429">
        <v>16</v>
      </c>
      <c r="H4429">
        <v>0</v>
      </c>
      <c r="I4429">
        <v>0</v>
      </c>
      <c r="J4429" s="6" t="s">
        <v>140</v>
      </c>
    </row>
    <row r="4430" spans="1:10">
      <c r="A4430">
        <v>0.64</v>
      </c>
      <c r="B4430">
        <v>0</v>
      </c>
      <c r="C4430">
        <v>-685.58859140236495</v>
      </c>
      <c r="D4430" t="s">
        <v>14</v>
      </c>
      <c r="E4430" t="s">
        <v>4046</v>
      </c>
      <c r="F4430" t="s">
        <v>3822</v>
      </c>
      <c r="G4430">
        <v>16</v>
      </c>
      <c r="H4430">
        <v>0.64</v>
      </c>
      <c r="I4430" s="6" t="s">
        <v>154</v>
      </c>
      <c r="J4430" s="6" t="s">
        <v>155</v>
      </c>
    </row>
    <row r="4431" spans="1:10">
      <c r="A4431">
        <v>0</v>
      </c>
      <c r="B4431">
        <v>0</v>
      </c>
      <c r="C4431">
        <v>-224.90410323389099</v>
      </c>
      <c r="D4431" t="s">
        <v>14</v>
      </c>
      <c r="E4431" t="s">
        <v>4047</v>
      </c>
      <c r="F4431" t="s">
        <v>3822</v>
      </c>
      <c r="G4431">
        <v>16</v>
      </c>
      <c r="H4431">
        <v>0</v>
      </c>
      <c r="I4431">
        <v>0</v>
      </c>
      <c r="J4431" s="6" t="s">
        <v>140</v>
      </c>
    </row>
    <row r="4432" spans="1:10">
      <c r="A4432">
        <v>0.62</v>
      </c>
      <c r="B4432">
        <v>0</v>
      </c>
      <c r="C4432">
        <v>-664.24933371115696</v>
      </c>
      <c r="D4432" t="s">
        <v>14</v>
      </c>
      <c r="E4432" t="s">
        <v>4048</v>
      </c>
      <c r="F4432" t="s">
        <v>3822</v>
      </c>
      <c r="G4432">
        <v>16</v>
      </c>
      <c r="H4432">
        <v>0.62</v>
      </c>
      <c r="I4432" s="6" t="s">
        <v>119</v>
      </c>
      <c r="J4432" s="6" t="s">
        <v>120</v>
      </c>
    </row>
    <row r="4433" spans="1:10">
      <c r="A4433">
        <v>0</v>
      </c>
      <c r="B4433">
        <v>0</v>
      </c>
      <c r="C4433">
        <v>-18.7114669767024</v>
      </c>
      <c r="D4433" t="s">
        <v>10</v>
      </c>
      <c r="E4433" t="s">
        <v>4049</v>
      </c>
      <c r="F4433" t="s">
        <v>3822</v>
      </c>
      <c r="G4433">
        <v>6</v>
      </c>
      <c r="H4433">
        <v>0</v>
      </c>
      <c r="I4433">
        <v>0</v>
      </c>
      <c r="J4433" s="6" t="s">
        <v>109</v>
      </c>
    </row>
    <row r="4434" spans="1:10">
      <c r="A4434">
        <v>0</v>
      </c>
      <c r="B4434">
        <v>0</v>
      </c>
      <c r="C4434">
        <v>-15.0011241953457</v>
      </c>
      <c r="D4434" t="s">
        <v>13</v>
      </c>
      <c r="E4434" t="s">
        <v>4049</v>
      </c>
      <c r="F4434" t="s">
        <v>3822</v>
      </c>
      <c r="G4434">
        <v>7</v>
      </c>
      <c r="H4434">
        <v>0</v>
      </c>
      <c r="I4434">
        <v>0</v>
      </c>
      <c r="J4434" s="6" t="s">
        <v>214</v>
      </c>
    </row>
    <row r="4435" spans="1:10">
      <c r="A4435">
        <v>0</v>
      </c>
      <c r="B4435">
        <v>0</v>
      </c>
      <c r="C4435">
        <v>-329.05291967632098</v>
      </c>
      <c r="D4435" t="s">
        <v>14</v>
      </c>
      <c r="E4435" t="s">
        <v>4049</v>
      </c>
      <c r="F4435" t="s">
        <v>3822</v>
      </c>
      <c r="G4435">
        <v>16</v>
      </c>
      <c r="H4435">
        <v>0</v>
      </c>
      <c r="I4435">
        <v>0</v>
      </c>
      <c r="J4435" s="6" t="s">
        <v>140</v>
      </c>
    </row>
    <row r="4436" spans="1:10">
      <c r="A4436" s="6" t="s">
        <v>760</v>
      </c>
      <c r="B4436">
        <v>0</v>
      </c>
      <c r="C4436">
        <v>-373.24272157859599</v>
      </c>
      <c r="D4436" t="s">
        <v>14</v>
      </c>
      <c r="E4436" t="s">
        <v>4050</v>
      </c>
      <c r="F4436" t="s">
        <v>3822</v>
      </c>
      <c r="G4436">
        <v>16</v>
      </c>
      <c r="H4436" s="6" t="s">
        <v>760</v>
      </c>
      <c r="I4436" s="6" t="s">
        <v>762</v>
      </c>
      <c r="J4436" s="6" t="s">
        <v>763</v>
      </c>
    </row>
    <row r="4437" spans="1:10">
      <c r="A4437">
        <v>0.14000000000000001</v>
      </c>
      <c r="B4437">
        <v>0</v>
      </c>
      <c r="C4437">
        <v>-474.02018243958798</v>
      </c>
      <c r="D4437" t="s">
        <v>14</v>
      </c>
      <c r="E4437" t="s">
        <v>4051</v>
      </c>
      <c r="F4437" t="s">
        <v>3822</v>
      </c>
      <c r="G4437">
        <v>16</v>
      </c>
      <c r="H4437">
        <v>0.14000000000000001</v>
      </c>
      <c r="I4437">
        <v>4.1864672574284501E-2</v>
      </c>
      <c r="J4437" s="6" t="s">
        <v>170</v>
      </c>
    </row>
    <row r="4438" spans="1:10">
      <c r="A4438">
        <v>0.32</v>
      </c>
      <c r="B4438">
        <v>0</v>
      </c>
      <c r="C4438">
        <v>-38.124526879160598</v>
      </c>
      <c r="D4438" t="s">
        <v>10</v>
      </c>
      <c r="E4438" t="s">
        <v>4052</v>
      </c>
      <c r="F4438" t="s">
        <v>3822</v>
      </c>
      <c r="G4438">
        <v>5</v>
      </c>
      <c r="H4438">
        <v>0.32</v>
      </c>
      <c r="I4438">
        <v>8.0937723303772996E-2</v>
      </c>
      <c r="J4438" s="6" t="s">
        <v>409</v>
      </c>
    </row>
    <row r="4439" spans="1:10">
      <c r="A4439">
        <v>0.01</v>
      </c>
      <c r="B4439">
        <v>0</v>
      </c>
      <c r="C4439">
        <v>-351.173462199906</v>
      </c>
      <c r="D4439" t="s">
        <v>14</v>
      </c>
      <c r="E4439" t="s">
        <v>4052</v>
      </c>
      <c r="F4439" t="s">
        <v>3822</v>
      </c>
      <c r="G4439">
        <v>16</v>
      </c>
      <c r="H4439">
        <v>0.01</v>
      </c>
      <c r="I4439" s="6" t="s">
        <v>479</v>
      </c>
      <c r="J4439" s="6" t="s">
        <v>480</v>
      </c>
    </row>
    <row r="4440" spans="1:10">
      <c r="A4440" s="6" t="s">
        <v>192</v>
      </c>
      <c r="B4440">
        <v>0</v>
      </c>
      <c r="C4440">
        <v>-682.819572777958</v>
      </c>
      <c r="D4440" t="s">
        <v>14</v>
      </c>
      <c r="E4440" t="s">
        <v>4053</v>
      </c>
      <c r="F4440" t="s">
        <v>3822</v>
      </c>
      <c r="G4440">
        <v>16</v>
      </c>
      <c r="H4440" s="6" t="s">
        <v>192</v>
      </c>
      <c r="I4440" s="6" t="s">
        <v>193</v>
      </c>
      <c r="J4440" s="6" t="s">
        <v>194</v>
      </c>
    </row>
    <row r="4441" spans="1:10">
      <c r="A4441">
        <v>0.62</v>
      </c>
      <c r="B4441">
        <v>0</v>
      </c>
      <c r="C4441">
        <v>-582.179334991877</v>
      </c>
      <c r="D4441" t="s">
        <v>14</v>
      </c>
      <c r="E4441" t="s">
        <v>4054</v>
      </c>
      <c r="F4441" t="s">
        <v>3822</v>
      </c>
      <c r="G4441">
        <v>16</v>
      </c>
      <c r="H4441">
        <v>0.62</v>
      </c>
      <c r="I4441" s="6" t="s">
        <v>119</v>
      </c>
      <c r="J4441" s="6" t="s">
        <v>120</v>
      </c>
    </row>
    <row r="4442" spans="1:10">
      <c r="A4442" s="6" t="s">
        <v>192</v>
      </c>
      <c r="B4442">
        <v>0</v>
      </c>
      <c r="C4442">
        <v>-118.183713233617</v>
      </c>
      <c r="D4442" t="s">
        <v>10</v>
      </c>
      <c r="E4442" t="s">
        <v>4055</v>
      </c>
      <c r="F4442" t="s">
        <v>3822</v>
      </c>
      <c r="G4442">
        <v>5</v>
      </c>
      <c r="H4442" s="6" t="s">
        <v>192</v>
      </c>
      <c r="I4442" s="6" t="s">
        <v>1614</v>
      </c>
      <c r="J4442" s="6" t="s">
        <v>1615</v>
      </c>
    </row>
    <row r="4443" spans="1:10">
      <c r="A4443">
        <v>0.19</v>
      </c>
      <c r="B4443">
        <v>0</v>
      </c>
      <c r="C4443">
        <v>-597.29680925184198</v>
      </c>
      <c r="D4443" t="s">
        <v>14</v>
      </c>
      <c r="E4443" t="s">
        <v>4055</v>
      </c>
      <c r="F4443" t="s">
        <v>3822</v>
      </c>
      <c r="G4443">
        <v>16</v>
      </c>
      <c r="H4443">
        <v>0.19</v>
      </c>
      <c r="I4443">
        <v>6.7266012751223098E-2</v>
      </c>
      <c r="J4443" s="6" t="s">
        <v>504</v>
      </c>
    </row>
    <row r="4444" spans="1:10">
      <c r="A4444">
        <v>0</v>
      </c>
      <c r="B4444">
        <v>0</v>
      </c>
      <c r="C4444">
        <v>-5.4171310250372704</v>
      </c>
      <c r="D4444" t="s">
        <v>14</v>
      </c>
      <c r="E4444" t="s">
        <v>4056</v>
      </c>
      <c r="F4444" t="s">
        <v>3822</v>
      </c>
      <c r="G4444">
        <v>16</v>
      </c>
      <c r="H4444">
        <v>0</v>
      </c>
      <c r="I4444">
        <v>0</v>
      </c>
      <c r="J4444" s="6" t="s">
        <v>140</v>
      </c>
    </row>
    <row r="4445" spans="1:10">
      <c r="A4445">
        <v>0</v>
      </c>
      <c r="B4445">
        <v>0</v>
      </c>
      <c r="C4445">
        <v>-68.555698765461699</v>
      </c>
      <c r="D4445" t="s">
        <v>14</v>
      </c>
      <c r="E4445" t="s">
        <v>4057</v>
      </c>
      <c r="F4445" t="s">
        <v>3822</v>
      </c>
      <c r="G4445">
        <v>16</v>
      </c>
      <c r="H4445">
        <v>0</v>
      </c>
      <c r="I4445">
        <v>0</v>
      </c>
      <c r="J4445" s="6" t="s">
        <v>140</v>
      </c>
    </row>
    <row r="4446" spans="1:10">
      <c r="A4446" s="6" t="s">
        <v>192</v>
      </c>
      <c r="B4446">
        <v>0</v>
      </c>
      <c r="C4446">
        <v>-610.46213799298403</v>
      </c>
      <c r="D4446" t="s">
        <v>14</v>
      </c>
      <c r="E4446" t="s">
        <v>4058</v>
      </c>
      <c r="F4446" t="s">
        <v>3822</v>
      </c>
      <c r="G4446">
        <v>16</v>
      </c>
      <c r="H4446" s="6" t="s">
        <v>192</v>
      </c>
      <c r="I4446" s="6" t="s">
        <v>193</v>
      </c>
      <c r="J4446" s="6" t="s">
        <v>194</v>
      </c>
    </row>
    <row r="4447" spans="1:10">
      <c r="A4447">
        <v>0.16</v>
      </c>
      <c r="B4447">
        <v>0</v>
      </c>
      <c r="C4447">
        <v>-50.864302478738601</v>
      </c>
      <c r="D4447" t="s">
        <v>10</v>
      </c>
      <c r="E4447" t="s">
        <v>4059</v>
      </c>
      <c r="F4447" t="s">
        <v>3822</v>
      </c>
      <c r="G4447">
        <v>5</v>
      </c>
      <c r="H4447">
        <v>0.16</v>
      </c>
      <c r="I4447">
        <v>2.4498271759069299E-2</v>
      </c>
      <c r="J4447" s="6" t="s">
        <v>572</v>
      </c>
    </row>
    <row r="4448" spans="1:10">
      <c r="A4448">
        <v>0.59</v>
      </c>
      <c r="B4448">
        <v>0</v>
      </c>
      <c r="C4448">
        <v>-638.45732739481195</v>
      </c>
      <c r="D4448" t="s">
        <v>14</v>
      </c>
      <c r="E4448" t="s">
        <v>4059</v>
      </c>
      <c r="F4448" t="s">
        <v>3822</v>
      </c>
      <c r="G4448">
        <v>16</v>
      </c>
      <c r="H4448">
        <v>0.59</v>
      </c>
      <c r="I4448" s="6" t="s">
        <v>426</v>
      </c>
      <c r="J4448" s="6" t="s">
        <v>427</v>
      </c>
    </row>
    <row r="4449" spans="1:10">
      <c r="A4449">
        <v>0.15</v>
      </c>
      <c r="B4449">
        <v>0</v>
      </c>
      <c r="C4449">
        <v>-526.07407430321905</v>
      </c>
      <c r="D4449" t="s">
        <v>14</v>
      </c>
      <c r="E4449" t="s">
        <v>4060</v>
      </c>
      <c r="F4449" t="s">
        <v>3822</v>
      </c>
      <c r="G4449">
        <v>16</v>
      </c>
      <c r="H4449">
        <v>0.15</v>
      </c>
      <c r="I4449">
        <v>4.6658155288370001E-2</v>
      </c>
      <c r="J4449" s="6" t="s">
        <v>365</v>
      </c>
    </row>
    <row r="4450" spans="1:10">
      <c r="A4450">
        <v>0.19</v>
      </c>
      <c r="B4450">
        <v>0</v>
      </c>
      <c r="C4450">
        <v>-782.40992722328303</v>
      </c>
      <c r="D4450" t="s">
        <v>14</v>
      </c>
      <c r="E4450" t="s">
        <v>4061</v>
      </c>
      <c r="F4450" t="s">
        <v>3822</v>
      </c>
      <c r="G4450">
        <v>16</v>
      </c>
      <c r="H4450">
        <v>0.19</v>
      </c>
      <c r="I4450">
        <v>6.7266012751223098E-2</v>
      </c>
      <c r="J4450" s="6" t="s">
        <v>504</v>
      </c>
    </row>
    <row r="4451" spans="1:10">
      <c r="A4451">
        <v>0.72</v>
      </c>
      <c r="B4451">
        <v>0</v>
      </c>
      <c r="C4451">
        <v>-563.70091404623804</v>
      </c>
      <c r="D4451" t="s">
        <v>14</v>
      </c>
      <c r="E4451" t="s">
        <v>4062</v>
      </c>
      <c r="F4451" t="s">
        <v>3822</v>
      </c>
      <c r="G4451">
        <v>16</v>
      </c>
      <c r="H4451">
        <v>0.72</v>
      </c>
      <c r="I4451" s="6" t="s">
        <v>467</v>
      </c>
      <c r="J4451" s="6" t="s">
        <v>468</v>
      </c>
    </row>
    <row r="4452" spans="1:10">
      <c r="A4452">
        <v>0.63</v>
      </c>
      <c r="B4452">
        <v>0</v>
      </c>
      <c r="C4452">
        <v>-598.90279954755795</v>
      </c>
      <c r="D4452" t="s">
        <v>14</v>
      </c>
      <c r="E4452" t="s">
        <v>4063</v>
      </c>
      <c r="F4452" t="s">
        <v>3822</v>
      </c>
      <c r="G4452">
        <v>16</v>
      </c>
      <c r="H4452">
        <v>0.63</v>
      </c>
      <c r="I4452" s="6" t="s">
        <v>497</v>
      </c>
      <c r="J4452" s="6" t="s">
        <v>498</v>
      </c>
    </row>
    <row r="4453" spans="1:10">
      <c r="A4453">
        <v>0.21</v>
      </c>
      <c r="B4453">
        <v>0</v>
      </c>
      <c r="C4453">
        <v>-122.14047921214799</v>
      </c>
      <c r="D4453" t="s">
        <v>10</v>
      </c>
      <c r="E4453" t="s">
        <v>4064</v>
      </c>
      <c r="F4453" t="s">
        <v>3822</v>
      </c>
      <c r="G4453">
        <v>5</v>
      </c>
      <c r="H4453">
        <v>0.21</v>
      </c>
      <c r="I4453">
        <v>3.9425102245848997E-2</v>
      </c>
      <c r="J4453" s="6" t="s">
        <v>630</v>
      </c>
    </row>
    <row r="4454" spans="1:10">
      <c r="A4454" s="6" t="s">
        <v>573</v>
      </c>
      <c r="B4454">
        <v>0</v>
      </c>
      <c r="C4454">
        <v>-756.810638756402</v>
      </c>
      <c r="D4454" t="s">
        <v>14</v>
      </c>
      <c r="E4454" t="s">
        <v>4064</v>
      </c>
      <c r="F4454" t="s">
        <v>3822</v>
      </c>
      <c r="G4454">
        <v>16</v>
      </c>
      <c r="H4454" s="6" t="s">
        <v>573</v>
      </c>
      <c r="I4454" s="6" t="s">
        <v>575</v>
      </c>
      <c r="J4454" s="6" t="s">
        <v>576</v>
      </c>
    </row>
    <row r="4455" spans="1:10">
      <c r="A4455">
        <v>0.53</v>
      </c>
      <c r="B4455">
        <v>0</v>
      </c>
      <c r="C4455">
        <v>-765.41511934978496</v>
      </c>
      <c r="D4455" t="s">
        <v>14</v>
      </c>
      <c r="E4455" t="s">
        <v>4065</v>
      </c>
      <c r="F4455" t="s">
        <v>3822</v>
      </c>
      <c r="G4455">
        <v>16</v>
      </c>
      <c r="H4455">
        <v>0.53</v>
      </c>
      <c r="I4455" s="6" t="s">
        <v>202</v>
      </c>
      <c r="J4455" s="6" t="s">
        <v>203</v>
      </c>
    </row>
    <row r="4456" spans="1:10">
      <c r="A4456">
        <v>0</v>
      </c>
      <c r="B4456">
        <v>0</v>
      </c>
      <c r="C4456">
        <v>-49.297825097636803</v>
      </c>
      <c r="D4456" t="s">
        <v>14</v>
      </c>
      <c r="E4456" t="s">
        <v>4066</v>
      </c>
      <c r="F4456" t="s">
        <v>3822</v>
      </c>
      <c r="G4456">
        <v>16</v>
      </c>
      <c r="H4456">
        <v>0</v>
      </c>
      <c r="I4456">
        <v>0</v>
      </c>
      <c r="J4456" s="6" t="s">
        <v>140</v>
      </c>
    </row>
    <row r="4457" spans="1:10">
      <c r="A4457">
        <v>0.49</v>
      </c>
      <c r="B4457">
        <v>0</v>
      </c>
      <c r="C4457">
        <v>-787.68134078489504</v>
      </c>
      <c r="D4457" t="s">
        <v>14</v>
      </c>
      <c r="E4457" t="s">
        <v>4067</v>
      </c>
      <c r="F4457" t="s">
        <v>3822</v>
      </c>
      <c r="G4457">
        <v>16</v>
      </c>
      <c r="H4457">
        <v>0.49</v>
      </c>
      <c r="I4457" s="6" t="s">
        <v>393</v>
      </c>
      <c r="J4457" s="6" t="s">
        <v>394</v>
      </c>
    </row>
    <row r="4458" spans="1:10">
      <c r="A4458">
        <v>0</v>
      </c>
      <c r="B4458">
        <v>0</v>
      </c>
      <c r="C4458">
        <v>-78.520919755181893</v>
      </c>
      <c r="D4458" t="s">
        <v>14</v>
      </c>
      <c r="E4458" t="s">
        <v>4068</v>
      </c>
      <c r="F4458" t="s">
        <v>3822</v>
      </c>
      <c r="G4458">
        <v>16</v>
      </c>
      <c r="H4458">
        <v>0</v>
      </c>
      <c r="I4458">
        <v>0</v>
      </c>
      <c r="J4458" s="6" t="s">
        <v>140</v>
      </c>
    </row>
    <row r="4459" spans="1:10">
      <c r="A4459">
        <v>0.86</v>
      </c>
      <c r="B4459">
        <v>0</v>
      </c>
      <c r="C4459">
        <v>-397.619487904013</v>
      </c>
      <c r="D4459" t="s">
        <v>14</v>
      </c>
      <c r="E4459" t="s">
        <v>4069</v>
      </c>
      <c r="F4459" t="s">
        <v>3822</v>
      </c>
      <c r="G4459">
        <v>16</v>
      </c>
      <c r="H4459">
        <v>0.86</v>
      </c>
      <c r="I4459" s="6" t="s">
        <v>308</v>
      </c>
      <c r="J4459" s="6" t="s">
        <v>309</v>
      </c>
    </row>
    <row r="4460" spans="1:10">
      <c r="A4460">
        <v>0.18</v>
      </c>
      <c r="B4460">
        <v>0</v>
      </c>
      <c r="C4460">
        <v>-129.18106233523099</v>
      </c>
      <c r="D4460" t="s">
        <v>10</v>
      </c>
      <c r="E4460" t="s">
        <v>4070</v>
      </c>
      <c r="F4460" t="s">
        <v>3822</v>
      </c>
      <c r="G4460">
        <v>6</v>
      </c>
      <c r="H4460">
        <v>0.18</v>
      </c>
      <c r="I4460" s="6" t="s">
        <v>500</v>
      </c>
      <c r="J4460" s="6" t="s">
        <v>501</v>
      </c>
    </row>
    <row r="4461" spans="1:10">
      <c r="A4461">
        <v>0.02</v>
      </c>
      <c r="B4461">
        <v>0</v>
      </c>
      <c r="C4461">
        <v>-43.474920890845198</v>
      </c>
      <c r="D4461" t="s">
        <v>13</v>
      </c>
      <c r="E4461" t="s">
        <v>4070</v>
      </c>
      <c r="F4461" t="s">
        <v>3822</v>
      </c>
      <c r="G4461">
        <v>5</v>
      </c>
      <c r="H4461">
        <v>0.02</v>
      </c>
      <c r="I4461" s="6" t="s">
        <v>391</v>
      </c>
      <c r="J4461" s="6" t="s">
        <v>392</v>
      </c>
    </row>
    <row r="4462" spans="1:10">
      <c r="A4462" s="6" t="s">
        <v>573</v>
      </c>
      <c r="B4462">
        <v>0</v>
      </c>
      <c r="C4462">
        <v>-875.65366817238396</v>
      </c>
      <c r="D4462" t="s">
        <v>14</v>
      </c>
      <c r="E4462" t="s">
        <v>4070</v>
      </c>
      <c r="F4462" t="s">
        <v>3822</v>
      </c>
      <c r="G4462">
        <v>16</v>
      </c>
      <c r="H4462" s="6" t="s">
        <v>573</v>
      </c>
      <c r="I4462" s="6" t="s">
        <v>575</v>
      </c>
      <c r="J4462" s="6" t="s">
        <v>576</v>
      </c>
    </row>
    <row r="4463" spans="1:10">
      <c r="A4463">
        <v>0.46</v>
      </c>
      <c r="B4463">
        <v>0</v>
      </c>
      <c r="C4463">
        <v>-53.030722518688499</v>
      </c>
      <c r="D4463" t="s">
        <v>10</v>
      </c>
      <c r="E4463" t="s">
        <v>4071</v>
      </c>
      <c r="F4463" t="s">
        <v>3822</v>
      </c>
      <c r="G4463">
        <v>5</v>
      </c>
      <c r="H4463">
        <v>0.46</v>
      </c>
      <c r="I4463" s="6" t="s">
        <v>379</v>
      </c>
      <c r="J4463" s="6" t="s">
        <v>380</v>
      </c>
    </row>
    <row r="4464" spans="1:10">
      <c r="A4464">
        <v>0.53</v>
      </c>
      <c r="B4464">
        <v>0</v>
      </c>
      <c r="C4464">
        <v>-53.1586405286059</v>
      </c>
      <c r="D4464" t="s">
        <v>13</v>
      </c>
      <c r="E4464" t="s">
        <v>4071</v>
      </c>
      <c r="F4464" t="s">
        <v>3822</v>
      </c>
      <c r="G4464">
        <v>5</v>
      </c>
      <c r="H4464">
        <v>0.53</v>
      </c>
      <c r="I4464" s="6" t="s">
        <v>2166</v>
      </c>
      <c r="J4464" s="6" t="s">
        <v>2167</v>
      </c>
    </row>
    <row r="4465" spans="1:10">
      <c r="A4465">
        <v>0.46</v>
      </c>
      <c r="B4465">
        <v>0</v>
      </c>
      <c r="C4465">
        <v>-494.580246569412</v>
      </c>
      <c r="D4465" t="s">
        <v>14</v>
      </c>
      <c r="E4465" t="s">
        <v>4071</v>
      </c>
      <c r="F4465" t="s">
        <v>3822</v>
      </c>
      <c r="G4465">
        <v>16</v>
      </c>
      <c r="H4465">
        <v>0.46</v>
      </c>
      <c r="I4465" s="6" t="s">
        <v>396</v>
      </c>
      <c r="J4465" s="6" t="s">
        <v>397</v>
      </c>
    </row>
    <row r="4466" spans="1:10">
      <c r="A4466">
        <v>0.92</v>
      </c>
      <c r="B4466">
        <v>0</v>
      </c>
      <c r="C4466">
        <v>-247.51883823205199</v>
      </c>
      <c r="D4466" t="s">
        <v>14</v>
      </c>
      <c r="E4466" t="s">
        <v>4072</v>
      </c>
      <c r="F4466" t="s">
        <v>3822</v>
      </c>
      <c r="G4466">
        <v>16</v>
      </c>
      <c r="H4466">
        <v>0.92</v>
      </c>
      <c r="I4466" s="6" t="s">
        <v>596</v>
      </c>
      <c r="J4466">
        <v>0.98312054273103699</v>
      </c>
    </row>
    <row r="4467" spans="1:10">
      <c r="A4467">
        <v>1</v>
      </c>
      <c r="B4467">
        <v>0</v>
      </c>
      <c r="C4467">
        <v>-146.78456520714701</v>
      </c>
      <c r="D4467" t="s">
        <v>14</v>
      </c>
      <c r="E4467" t="s">
        <v>4073</v>
      </c>
      <c r="F4467" t="s">
        <v>3822</v>
      </c>
      <c r="G4467">
        <v>16</v>
      </c>
      <c r="H4467">
        <v>1</v>
      </c>
      <c r="I4467" s="6" t="s">
        <v>149</v>
      </c>
      <c r="J4467">
        <v>1</v>
      </c>
    </row>
    <row r="4468" spans="1:10">
      <c r="A4468">
        <v>0.08</v>
      </c>
      <c r="B4468">
        <v>0</v>
      </c>
      <c r="C4468">
        <v>-384.237885301407</v>
      </c>
      <c r="D4468" t="s">
        <v>14</v>
      </c>
      <c r="E4468" t="s">
        <v>4074</v>
      </c>
      <c r="F4468" t="s">
        <v>3822</v>
      </c>
      <c r="G4468">
        <v>16</v>
      </c>
      <c r="H4468">
        <v>0.08</v>
      </c>
      <c r="I4468">
        <v>1.6879457268963199E-2</v>
      </c>
      <c r="J4468" s="6" t="s">
        <v>713</v>
      </c>
    </row>
    <row r="4469" spans="1:10">
      <c r="A4469" s="6" t="s">
        <v>760</v>
      </c>
      <c r="B4469">
        <v>0</v>
      </c>
      <c r="C4469">
        <v>-308.754136166938</v>
      </c>
      <c r="D4469" t="s">
        <v>14</v>
      </c>
      <c r="E4469" t="s">
        <v>4075</v>
      </c>
      <c r="F4469" t="s">
        <v>3822</v>
      </c>
      <c r="G4469">
        <v>16</v>
      </c>
      <c r="H4469" s="6" t="s">
        <v>760</v>
      </c>
      <c r="I4469" s="6" t="s">
        <v>762</v>
      </c>
      <c r="J4469" s="6" t="s">
        <v>763</v>
      </c>
    </row>
    <row r="4470" spans="1:10">
      <c r="A4470">
        <v>0.63</v>
      </c>
      <c r="B4470">
        <v>0</v>
      </c>
      <c r="C4470">
        <v>-726.96233519931002</v>
      </c>
      <c r="D4470" t="s">
        <v>14</v>
      </c>
      <c r="E4470" t="s">
        <v>4076</v>
      </c>
      <c r="F4470" t="s">
        <v>3822</v>
      </c>
      <c r="G4470">
        <v>16</v>
      </c>
      <c r="H4470">
        <v>0.63</v>
      </c>
      <c r="I4470" s="6" t="s">
        <v>497</v>
      </c>
      <c r="J4470" s="6" t="s">
        <v>498</v>
      </c>
    </row>
    <row r="4471" spans="1:10">
      <c r="A4471">
        <v>1</v>
      </c>
      <c r="B4471">
        <v>0</v>
      </c>
      <c r="C4471">
        <v>-361.72762742678498</v>
      </c>
      <c r="D4471" t="s">
        <v>14</v>
      </c>
      <c r="E4471" t="s">
        <v>4077</v>
      </c>
      <c r="F4471" t="s">
        <v>3822</v>
      </c>
      <c r="G4471">
        <v>16</v>
      </c>
      <c r="H4471">
        <v>1</v>
      </c>
      <c r="I4471" s="6" t="s">
        <v>149</v>
      </c>
      <c r="J4471">
        <v>1</v>
      </c>
    </row>
    <row r="4472" spans="1:10">
      <c r="A4472">
        <v>0.15</v>
      </c>
      <c r="B4472">
        <v>0</v>
      </c>
      <c r="C4472">
        <v>-449.80275077545298</v>
      </c>
      <c r="D4472" t="s">
        <v>14</v>
      </c>
      <c r="E4472" t="s">
        <v>4078</v>
      </c>
      <c r="F4472" t="s">
        <v>3822</v>
      </c>
      <c r="G4472">
        <v>16</v>
      </c>
      <c r="H4472">
        <v>0.15</v>
      </c>
      <c r="I4472">
        <v>4.6658155288370001E-2</v>
      </c>
      <c r="J4472" s="6" t="s">
        <v>365</v>
      </c>
    </row>
    <row r="4473" spans="1:10">
      <c r="A4473">
        <v>1</v>
      </c>
      <c r="B4473">
        <v>0</v>
      </c>
      <c r="C4473">
        <v>-76.773581034324195</v>
      </c>
      <c r="D4473" t="s">
        <v>14</v>
      </c>
      <c r="E4473" t="s">
        <v>4079</v>
      </c>
      <c r="F4473" t="s">
        <v>3822</v>
      </c>
      <c r="G4473">
        <v>16</v>
      </c>
      <c r="H4473">
        <v>1</v>
      </c>
      <c r="I4473" s="6" t="s">
        <v>149</v>
      </c>
      <c r="J4473">
        <v>1</v>
      </c>
    </row>
    <row r="4474" spans="1:10">
      <c r="A4474">
        <v>0.1</v>
      </c>
      <c r="B4474">
        <v>0</v>
      </c>
      <c r="C4474">
        <v>-55.9407466009419</v>
      </c>
      <c r="D4474" t="s">
        <v>10</v>
      </c>
      <c r="E4474" t="s">
        <v>4080</v>
      </c>
      <c r="F4474" t="s">
        <v>3822</v>
      </c>
      <c r="G4474">
        <v>6</v>
      </c>
      <c r="H4474">
        <v>0.1</v>
      </c>
      <c r="I4474">
        <v>1.21914619099597E-2</v>
      </c>
      <c r="J4474" s="6" t="s">
        <v>617</v>
      </c>
    </row>
    <row r="4475" spans="1:10">
      <c r="A4475">
        <v>0.08</v>
      </c>
      <c r="B4475">
        <v>0</v>
      </c>
      <c r="C4475">
        <v>-36.9385017070475</v>
      </c>
      <c r="D4475" t="s">
        <v>13</v>
      </c>
      <c r="E4475" t="s">
        <v>4080</v>
      </c>
      <c r="F4475" t="s">
        <v>3822</v>
      </c>
      <c r="G4475">
        <v>6</v>
      </c>
      <c r="H4475">
        <v>0.08</v>
      </c>
      <c r="I4475">
        <v>8.1331519992629206E-3</v>
      </c>
      <c r="J4475" s="6" t="s">
        <v>682</v>
      </c>
    </row>
    <row r="4476" spans="1:10">
      <c r="A4476">
        <v>0</v>
      </c>
      <c r="B4476">
        <v>0</v>
      </c>
      <c r="C4476">
        <v>-144.04641064433599</v>
      </c>
      <c r="D4476" t="s">
        <v>14</v>
      </c>
      <c r="E4476" t="s">
        <v>4080</v>
      </c>
      <c r="F4476" t="s">
        <v>3822</v>
      </c>
      <c r="G4476">
        <v>16</v>
      </c>
      <c r="H4476">
        <v>0</v>
      </c>
      <c r="I4476">
        <v>0</v>
      </c>
      <c r="J4476" s="6" t="s">
        <v>140</v>
      </c>
    </row>
    <row r="4477" spans="1:10">
      <c r="A4477">
        <v>0</v>
      </c>
      <c r="B4477">
        <v>0</v>
      </c>
      <c r="C4477">
        <v>-118.157467049107</v>
      </c>
      <c r="D4477" t="s">
        <v>14</v>
      </c>
      <c r="E4477" t="s">
        <v>4081</v>
      </c>
      <c r="F4477" t="s">
        <v>3822</v>
      </c>
      <c r="G4477">
        <v>16</v>
      </c>
      <c r="H4477">
        <v>0</v>
      </c>
      <c r="I4477">
        <v>0</v>
      </c>
      <c r="J4477" s="6" t="s">
        <v>140</v>
      </c>
    </row>
    <row r="4478" spans="1:10">
      <c r="A4478" s="6" t="s">
        <v>192</v>
      </c>
      <c r="B4478">
        <v>0</v>
      </c>
      <c r="C4478">
        <v>-93.660544363646494</v>
      </c>
      <c r="D4478" t="s">
        <v>10</v>
      </c>
      <c r="E4478" t="s">
        <v>4082</v>
      </c>
      <c r="F4478" t="s">
        <v>3822</v>
      </c>
      <c r="G4478">
        <v>5</v>
      </c>
      <c r="H4478" s="6" t="s">
        <v>192</v>
      </c>
      <c r="I4478" s="6" t="s">
        <v>1614</v>
      </c>
      <c r="J4478" s="6" t="s">
        <v>1615</v>
      </c>
    </row>
    <row r="4479" spans="1:10">
      <c r="A4479">
        <v>0.08</v>
      </c>
      <c r="B4479">
        <v>0</v>
      </c>
      <c r="C4479">
        <v>-363.62429328636102</v>
      </c>
      <c r="D4479" t="s">
        <v>14</v>
      </c>
      <c r="E4479" t="s">
        <v>4082</v>
      </c>
      <c r="F4479" t="s">
        <v>3822</v>
      </c>
      <c r="G4479">
        <v>16</v>
      </c>
      <c r="H4479">
        <v>0.08</v>
      </c>
      <c r="I4479">
        <v>1.6879457268963199E-2</v>
      </c>
      <c r="J4479" s="6" t="s">
        <v>713</v>
      </c>
    </row>
    <row r="4480" spans="1:10">
      <c r="A4480">
        <v>0</v>
      </c>
      <c r="B4480">
        <v>0</v>
      </c>
      <c r="C4480">
        <v>-252.823249146828</v>
      </c>
      <c r="D4480" t="s">
        <v>14</v>
      </c>
      <c r="E4480" t="s">
        <v>4083</v>
      </c>
      <c r="F4480" t="s">
        <v>3822</v>
      </c>
      <c r="G4480">
        <v>16</v>
      </c>
      <c r="H4480">
        <v>0</v>
      </c>
      <c r="I4480">
        <v>0</v>
      </c>
      <c r="J4480" s="6" t="s">
        <v>140</v>
      </c>
    </row>
    <row r="4481" spans="1:10">
      <c r="A4481">
        <v>1</v>
      </c>
      <c r="B4481">
        <v>0</v>
      </c>
      <c r="C4481">
        <v>-144.73162099390299</v>
      </c>
      <c r="D4481" t="s">
        <v>14</v>
      </c>
      <c r="E4481" t="s">
        <v>4084</v>
      </c>
      <c r="F4481" t="s">
        <v>3822</v>
      </c>
      <c r="G4481">
        <v>16</v>
      </c>
      <c r="H4481">
        <v>1</v>
      </c>
      <c r="I4481" s="6" t="s">
        <v>149</v>
      </c>
      <c r="J4481">
        <v>1</v>
      </c>
    </row>
    <row r="4482" spans="1:10">
      <c r="A4482">
        <v>0</v>
      </c>
      <c r="B4482">
        <v>0</v>
      </c>
      <c r="C4482">
        <v>-182.42626482239999</v>
      </c>
      <c r="D4482" t="s">
        <v>14</v>
      </c>
      <c r="E4482" t="s">
        <v>4085</v>
      </c>
      <c r="F4482" t="s">
        <v>3822</v>
      </c>
      <c r="G4482">
        <v>16</v>
      </c>
      <c r="H4482">
        <v>0</v>
      </c>
      <c r="I4482">
        <v>0</v>
      </c>
      <c r="J4482" s="6" t="s">
        <v>140</v>
      </c>
    </row>
    <row r="4483" spans="1:10">
      <c r="A4483">
        <v>1</v>
      </c>
      <c r="B4483">
        <v>0</v>
      </c>
      <c r="C4483">
        <v>-82.607769538817493</v>
      </c>
      <c r="D4483" t="s">
        <v>14</v>
      </c>
      <c r="E4483" t="s">
        <v>4086</v>
      </c>
      <c r="F4483" t="s">
        <v>3822</v>
      </c>
      <c r="G4483">
        <v>16</v>
      </c>
      <c r="H4483">
        <v>1</v>
      </c>
      <c r="I4483" s="6" t="s">
        <v>149</v>
      </c>
      <c r="J4483">
        <v>1</v>
      </c>
    </row>
    <row r="4484" spans="1:10">
      <c r="A4484">
        <v>0.76</v>
      </c>
      <c r="B4484">
        <v>0</v>
      </c>
      <c r="C4484">
        <v>-639.48814346678103</v>
      </c>
      <c r="D4484" t="s">
        <v>14</v>
      </c>
      <c r="E4484" t="s">
        <v>4087</v>
      </c>
      <c r="F4484" t="s">
        <v>3822</v>
      </c>
      <c r="G4484">
        <v>16</v>
      </c>
      <c r="H4484">
        <v>0.76</v>
      </c>
      <c r="I4484" s="6" t="s">
        <v>544</v>
      </c>
      <c r="J4484" s="6" t="s">
        <v>545</v>
      </c>
    </row>
    <row r="4485" spans="1:10">
      <c r="A4485">
        <v>0.49</v>
      </c>
      <c r="B4485">
        <v>0</v>
      </c>
      <c r="C4485">
        <v>-186.17052213769799</v>
      </c>
      <c r="D4485" t="s">
        <v>10</v>
      </c>
      <c r="E4485" t="s">
        <v>4088</v>
      </c>
      <c r="F4485" t="s">
        <v>3822</v>
      </c>
      <c r="G4485">
        <v>5</v>
      </c>
      <c r="H4485">
        <v>0.49</v>
      </c>
      <c r="I4485" s="6" t="s">
        <v>1296</v>
      </c>
      <c r="J4485" s="6" t="s">
        <v>1297</v>
      </c>
    </row>
    <row r="4486" spans="1:10">
      <c r="A4486">
        <v>0.53</v>
      </c>
      <c r="B4486">
        <v>0</v>
      </c>
      <c r="C4486">
        <v>-80.061292302105599</v>
      </c>
      <c r="D4486" t="s">
        <v>13</v>
      </c>
      <c r="E4486" t="s">
        <v>4088</v>
      </c>
      <c r="F4486" t="s">
        <v>3822</v>
      </c>
      <c r="G4486">
        <v>5</v>
      </c>
      <c r="H4486">
        <v>0.53</v>
      </c>
      <c r="I4486" s="6" t="s">
        <v>2166</v>
      </c>
      <c r="J4486" s="6" t="s">
        <v>2167</v>
      </c>
    </row>
    <row r="4487" spans="1:10">
      <c r="A4487">
        <v>0.42</v>
      </c>
      <c r="B4487">
        <v>0</v>
      </c>
      <c r="C4487">
        <v>-450.19220358003702</v>
      </c>
      <c r="D4487" t="s">
        <v>14</v>
      </c>
      <c r="E4487" t="s">
        <v>4088</v>
      </c>
      <c r="F4487" t="s">
        <v>3822</v>
      </c>
      <c r="G4487">
        <v>16</v>
      </c>
      <c r="H4487">
        <v>0.42</v>
      </c>
      <c r="I4487" s="6" t="s">
        <v>228</v>
      </c>
      <c r="J4487" s="6" t="s">
        <v>229</v>
      </c>
    </row>
    <row r="4488" spans="1:10">
      <c r="A4488">
        <v>0.02</v>
      </c>
      <c r="B4488">
        <v>0</v>
      </c>
      <c r="C4488">
        <v>-266.73621981417</v>
      </c>
      <c r="D4488" t="s">
        <v>14</v>
      </c>
      <c r="E4488" t="s">
        <v>4089</v>
      </c>
      <c r="F4488" t="s">
        <v>3822</v>
      </c>
      <c r="G4488">
        <v>16</v>
      </c>
      <c r="H4488">
        <v>0.02</v>
      </c>
      <c r="I4488">
        <v>1.4372521617873901E-3</v>
      </c>
      <c r="J4488" s="6" t="s">
        <v>899</v>
      </c>
    </row>
    <row r="4489" spans="1:10">
      <c r="A4489">
        <v>1</v>
      </c>
      <c r="B4489">
        <v>0</v>
      </c>
      <c r="C4489">
        <v>-128.88893839539099</v>
      </c>
      <c r="D4489" t="s">
        <v>14</v>
      </c>
      <c r="E4489" t="s">
        <v>4090</v>
      </c>
      <c r="F4489" t="s">
        <v>3822</v>
      </c>
      <c r="G4489">
        <v>16</v>
      </c>
      <c r="H4489">
        <v>1</v>
      </c>
      <c r="I4489" s="6" t="s">
        <v>149</v>
      </c>
      <c r="J4489">
        <v>1</v>
      </c>
    </row>
    <row r="4490" spans="1:10">
      <c r="A4490">
        <v>0.88</v>
      </c>
      <c r="B4490">
        <v>0</v>
      </c>
      <c r="C4490">
        <v>-395.66230309843098</v>
      </c>
      <c r="D4490" t="s">
        <v>14</v>
      </c>
      <c r="E4490" t="s">
        <v>4091</v>
      </c>
      <c r="F4490" t="s">
        <v>3822</v>
      </c>
      <c r="G4490">
        <v>16</v>
      </c>
      <c r="H4490">
        <v>0.88</v>
      </c>
      <c r="I4490" s="6" t="s">
        <v>434</v>
      </c>
      <c r="J4490" s="6" t="s">
        <v>435</v>
      </c>
    </row>
    <row r="4491" spans="1:10">
      <c r="A4491">
        <v>0</v>
      </c>
      <c r="B4491">
        <v>0</v>
      </c>
      <c r="C4491">
        <v>-139.62589211926101</v>
      </c>
      <c r="D4491" t="s">
        <v>14</v>
      </c>
      <c r="E4491" t="s">
        <v>4092</v>
      </c>
      <c r="F4491" t="s">
        <v>3822</v>
      </c>
      <c r="G4491">
        <v>16</v>
      </c>
      <c r="H4491">
        <v>0</v>
      </c>
      <c r="I4491">
        <v>0</v>
      </c>
      <c r="J4491" s="6" t="s">
        <v>140</v>
      </c>
    </row>
    <row r="4492" spans="1:10">
      <c r="A4492">
        <v>0</v>
      </c>
      <c r="B4492">
        <v>0</v>
      </c>
      <c r="C4492">
        <v>-6.7437753576994597</v>
      </c>
      <c r="D4492" t="s">
        <v>14</v>
      </c>
      <c r="E4492" t="s">
        <v>4093</v>
      </c>
      <c r="F4492" t="s">
        <v>3822</v>
      </c>
      <c r="G4492">
        <v>16</v>
      </c>
      <c r="H4492">
        <v>0</v>
      </c>
      <c r="I4492">
        <v>0</v>
      </c>
      <c r="J4492" s="6" t="s">
        <v>140</v>
      </c>
    </row>
    <row r="4493" spans="1:10">
      <c r="A4493">
        <v>0.24</v>
      </c>
      <c r="B4493">
        <v>0</v>
      </c>
      <c r="C4493">
        <v>-60.999224475718002</v>
      </c>
      <c r="D4493" t="s">
        <v>13</v>
      </c>
      <c r="E4493" t="s">
        <v>4094</v>
      </c>
      <c r="F4493" t="s">
        <v>3822</v>
      </c>
      <c r="G4493">
        <v>5</v>
      </c>
      <c r="H4493">
        <v>0.24</v>
      </c>
      <c r="I4493">
        <v>4.96326328563493E-2</v>
      </c>
      <c r="J4493" s="6" t="s">
        <v>550</v>
      </c>
    </row>
    <row r="4494" spans="1:10">
      <c r="A4494">
        <v>0.72</v>
      </c>
      <c r="B4494">
        <v>0</v>
      </c>
      <c r="C4494">
        <v>-439.49692440788999</v>
      </c>
      <c r="D4494" t="s">
        <v>14</v>
      </c>
      <c r="E4494" t="s">
        <v>4094</v>
      </c>
      <c r="F4494" t="s">
        <v>3822</v>
      </c>
      <c r="G4494">
        <v>16</v>
      </c>
      <c r="H4494">
        <v>0.72</v>
      </c>
      <c r="I4494" s="6" t="s">
        <v>467</v>
      </c>
      <c r="J4494" s="6" t="s">
        <v>468</v>
      </c>
    </row>
    <row r="4495" spans="1:10">
      <c r="A4495">
        <v>1</v>
      </c>
      <c r="B4495">
        <v>0</v>
      </c>
      <c r="C4495">
        <v>-252.25459406078599</v>
      </c>
      <c r="D4495" t="s">
        <v>14</v>
      </c>
      <c r="E4495" t="s">
        <v>4095</v>
      </c>
      <c r="F4495" t="s">
        <v>3822</v>
      </c>
      <c r="G4495">
        <v>16</v>
      </c>
      <c r="H4495">
        <v>1</v>
      </c>
      <c r="I4495" s="6" t="s">
        <v>149</v>
      </c>
      <c r="J4495">
        <v>1</v>
      </c>
    </row>
    <row r="4496" spans="1:10">
      <c r="A4496">
        <v>0.52</v>
      </c>
      <c r="B4496">
        <v>0</v>
      </c>
      <c r="C4496">
        <v>-248.51821324971201</v>
      </c>
      <c r="D4496" t="s">
        <v>14</v>
      </c>
      <c r="E4496" t="s">
        <v>4096</v>
      </c>
      <c r="F4496" t="s">
        <v>3822</v>
      </c>
      <c r="G4496">
        <v>16</v>
      </c>
      <c r="H4496">
        <v>0.52</v>
      </c>
      <c r="I4496" s="6" t="s">
        <v>405</v>
      </c>
      <c r="J4496" s="6" t="s">
        <v>406</v>
      </c>
    </row>
    <row r="4497" spans="1:10">
      <c r="A4497">
        <v>0.09</v>
      </c>
      <c r="B4497">
        <v>0</v>
      </c>
      <c r="C4497">
        <v>-504.06602620744002</v>
      </c>
      <c r="D4497" t="s">
        <v>14</v>
      </c>
      <c r="E4497" t="s">
        <v>4097</v>
      </c>
      <c r="F4497" t="s">
        <v>3822</v>
      </c>
      <c r="G4497">
        <v>16</v>
      </c>
      <c r="H4497">
        <v>0.09</v>
      </c>
      <c r="I4497" s="6" t="s">
        <v>116</v>
      </c>
      <c r="J4497" s="6" t="s">
        <v>117</v>
      </c>
    </row>
    <row r="4498" spans="1:10">
      <c r="A4498">
        <v>0.77</v>
      </c>
      <c r="B4498">
        <v>0</v>
      </c>
      <c r="C4498">
        <v>-55.281520160355697</v>
      </c>
      <c r="D4498" t="s">
        <v>10</v>
      </c>
      <c r="E4498" t="s">
        <v>4098</v>
      </c>
      <c r="F4498" t="s">
        <v>3822</v>
      </c>
      <c r="G4498">
        <v>6</v>
      </c>
      <c r="H4498">
        <v>0.77</v>
      </c>
      <c r="I4498" s="6" t="s">
        <v>1329</v>
      </c>
      <c r="J4498" s="6" t="s">
        <v>1330</v>
      </c>
    </row>
    <row r="4499" spans="1:10">
      <c r="A4499" s="6" t="s">
        <v>573</v>
      </c>
      <c r="B4499">
        <v>0</v>
      </c>
      <c r="C4499">
        <v>-62.310370488555201</v>
      </c>
      <c r="D4499" t="s">
        <v>13</v>
      </c>
      <c r="E4499" t="s">
        <v>4098</v>
      </c>
      <c r="F4499" t="s">
        <v>3822</v>
      </c>
      <c r="G4499">
        <v>7</v>
      </c>
      <c r="H4499" s="6" t="s">
        <v>573</v>
      </c>
      <c r="I4499" s="6" t="s">
        <v>1232</v>
      </c>
      <c r="J4499" s="6" t="s">
        <v>1233</v>
      </c>
    </row>
    <row r="4500" spans="1:10">
      <c r="A4500">
        <v>0.92</v>
      </c>
      <c r="B4500">
        <v>0</v>
      </c>
      <c r="C4500">
        <v>-419.91884003142798</v>
      </c>
      <c r="D4500" t="s">
        <v>14</v>
      </c>
      <c r="E4500" t="s">
        <v>4098</v>
      </c>
      <c r="F4500" t="s">
        <v>3822</v>
      </c>
      <c r="G4500">
        <v>16</v>
      </c>
      <c r="H4500">
        <v>0.92</v>
      </c>
      <c r="I4500" s="6" t="s">
        <v>596</v>
      </c>
      <c r="J4500">
        <v>0.98312054273103699</v>
      </c>
    </row>
    <row r="4501" spans="1:10">
      <c r="A4501">
        <v>0</v>
      </c>
      <c r="B4501">
        <v>0</v>
      </c>
      <c r="C4501">
        <v>-335.28308203525802</v>
      </c>
      <c r="D4501" t="s">
        <v>14</v>
      </c>
      <c r="E4501" t="s">
        <v>4099</v>
      </c>
      <c r="F4501" t="s">
        <v>3822</v>
      </c>
      <c r="G4501">
        <v>16</v>
      </c>
      <c r="H4501">
        <v>0</v>
      </c>
      <c r="I4501">
        <v>0</v>
      </c>
      <c r="J4501" s="6" t="s">
        <v>140</v>
      </c>
    </row>
    <row r="4502" spans="1:10">
      <c r="A4502">
        <v>1</v>
      </c>
      <c r="B4502">
        <v>0</v>
      </c>
      <c r="C4502">
        <v>-56.033007433616902</v>
      </c>
      <c r="D4502" t="s">
        <v>14</v>
      </c>
      <c r="E4502" t="s">
        <v>4100</v>
      </c>
      <c r="F4502" t="s">
        <v>3822</v>
      </c>
      <c r="G4502">
        <v>16</v>
      </c>
      <c r="H4502">
        <v>1</v>
      </c>
      <c r="I4502" s="6" t="s">
        <v>149</v>
      </c>
      <c r="J4502">
        <v>1</v>
      </c>
    </row>
    <row r="4503" spans="1:10">
      <c r="A4503">
        <v>0</v>
      </c>
      <c r="B4503">
        <v>0</v>
      </c>
      <c r="C4503">
        <v>-7.2965438296420402</v>
      </c>
      <c r="D4503" t="s">
        <v>14</v>
      </c>
      <c r="E4503" t="s">
        <v>4101</v>
      </c>
      <c r="F4503" t="s">
        <v>3822</v>
      </c>
      <c r="G4503">
        <v>16</v>
      </c>
      <c r="H4503">
        <v>0</v>
      </c>
      <c r="I4503">
        <v>0</v>
      </c>
      <c r="J4503" s="6" t="s">
        <v>140</v>
      </c>
    </row>
    <row r="4504" spans="1:10">
      <c r="A4504">
        <v>0</v>
      </c>
      <c r="B4504">
        <v>0</v>
      </c>
      <c r="C4504">
        <v>-5.1759229645532399</v>
      </c>
      <c r="D4504" t="s">
        <v>14</v>
      </c>
      <c r="E4504" t="s">
        <v>4102</v>
      </c>
      <c r="F4504" t="s">
        <v>3822</v>
      </c>
      <c r="G4504">
        <v>16</v>
      </c>
      <c r="H4504">
        <v>0</v>
      </c>
      <c r="I4504">
        <v>0</v>
      </c>
      <c r="J4504" s="6" t="s">
        <v>140</v>
      </c>
    </row>
    <row r="4505" spans="1:10">
      <c r="A4505">
        <v>0.74</v>
      </c>
      <c r="B4505">
        <v>0</v>
      </c>
      <c r="C4505">
        <v>-77.065378018942894</v>
      </c>
      <c r="D4505" t="s">
        <v>10</v>
      </c>
      <c r="E4505" t="s">
        <v>4103</v>
      </c>
      <c r="F4505" t="s">
        <v>3822</v>
      </c>
      <c r="G4505">
        <v>6</v>
      </c>
      <c r="H4505">
        <v>0.74</v>
      </c>
      <c r="I4505" s="6" t="s">
        <v>3354</v>
      </c>
      <c r="J4505">
        <v>0.93593382842823702</v>
      </c>
    </row>
    <row r="4506" spans="1:10">
      <c r="A4506">
        <v>0.52</v>
      </c>
      <c r="B4506">
        <v>0</v>
      </c>
      <c r="C4506">
        <v>-555.34511033359104</v>
      </c>
      <c r="D4506" t="s">
        <v>14</v>
      </c>
      <c r="E4506" t="s">
        <v>4103</v>
      </c>
      <c r="F4506" t="s">
        <v>3822</v>
      </c>
      <c r="G4506">
        <v>16</v>
      </c>
      <c r="H4506">
        <v>0.52</v>
      </c>
      <c r="I4506" s="6" t="s">
        <v>405</v>
      </c>
      <c r="J4506" s="6" t="s">
        <v>406</v>
      </c>
    </row>
    <row r="4507" spans="1:10">
      <c r="A4507">
        <v>0</v>
      </c>
      <c r="B4507">
        <v>0</v>
      </c>
      <c r="C4507">
        <v>-6.7839767011134704</v>
      </c>
      <c r="D4507" t="s">
        <v>14</v>
      </c>
      <c r="E4507" t="s">
        <v>4104</v>
      </c>
      <c r="F4507" t="s">
        <v>3822</v>
      </c>
      <c r="G4507">
        <v>16</v>
      </c>
      <c r="H4507">
        <v>0</v>
      </c>
      <c r="I4507">
        <v>0</v>
      </c>
      <c r="J4507" s="6" t="s">
        <v>140</v>
      </c>
    </row>
    <row r="4508" spans="1:10">
      <c r="A4508">
        <v>0.53</v>
      </c>
      <c r="B4508">
        <v>0</v>
      </c>
      <c r="C4508">
        <v>-56.923168431085799</v>
      </c>
      <c r="D4508" t="s">
        <v>10</v>
      </c>
      <c r="E4508" t="s">
        <v>4105</v>
      </c>
      <c r="F4508" t="s">
        <v>3822</v>
      </c>
      <c r="G4508">
        <v>5</v>
      </c>
      <c r="H4508">
        <v>0.53</v>
      </c>
      <c r="I4508" s="6" t="s">
        <v>2166</v>
      </c>
      <c r="J4508" s="6" t="s">
        <v>2167</v>
      </c>
    </row>
    <row r="4509" spans="1:10">
      <c r="A4509">
        <v>0.53</v>
      </c>
      <c r="B4509">
        <v>0</v>
      </c>
      <c r="C4509">
        <v>-54.226030433849502</v>
      </c>
      <c r="D4509" t="s">
        <v>13</v>
      </c>
      <c r="E4509" t="s">
        <v>4105</v>
      </c>
      <c r="F4509" t="s">
        <v>3822</v>
      </c>
      <c r="G4509">
        <v>6</v>
      </c>
      <c r="H4509">
        <v>0.53</v>
      </c>
      <c r="I4509" s="6" t="s">
        <v>808</v>
      </c>
      <c r="J4509" s="6" t="s">
        <v>809</v>
      </c>
    </row>
    <row r="4510" spans="1:10">
      <c r="A4510">
        <v>0.66</v>
      </c>
      <c r="B4510">
        <v>0</v>
      </c>
      <c r="C4510">
        <v>-887.25890944037599</v>
      </c>
      <c r="D4510" t="s">
        <v>14</v>
      </c>
      <c r="E4510" t="s">
        <v>4105</v>
      </c>
      <c r="F4510" t="s">
        <v>3822</v>
      </c>
      <c r="G4510">
        <v>16</v>
      </c>
      <c r="H4510">
        <v>0.66</v>
      </c>
      <c r="I4510" s="6" t="s">
        <v>486</v>
      </c>
      <c r="J4510" s="6" t="s">
        <v>487</v>
      </c>
    </row>
    <row r="4511" spans="1:10">
      <c r="A4511">
        <v>0.4</v>
      </c>
      <c r="B4511">
        <v>0</v>
      </c>
      <c r="C4511">
        <v>-911.37826766313003</v>
      </c>
      <c r="D4511" t="s">
        <v>14</v>
      </c>
      <c r="E4511" t="s">
        <v>4106</v>
      </c>
      <c r="F4511" t="s">
        <v>3822</v>
      </c>
      <c r="G4511">
        <v>16</v>
      </c>
      <c r="H4511">
        <v>0.4</v>
      </c>
      <c r="I4511" s="6" t="s">
        <v>257</v>
      </c>
      <c r="J4511" s="6" t="s">
        <v>258</v>
      </c>
    </row>
    <row r="4512" spans="1:10">
      <c r="A4512">
        <v>1</v>
      </c>
      <c r="B4512">
        <v>0</v>
      </c>
      <c r="C4512">
        <v>-66.480767326246394</v>
      </c>
      <c r="D4512" t="s">
        <v>14</v>
      </c>
      <c r="E4512" t="s">
        <v>4107</v>
      </c>
      <c r="F4512" t="s">
        <v>3822</v>
      </c>
      <c r="G4512">
        <v>16</v>
      </c>
      <c r="H4512">
        <v>1</v>
      </c>
      <c r="I4512" s="6" t="s">
        <v>149</v>
      </c>
      <c r="J4512">
        <v>1</v>
      </c>
    </row>
    <row r="4513" spans="1:10">
      <c r="A4513">
        <v>1</v>
      </c>
      <c r="B4513">
        <v>0</v>
      </c>
      <c r="C4513">
        <v>-145.999774272671</v>
      </c>
      <c r="D4513" t="s">
        <v>14</v>
      </c>
      <c r="E4513" t="s">
        <v>4108</v>
      </c>
      <c r="F4513" t="s">
        <v>3822</v>
      </c>
      <c r="G4513">
        <v>16</v>
      </c>
      <c r="H4513">
        <v>1</v>
      </c>
      <c r="I4513" s="6" t="s">
        <v>149</v>
      </c>
      <c r="J4513">
        <v>1</v>
      </c>
    </row>
    <row r="4514" spans="1:10">
      <c r="A4514">
        <v>0.09</v>
      </c>
      <c r="B4514">
        <v>0</v>
      </c>
      <c r="C4514">
        <v>-406.88411332725201</v>
      </c>
      <c r="D4514" t="s">
        <v>14</v>
      </c>
      <c r="E4514" t="s">
        <v>4109</v>
      </c>
      <c r="F4514" t="s">
        <v>3822</v>
      </c>
      <c r="G4514">
        <v>16</v>
      </c>
      <c r="H4514">
        <v>0.09</v>
      </c>
      <c r="I4514" s="6" t="s">
        <v>116</v>
      </c>
      <c r="J4514" s="6" t="s">
        <v>117</v>
      </c>
    </row>
    <row r="4515" spans="1:10">
      <c r="A4515">
        <v>0</v>
      </c>
      <c r="B4515">
        <v>0</v>
      </c>
      <c r="C4515">
        <v>-398.13175579441003</v>
      </c>
      <c r="D4515" t="s">
        <v>14</v>
      </c>
      <c r="E4515" t="s">
        <v>4110</v>
      </c>
      <c r="F4515" t="s">
        <v>3822</v>
      </c>
      <c r="G4515">
        <v>16</v>
      </c>
      <c r="H4515">
        <v>0</v>
      </c>
      <c r="I4515">
        <v>0</v>
      </c>
      <c r="J4515" s="6" t="s">
        <v>140</v>
      </c>
    </row>
    <row r="4516" spans="1:10">
      <c r="A4516">
        <v>0.18</v>
      </c>
      <c r="B4516">
        <v>0</v>
      </c>
      <c r="C4516">
        <v>-616.69224519695001</v>
      </c>
      <c r="D4516" t="s">
        <v>14</v>
      </c>
      <c r="E4516" t="s">
        <v>4111</v>
      </c>
      <c r="F4516" t="s">
        <v>3822</v>
      </c>
      <c r="G4516">
        <v>16</v>
      </c>
      <c r="H4516">
        <v>0.18</v>
      </c>
      <c r="I4516">
        <v>6.1913216705024199E-2</v>
      </c>
      <c r="J4516" s="6" t="s">
        <v>733</v>
      </c>
    </row>
    <row r="4517" spans="1:10">
      <c r="A4517">
        <v>0.6</v>
      </c>
      <c r="B4517">
        <v>0</v>
      </c>
      <c r="C4517">
        <v>-468.895703040027</v>
      </c>
      <c r="D4517" t="s">
        <v>14</v>
      </c>
      <c r="E4517" t="s">
        <v>4112</v>
      </c>
      <c r="F4517" t="s">
        <v>3822</v>
      </c>
      <c r="G4517">
        <v>16</v>
      </c>
      <c r="H4517">
        <v>0.6</v>
      </c>
      <c r="I4517" s="6" t="s">
        <v>143</v>
      </c>
      <c r="J4517" s="6" t="s">
        <v>144</v>
      </c>
    </row>
    <row r="4518" spans="1:10">
      <c r="A4518">
        <v>0.28999999999999998</v>
      </c>
      <c r="B4518">
        <v>0</v>
      </c>
      <c r="C4518">
        <v>-749.30714160139996</v>
      </c>
      <c r="D4518" t="s">
        <v>14</v>
      </c>
      <c r="E4518" t="s">
        <v>4113</v>
      </c>
      <c r="F4518" t="s">
        <v>3822</v>
      </c>
      <c r="G4518">
        <v>16</v>
      </c>
      <c r="H4518">
        <v>0.28999999999999998</v>
      </c>
      <c r="I4518" s="6" t="s">
        <v>386</v>
      </c>
      <c r="J4518" s="6" t="s">
        <v>387</v>
      </c>
    </row>
    <row r="4519" spans="1:10">
      <c r="A4519">
        <v>0</v>
      </c>
      <c r="B4519">
        <v>0</v>
      </c>
      <c r="C4519">
        <v>-310.35858071825902</v>
      </c>
      <c r="D4519" t="s">
        <v>14</v>
      </c>
      <c r="E4519" t="s">
        <v>4114</v>
      </c>
      <c r="F4519" t="s">
        <v>3822</v>
      </c>
      <c r="G4519">
        <v>16</v>
      </c>
      <c r="H4519">
        <v>0</v>
      </c>
      <c r="I4519">
        <v>0</v>
      </c>
      <c r="J4519" s="6" t="s">
        <v>140</v>
      </c>
    </row>
    <row r="4520" spans="1:10">
      <c r="A4520">
        <v>0.6</v>
      </c>
      <c r="B4520">
        <v>0</v>
      </c>
      <c r="C4520">
        <v>-671.42984382181396</v>
      </c>
      <c r="D4520" t="s">
        <v>14</v>
      </c>
      <c r="E4520" t="s">
        <v>4115</v>
      </c>
      <c r="F4520" t="s">
        <v>3822</v>
      </c>
      <c r="G4520">
        <v>16</v>
      </c>
      <c r="H4520">
        <v>0.6</v>
      </c>
      <c r="I4520" s="6" t="s">
        <v>143</v>
      </c>
      <c r="J4520" s="6" t="s">
        <v>144</v>
      </c>
    </row>
    <row r="4521" spans="1:10">
      <c r="A4521">
        <v>0</v>
      </c>
      <c r="B4521">
        <v>0</v>
      </c>
      <c r="C4521">
        <v>-2.0030946125039999</v>
      </c>
      <c r="D4521" t="s">
        <v>10</v>
      </c>
      <c r="E4521" t="s">
        <v>4116</v>
      </c>
      <c r="F4521" t="s">
        <v>3822</v>
      </c>
      <c r="G4521">
        <v>7</v>
      </c>
      <c r="H4521">
        <v>0</v>
      </c>
      <c r="I4521">
        <v>0</v>
      </c>
      <c r="J4521" s="6" t="s">
        <v>214</v>
      </c>
    </row>
    <row r="4522" spans="1:10">
      <c r="A4522">
        <v>7.0000000000000007E-2</v>
      </c>
      <c r="B4522">
        <v>0</v>
      </c>
      <c r="C4522">
        <v>-42.762290402307997</v>
      </c>
      <c r="D4522" t="s">
        <v>13</v>
      </c>
      <c r="E4522" t="s">
        <v>4116</v>
      </c>
      <c r="F4522" t="s">
        <v>3822</v>
      </c>
      <c r="G4522">
        <v>6</v>
      </c>
      <c r="H4522">
        <v>7.0000000000000007E-2</v>
      </c>
      <c r="I4522">
        <v>6.3652686117132004E-3</v>
      </c>
      <c r="J4522" s="6" t="s">
        <v>338</v>
      </c>
    </row>
    <row r="4523" spans="1:10">
      <c r="A4523">
        <v>0</v>
      </c>
      <c r="B4523">
        <v>0</v>
      </c>
      <c r="C4523">
        <v>-355.70457750044898</v>
      </c>
      <c r="D4523" t="s">
        <v>14</v>
      </c>
      <c r="E4523" t="s">
        <v>4116</v>
      </c>
      <c r="F4523" t="s">
        <v>3822</v>
      </c>
      <c r="G4523">
        <v>16</v>
      </c>
      <c r="H4523">
        <v>0</v>
      </c>
      <c r="I4523">
        <v>0</v>
      </c>
      <c r="J4523" s="6" t="s">
        <v>140</v>
      </c>
    </row>
    <row r="4524" spans="1:10">
      <c r="A4524">
        <v>0.64</v>
      </c>
      <c r="B4524">
        <v>0</v>
      </c>
      <c r="C4524">
        <v>-899.47438776936599</v>
      </c>
      <c r="D4524" t="s">
        <v>14</v>
      </c>
      <c r="E4524" t="s">
        <v>4117</v>
      </c>
      <c r="F4524" t="s">
        <v>3822</v>
      </c>
      <c r="G4524">
        <v>16</v>
      </c>
      <c r="H4524">
        <v>0.64</v>
      </c>
      <c r="I4524" s="6" t="s">
        <v>154</v>
      </c>
      <c r="J4524" s="6" t="s">
        <v>155</v>
      </c>
    </row>
    <row r="4525" spans="1:10">
      <c r="A4525">
        <v>0</v>
      </c>
      <c r="B4525">
        <v>0</v>
      </c>
      <c r="C4525">
        <v>-1.35679534022269</v>
      </c>
      <c r="D4525" t="s">
        <v>14</v>
      </c>
      <c r="E4525" t="s">
        <v>4118</v>
      </c>
      <c r="F4525" t="s">
        <v>3822</v>
      </c>
      <c r="G4525">
        <v>5</v>
      </c>
      <c r="H4525">
        <v>0</v>
      </c>
      <c r="I4525" s="6" t="s">
        <v>126</v>
      </c>
      <c r="J4525" s="6" t="s">
        <v>127</v>
      </c>
    </row>
    <row r="4526" spans="1:10">
      <c r="A4526">
        <v>0.2</v>
      </c>
      <c r="B4526">
        <v>0</v>
      </c>
      <c r="C4526">
        <v>-662.52699237090906</v>
      </c>
      <c r="D4526" t="s">
        <v>14</v>
      </c>
      <c r="E4526" t="s">
        <v>4119</v>
      </c>
      <c r="F4526" t="s">
        <v>3822</v>
      </c>
      <c r="G4526">
        <v>16</v>
      </c>
      <c r="H4526">
        <v>0.2</v>
      </c>
      <c r="I4526">
        <v>7.2742662037866904E-2</v>
      </c>
      <c r="J4526">
        <v>0.44342194628279502</v>
      </c>
    </row>
    <row r="4527" spans="1:10">
      <c r="A4527">
        <v>0.22</v>
      </c>
      <c r="B4527">
        <v>0</v>
      </c>
      <c r="C4527">
        <v>-575.52720141830105</v>
      </c>
      <c r="D4527" t="s">
        <v>14</v>
      </c>
      <c r="E4527" t="s">
        <v>4120</v>
      </c>
      <c r="F4527" t="s">
        <v>3822</v>
      </c>
      <c r="G4527">
        <v>16</v>
      </c>
      <c r="H4527">
        <v>0.22</v>
      </c>
      <c r="I4527">
        <v>8.4047540128129095E-2</v>
      </c>
      <c r="J4527" s="6" t="s">
        <v>114</v>
      </c>
    </row>
    <row r="4528" spans="1:10">
      <c r="A4528">
        <v>0.61</v>
      </c>
      <c r="B4528">
        <v>0</v>
      </c>
      <c r="C4528">
        <v>-615.96716387320203</v>
      </c>
      <c r="D4528" t="s">
        <v>14</v>
      </c>
      <c r="E4528" t="s">
        <v>4121</v>
      </c>
      <c r="F4528" t="s">
        <v>3822</v>
      </c>
      <c r="G4528">
        <v>16</v>
      </c>
      <c r="H4528">
        <v>0.61</v>
      </c>
      <c r="I4528" s="6" t="s">
        <v>593</v>
      </c>
      <c r="J4528" s="6" t="s">
        <v>594</v>
      </c>
    </row>
    <row r="4529" spans="1:10">
      <c r="A4529">
        <v>0.44</v>
      </c>
      <c r="B4529">
        <v>0</v>
      </c>
      <c r="C4529">
        <v>-540.49047807230295</v>
      </c>
      <c r="D4529" t="s">
        <v>14</v>
      </c>
      <c r="E4529" t="s">
        <v>4122</v>
      </c>
      <c r="F4529" t="s">
        <v>3822</v>
      </c>
      <c r="G4529">
        <v>16</v>
      </c>
      <c r="H4529">
        <v>0.44</v>
      </c>
      <c r="I4529" s="6" t="s">
        <v>414</v>
      </c>
      <c r="J4529" s="6" t="s">
        <v>415</v>
      </c>
    </row>
    <row r="4530" spans="1:10">
      <c r="A4530">
        <v>0.5</v>
      </c>
      <c r="B4530">
        <v>0</v>
      </c>
      <c r="C4530">
        <v>-748.082404611333</v>
      </c>
      <c r="D4530" t="s">
        <v>14</v>
      </c>
      <c r="E4530" t="s">
        <v>4123</v>
      </c>
      <c r="F4530" t="s">
        <v>3822</v>
      </c>
      <c r="G4530">
        <v>16</v>
      </c>
      <c r="H4530">
        <v>0.5</v>
      </c>
      <c r="I4530" s="6" t="s">
        <v>188</v>
      </c>
      <c r="J4530" s="6" t="s">
        <v>189</v>
      </c>
    </row>
    <row r="4531" spans="1:10">
      <c r="A4531">
        <v>0</v>
      </c>
      <c r="B4531">
        <v>0</v>
      </c>
      <c r="C4531">
        <v>-286.69689283352602</v>
      </c>
      <c r="D4531" t="s">
        <v>14</v>
      </c>
      <c r="E4531" t="s">
        <v>4124</v>
      </c>
      <c r="F4531" t="s">
        <v>3822</v>
      </c>
      <c r="G4531">
        <v>17</v>
      </c>
      <c r="H4531">
        <v>0</v>
      </c>
      <c r="I4531" s="6" t="s">
        <v>2525</v>
      </c>
      <c r="J4531" s="6" t="s">
        <v>2526</v>
      </c>
    </row>
    <row r="4532" spans="1:10">
      <c r="A4532">
        <v>0.38</v>
      </c>
      <c r="B4532">
        <v>0</v>
      </c>
      <c r="C4532">
        <v>-100.768241651816</v>
      </c>
      <c r="D4532" t="s">
        <v>10</v>
      </c>
      <c r="E4532" t="s">
        <v>4125</v>
      </c>
      <c r="F4532" t="s">
        <v>3822</v>
      </c>
      <c r="G4532">
        <v>6</v>
      </c>
      <c r="H4532">
        <v>0.38</v>
      </c>
      <c r="I4532" s="6" t="s">
        <v>2343</v>
      </c>
      <c r="J4532" s="6" t="s">
        <v>2344</v>
      </c>
    </row>
    <row r="4533" spans="1:10">
      <c r="A4533">
        <v>0.61</v>
      </c>
      <c r="B4533">
        <v>0</v>
      </c>
      <c r="C4533">
        <v>-56.038298015388499</v>
      </c>
      <c r="D4533" t="s">
        <v>13</v>
      </c>
      <c r="E4533" t="s">
        <v>4125</v>
      </c>
      <c r="F4533" t="s">
        <v>3822</v>
      </c>
      <c r="G4533">
        <v>6</v>
      </c>
      <c r="H4533">
        <v>0.61</v>
      </c>
      <c r="I4533" s="6" t="s">
        <v>785</v>
      </c>
      <c r="J4533">
        <v>0.87480353029542401</v>
      </c>
    </row>
    <row r="4534" spans="1:10">
      <c r="A4534">
        <v>0.39</v>
      </c>
      <c r="B4534">
        <v>0</v>
      </c>
      <c r="C4534">
        <v>-683.29267352485795</v>
      </c>
      <c r="D4534" t="s">
        <v>14</v>
      </c>
      <c r="E4534" t="s">
        <v>4125</v>
      </c>
      <c r="F4534" t="s">
        <v>3822</v>
      </c>
      <c r="G4534">
        <v>16</v>
      </c>
      <c r="H4534">
        <v>0.39</v>
      </c>
      <c r="I4534" s="6" t="s">
        <v>493</v>
      </c>
      <c r="J4534" s="6" t="s">
        <v>494</v>
      </c>
    </row>
    <row r="4535" spans="1:10">
      <c r="A4535">
        <v>1</v>
      </c>
      <c r="B4535">
        <v>0</v>
      </c>
      <c r="C4535">
        <v>-194.04421036925601</v>
      </c>
      <c r="D4535" t="s">
        <v>14</v>
      </c>
      <c r="E4535" t="s">
        <v>4126</v>
      </c>
      <c r="F4535" t="s">
        <v>3822</v>
      </c>
      <c r="G4535">
        <v>16</v>
      </c>
      <c r="H4535">
        <v>1</v>
      </c>
      <c r="I4535" s="6" t="s">
        <v>149</v>
      </c>
      <c r="J4535">
        <v>1</v>
      </c>
    </row>
    <row r="4536" spans="1:10">
      <c r="A4536">
        <v>0.4</v>
      </c>
      <c r="B4536">
        <v>0</v>
      </c>
      <c r="C4536">
        <v>-41.606760884974399</v>
      </c>
      <c r="D4536" t="s">
        <v>13</v>
      </c>
      <c r="E4536" t="s">
        <v>4127</v>
      </c>
      <c r="F4536" t="s">
        <v>3822</v>
      </c>
      <c r="G4536">
        <v>5</v>
      </c>
      <c r="H4536">
        <v>0.4</v>
      </c>
      <c r="I4536" s="6" t="s">
        <v>802</v>
      </c>
      <c r="J4536">
        <v>0.76927571872398703</v>
      </c>
    </row>
    <row r="4537" spans="1:10">
      <c r="A4537">
        <v>0.26</v>
      </c>
      <c r="B4537">
        <v>0</v>
      </c>
      <c r="C4537">
        <v>-555.69897846103595</v>
      </c>
      <c r="D4537" t="s">
        <v>14</v>
      </c>
      <c r="E4537" t="s">
        <v>4127</v>
      </c>
      <c r="F4537" t="s">
        <v>3822</v>
      </c>
      <c r="G4537">
        <v>16</v>
      </c>
      <c r="H4537">
        <v>0.26</v>
      </c>
      <c r="I4537" s="6" t="s">
        <v>440</v>
      </c>
      <c r="J4537">
        <v>0.50498332953799996</v>
      </c>
    </row>
    <row r="4538" spans="1:10">
      <c r="A4538">
        <v>1</v>
      </c>
      <c r="B4538">
        <v>0</v>
      </c>
      <c r="C4538">
        <v>-127.824232443992</v>
      </c>
      <c r="D4538" t="s">
        <v>14</v>
      </c>
      <c r="E4538" t="s">
        <v>4128</v>
      </c>
      <c r="F4538" t="s">
        <v>3822</v>
      </c>
      <c r="G4538">
        <v>16</v>
      </c>
      <c r="H4538">
        <v>1</v>
      </c>
      <c r="I4538" s="6" t="s">
        <v>149</v>
      </c>
      <c r="J4538">
        <v>1</v>
      </c>
    </row>
    <row r="4539" spans="1:10">
      <c r="A4539">
        <v>0.49</v>
      </c>
      <c r="B4539">
        <v>0</v>
      </c>
      <c r="C4539">
        <v>-578.32933058076799</v>
      </c>
      <c r="D4539" t="s">
        <v>14</v>
      </c>
      <c r="E4539" t="s">
        <v>4129</v>
      </c>
      <c r="F4539" t="s">
        <v>3822</v>
      </c>
      <c r="G4539">
        <v>16</v>
      </c>
      <c r="H4539">
        <v>0.49</v>
      </c>
      <c r="I4539" s="6" t="s">
        <v>393</v>
      </c>
      <c r="J4539" s="6" t="s">
        <v>394</v>
      </c>
    </row>
    <row r="4540" spans="1:10">
      <c r="A4540">
        <v>0.91</v>
      </c>
      <c r="B4540">
        <v>0</v>
      </c>
      <c r="C4540">
        <v>-330.412879637461</v>
      </c>
      <c r="D4540" t="s">
        <v>14</v>
      </c>
      <c r="E4540" t="s">
        <v>4130</v>
      </c>
      <c r="F4540" t="s">
        <v>3822</v>
      </c>
      <c r="G4540">
        <v>16</v>
      </c>
      <c r="H4540">
        <v>0.91</v>
      </c>
      <c r="I4540">
        <v>0.68176683412285399</v>
      </c>
      <c r="J4540" s="6" t="s">
        <v>276</v>
      </c>
    </row>
    <row r="4541" spans="1:10">
      <c r="A4541">
        <v>0</v>
      </c>
      <c r="B4541">
        <v>0</v>
      </c>
      <c r="C4541">
        <v>-313.50516883047902</v>
      </c>
      <c r="D4541" t="s">
        <v>14</v>
      </c>
      <c r="E4541" t="s">
        <v>4131</v>
      </c>
      <c r="F4541" t="s">
        <v>3822</v>
      </c>
      <c r="G4541">
        <v>16</v>
      </c>
      <c r="H4541">
        <v>0</v>
      </c>
      <c r="I4541">
        <v>0</v>
      </c>
      <c r="J4541" s="6" t="s">
        <v>140</v>
      </c>
    </row>
    <row r="4542" spans="1:10">
      <c r="A4542">
        <v>0</v>
      </c>
      <c r="B4542">
        <v>0</v>
      </c>
      <c r="C4542">
        <v>-185.397629054345</v>
      </c>
      <c r="D4542" t="s">
        <v>14</v>
      </c>
      <c r="E4542" t="s">
        <v>4132</v>
      </c>
      <c r="F4542" t="s">
        <v>3822</v>
      </c>
      <c r="G4542">
        <v>16</v>
      </c>
      <c r="H4542">
        <v>0</v>
      </c>
      <c r="I4542">
        <v>0</v>
      </c>
      <c r="J4542" s="6" t="s">
        <v>140</v>
      </c>
    </row>
    <row r="4543" spans="1:10">
      <c r="A4543">
        <v>0.62</v>
      </c>
      <c r="B4543">
        <v>0</v>
      </c>
      <c r="C4543">
        <v>-537.38662644007195</v>
      </c>
      <c r="D4543" t="s">
        <v>14</v>
      </c>
      <c r="E4543" t="s">
        <v>4133</v>
      </c>
      <c r="F4543" t="s">
        <v>3822</v>
      </c>
      <c r="G4543">
        <v>16</v>
      </c>
      <c r="H4543">
        <v>0.62</v>
      </c>
      <c r="I4543" s="6" t="s">
        <v>119</v>
      </c>
      <c r="J4543" s="6" t="s">
        <v>120</v>
      </c>
    </row>
    <row r="4544" spans="1:10">
      <c r="A4544">
        <v>0.5</v>
      </c>
      <c r="B4544">
        <v>0</v>
      </c>
      <c r="C4544">
        <v>-557.87775451456002</v>
      </c>
      <c r="D4544" t="s">
        <v>14</v>
      </c>
      <c r="E4544" t="s">
        <v>4134</v>
      </c>
      <c r="F4544" t="s">
        <v>3822</v>
      </c>
      <c r="G4544">
        <v>16</v>
      </c>
      <c r="H4544">
        <v>0.5</v>
      </c>
      <c r="I4544" s="6" t="s">
        <v>188</v>
      </c>
      <c r="J4544" s="6" t="s">
        <v>189</v>
      </c>
    </row>
    <row r="4545" spans="1:10">
      <c r="A4545">
        <v>0.97</v>
      </c>
      <c r="B4545">
        <v>0</v>
      </c>
      <c r="C4545">
        <v>-201.66250766817299</v>
      </c>
      <c r="D4545" t="s">
        <v>14</v>
      </c>
      <c r="E4545" t="s">
        <v>4135</v>
      </c>
      <c r="F4545" t="s">
        <v>3822</v>
      </c>
      <c r="G4545">
        <v>16</v>
      </c>
      <c r="H4545">
        <v>0.97</v>
      </c>
      <c r="I4545" s="6" t="s">
        <v>640</v>
      </c>
      <c r="J4545" s="6" t="s">
        <v>641</v>
      </c>
    </row>
    <row r="4546" spans="1:10">
      <c r="A4546">
        <v>0.2</v>
      </c>
      <c r="B4546">
        <v>0</v>
      </c>
      <c r="C4546">
        <v>-21.3661960740185</v>
      </c>
      <c r="D4546" t="s">
        <v>13</v>
      </c>
      <c r="E4546" t="s">
        <v>4136</v>
      </c>
      <c r="F4546" t="s">
        <v>3822</v>
      </c>
      <c r="G4546">
        <v>6</v>
      </c>
      <c r="H4546">
        <v>0.2</v>
      </c>
      <c r="I4546">
        <v>4.1118469700720001E-2</v>
      </c>
      <c r="J4546" s="6" t="s">
        <v>2653</v>
      </c>
    </row>
    <row r="4547" spans="1:10">
      <c r="A4547">
        <v>0.28999999999999998</v>
      </c>
      <c r="B4547">
        <v>0</v>
      </c>
      <c r="C4547">
        <v>-633.28634339773498</v>
      </c>
      <c r="D4547" t="s">
        <v>14</v>
      </c>
      <c r="E4547" t="s">
        <v>4136</v>
      </c>
      <c r="F4547" t="s">
        <v>3822</v>
      </c>
      <c r="G4547">
        <v>16</v>
      </c>
      <c r="H4547">
        <v>0.28999999999999998</v>
      </c>
      <c r="I4547" s="6" t="s">
        <v>386</v>
      </c>
      <c r="J4547" s="6" t="s">
        <v>387</v>
      </c>
    </row>
    <row r="4548" spans="1:10">
      <c r="A4548">
        <v>0.24</v>
      </c>
      <c r="B4548">
        <v>0</v>
      </c>
      <c r="C4548">
        <v>-349.794698772206</v>
      </c>
      <c r="D4548" t="s">
        <v>14</v>
      </c>
      <c r="E4548" t="s">
        <v>4137</v>
      </c>
      <c r="F4548" t="s">
        <v>3822</v>
      </c>
      <c r="G4548">
        <v>16</v>
      </c>
      <c r="H4548">
        <v>0.24</v>
      </c>
      <c r="I4548">
        <v>9.5792488470350406E-2</v>
      </c>
      <c r="J4548" s="6" t="s">
        <v>152</v>
      </c>
    </row>
    <row r="4549" spans="1:10">
      <c r="A4549">
        <v>1</v>
      </c>
      <c r="B4549">
        <v>0</v>
      </c>
      <c r="C4549">
        <v>-58.946630525520803</v>
      </c>
      <c r="D4549" t="s">
        <v>14</v>
      </c>
      <c r="E4549" t="s">
        <v>4138</v>
      </c>
      <c r="F4549" t="s">
        <v>4139</v>
      </c>
      <c r="G4549">
        <v>16</v>
      </c>
      <c r="H4549">
        <v>1</v>
      </c>
      <c r="I4549" s="6" t="s">
        <v>149</v>
      </c>
      <c r="J4549">
        <v>1</v>
      </c>
    </row>
    <row r="4550" spans="1:10">
      <c r="A4550">
        <v>0.59</v>
      </c>
      <c r="B4550">
        <v>0</v>
      </c>
      <c r="C4550">
        <v>-292.18777599574702</v>
      </c>
      <c r="D4550" t="s">
        <v>14</v>
      </c>
      <c r="E4550" t="s">
        <v>4140</v>
      </c>
      <c r="F4550" t="s">
        <v>4139</v>
      </c>
      <c r="G4550">
        <v>16</v>
      </c>
      <c r="H4550">
        <v>0.59</v>
      </c>
      <c r="I4550" s="6" t="s">
        <v>426</v>
      </c>
      <c r="J4550" s="6" t="s">
        <v>427</v>
      </c>
    </row>
    <row r="4551" spans="1:10">
      <c r="A4551">
        <v>0</v>
      </c>
      <c r="B4551">
        <v>0</v>
      </c>
      <c r="C4551">
        <v>-5.5879867345468002</v>
      </c>
      <c r="D4551" t="s">
        <v>14</v>
      </c>
      <c r="E4551" t="s">
        <v>4141</v>
      </c>
      <c r="F4551" t="s">
        <v>4142</v>
      </c>
      <c r="G4551">
        <v>16</v>
      </c>
      <c r="H4551">
        <v>0</v>
      </c>
      <c r="I4551">
        <v>0</v>
      </c>
      <c r="J4551" s="6" t="s">
        <v>140</v>
      </c>
    </row>
    <row r="4552" spans="1:10">
      <c r="A4552">
        <v>0.37</v>
      </c>
      <c r="B4552">
        <v>0</v>
      </c>
      <c r="C4552">
        <v>-602.66986570843505</v>
      </c>
      <c r="D4552" t="s">
        <v>14</v>
      </c>
      <c r="E4552" t="s">
        <v>4143</v>
      </c>
      <c r="F4552" t="s">
        <v>4144</v>
      </c>
      <c r="G4552">
        <v>16</v>
      </c>
      <c r="H4552">
        <v>0.37</v>
      </c>
      <c r="I4552" s="6" t="s">
        <v>137</v>
      </c>
      <c r="J4552" s="6" t="s">
        <v>138</v>
      </c>
    </row>
    <row r="4553" spans="1:10">
      <c r="A4553">
        <v>0.13</v>
      </c>
      <c r="B4553">
        <v>0</v>
      </c>
      <c r="C4553">
        <v>-17.960950840333201</v>
      </c>
      <c r="D4553" t="s">
        <v>13</v>
      </c>
      <c r="E4553" t="s">
        <v>4145</v>
      </c>
      <c r="F4553" t="s">
        <v>4144</v>
      </c>
      <c r="G4553">
        <v>5</v>
      </c>
      <c r="H4553">
        <v>0.13</v>
      </c>
      <c r="I4553" s="6" t="s">
        <v>828</v>
      </c>
      <c r="J4553" s="6" t="s">
        <v>829</v>
      </c>
    </row>
    <row r="4554" spans="1:10">
      <c r="A4554">
        <v>0.63</v>
      </c>
      <c r="B4554">
        <v>0</v>
      </c>
      <c r="C4554">
        <v>-470.98966753646903</v>
      </c>
      <c r="D4554" t="s">
        <v>14</v>
      </c>
      <c r="E4554" t="s">
        <v>4145</v>
      </c>
      <c r="F4554" t="s">
        <v>4144</v>
      </c>
      <c r="G4554">
        <v>16</v>
      </c>
      <c r="H4554">
        <v>0.63</v>
      </c>
      <c r="I4554" s="6" t="s">
        <v>497</v>
      </c>
      <c r="J4554" s="6" t="s">
        <v>498</v>
      </c>
    </row>
    <row r="4555" spans="1:10">
      <c r="A4555">
        <v>0.76</v>
      </c>
      <c r="B4555">
        <v>0</v>
      </c>
      <c r="C4555">
        <v>-576.57158410473096</v>
      </c>
      <c r="D4555" t="s">
        <v>14</v>
      </c>
      <c r="E4555" t="s">
        <v>4146</v>
      </c>
      <c r="F4555" t="s">
        <v>4144</v>
      </c>
      <c r="G4555">
        <v>16</v>
      </c>
      <c r="H4555">
        <v>0.76</v>
      </c>
      <c r="I4555" s="6" t="s">
        <v>544</v>
      </c>
      <c r="J4555" s="6" t="s">
        <v>545</v>
      </c>
    </row>
    <row r="4556" spans="1:10">
      <c r="A4556">
        <v>0.84</v>
      </c>
      <c r="B4556">
        <v>0</v>
      </c>
      <c r="C4556">
        <v>-153.32951412629001</v>
      </c>
      <c r="D4556" t="s">
        <v>10</v>
      </c>
      <c r="E4556" t="s">
        <v>4147</v>
      </c>
      <c r="F4556" t="s">
        <v>4144</v>
      </c>
      <c r="G4556">
        <v>6</v>
      </c>
      <c r="H4556">
        <v>0.84</v>
      </c>
      <c r="I4556" s="6" t="s">
        <v>3615</v>
      </c>
      <c r="J4556" s="6" t="s">
        <v>3616</v>
      </c>
    </row>
    <row r="4557" spans="1:10">
      <c r="A4557">
        <v>0.72</v>
      </c>
      <c r="B4557">
        <v>0</v>
      </c>
      <c r="C4557">
        <v>-125.853853328792</v>
      </c>
      <c r="D4557" t="s">
        <v>13</v>
      </c>
      <c r="E4557" t="s">
        <v>4147</v>
      </c>
      <c r="F4557" t="s">
        <v>4144</v>
      </c>
      <c r="G4557">
        <v>6</v>
      </c>
      <c r="H4557">
        <v>0.72</v>
      </c>
      <c r="I4557" s="6" t="s">
        <v>2687</v>
      </c>
      <c r="J4557" s="6" t="s">
        <v>2688</v>
      </c>
    </row>
    <row r="4558" spans="1:10">
      <c r="A4558">
        <v>0.23</v>
      </c>
      <c r="B4558">
        <v>0</v>
      </c>
      <c r="C4558">
        <v>-312.71917303750803</v>
      </c>
      <c r="D4558" t="s">
        <v>14</v>
      </c>
      <c r="E4558" t="s">
        <v>4147</v>
      </c>
      <c r="F4558" t="s">
        <v>4144</v>
      </c>
      <c r="G4558">
        <v>16</v>
      </c>
      <c r="H4558">
        <v>0.23</v>
      </c>
      <c r="I4558">
        <v>8.9866955870574194E-2</v>
      </c>
      <c r="J4558" s="6" t="s">
        <v>402</v>
      </c>
    </row>
    <row r="4559" spans="1:10">
      <c r="A4559">
        <v>0</v>
      </c>
      <c r="B4559">
        <v>0</v>
      </c>
      <c r="C4559">
        <v>-3.3997818702312199</v>
      </c>
      <c r="D4559" t="s">
        <v>13</v>
      </c>
      <c r="E4559" t="s">
        <v>4148</v>
      </c>
      <c r="F4559" t="s">
        <v>4144</v>
      </c>
      <c r="G4559">
        <v>5</v>
      </c>
      <c r="H4559">
        <v>0</v>
      </c>
      <c r="I4559" s="6" t="s">
        <v>126</v>
      </c>
      <c r="J4559" s="6" t="s">
        <v>127</v>
      </c>
    </row>
    <row r="4560" spans="1:10">
      <c r="A4560">
        <v>0.34</v>
      </c>
      <c r="B4560">
        <v>0</v>
      </c>
      <c r="C4560">
        <v>-662.71911235130494</v>
      </c>
      <c r="D4560" t="s">
        <v>14</v>
      </c>
      <c r="E4560" t="s">
        <v>4148</v>
      </c>
      <c r="F4560" t="s">
        <v>4144</v>
      </c>
      <c r="G4560">
        <v>16</v>
      </c>
      <c r="H4560">
        <v>0.34</v>
      </c>
      <c r="I4560" s="6" t="s">
        <v>294</v>
      </c>
      <c r="J4560" s="6" t="s">
        <v>295</v>
      </c>
    </row>
    <row r="4561" spans="1:10">
      <c r="A4561">
        <v>0</v>
      </c>
      <c r="B4561">
        <v>0</v>
      </c>
      <c r="C4561">
        <v>-432.08917474700303</v>
      </c>
      <c r="D4561" t="s">
        <v>14</v>
      </c>
      <c r="E4561" t="s">
        <v>4149</v>
      </c>
      <c r="F4561" t="s">
        <v>4144</v>
      </c>
      <c r="G4561">
        <v>16</v>
      </c>
      <c r="H4561">
        <v>0</v>
      </c>
      <c r="I4561">
        <v>0</v>
      </c>
      <c r="J4561" s="6" t="s">
        <v>140</v>
      </c>
    </row>
    <row r="4562" spans="1:10">
      <c r="A4562">
        <v>0.65</v>
      </c>
      <c r="B4562">
        <v>0</v>
      </c>
      <c r="C4562">
        <v>-467.50387948525798</v>
      </c>
      <c r="D4562" t="s">
        <v>14</v>
      </c>
      <c r="E4562" t="s">
        <v>4150</v>
      </c>
      <c r="F4562" t="s">
        <v>4144</v>
      </c>
      <c r="G4562">
        <v>16</v>
      </c>
      <c r="H4562">
        <v>0.65</v>
      </c>
      <c r="I4562" s="6" t="s">
        <v>470</v>
      </c>
      <c r="J4562" s="6" t="s">
        <v>471</v>
      </c>
    </row>
    <row r="4563" spans="1:10">
      <c r="A4563">
        <v>0</v>
      </c>
      <c r="B4563">
        <v>0</v>
      </c>
      <c r="C4563">
        <v>-162.08404152337999</v>
      </c>
      <c r="D4563" t="s">
        <v>14</v>
      </c>
      <c r="E4563" t="s">
        <v>4151</v>
      </c>
      <c r="F4563" t="s">
        <v>4144</v>
      </c>
      <c r="G4563">
        <v>18</v>
      </c>
      <c r="H4563">
        <v>0</v>
      </c>
      <c r="I4563">
        <v>0</v>
      </c>
      <c r="J4563" s="6" t="s">
        <v>4152</v>
      </c>
    </row>
    <row r="4564" spans="1:10">
      <c r="A4564">
        <v>0</v>
      </c>
      <c r="B4564">
        <v>0</v>
      </c>
      <c r="C4564">
        <v>-419.96205727858597</v>
      </c>
      <c r="D4564" t="s">
        <v>14</v>
      </c>
      <c r="E4564" t="s">
        <v>4153</v>
      </c>
      <c r="F4564" t="s">
        <v>4144</v>
      </c>
      <c r="G4564">
        <v>16</v>
      </c>
      <c r="H4564">
        <v>0</v>
      </c>
      <c r="I4564">
        <v>0</v>
      </c>
      <c r="J4564" s="6" t="s">
        <v>140</v>
      </c>
    </row>
    <row r="4565" spans="1:10">
      <c r="A4565">
        <v>0</v>
      </c>
      <c r="B4565">
        <v>0</v>
      </c>
      <c r="C4565">
        <v>-39.4653687036081</v>
      </c>
      <c r="D4565" t="s">
        <v>14</v>
      </c>
      <c r="E4565" t="s">
        <v>4154</v>
      </c>
      <c r="F4565" t="s">
        <v>4144</v>
      </c>
      <c r="G4565">
        <v>14</v>
      </c>
      <c r="H4565">
        <v>0</v>
      </c>
      <c r="I4565">
        <v>0</v>
      </c>
      <c r="J4565" s="6" t="s">
        <v>1677</v>
      </c>
    </row>
    <row r="4566" spans="1:10">
      <c r="A4566">
        <v>0</v>
      </c>
      <c r="B4566">
        <v>0</v>
      </c>
      <c r="C4566">
        <v>-6.9562165864968604</v>
      </c>
      <c r="D4566" t="s">
        <v>14</v>
      </c>
      <c r="E4566" t="s">
        <v>4155</v>
      </c>
      <c r="F4566" t="s">
        <v>4144</v>
      </c>
      <c r="G4566">
        <v>16</v>
      </c>
      <c r="H4566">
        <v>0</v>
      </c>
      <c r="I4566">
        <v>0</v>
      </c>
      <c r="J4566" s="6" t="s">
        <v>140</v>
      </c>
    </row>
    <row r="4567" spans="1:10">
      <c r="A4567">
        <v>0</v>
      </c>
      <c r="B4567">
        <v>0</v>
      </c>
      <c r="C4567">
        <v>-6.7839767011134704</v>
      </c>
      <c r="D4567" t="s">
        <v>14</v>
      </c>
      <c r="E4567" t="s">
        <v>4156</v>
      </c>
      <c r="F4567" t="s">
        <v>4144</v>
      </c>
      <c r="G4567">
        <v>16</v>
      </c>
      <c r="H4567">
        <v>0</v>
      </c>
      <c r="I4567">
        <v>0</v>
      </c>
      <c r="J4567" s="6" t="s">
        <v>140</v>
      </c>
    </row>
    <row r="4568" spans="1:10">
      <c r="A4568">
        <v>0</v>
      </c>
      <c r="B4568">
        <v>0</v>
      </c>
      <c r="C4568">
        <v>-6.6231713274574497</v>
      </c>
      <c r="D4568" t="s">
        <v>14</v>
      </c>
      <c r="E4568" t="s">
        <v>4157</v>
      </c>
      <c r="F4568" t="s">
        <v>4144</v>
      </c>
      <c r="G4568">
        <v>16</v>
      </c>
      <c r="H4568">
        <v>0</v>
      </c>
      <c r="I4568">
        <v>0</v>
      </c>
      <c r="J4568" s="6" t="s">
        <v>140</v>
      </c>
    </row>
    <row r="4569" spans="1:10">
      <c r="A4569">
        <v>0</v>
      </c>
      <c r="B4569">
        <v>0</v>
      </c>
      <c r="C4569">
        <v>-6.0503021838078599</v>
      </c>
      <c r="D4569" t="s">
        <v>14</v>
      </c>
      <c r="E4569" t="s">
        <v>4158</v>
      </c>
      <c r="F4569" t="s">
        <v>4144</v>
      </c>
      <c r="G4569">
        <v>16</v>
      </c>
      <c r="H4569">
        <v>0</v>
      </c>
      <c r="I4569">
        <v>0</v>
      </c>
      <c r="J4569" s="6" t="s">
        <v>140</v>
      </c>
    </row>
    <row r="4570" spans="1:10">
      <c r="A4570">
        <v>0</v>
      </c>
      <c r="B4570">
        <v>0</v>
      </c>
      <c r="C4570">
        <v>-146.051695046546</v>
      </c>
      <c r="D4570" t="s">
        <v>14</v>
      </c>
      <c r="E4570" t="s">
        <v>4159</v>
      </c>
      <c r="F4570" t="s">
        <v>4144</v>
      </c>
      <c r="G4570">
        <v>16</v>
      </c>
      <c r="H4570">
        <v>0</v>
      </c>
      <c r="I4570">
        <v>0</v>
      </c>
      <c r="J4570" s="6" t="s">
        <v>140</v>
      </c>
    </row>
    <row r="4571" spans="1:10">
      <c r="A4571">
        <v>0.91</v>
      </c>
      <c r="B4571">
        <v>0</v>
      </c>
      <c r="C4571">
        <v>-237.74394544707701</v>
      </c>
      <c r="D4571" t="s">
        <v>14</v>
      </c>
      <c r="E4571" t="s">
        <v>4160</v>
      </c>
      <c r="F4571" t="s">
        <v>4144</v>
      </c>
      <c r="G4571">
        <v>16</v>
      </c>
      <c r="H4571">
        <v>0.91</v>
      </c>
      <c r="I4571">
        <v>0.68176683412285399</v>
      </c>
      <c r="J4571" s="6" t="s">
        <v>276</v>
      </c>
    </row>
    <row r="4572" spans="1:10">
      <c r="A4572">
        <v>0</v>
      </c>
      <c r="B4572">
        <v>0</v>
      </c>
      <c r="C4572">
        <v>-6.3116109159988998</v>
      </c>
      <c r="D4572" t="s">
        <v>14</v>
      </c>
      <c r="E4572" t="s">
        <v>4161</v>
      </c>
      <c r="F4572" t="s">
        <v>4144</v>
      </c>
      <c r="G4572">
        <v>16</v>
      </c>
      <c r="H4572">
        <v>0</v>
      </c>
      <c r="I4572">
        <v>0</v>
      </c>
      <c r="J4572" s="6" t="s">
        <v>140</v>
      </c>
    </row>
    <row r="4573" spans="1:10">
      <c r="A4573">
        <v>0</v>
      </c>
      <c r="B4573">
        <v>0</v>
      </c>
      <c r="C4573">
        <v>-143.08096221968401</v>
      </c>
      <c r="D4573" t="s">
        <v>14</v>
      </c>
      <c r="E4573" t="s">
        <v>4162</v>
      </c>
      <c r="F4573" t="s">
        <v>4144</v>
      </c>
      <c r="G4573">
        <v>16</v>
      </c>
      <c r="H4573">
        <v>0</v>
      </c>
      <c r="I4573">
        <v>0</v>
      </c>
      <c r="J4573" s="6" t="s">
        <v>140</v>
      </c>
    </row>
    <row r="4574" spans="1:10">
      <c r="A4574">
        <v>0</v>
      </c>
      <c r="B4574">
        <v>0</v>
      </c>
      <c r="C4574">
        <v>-4.2412417301775998</v>
      </c>
      <c r="D4574" t="s">
        <v>14</v>
      </c>
      <c r="E4574" t="s">
        <v>4163</v>
      </c>
      <c r="F4574" t="s">
        <v>4144</v>
      </c>
      <c r="G4574">
        <v>16</v>
      </c>
      <c r="H4574">
        <v>0</v>
      </c>
      <c r="I4574">
        <v>0</v>
      </c>
      <c r="J4574" s="6" t="s">
        <v>140</v>
      </c>
    </row>
    <row r="4575" spans="1:10">
      <c r="A4575">
        <v>0</v>
      </c>
      <c r="B4575">
        <v>0</v>
      </c>
      <c r="C4575">
        <v>-5.7286914364958204</v>
      </c>
      <c r="D4575" t="s">
        <v>14</v>
      </c>
      <c r="E4575" t="s">
        <v>4164</v>
      </c>
      <c r="F4575" t="s">
        <v>4144</v>
      </c>
      <c r="G4575">
        <v>16</v>
      </c>
      <c r="H4575">
        <v>0</v>
      </c>
      <c r="I4575">
        <v>0</v>
      </c>
      <c r="J4575" s="6" t="s">
        <v>140</v>
      </c>
    </row>
    <row r="4576" spans="1:10">
      <c r="A4576">
        <v>0</v>
      </c>
      <c r="B4576">
        <v>0</v>
      </c>
      <c r="C4576">
        <v>-8.5097526962378698</v>
      </c>
      <c r="D4576" t="s">
        <v>14</v>
      </c>
      <c r="E4576" t="s">
        <v>4165</v>
      </c>
      <c r="F4576" t="s">
        <v>4144</v>
      </c>
      <c r="G4576">
        <v>16</v>
      </c>
      <c r="H4576">
        <v>0</v>
      </c>
      <c r="I4576">
        <v>0</v>
      </c>
      <c r="J4576" s="6" t="s">
        <v>140</v>
      </c>
    </row>
    <row r="4577" spans="1:10">
      <c r="A4577">
        <v>0</v>
      </c>
      <c r="B4577">
        <v>0</v>
      </c>
      <c r="C4577">
        <v>-88.586279456948503</v>
      </c>
      <c r="D4577" t="s">
        <v>14</v>
      </c>
      <c r="E4577" t="s">
        <v>4166</v>
      </c>
      <c r="F4577" t="s">
        <v>4144</v>
      </c>
      <c r="G4577">
        <v>16</v>
      </c>
      <c r="H4577">
        <v>0</v>
      </c>
      <c r="I4577">
        <v>0</v>
      </c>
      <c r="J4577" s="6" t="s">
        <v>140</v>
      </c>
    </row>
    <row r="4578" spans="1:10">
      <c r="A4578">
        <v>0</v>
      </c>
      <c r="B4578">
        <v>0</v>
      </c>
      <c r="C4578">
        <v>-49.2777385077191</v>
      </c>
      <c r="D4578" t="s">
        <v>14</v>
      </c>
      <c r="E4578" t="s">
        <v>4167</v>
      </c>
      <c r="F4578" t="s">
        <v>4144</v>
      </c>
      <c r="G4578">
        <v>16</v>
      </c>
      <c r="H4578">
        <v>0</v>
      </c>
      <c r="I4578">
        <v>0</v>
      </c>
      <c r="J4578" s="6" t="s">
        <v>140</v>
      </c>
    </row>
    <row r="4579" spans="1:10">
      <c r="A4579">
        <v>0</v>
      </c>
      <c r="B4579">
        <v>0</v>
      </c>
      <c r="C4579">
        <v>-111.553798496246</v>
      </c>
      <c r="D4579" t="s">
        <v>14</v>
      </c>
      <c r="E4579" t="s">
        <v>4168</v>
      </c>
      <c r="F4579" t="s">
        <v>4144</v>
      </c>
      <c r="G4579">
        <v>16</v>
      </c>
      <c r="H4579">
        <v>0</v>
      </c>
      <c r="I4579">
        <v>0</v>
      </c>
      <c r="J4579" s="6" t="s">
        <v>140</v>
      </c>
    </row>
    <row r="4580" spans="1:10">
      <c r="A4580">
        <v>0.25</v>
      </c>
      <c r="B4580">
        <v>0</v>
      </c>
      <c r="C4580">
        <v>-89.218301379164203</v>
      </c>
      <c r="D4580" t="s">
        <v>10</v>
      </c>
      <c r="E4580" t="s">
        <v>4169</v>
      </c>
      <c r="F4580" t="s">
        <v>4144</v>
      </c>
      <c r="G4580">
        <v>7</v>
      </c>
      <c r="H4580">
        <v>0.25</v>
      </c>
      <c r="I4580">
        <v>6.6031998510680798E-2</v>
      </c>
      <c r="J4580" s="6" t="s">
        <v>786</v>
      </c>
    </row>
    <row r="4581" spans="1:10">
      <c r="A4581">
        <v>0</v>
      </c>
      <c r="B4581">
        <v>0</v>
      </c>
      <c r="C4581">
        <v>-3.4680980586685499</v>
      </c>
      <c r="D4581" t="s">
        <v>13</v>
      </c>
      <c r="E4581" t="s">
        <v>4169</v>
      </c>
      <c r="F4581" t="s">
        <v>4144</v>
      </c>
      <c r="G4581">
        <v>5</v>
      </c>
      <c r="H4581">
        <v>0</v>
      </c>
      <c r="I4581" s="6" t="s">
        <v>126</v>
      </c>
      <c r="J4581" s="6" t="s">
        <v>127</v>
      </c>
    </row>
    <row r="4582" spans="1:10">
      <c r="A4582">
        <v>0.24</v>
      </c>
      <c r="B4582">
        <v>0</v>
      </c>
      <c r="C4582">
        <v>-560.25840779751798</v>
      </c>
      <c r="D4582" t="s">
        <v>14</v>
      </c>
      <c r="E4582" t="s">
        <v>4169</v>
      </c>
      <c r="F4582" t="s">
        <v>4144</v>
      </c>
      <c r="G4582">
        <v>16</v>
      </c>
      <c r="H4582">
        <v>0.24</v>
      </c>
      <c r="I4582">
        <v>9.5792488470350406E-2</v>
      </c>
      <c r="J4582" s="6" t="s">
        <v>152</v>
      </c>
    </row>
    <row r="4583" spans="1:10">
      <c r="A4583">
        <v>0</v>
      </c>
      <c r="B4583">
        <v>0</v>
      </c>
      <c r="C4583">
        <v>-56.226383544967199</v>
      </c>
      <c r="D4583" t="s">
        <v>14</v>
      </c>
      <c r="E4583" t="s">
        <v>4170</v>
      </c>
      <c r="F4583" t="s">
        <v>4144</v>
      </c>
      <c r="G4583">
        <v>16</v>
      </c>
      <c r="H4583">
        <v>0</v>
      </c>
      <c r="I4583">
        <v>0</v>
      </c>
      <c r="J4583" s="6" t="s">
        <v>140</v>
      </c>
    </row>
    <row r="4584" spans="1:10">
      <c r="A4584">
        <v>0.21</v>
      </c>
      <c r="B4584">
        <v>0</v>
      </c>
      <c r="C4584">
        <v>-694.53329320267403</v>
      </c>
      <c r="D4584" t="s">
        <v>14</v>
      </c>
      <c r="E4584" t="s">
        <v>4171</v>
      </c>
      <c r="F4584" t="s">
        <v>4144</v>
      </c>
      <c r="G4584">
        <v>16</v>
      </c>
      <c r="H4584">
        <v>0.21</v>
      </c>
      <c r="I4584" s="6" t="s">
        <v>162</v>
      </c>
      <c r="J4584" s="6" t="s">
        <v>163</v>
      </c>
    </row>
    <row r="4585" spans="1:10">
      <c r="A4585">
        <v>0.24</v>
      </c>
      <c r="B4585">
        <v>0</v>
      </c>
      <c r="C4585">
        <v>-750.71506714770101</v>
      </c>
      <c r="D4585" t="s">
        <v>14</v>
      </c>
      <c r="E4585" t="s">
        <v>4172</v>
      </c>
      <c r="F4585" t="s">
        <v>4144</v>
      </c>
      <c r="G4585">
        <v>16</v>
      </c>
      <c r="H4585">
        <v>0.24</v>
      </c>
      <c r="I4585">
        <v>9.5792488470350406E-2</v>
      </c>
      <c r="J4585" s="6" t="s">
        <v>152</v>
      </c>
    </row>
    <row r="4586" spans="1:10">
      <c r="A4586">
        <v>0</v>
      </c>
      <c r="B4586">
        <v>0</v>
      </c>
      <c r="C4586">
        <v>-141.56382319226401</v>
      </c>
      <c r="D4586" t="s">
        <v>14</v>
      </c>
      <c r="E4586" t="s">
        <v>4173</v>
      </c>
      <c r="F4586" t="s">
        <v>4144</v>
      </c>
      <c r="G4586">
        <v>16</v>
      </c>
      <c r="H4586">
        <v>0</v>
      </c>
      <c r="I4586">
        <v>0</v>
      </c>
      <c r="J4586" s="6" t="s">
        <v>140</v>
      </c>
    </row>
    <row r="4587" spans="1:10">
      <c r="A4587">
        <v>0</v>
      </c>
      <c r="B4587">
        <v>0</v>
      </c>
      <c r="C4587">
        <v>-5.5980370704003004</v>
      </c>
      <c r="D4587" t="s">
        <v>14</v>
      </c>
      <c r="E4587" t="s">
        <v>4174</v>
      </c>
      <c r="F4587" t="s">
        <v>4144</v>
      </c>
      <c r="G4587">
        <v>16</v>
      </c>
      <c r="H4587">
        <v>0</v>
      </c>
      <c r="I4587">
        <v>0</v>
      </c>
      <c r="J4587" s="6" t="s">
        <v>140</v>
      </c>
    </row>
    <row r="4588" spans="1:10">
      <c r="A4588">
        <v>0.38</v>
      </c>
      <c r="B4588">
        <v>0</v>
      </c>
      <c r="C4588">
        <v>-484.13254186818602</v>
      </c>
      <c r="D4588" t="s">
        <v>14</v>
      </c>
      <c r="E4588" t="s">
        <v>4175</v>
      </c>
      <c r="F4588" t="s">
        <v>4144</v>
      </c>
      <c r="G4588">
        <v>16</v>
      </c>
      <c r="H4588">
        <v>0.38</v>
      </c>
      <c r="I4588" s="6" t="s">
        <v>803</v>
      </c>
      <c r="J4588" s="6" t="s">
        <v>804</v>
      </c>
    </row>
    <row r="4589" spans="1:10">
      <c r="A4589">
        <v>0.8</v>
      </c>
      <c r="B4589">
        <v>0</v>
      </c>
      <c r="C4589">
        <v>-37.395679288612897</v>
      </c>
      <c r="D4589" t="s">
        <v>10</v>
      </c>
      <c r="E4589" t="s">
        <v>4176</v>
      </c>
      <c r="F4589" t="s">
        <v>4144</v>
      </c>
      <c r="G4589">
        <v>6</v>
      </c>
      <c r="H4589">
        <v>0.8</v>
      </c>
      <c r="I4589" s="6" t="s">
        <v>857</v>
      </c>
      <c r="J4589">
        <v>0.95888153029928003</v>
      </c>
    </row>
    <row r="4590" spans="1:10">
      <c r="A4590">
        <v>0.5</v>
      </c>
      <c r="B4590">
        <v>0</v>
      </c>
      <c r="C4590">
        <v>-45.803223999062801</v>
      </c>
      <c r="D4590" t="s">
        <v>13</v>
      </c>
      <c r="E4590" t="s">
        <v>4176</v>
      </c>
      <c r="F4590" t="s">
        <v>4144</v>
      </c>
      <c r="G4590">
        <v>5</v>
      </c>
      <c r="H4590">
        <v>0.5</v>
      </c>
      <c r="I4590" s="6" t="s">
        <v>883</v>
      </c>
      <c r="J4590" s="6" t="s">
        <v>884</v>
      </c>
    </row>
    <row r="4591" spans="1:10">
      <c r="A4591">
        <v>0.51</v>
      </c>
      <c r="B4591">
        <v>0</v>
      </c>
      <c r="C4591">
        <v>-637.21243020180395</v>
      </c>
      <c r="D4591" t="s">
        <v>14</v>
      </c>
      <c r="E4591" t="s">
        <v>4176</v>
      </c>
      <c r="F4591" t="s">
        <v>4144</v>
      </c>
      <c r="G4591">
        <v>16</v>
      </c>
      <c r="H4591">
        <v>0.51</v>
      </c>
      <c r="I4591" s="6" t="s">
        <v>271</v>
      </c>
      <c r="J4591" s="6" t="s">
        <v>272</v>
      </c>
    </row>
    <row r="4592" spans="1:10">
      <c r="A4592">
        <v>0</v>
      </c>
      <c r="B4592">
        <v>0</v>
      </c>
      <c r="C4592">
        <v>-5.1457719569927303</v>
      </c>
      <c r="D4592" t="s">
        <v>14</v>
      </c>
      <c r="E4592" t="s">
        <v>4177</v>
      </c>
      <c r="F4592" t="s">
        <v>4144</v>
      </c>
      <c r="G4592">
        <v>16</v>
      </c>
      <c r="H4592">
        <v>0</v>
      </c>
      <c r="I4592">
        <v>0</v>
      </c>
      <c r="J4592" s="6" t="s">
        <v>140</v>
      </c>
    </row>
    <row r="4593" spans="1:10">
      <c r="A4593">
        <v>0</v>
      </c>
      <c r="B4593">
        <v>0</v>
      </c>
      <c r="C4593">
        <v>-79.327919482558201</v>
      </c>
      <c r="D4593" t="s">
        <v>14</v>
      </c>
      <c r="E4593" t="s">
        <v>4178</v>
      </c>
      <c r="F4593" t="s">
        <v>4144</v>
      </c>
      <c r="G4593">
        <v>16</v>
      </c>
      <c r="H4593">
        <v>0</v>
      </c>
      <c r="I4593">
        <v>0</v>
      </c>
      <c r="J4593" s="6" t="s">
        <v>140</v>
      </c>
    </row>
    <row r="4594" spans="1:10">
      <c r="A4594">
        <v>0.9</v>
      </c>
      <c r="B4594">
        <v>0</v>
      </c>
      <c r="C4594">
        <v>-386.85445239764101</v>
      </c>
      <c r="D4594" t="s">
        <v>14</v>
      </c>
      <c r="E4594" t="s">
        <v>4179</v>
      </c>
      <c r="F4594" t="s">
        <v>4144</v>
      </c>
      <c r="G4594">
        <v>16</v>
      </c>
      <c r="H4594">
        <v>0.9</v>
      </c>
      <c r="I4594" s="6" t="s">
        <v>556</v>
      </c>
      <c r="J4594" s="6" t="s">
        <v>557</v>
      </c>
    </row>
    <row r="4595" spans="1:10">
      <c r="A4595">
        <v>0.79</v>
      </c>
      <c r="B4595">
        <v>0</v>
      </c>
      <c r="C4595">
        <v>-148.46305303275</v>
      </c>
      <c r="D4595" t="s">
        <v>10</v>
      </c>
      <c r="E4595" t="s">
        <v>4180</v>
      </c>
      <c r="F4595" t="s">
        <v>4144</v>
      </c>
      <c r="G4595">
        <v>7</v>
      </c>
      <c r="H4595">
        <v>0.79</v>
      </c>
      <c r="I4595" s="6" t="s">
        <v>3728</v>
      </c>
      <c r="J4595" s="6" t="s">
        <v>3729</v>
      </c>
    </row>
    <row r="4596" spans="1:10">
      <c r="A4596">
        <v>0.8</v>
      </c>
      <c r="B4596">
        <v>0</v>
      </c>
      <c r="C4596">
        <v>-94.668592309839198</v>
      </c>
      <c r="D4596" t="s">
        <v>13</v>
      </c>
      <c r="E4596" t="s">
        <v>4180</v>
      </c>
      <c r="F4596" t="s">
        <v>4144</v>
      </c>
      <c r="G4596">
        <v>7</v>
      </c>
      <c r="H4596">
        <v>0.8</v>
      </c>
      <c r="I4596" s="6" t="s">
        <v>1385</v>
      </c>
      <c r="J4596" s="6" t="s">
        <v>1386</v>
      </c>
    </row>
    <row r="4597" spans="1:10">
      <c r="A4597">
        <v>1</v>
      </c>
      <c r="B4597">
        <v>0</v>
      </c>
      <c r="C4597">
        <v>-142.64812705736799</v>
      </c>
      <c r="D4597" t="s">
        <v>14</v>
      </c>
      <c r="E4597" t="s">
        <v>4180</v>
      </c>
      <c r="F4597" t="s">
        <v>4144</v>
      </c>
      <c r="G4597">
        <v>16</v>
      </c>
      <c r="H4597">
        <v>1</v>
      </c>
      <c r="I4597" s="6" t="s">
        <v>149</v>
      </c>
      <c r="J4597">
        <v>1</v>
      </c>
    </row>
    <row r="4598" spans="1:10">
      <c r="A4598">
        <v>0</v>
      </c>
      <c r="B4598">
        <v>0</v>
      </c>
      <c r="C4598">
        <v>-83.246355213472498</v>
      </c>
      <c r="D4598" t="s">
        <v>14</v>
      </c>
      <c r="E4598" t="s">
        <v>4181</v>
      </c>
      <c r="F4598" t="s">
        <v>4144</v>
      </c>
      <c r="G4598">
        <v>16</v>
      </c>
      <c r="H4598">
        <v>0</v>
      </c>
      <c r="I4598">
        <v>0</v>
      </c>
      <c r="J4598" s="6" t="s">
        <v>140</v>
      </c>
    </row>
    <row r="4599" spans="1:10">
      <c r="A4599">
        <v>0</v>
      </c>
      <c r="B4599">
        <v>0</v>
      </c>
      <c r="C4599">
        <v>-52.369126820465702</v>
      </c>
      <c r="D4599" t="s">
        <v>14</v>
      </c>
      <c r="E4599" t="s">
        <v>4182</v>
      </c>
      <c r="F4599" t="s">
        <v>4144</v>
      </c>
      <c r="G4599">
        <v>16</v>
      </c>
      <c r="H4599">
        <v>0</v>
      </c>
      <c r="I4599">
        <v>0</v>
      </c>
      <c r="J4599" s="6" t="s">
        <v>140</v>
      </c>
    </row>
    <row r="4600" spans="1:10">
      <c r="A4600">
        <v>1</v>
      </c>
      <c r="B4600">
        <v>0</v>
      </c>
      <c r="C4600">
        <v>-117.273087601553</v>
      </c>
      <c r="D4600" t="s">
        <v>14</v>
      </c>
      <c r="E4600" t="s">
        <v>4183</v>
      </c>
      <c r="F4600" t="s">
        <v>4144</v>
      </c>
      <c r="G4600">
        <v>16</v>
      </c>
      <c r="H4600">
        <v>1</v>
      </c>
      <c r="I4600" s="6" t="s">
        <v>149</v>
      </c>
      <c r="J4600">
        <v>1</v>
      </c>
    </row>
    <row r="4601" spans="1:10">
      <c r="A4601">
        <v>0.63</v>
      </c>
      <c r="B4601">
        <v>0</v>
      </c>
      <c r="C4601">
        <v>-568.76417064961595</v>
      </c>
      <c r="D4601" t="s">
        <v>14</v>
      </c>
      <c r="E4601" t="s">
        <v>4184</v>
      </c>
      <c r="F4601" t="s">
        <v>4144</v>
      </c>
      <c r="G4601">
        <v>16</v>
      </c>
      <c r="H4601">
        <v>0.63</v>
      </c>
      <c r="I4601" s="6" t="s">
        <v>497</v>
      </c>
      <c r="J4601" s="6" t="s">
        <v>498</v>
      </c>
    </row>
    <row r="4602" spans="1:10">
      <c r="A4602">
        <v>0</v>
      </c>
      <c r="B4602">
        <v>0</v>
      </c>
      <c r="C4602">
        <v>-128.96767747374</v>
      </c>
      <c r="D4602" t="s">
        <v>14</v>
      </c>
      <c r="E4602" t="s">
        <v>4185</v>
      </c>
      <c r="F4602" t="s">
        <v>4144</v>
      </c>
      <c r="G4602">
        <v>16</v>
      </c>
      <c r="H4602">
        <v>0</v>
      </c>
      <c r="I4602">
        <v>0</v>
      </c>
      <c r="J4602" s="6" t="s">
        <v>140</v>
      </c>
    </row>
    <row r="4603" spans="1:10">
      <c r="A4603">
        <v>0.11</v>
      </c>
      <c r="B4603">
        <v>0</v>
      </c>
      <c r="C4603">
        <v>-334.35469972648701</v>
      </c>
      <c r="D4603" t="s">
        <v>14</v>
      </c>
      <c r="E4603" t="s">
        <v>4186</v>
      </c>
      <c r="F4603" t="s">
        <v>4144</v>
      </c>
      <c r="G4603">
        <v>16</v>
      </c>
      <c r="H4603">
        <v>0.11</v>
      </c>
      <c r="I4603" s="6" t="s">
        <v>695</v>
      </c>
      <c r="J4603" s="6" t="s">
        <v>696</v>
      </c>
    </row>
    <row r="4604" spans="1:10">
      <c r="A4604">
        <v>0</v>
      </c>
      <c r="B4604">
        <v>0</v>
      </c>
      <c r="C4604">
        <v>-2.6432383294708699</v>
      </c>
      <c r="D4604" t="s">
        <v>14</v>
      </c>
      <c r="E4604" t="s">
        <v>4187</v>
      </c>
      <c r="F4604" t="s">
        <v>4144</v>
      </c>
      <c r="G4604">
        <v>16</v>
      </c>
      <c r="H4604">
        <v>0</v>
      </c>
      <c r="I4604">
        <v>0</v>
      </c>
      <c r="J4604" s="6" t="s">
        <v>140</v>
      </c>
    </row>
    <row r="4605" spans="1:10">
      <c r="A4605">
        <v>0</v>
      </c>
      <c r="B4605">
        <v>0</v>
      </c>
      <c r="C4605">
        <v>-56.169176735210399</v>
      </c>
      <c r="D4605" t="s">
        <v>14</v>
      </c>
      <c r="E4605" t="s">
        <v>4188</v>
      </c>
      <c r="F4605" t="s">
        <v>4144</v>
      </c>
      <c r="G4605">
        <v>16</v>
      </c>
      <c r="H4605">
        <v>0</v>
      </c>
      <c r="I4605">
        <v>0</v>
      </c>
      <c r="J4605" s="6" t="s">
        <v>140</v>
      </c>
    </row>
    <row r="4606" spans="1:10">
      <c r="A4606">
        <v>0</v>
      </c>
      <c r="B4606">
        <v>0</v>
      </c>
      <c r="C4606">
        <v>-6.3819632669734103</v>
      </c>
      <c r="D4606" t="s">
        <v>14</v>
      </c>
      <c r="E4606" t="s">
        <v>4189</v>
      </c>
      <c r="F4606" t="s">
        <v>4144</v>
      </c>
      <c r="G4606">
        <v>16</v>
      </c>
      <c r="H4606">
        <v>0</v>
      </c>
      <c r="I4606">
        <v>0</v>
      </c>
      <c r="J4606" s="6" t="s">
        <v>140</v>
      </c>
    </row>
    <row r="4607" spans="1:10">
      <c r="A4607">
        <v>0.05</v>
      </c>
      <c r="B4607">
        <v>0</v>
      </c>
      <c r="C4607">
        <v>-617.38096266734601</v>
      </c>
      <c r="D4607" t="s">
        <v>14</v>
      </c>
      <c r="E4607" t="s">
        <v>4190</v>
      </c>
      <c r="F4607" t="s">
        <v>4144</v>
      </c>
      <c r="G4607">
        <v>16</v>
      </c>
      <c r="H4607">
        <v>0.05</v>
      </c>
      <c r="I4607">
        <v>7.5593352321114303E-3</v>
      </c>
      <c r="J4607" s="6" t="s">
        <v>199</v>
      </c>
    </row>
    <row r="4608" spans="1:10">
      <c r="A4608">
        <v>0.59</v>
      </c>
      <c r="B4608">
        <v>0</v>
      </c>
      <c r="C4608">
        <v>-106.53452526996099</v>
      </c>
      <c r="D4608" t="s">
        <v>10</v>
      </c>
      <c r="E4608" t="s">
        <v>4191</v>
      </c>
      <c r="F4608" t="s">
        <v>4144</v>
      </c>
      <c r="G4608">
        <v>6</v>
      </c>
      <c r="H4608">
        <v>0.59</v>
      </c>
      <c r="I4608" s="6" t="s">
        <v>1721</v>
      </c>
      <c r="J4608" s="6" t="s">
        <v>1722</v>
      </c>
    </row>
    <row r="4609" spans="1:10">
      <c r="A4609">
        <v>0.46</v>
      </c>
      <c r="B4609">
        <v>0</v>
      </c>
      <c r="C4609">
        <v>-85.701082117396396</v>
      </c>
      <c r="D4609" t="s">
        <v>13</v>
      </c>
      <c r="E4609" t="s">
        <v>4191</v>
      </c>
      <c r="F4609" t="s">
        <v>4144</v>
      </c>
      <c r="G4609">
        <v>7</v>
      </c>
      <c r="H4609">
        <v>0.46</v>
      </c>
      <c r="I4609" s="6" t="s">
        <v>4192</v>
      </c>
      <c r="J4609" s="6" t="s">
        <v>4193</v>
      </c>
    </row>
    <row r="4610" spans="1:10">
      <c r="A4610">
        <v>0.43</v>
      </c>
      <c r="B4610">
        <v>0</v>
      </c>
      <c r="C4610">
        <v>-441.33791353614203</v>
      </c>
      <c r="D4610" t="s">
        <v>14</v>
      </c>
      <c r="E4610" t="s">
        <v>4191</v>
      </c>
      <c r="F4610" t="s">
        <v>4144</v>
      </c>
      <c r="G4610">
        <v>16</v>
      </c>
      <c r="H4610">
        <v>0.43</v>
      </c>
      <c r="I4610" s="6" t="s">
        <v>459</v>
      </c>
      <c r="J4610" s="6" t="s">
        <v>460</v>
      </c>
    </row>
    <row r="4611" spans="1:10">
      <c r="A4611">
        <v>1</v>
      </c>
      <c r="B4611">
        <v>0</v>
      </c>
      <c r="C4611">
        <v>-92.568351151728194</v>
      </c>
      <c r="D4611" t="s">
        <v>14</v>
      </c>
      <c r="E4611" t="s">
        <v>4194</v>
      </c>
      <c r="F4611" t="s">
        <v>4144</v>
      </c>
      <c r="G4611">
        <v>16</v>
      </c>
      <c r="H4611">
        <v>1</v>
      </c>
      <c r="I4611" s="6" t="s">
        <v>149</v>
      </c>
      <c r="J4611">
        <v>1</v>
      </c>
    </row>
    <row r="4612" spans="1:10">
      <c r="A4612">
        <v>0.92</v>
      </c>
      <c r="B4612">
        <v>0</v>
      </c>
      <c r="C4612">
        <v>-357.19083395021102</v>
      </c>
      <c r="D4612" t="s">
        <v>14</v>
      </c>
      <c r="E4612" t="s">
        <v>4195</v>
      </c>
      <c r="F4612" t="s">
        <v>4144</v>
      </c>
      <c r="G4612">
        <v>16</v>
      </c>
      <c r="H4612">
        <v>0.92</v>
      </c>
      <c r="I4612" s="6" t="s">
        <v>596</v>
      </c>
      <c r="J4612">
        <v>0.98312054273103699</v>
      </c>
    </row>
    <row r="4613" spans="1:10">
      <c r="A4613">
        <v>1</v>
      </c>
      <c r="B4613">
        <v>0</v>
      </c>
      <c r="C4613">
        <v>-110.754301192526</v>
      </c>
      <c r="D4613" t="s">
        <v>14</v>
      </c>
      <c r="E4613" t="s">
        <v>4196</v>
      </c>
      <c r="F4613" t="s">
        <v>4144</v>
      </c>
      <c r="G4613">
        <v>16</v>
      </c>
      <c r="H4613">
        <v>1</v>
      </c>
      <c r="I4613" s="6" t="s">
        <v>149</v>
      </c>
      <c r="J4613">
        <v>1</v>
      </c>
    </row>
    <row r="4614" spans="1:10">
      <c r="A4614">
        <v>0</v>
      </c>
      <c r="B4614">
        <v>0</v>
      </c>
      <c r="C4614">
        <v>-6.7136243501389599</v>
      </c>
      <c r="D4614" t="s">
        <v>14</v>
      </c>
      <c r="E4614" t="s">
        <v>4197</v>
      </c>
      <c r="F4614" t="s">
        <v>4144</v>
      </c>
      <c r="G4614">
        <v>16</v>
      </c>
      <c r="H4614">
        <v>0</v>
      </c>
      <c r="I4614">
        <v>0</v>
      </c>
      <c r="J4614" s="6" t="s">
        <v>140</v>
      </c>
    </row>
    <row r="4615" spans="1:10">
      <c r="A4615">
        <v>1</v>
      </c>
      <c r="B4615">
        <v>0</v>
      </c>
      <c r="C4615">
        <v>-85.895281167559602</v>
      </c>
      <c r="D4615" t="s">
        <v>14</v>
      </c>
      <c r="E4615" t="s">
        <v>4198</v>
      </c>
      <c r="F4615" t="s">
        <v>4144</v>
      </c>
      <c r="G4615">
        <v>16</v>
      </c>
      <c r="H4615">
        <v>1</v>
      </c>
      <c r="I4615" s="6" t="s">
        <v>149</v>
      </c>
      <c r="J4615">
        <v>1</v>
      </c>
    </row>
    <row r="4616" spans="1:10">
      <c r="A4616">
        <v>0</v>
      </c>
      <c r="B4616">
        <v>0</v>
      </c>
      <c r="C4616">
        <v>-6.2312082291708899</v>
      </c>
      <c r="D4616" t="s">
        <v>14</v>
      </c>
      <c r="E4616" t="s">
        <v>4199</v>
      </c>
      <c r="F4616" t="s">
        <v>4144</v>
      </c>
      <c r="G4616">
        <v>16</v>
      </c>
      <c r="H4616">
        <v>0</v>
      </c>
      <c r="I4616">
        <v>0</v>
      </c>
      <c r="J4616" s="6" t="s">
        <v>140</v>
      </c>
    </row>
    <row r="4617" spans="1:10">
      <c r="A4617">
        <v>0</v>
      </c>
      <c r="B4617">
        <v>0</v>
      </c>
      <c r="C4617">
        <v>-1.17588929485966</v>
      </c>
      <c r="D4617" t="s">
        <v>10</v>
      </c>
      <c r="E4617" t="s">
        <v>4200</v>
      </c>
      <c r="F4617" t="s">
        <v>4144</v>
      </c>
      <c r="G4617">
        <v>6</v>
      </c>
      <c r="H4617">
        <v>0</v>
      </c>
      <c r="I4617">
        <v>0</v>
      </c>
      <c r="J4617" s="6" t="s">
        <v>109</v>
      </c>
    </row>
    <row r="4618" spans="1:10">
      <c r="A4618">
        <v>0</v>
      </c>
      <c r="B4618">
        <v>0</v>
      </c>
      <c r="C4618">
        <v>-0.89447989096162805</v>
      </c>
      <c r="D4618" t="s">
        <v>13</v>
      </c>
      <c r="E4618" t="s">
        <v>4200</v>
      </c>
      <c r="F4618" t="s">
        <v>4144</v>
      </c>
      <c r="G4618">
        <v>7</v>
      </c>
      <c r="H4618">
        <v>0</v>
      </c>
      <c r="I4618">
        <v>0</v>
      </c>
      <c r="J4618" s="6" t="s">
        <v>214</v>
      </c>
    </row>
    <row r="4619" spans="1:10">
      <c r="A4619">
        <v>0.22</v>
      </c>
      <c r="B4619">
        <v>0</v>
      </c>
      <c r="C4619">
        <v>-598.51462913745297</v>
      </c>
      <c r="D4619" t="s">
        <v>14</v>
      </c>
      <c r="E4619" t="s">
        <v>4200</v>
      </c>
      <c r="F4619" t="s">
        <v>4144</v>
      </c>
      <c r="G4619">
        <v>16</v>
      </c>
      <c r="H4619">
        <v>0.22</v>
      </c>
      <c r="I4619">
        <v>8.4047540128129095E-2</v>
      </c>
      <c r="J4619" s="6" t="s">
        <v>114</v>
      </c>
    </row>
    <row r="4620" spans="1:10">
      <c r="A4620">
        <v>0.97</v>
      </c>
      <c r="B4620">
        <v>0</v>
      </c>
      <c r="C4620">
        <v>-261.223445605606</v>
      </c>
      <c r="D4620" t="s">
        <v>14</v>
      </c>
      <c r="E4620" t="s">
        <v>4201</v>
      </c>
      <c r="F4620" t="s">
        <v>4144</v>
      </c>
      <c r="G4620">
        <v>16</v>
      </c>
      <c r="H4620">
        <v>0.97</v>
      </c>
      <c r="I4620" s="6" t="s">
        <v>640</v>
      </c>
      <c r="J4620" s="6" t="s">
        <v>641</v>
      </c>
    </row>
    <row r="4621" spans="1:10">
      <c r="A4621">
        <v>0</v>
      </c>
      <c r="B4621">
        <v>0</v>
      </c>
      <c r="C4621">
        <v>-40.942790732872297</v>
      </c>
      <c r="D4621" t="s">
        <v>14</v>
      </c>
      <c r="E4621" t="s">
        <v>4202</v>
      </c>
      <c r="F4621" t="s">
        <v>4144</v>
      </c>
      <c r="G4621">
        <v>17</v>
      </c>
      <c r="H4621">
        <v>0</v>
      </c>
      <c r="I4621" s="6" t="s">
        <v>2525</v>
      </c>
      <c r="J4621" s="6" t="s">
        <v>2526</v>
      </c>
    </row>
    <row r="4622" spans="1:10">
      <c r="A4622">
        <v>0.17</v>
      </c>
      <c r="B4622">
        <v>0</v>
      </c>
      <c r="C4622">
        <v>-512.85333993572999</v>
      </c>
      <c r="D4622" t="s">
        <v>14</v>
      </c>
      <c r="E4622" t="s">
        <v>4203</v>
      </c>
      <c r="F4622" t="s">
        <v>4144</v>
      </c>
      <c r="G4622">
        <v>16</v>
      </c>
      <c r="H4622">
        <v>0.17</v>
      </c>
      <c r="I4622">
        <v>5.6689958584459903E-2</v>
      </c>
      <c r="J4622" s="6" t="s">
        <v>179</v>
      </c>
    </row>
    <row r="4623" spans="1:10">
      <c r="A4623">
        <v>0.71</v>
      </c>
      <c r="B4623">
        <v>0</v>
      </c>
      <c r="C4623">
        <v>-84.379768567019298</v>
      </c>
      <c r="D4623" t="s">
        <v>10</v>
      </c>
      <c r="E4623" t="s">
        <v>4204</v>
      </c>
      <c r="F4623" t="s">
        <v>4144</v>
      </c>
      <c r="G4623">
        <v>6</v>
      </c>
      <c r="H4623">
        <v>0.71</v>
      </c>
      <c r="I4623" s="6" t="s">
        <v>908</v>
      </c>
      <c r="J4623" s="6" t="s">
        <v>909</v>
      </c>
    </row>
    <row r="4624" spans="1:10">
      <c r="A4624">
        <v>0.78</v>
      </c>
      <c r="B4624">
        <v>0</v>
      </c>
      <c r="C4624">
        <v>-40.724596158946802</v>
      </c>
      <c r="D4624" t="s">
        <v>13</v>
      </c>
      <c r="E4624" t="s">
        <v>4204</v>
      </c>
      <c r="F4624" t="s">
        <v>4144</v>
      </c>
      <c r="G4624">
        <v>5</v>
      </c>
      <c r="H4624">
        <v>0.78</v>
      </c>
      <c r="I4624" s="6" t="s">
        <v>1192</v>
      </c>
      <c r="J4624">
        <v>0.95727157630850601</v>
      </c>
    </row>
    <row r="4625" spans="1:10">
      <c r="A4625">
        <v>1</v>
      </c>
      <c r="B4625">
        <v>0</v>
      </c>
      <c r="C4625">
        <v>-201.13512165175499</v>
      </c>
      <c r="D4625" t="s">
        <v>14</v>
      </c>
      <c r="E4625" t="s">
        <v>4204</v>
      </c>
      <c r="F4625" t="s">
        <v>4144</v>
      </c>
      <c r="G4625">
        <v>16</v>
      </c>
      <c r="H4625">
        <v>1</v>
      </c>
      <c r="I4625" s="6" t="s">
        <v>149</v>
      </c>
      <c r="J4625">
        <v>1</v>
      </c>
    </row>
    <row r="4626" spans="1:10">
      <c r="A4626">
        <v>0.8</v>
      </c>
      <c r="B4626">
        <v>0</v>
      </c>
      <c r="C4626">
        <v>-84.647995106615596</v>
      </c>
      <c r="D4626" t="s">
        <v>10</v>
      </c>
      <c r="E4626" t="s">
        <v>4205</v>
      </c>
      <c r="F4626" t="s">
        <v>4144</v>
      </c>
      <c r="G4626">
        <v>6</v>
      </c>
      <c r="H4626">
        <v>0.8</v>
      </c>
      <c r="I4626" s="6" t="s">
        <v>857</v>
      </c>
      <c r="J4626">
        <v>0.95888153029928003</v>
      </c>
    </row>
    <row r="4627" spans="1:10">
      <c r="A4627">
        <v>0.86</v>
      </c>
      <c r="B4627">
        <v>0</v>
      </c>
      <c r="C4627">
        <v>-61.437129023949197</v>
      </c>
      <c r="D4627" t="s">
        <v>13</v>
      </c>
      <c r="E4627" t="s">
        <v>4205</v>
      </c>
      <c r="F4627" t="s">
        <v>4144</v>
      </c>
      <c r="G4627">
        <v>6</v>
      </c>
      <c r="H4627">
        <v>0.86</v>
      </c>
      <c r="I4627" s="6" t="s">
        <v>927</v>
      </c>
      <c r="J4627" s="6" t="s">
        <v>928</v>
      </c>
    </row>
    <row r="4628" spans="1:10">
      <c r="A4628">
        <v>0.73</v>
      </c>
      <c r="B4628">
        <v>0</v>
      </c>
      <c r="C4628">
        <v>-626.22577427047895</v>
      </c>
      <c r="D4628" t="s">
        <v>14</v>
      </c>
      <c r="E4628" t="s">
        <v>4205</v>
      </c>
      <c r="F4628" t="s">
        <v>4144</v>
      </c>
      <c r="G4628">
        <v>16</v>
      </c>
      <c r="H4628">
        <v>0.73</v>
      </c>
      <c r="I4628" s="6" t="s">
        <v>584</v>
      </c>
      <c r="J4628" s="6" t="s">
        <v>585</v>
      </c>
    </row>
    <row r="4629" spans="1:10">
      <c r="A4629">
        <v>0.65</v>
      </c>
      <c r="B4629">
        <v>0</v>
      </c>
      <c r="C4629">
        <v>-78.386914365121299</v>
      </c>
      <c r="D4629" t="s">
        <v>13</v>
      </c>
      <c r="E4629" t="s">
        <v>4206</v>
      </c>
      <c r="F4629" t="s">
        <v>4144</v>
      </c>
      <c r="G4629">
        <v>6</v>
      </c>
      <c r="H4629">
        <v>0.65</v>
      </c>
      <c r="I4629" s="6" t="s">
        <v>1207</v>
      </c>
      <c r="J4629" s="6" t="s">
        <v>1208</v>
      </c>
    </row>
    <row r="4630" spans="1:10">
      <c r="A4630" s="6" t="s">
        <v>236</v>
      </c>
      <c r="B4630">
        <v>0</v>
      </c>
      <c r="C4630">
        <v>-610.00929894347701</v>
      </c>
      <c r="D4630" t="s">
        <v>14</v>
      </c>
      <c r="E4630" t="s">
        <v>4206</v>
      </c>
      <c r="F4630" t="s">
        <v>4144</v>
      </c>
      <c r="G4630">
        <v>16</v>
      </c>
      <c r="H4630" s="6" t="s">
        <v>236</v>
      </c>
      <c r="I4630" s="6" t="s">
        <v>237</v>
      </c>
      <c r="J4630">
        <v>0.64453599400862305</v>
      </c>
    </row>
    <row r="4631" spans="1:10">
      <c r="A4631">
        <v>0.21</v>
      </c>
      <c r="B4631">
        <v>0</v>
      </c>
      <c r="C4631">
        <v>-632.31909106285298</v>
      </c>
      <c r="D4631" t="s">
        <v>14</v>
      </c>
      <c r="E4631" t="s">
        <v>4207</v>
      </c>
      <c r="F4631" t="s">
        <v>4144</v>
      </c>
      <c r="G4631">
        <v>16</v>
      </c>
      <c r="H4631">
        <v>0.21</v>
      </c>
      <c r="I4631" s="6" t="s">
        <v>162</v>
      </c>
      <c r="J4631" s="6" t="s">
        <v>163</v>
      </c>
    </row>
    <row r="4632" spans="1:10">
      <c r="A4632">
        <v>0</v>
      </c>
      <c r="B4632">
        <v>0</v>
      </c>
      <c r="C4632">
        <v>-258.51763265100698</v>
      </c>
      <c r="D4632" t="s">
        <v>14</v>
      </c>
      <c r="E4632" t="s">
        <v>4208</v>
      </c>
      <c r="F4632" t="s">
        <v>4144</v>
      </c>
      <c r="G4632">
        <v>16</v>
      </c>
      <c r="H4632">
        <v>0</v>
      </c>
      <c r="I4632">
        <v>0</v>
      </c>
      <c r="J4632" s="6" t="s">
        <v>140</v>
      </c>
    </row>
    <row r="4633" spans="1:10">
      <c r="A4633" s="6" t="s">
        <v>192</v>
      </c>
      <c r="B4633">
        <v>0</v>
      </c>
      <c r="C4633">
        <v>-796.48177911929702</v>
      </c>
      <c r="D4633" t="s">
        <v>14</v>
      </c>
      <c r="E4633" t="s">
        <v>4209</v>
      </c>
      <c r="F4633" t="s">
        <v>4144</v>
      </c>
      <c r="G4633">
        <v>16</v>
      </c>
      <c r="H4633" s="6" t="s">
        <v>192</v>
      </c>
      <c r="I4633" s="6" t="s">
        <v>193</v>
      </c>
      <c r="J4633" s="6" t="s">
        <v>194</v>
      </c>
    </row>
    <row r="4634" spans="1:10">
      <c r="A4634">
        <v>0.21</v>
      </c>
      <c r="B4634">
        <v>0</v>
      </c>
      <c r="C4634">
        <v>-116.17089001236501</v>
      </c>
      <c r="D4634" t="s">
        <v>14</v>
      </c>
      <c r="E4634" t="s">
        <v>4210</v>
      </c>
      <c r="F4634" t="s">
        <v>4144</v>
      </c>
      <c r="G4634">
        <v>16</v>
      </c>
      <c r="H4634">
        <v>0.21</v>
      </c>
      <c r="I4634" s="6" t="s">
        <v>162</v>
      </c>
      <c r="J4634" s="6" t="s">
        <v>163</v>
      </c>
    </row>
    <row r="4635" spans="1:10">
      <c r="A4635">
        <v>0.48</v>
      </c>
      <c r="B4635">
        <v>0</v>
      </c>
      <c r="C4635">
        <v>-42.941210752002</v>
      </c>
      <c r="D4635" t="s">
        <v>13</v>
      </c>
      <c r="E4635" t="s">
        <v>4211</v>
      </c>
      <c r="F4635" t="s">
        <v>4144</v>
      </c>
      <c r="G4635">
        <v>6</v>
      </c>
      <c r="H4635">
        <v>0.48</v>
      </c>
      <c r="I4635" s="6" t="s">
        <v>2713</v>
      </c>
      <c r="J4635" s="6" t="s">
        <v>2714</v>
      </c>
    </row>
    <row r="4636" spans="1:10">
      <c r="A4636">
        <v>0.28999999999999998</v>
      </c>
      <c r="B4636">
        <v>0</v>
      </c>
      <c r="C4636">
        <v>-456.050399178737</v>
      </c>
      <c r="D4636" t="s">
        <v>14</v>
      </c>
      <c r="E4636" t="s">
        <v>4211</v>
      </c>
      <c r="F4636" t="s">
        <v>4144</v>
      </c>
      <c r="G4636">
        <v>16</v>
      </c>
      <c r="H4636">
        <v>0.28999999999999998</v>
      </c>
      <c r="I4636" s="6" t="s">
        <v>386</v>
      </c>
      <c r="J4636" s="6" t="s">
        <v>387</v>
      </c>
    </row>
    <row r="4637" spans="1:10">
      <c r="A4637">
        <v>0</v>
      </c>
      <c r="B4637">
        <v>0</v>
      </c>
      <c r="C4637">
        <v>-136.78137672029899</v>
      </c>
      <c r="D4637" t="s">
        <v>14</v>
      </c>
      <c r="E4637" t="s">
        <v>4212</v>
      </c>
      <c r="F4637" t="s">
        <v>4144</v>
      </c>
      <c r="G4637">
        <v>16</v>
      </c>
      <c r="H4637">
        <v>0</v>
      </c>
      <c r="I4637">
        <v>0</v>
      </c>
      <c r="J4637" s="6" t="s">
        <v>140</v>
      </c>
    </row>
    <row r="4638" spans="1:10">
      <c r="A4638">
        <v>0.75</v>
      </c>
      <c r="B4638">
        <v>0</v>
      </c>
      <c r="C4638">
        <v>-439.41779093323498</v>
      </c>
      <c r="D4638" t="s">
        <v>14</v>
      </c>
      <c r="E4638" t="s">
        <v>4213</v>
      </c>
      <c r="F4638" t="s">
        <v>4144</v>
      </c>
      <c r="G4638">
        <v>16</v>
      </c>
      <c r="H4638">
        <v>0.75</v>
      </c>
      <c r="I4638" s="6" t="s">
        <v>1200</v>
      </c>
      <c r="J4638" s="6" t="s">
        <v>1201</v>
      </c>
    </row>
    <row r="4639" spans="1:10">
      <c r="A4639">
        <v>0.76</v>
      </c>
      <c r="B4639">
        <v>0</v>
      </c>
      <c r="C4639">
        <v>-95.168616969363299</v>
      </c>
      <c r="D4639" t="s">
        <v>10</v>
      </c>
      <c r="E4639" t="s">
        <v>4214</v>
      </c>
      <c r="F4639" t="s">
        <v>4144</v>
      </c>
      <c r="G4639">
        <v>7</v>
      </c>
      <c r="H4639">
        <v>0.76</v>
      </c>
      <c r="I4639" s="6" t="s">
        <v>248</v>
      </c>
      <c r="J4639" s="6" t="s">
        <v>249</v>
      </c>
    </row>
    <row r="4640" spans="1:10">
      <c r="A4640">
        <v>0.66</v>
      </c>
      <c r="B4640">
        <v>0</v>
      </c>
      <c r="C4640">
        <v>-71.199280942013203</v>
      </c>
      <c r="D4640" t="s">
        <v>13</v>
      </c>
      <c r="E4640" t="s">
        <v>4214</v>
      </c>
      <c r="F4640" t="s">
        <v>4144</v>
      </c>
      <c r="G4640">
        <v>7</v>
      </c>
      <c r="H4640">
        <v>0.66</v>
      </c>
      <c r="I4640" s="6" t="s">
        <v>4215</v>
      </c>
      <c r="J4640">
        <v>0.890928115530639</v>
      </c>
    </row>
    <row r="4641" spans="1:10">
      <c r="A4641" s="6" t="s">
        <v>610</v>
      </c>
      <c r="B4641">
        <v>0</v>
      </c>
      <c r="C4641">
        <v>-264.43118756177199</v>
      </c>
      <c r="D4641" t="s">
        <v>14</v>
      </c>
      <c r="E4641" t="s">
        <v>4214</v>
      </c>
      <c r="F4641" t="s">
        <v>4144</v>
      </c>
      <c r="G4641">
        <v>16</v>
      </c>
      <c r="H4641" s="6" t="s">
        <v>610</v>
      </c>
      <c r="I4641" s="6" t="s">
        <v>612</v>
      </c>
      <c r="J4641" s="6" t="s">
        <v>613</v>
      </c>
    </row>
    <row r="4642" spans="1:10">
      <c r="A4642">
        <v>0</v>
      </c>
      <c r="B4642">
        <v>0</v>
      </c>
      <c r="C4642">
        <v>-294.54092166637002</v>
      </c>
      <c r="D4642" t="s">
        <v>14</v>
      </c>
      <c r="E4642" t="s">
        <v>4216</v>
      </c>
      <c r="F4642" t="s">
        <v>4144</v>
      </c>
      <c r="G4642">
        <v>16</v>
      </c>
      <c r="H4642">
        <v>0</v>
      </c>
      <c r="I4642">
        <v>0</v>
      </c>
      <c r="J4642" s="6" t="s">
        <v>140</v>
      </c>
    </row>
    <row r="4643" spans="1:10">
      <c r="A4643">
        <v>0.64</v>
      </c>
      <c r="B4643">
        <v>0</v>
      </c>
      <c r="C4643">
        <v>-137.28862221556699</v>
      </c>
      <c r="D4643" t="s">
        <v>10</v>
      </c>
      <c r="E4643" t="s">
        <v>4217</v>
      </c>
      <c r="F4643" t="s">
        <v>4144</v>
      </c>
      <c r="G4643">
        <v>5</v>
      </c>
      <c r="H4643">
        <v>0.64</v>
      </c>
      <c r="I4643" s="6" t="s">
        <v>1404</v>
      </c>
      <c r="J4643" s="6" t="s">
        <v>1405</v>
      </c>
    </row>
    <row r="4644" spans="1:10">
      <c r="A4644">
        <v>0.45</v>
      </c>
      <c r="B4644">
        <v>0</v>
      </c>
      <c r="C4644">
        <v>-445.63511961834701</v>
      </c>
      <c r="D4644" t="s">
        <v>14</v>
      </c>
      <c r="E4644" t="s">
        <v>4217</v>
      </c>
      <c r="F4644" t="s">
        <v>4144</v>
      </c>
      <c r="G4644">
        <v>16</v>
      </c>
      <c r="H4644">
        <v>0.45</v>
      </c>
      <c r="I4644" s="6" t="s">
        <v>233</v>
      </c>
      <c r="J4644" s="6" t="s">
        <v>234</v>
      </c>
    </row>
    <row r="4645" spans="1:10">
      <c r="A4645">
        <v>1</v>
      </c>
      <c r="B4645">
        <v>0</v>
      </c>
      <c r="C4645">
        <v>-195.21205735387801</v>
      </c>
      <c r="D4645" t="s">
        <v>14</v>
      </c>
      <c r="E4645" t="s">
        <v>4218</v>
      </c>
      <c r="F4645" t="s">
        <v>4144</v>
      </c>
      <c r="G4645">
        <v>16</v>
      </c>
      <c r="H4645">
        <v>1</v>
      </c>
      <c r="I4645" s="6" t="s">
        <v>149</v>
      </c>
      <c r="J4645">
        <v>1</v>
      </c>
    </row>
    <row r="4646" spans="1:10">
      <c r="A4646">
        <v>1</v>
      </c>
      <c r="B4646">
        <v>0</v>
      </c>
      <c r="C4646">
        <v>-78.215580622247202</v>
      </c>
      <c r="D4646" t="s">
        <v>14</v>
      </c>
      <c r="E4646" t="s">
        <v>4219</v>
      </c>
      <c r="F4646" t="s">
        <v>4144</v>
      </c>
      <c r="G4646">
        <v>16</v>
      </c>
      <c r="H4646">
        <v>1</v>
      </c>
      <c r="I4646" s="6" t="s">
        <v>149</v>
      </c>
      <c r="J4646">
        <v>1</v>
      </c>
    </row>
    <row r="4647" spans="1:10">
      <c r="A4647">
        <v>1</v>
      </c>
      <c r="B4647">
        <v>0</v>
      </c>
      <c r="C4647">
        <v>-128.22072003999</v>
      </c>
      <c r="D4647" t="s">
        <v>14</v>
      </c>
      <c r="E4647" t="s">
        <v>4220</v>
      </c>
      <c r="F4647" t="s">
        <v>4144</v>
      </c>
      <c r="G4647">
        <v>16</v>
      </c>
      <c r="H4647">
        <v>1</v>
      </c>
      <c r="I4647" s="6" t="s">
        <v>149</v>
      </c>
      <c r="J4647">
        <v>1</v>
      </c>
    </row>
    <row r="4648" spans="1:10">
      <c r="A4648">
        <v>1</v>
      </c>
      <c r="B4648">
        <v>0</v>
      </c>
      <c r="C4648">
        <v>-54.8158757402541</v>
      </c>
      <c r="D4648" t="s">
        <v>14</v>
      </c>
      <c r="E4648" t="s">
        <v>4221</v>
      </c>
      <c r="F4648" t="s">
        <v>4144</v>
      </c>
      <c r="G4648">
        <v>16</v>
      </c>
      <c r="H4648">
        <v>1</v>
      </c>
      <c r="I4648" s="6" t="s">
        <v>149</v>
      </c>
      <c r="J4648">
        <v>1</v>
      </c>
    </row>
    <row r="4649" spans="1:10">
      <c r="A4649">
        <v>0.88</v>
      </c>
      <c r="B4649">
        <v>0</v>
      </c>
      <c r="C4649">
        <v>-439.268996740224</v>
      </c>
      <c r="D4649" t="s">
        <v>14</v>
      </c>
      <c r="E4649" t="s">
        <v>4222</v>
      </c>
      <c r="F4649" t="s">
        <v>4144</v>
      </c>
      <c r="G4649">
        <v>16</v>
      </c>
      <c r="H4649">
        <v>0.88</v>
      </c>
      <c r="I4649" s="6" t="s">
        <v>434</v>
      </c>
      <c r="J4649" s="6" t="s">
        <v>435</v>
      </c>
    </row>
    <row r="4650" spans="1:10">
      <c r="A4650">
        <v>0</v>
      </c>
      <c r="B4650">
        <v>0</v>
      </c>
      <c r="C4650">
        <v>-3.57791956384651</v>
      </c>
      <c r="D4650" t="s">
        <v>14</v>
      </c>
      <c r="E4650" t="s">
        <v>4223</v>
      </c>
      <c r="F4650" t="s">
        <v>4144</v>
      </c>
      <c r="G4650">
        <v>16</v>
      </c>
      <c r="H4650">
        <v>0</v>
      </c>
      <c r="I4650">
        <v>0</v>
      </c>
      <c r="J4650" s="6" t="s">
        <v>140</v>
      </c>
    </row>
    <row r="4651" spans="1:10">
      <c r="A4651">
        <v>0.13</v>
      </c>
      <c r="B4651">
        <v>0</v>
      </c>
      <c r="C4651">
        <v>-463.422520131174</v>
      </c>
      <c r="D4651" t="s">
        <v>14</v>
      </c>
      <c r="E4651" t="s">
        <v>4224</v>
      </c>
      <c r="F4651" t="s">
        <v>4144</v>
      </c>
      <c r="G4651">
        <v>16</v>
      </c>
      <c r="H4651">
        <v>0.13</v>
      </c>
      <c r="I4651">
        <v>3.7231133725714599E-2</v>
      </c>
      <c r="J4651" s="6" t="s">
        <v>336</v>
      </c>
    </row>
    <row r="4652" spans="1:10">
      <c r="A4652">
        <v>0.44</v>
      </c>
      <c r="B4652">
        <v>0</v>
      </c>
      <c r="C4652">
        <v>-73.393471979456606</v>
      </c>
      <c r="D4652" t="s">
        <v>10</v>
      </c>
      <c r="E4652" t="s">
        <v>4225</v>
      </c>
      <c r="F4652" t="s">
        <v>4144</v>
      </c>
      <c r="G4652">
        <v>5</v>
      </c>
      <c r="H4652">
        <v>0.44</v>
      </c>
      <c r="I4652" s="6" t="s">
        <v>715</v>
      </c>
      <c r="J4652" s="6" t="s">
        <v>716</v>
      </c>
    </row>
    <row r="4653" spans="1:10">
      <c r="A4653">
        <v>0.33</v>
      </c>
      <c r="B4653">
        <v>0</v>
      </c>
      <c r="C4653">
        <v>-67.201537668726701</v>
      </c>
      <c r="D4653" t="s">
        <v>13</v>
      </c>
      <c r="E4653" t="s">
        <v>4225</v>
      </c>
      <c r="F4653" t="s">
        <v>4144</v>
      </c>
      <c r="G4653">
        <v>6</v>
      </c>
      <c r="H4653">
        <v>0.33</v>
      </c>
      <c r="I4653">
        <v>9.5182228748417794E-2</v>
      </c>
      <c r="J4653" s="6" t="s">
        <v>1571</v>
      </c>
    </row>
    <row r="4654" spans="1:10">
      <c r="A4654">
        <v>0.16</v>
      </c>
      <c r="B4654">
        <v>0</v>
      </c>
      <c r="C4654">
        <v>-312.23965772290001</v>
      </c>
      <c r="D4654" t="s">
        <v>14</v>
      </c>
      <c r="E4654" t="s">
        <v>4225</v>
      </c>
      <c r="F4654" t="s">
        <v>4144</v>
      </c>
      <c r="G4654">
        <v>16</v>
      </c>
      <c r="H4654">
        <v>0.16</v>
      </c>
      <c r="I4654">
        <v>5.1602574492917601E-2</v>
      </c>
      <c r="J4654" s="6" t="s">
        <v>283</v>
      </c>
    </row>
    <row r="4655" spans="1:10">
      <c r="A4655">
        <v>0</v>
      </c>
      <c r="B4655">
        <v>0</v>
      </c>
      <c r="C4655">
        <v>-22.089618890849501</v>
      </c>
      <c r="D4655" t="s">
        <v>10</v>
      </c>
      <c r="E4655" t="s">
        <v>4226</v>
      </c>
      <c r="F4655" t="s">
        <v>4144</v>
      </c>
      <c r="G4655">
        <v>7</v>
      </c>
      <c r="H4655">
        <v>0</v>
      </c>
      <c r="I4655">
        <v>0</v>
      </c>
      <c r="J4655" s="6" t="s">
        <v>214</v>
      </c>
    </row>
    <row r="4656" spans="1:10">
      <c r="A4656">
        <v>0.12</v>
      </c>
      <c r="B4656">
        <v>0</v>
      </c>
      <c r="C4656">
        <v>-48.338961453901</v>
      </c>
      <c r="D4656" t="s">
        <v>13</v>
      </c>
      <c r="E4656" t="s">
        <v>4226</v>
      </c>
      <c r="F4656" t="s">
        <v>4144</v>
      </c>
      <c r="G4656">
        <v>5</v>
      </c>
      <c r="H4656">
        <v>0.12</v>
      </c>
      <c r="I4656" s="6" t="s">
        <v>502</v>
      </c>
      <c r="J4656" s="6" t="s">
        <v>503</v>
      </c>
    </row>
    <row r="4657" spans="1:10">
      <c r="A4657">
        <v>0.04</v>
      </c>
      <c r="B4657">
        <v>0</v>
      </c>
      <c r="C4657">
        <v>-462.78047973521399</v>
      </c>
      <c r="D4657" t="s">
        <v>14</v>
      </c>
      <c r="E4657" t="s">
        <v>4226</v>
      </c>
      <c r="F4657" t="s">
        <v>4144</v>
      </c>
      <c r="G4657">
        <v>16</v>
      </c>
      <c r="H4657">
        <v>0.04</v>
      </c>
      <c r="I4657">
        <v>5.09931620646296E-3</v>
      </c>
      <c r="J4657" s="6" t="s">
        <v>165</v>
      </c>
    </row>
    <row r="4658" spans="1:10">
      <c r="A4658">
        <v>0</v>
      </c>
      <c r="B4658">
        <v>0</v>
      </c>
      <c r="C4658">
        <v>-6.2111075574638903</v>
      </c>
      <c r="D4658" t="s">
        <v>14</v>
      </c>
      <c r="E4658" t="s">
        <v>4227</v>
      </c>
      <c r="F4658" t="s">
        <v>4144</v>
      </c>
      <c r="G4658">
        <v>16</v>
      </c>
      <c r="H4658">
        <v>0</v>
      </c>
      <c r="I4658">
        <v>0</v>
      </c>
      <c r="J4658" s="6" t="s">
        <v>140</v>
      </c>
    </row>
    <row r="4659" spans="1:10">
      <c r="A4659">
        <v>0</v>
      </c>
      <c r="B4659">
        <v>0</v>
      </c>
      <c r="C4659">
        <v>-7.0653861050115099</v>
      </c>
      <c r="D4659" t="s">
        <v>14</v>
      </c>
      <c r="E4659" t="s">
        <v>4228</v>
      </c>
      <c r="F4659" t="s">
        <v>4144</v>
      </c>
      <c r="G4659">
        <v>16</v>
      </c>
      <c r="H4659">
        <v>0</v>
      </c>
      <c r="I4659">
        <v>0</v>
      </c>
      <c r="J4659" s="6" t="s">
        <v>140</v>
      </c>
    </row>
    <row r="4660" spans="1:10">
      <c r="A4660">
        <v>0</v>
      </c>
      <c r="B4660">
        <v>0</v>
      </c>
      <c r="C4660">
        <v>-6.5427686406294301</v>
      </c>
      <c r="D4660" t="s">
        <v>14</v>
      </c>
      <c r="E4660" t="s">
        <v>4229</v>
      </c>
      <c r="F4660" t="s">
        <v>4144</v>
      </c>
      <c r="G4660">
        <v>16</v>
      </c>
      <c r="H4660">
        <v>0</v>
      </c>
      <c r="I4660">
        <v>0</v>
      </c>
      <c r="J4660" s="6" t="s">
        <v>140</v>
      </c>
    </row>
    <row r="4661" spans="1:10">
      <c r="A4661">
        <v>0.44</v>
      </c>
      <c r="B4661">
        <v>0</v>
      </c>
      <c r="C4661">
        <v>-46.304804115623703</v>
      </c>
      <c r="D4661" t="s">
        <v>13</v>
      </c>
      <c r="E4661" t="s">
        <v>4230</v>
      </c>
      <c r="F4661" t="s">
        <v>4144</v>
      </c>
      <c r="G4661">
        <v>5</v>
      </c>
      <c r="H4661">
        <v>0.44</v>
      </c>
      <c r="I4661" s="6" t="s">
        <v>715</v>
      </c>
      <c r="J4661" s="6" t="s">
        <v>716</v>
      </c>
    </row>
    <row r="4662" spans="1:10">
      <c r="A4662">
        <v>0.08</v>
      </c>
      <c r="B4662">
        <v>0</v>
      </c>
      <c r="C4662">
        <v>-471.54513030970003</v>
      </c>
      <c r="D4662" t="s">
        <v>14</v>
      </c>
      <c r="E4662" t="s">
        <v>4230</v>
      </c>
      <c r="F4662" t="s">
        <v>4144</v>
      </c>
      <c r="G4662">
        <v>16</v>
      </c>
      <c r="H4662">
        <v>0.08</v>
      </c>
      <c r="I4662">
        <v>1.6879457268963199E-2</v>
      </c>
      <c r="J4662" s="6" t="s">
        <v>713</v>
      </c>
    </row>
    <row r="4663" spans="1:10">
      <c r="A4663">
        <v>0</v>
      </c>
      <c r="B4663">
        <v>0</v>
      </c>
      <c r="C4663">
        <v>-48.5794180144851</v>
      </c>
      <c r="D4663" t="s">
        <v>14</v>
      </c>
      <c r="E4663" t="s">
        <v>4231</v>
      </c>
      <c r="F4663" t="s">
        <v>4144</v>
      </c>
      <c r="G4663">
        <v>16</v>
      </c>
      <c r="H4663">
        <v>0</v>
      </c>
      <c r="I4663">
        <v>0</v>
      </c>
      <c r="J4663" s="6" t="s">
        <v>140</v>
      </c>
    </row>
    <row r="4664" spans="1:10">
      <c r="A4664">
        <v>0</v>
      </c>
      <c r="B4664">
        <v>0</v>
      </c>
      <c r="C4664">
        <v>-180.65041022812201</v>
      </c>
      <c r="D4664" t="s">
        <v>14</v>
      </c>
      <c r="E4664" t="s">
        <v>4232</v>
      </c>
      <c r="F4664" t="s">
        <v>4144</v>
      </c>
      <c r="G4664">
        <v>16</v>
      </c>
      <c r="H4664">
        <v>0</v>
      </c>
      <c r="I4664">
        <v>0</v>
      </c>
      <c r="J4664" s="6" t="s">
        <v>140</v>
      </c>
    </row>
    <row r="4665" spans="1:10">
      <c r="A4665">
        <v>0</v>
      </c>
      <c r="B4665">
        <v>0</v>
      </c>
      <c r="C4665">
        <v>-179.321198549348</v>
      </c>
      <c r="D4665" t="s">
        <v>14</v>
      </c>
      <c r="E4665" t="s">
        <v>4233</v>
      </c>
      <c r="F4665" t="s">
        <v>4144</v>
      </c>
      <c r="G4665">
        <v>16</v>
      </c>
      <c r="H4665">
        <v>0</v>
      </c>
      <c r="I4665">
        <v>0</v>
      </c>
      <c r="J4665" s="6" t="s">
        <v>140</v>
      </c>
    </row>
    <row r="4666" spans="1:10">
      <c r="A4666">
        <v>1</v>
      </c>
      <c r="B4666">
        <v>0</v>
      </c>
      <c r="C4666">
        <v>-125.26241972996399</v>
      </c>
      <c r="D4666" t="s">
        <v>14</v>
      </c>
      <c r="E4666" t="s">
        <v>4234</v>
      </c>
      <c r="F4666" t="s">
        <v>4144</v>
      </c>
      <c r="G4666">
        <v>16</v>
      </c>
      <c r="H4666">
        <v>1</v>
      </c>
      <c r="I4666" s="6" t="s">
        <v>149</v>
      </c>
      <c r="J4666">
        <v>1</v>
      </c>
    </row>
    <row r="4667" spans="1:10">
      <c r="A4667">
        <v>0</v>
      </c>
      <c r="B4667">
        <v>0</v>
      </c>
      <c r="C4667">
        <v>-122.368141340411</v>
      </c>
      <c r="D4667" t="s">
        <v>14</v>
      </c>
      <c r="E4667" t="s">
        <v>4235</v>
      </c>
      <c r="F4667" t="s">
        <v>4144</v>
      </c>
      <c r="G4667">
        <v>16</v>
      </c>
      <c r="H4667">
        <v>0</v>
      </c>
      <c r="I4667">
        <v>0</v>
      </c>
      <c r="J4667" s="6" t="s">
        <v>140</v>
      </c>
    </row>
    <row r="4668" spans="1:10">
      <c r="A4668">
        <v>0</v>
      </c>
      <c r="B4668">
        <v>0</v>
      </c>
      <c r="C4668">
        <v>-42.9116317507603</v>
      </c>
      <c r="D4668" t="s">
        <v>14</v>
      </c>
      <c r="E4668" t="s">
        <v>4236</v>
      </c>
      <c r="F4668" t="s">
        <v>4144</v>
      </c>
      <c r="G4668">
        <v>16</v>
      </c>
      <c r="H4668">
        <v>0</v>
      </c>
      <c r="I4668">
        <v>0</v>
      </c>
      <c r="J4668" s="6" t="s">
        <v>140</v>
      </c>
    </row>
    <row r="4669" spans="1:10">
      <c r="A4669" s="6" t="s">
        <v>610</v>
      </c>
      <c r="B4669">
        <v>0</v>
      </c>
      <c r="C4669">
        <v>-424.10732510748699</v>
      </c>
      <c r="D4669" t="s">
        <v>14</v>
      </c>
      <c r="E4669" t="s">
        <v>4237</v>
      </c>
      <c r="F4669" t="s">
        <v>4144</v>
      </c>
      <c r="G4669">
        <v>16</v>
      </c>
      <c r="H4669" s="6" t="s">
        <v>610</v>
      </c>
      <c r="I4669" s="6" t="s">
        <v>612</v>
      </c>
      <c r="J4669" s="6" t="s">
        <v>613</v>
      </c>
    </row>
    <row r="4670" spans="1:10">
      <c r="A4670">
        <v>0</v>
      </c>
      <c r="B4670">
        <v>0</v>
      </c>
      <c r="C4670">
        <v>-7.3266948372025498</v>
      </c>
      <c r="D4670" t="s">
        <v>14</v>
      </c>
      <c r="E4670" t="s">
        <v>4238</v>
      </c>
      <c r="F4670" t="s">
        <v>4144</v>
      </c>
      <c r="G4670">
        <v>16</v>
      </c>
      <c r="H4670">
        <v>0</v>
      </c>
      <c r="I4670">
        <v>0</v>
      </c>
      <c r="J4670" s="6" t="s">
        <v>140</v>
      </c>
    </row>
    <row r="4671" spans="1:10">
      <c r="A4671">
        <v>0</v>
      </c>
      <c r="B4671">
        <v>0</v>
      </c>
      <c r="C4671">
        <v>-37.597142191843403</v>
      </c>
      <c r="D4671" t="s">
        <v>14</v>
      </c>
      <c r="E4671" t="s">
        <v>4239</v>
      </c>
      <c r="F4671" t="s">
        <v>4144</v>
      </c>
      <c r="G4671">
        <v>16</v>
      </c>
      <c r="H4671">
        <v>0</v>
      </c>
      <c r="I4671">
        <v>0</v>
      </c>
      <c r="J4671" s="6" t="s">
        <v>140</v>
      </c>
    </row>
    <row r="4672" spans="1:10">
      <c r="A4672">
        <v>0</v>
      </c>
      <c r="B4672">
        <v>0</v>
      </c>
      <c r="C4672">
        <v>-141.53212439680499</v>
      </c>
      <c r="D4672" t="s">
        <v>14</v>
      </c>
      <c r="E4672" t="s">
        <v>4240</v>
      </c>
      <c r="F4672" t="s">
        <v>4144</v>
      </c>
      <c r="G4672">
        <v>16</v>
      </c>
      <c r="H4672">
        <v>0</v>
      </c>
      <c r="I4672">
        <v>0</v>
      </c>
      <c r="J4672" s="6" t="s">
        <v>140</v>
      </c>
    </row>
    <row r="4673" spans="1:10">
      <c r="A4673">
        <v>0</v>
      </c>
      <c r="B4673">
        <v>0</v>
      </c>
      <c r="C4673">
        <v>-6.3819632669734103</v>
      </c>
      <c r="D4673" t="s">
        <v>14</v>
      </c>
      <c r="E4673" t="s">
        <v>4241</v>
      </c>
      <c r="F4673" t="s">
        <v>4144</v>
      </c>
      <c r="G4673">
        <v>16</v>
      </c>
      <c r="H4673">
        <v>0</v>
      </c>
      <c r="I4673">
        <v>0</v>
      </c>
      <c r="J4673" s="6" t="s">
        <v>140</v>
      </c>
    </row>
    <row r="4674" spans="1:10">
      <c r="A4674">
        <v>0</v>
      </c>
      <c r="B4674">
        <v>0</v>
      </c>
      <c r="C4674">
        <v>-57.592576498009699</v>
      </c>
      <c r="D4674" t="s">
        <v>14</v>
      </c>
      <c r="E4674" t="s">
        <v>4242</v>
      </c>
      <c r="F4674" t="s">
        <v>4144</v>
      </c>
      <c r="G4674">
        <v>16</v>
      </c>
      <c r="H4674">
        <v>0</v>
      </c>
      <c r="I4674">
        <v>0</v>
      </c>
      <c r="J4674" s="6" t="s">
        <v>140</v>
      </c>
    </row>
    <row r="4675" spans="1:10">
      <c r="A4675">
        <v>0.92</v>
      </c>
      <c r="B4675">
        <v>0</v>
      </c>
      <c r="C4675">
        <v>-308.64001550629501</v>
      </c>
      <c r="D4675" t="s">
        <v>14</v>
      </c>
      <c r="E4675" t="s">
        <v>4243</v>
      </c>
      <c r="F4675" t="s">
        <v>4144</v>
      </c>
      <c r="G4675">
        <v>16</v>
      </c>
      <c r="H4675">
        <v>0.92</v>
      </c>
      <c r="I4675" s="6" t="s">
        <v>596</v>
      </c>
      <c r="J4675">
        <v>0.98312054273103699</v>
      </c>
    </row>
    <row r="4676" spans="1:10">
      <c r="A4676">
        <v>0</v>
      </c>
      <c r="B4676">
        <v>0</v>
      </c>
      <c r="C4676">
        <v>-352.149662161648</v>
      </c>
      <c r="D4676" t="s">
        <v>14</v>
      </c>
      <c r="E4676" t="s">
        <v>4244</v>
      </c>
      <c r="F4676" t="s">
        <v>4144</v>
      </c>
      <c r="G4676">
        <v>16</v>
      </c>
      <c r="H4676">
        <v>0</v>
      </c>
      <c r="I4676">
        <v>0</v>
      </c>
      <c r="J4676" s="6" t="s">
        <v>140</v>
      </c>
    </row>
    <row r="4677" spans="1:10">
      <c r="A4677">
        <v>0</v>
      </c>
      <c r="B4677">
        <v>0</v>
      </c>
      <c r="C4677">
        <v>-4.1708893792030901</v>
      </c>
      <c r="D4677" t="s">
        <v>14</v>
      </c>
      <c r="E4677" t="s">
        <v>4245</v>
      </c>
      <c r="F4677" t="s">
        <v>4144</v>
      </c>
      <c r="G4677">
        <v>16</v>
      </c>
      <c r="H4677">
        <v>0</v>
      </c>
      <c r="I4677">
        <v>0</v>
      </c>
      <c r="J4677" s="6" t="s">
        <v>140</v>
      </c>
    </row>
    <row r="4678" spans="1:10">
      <c r="A4678">
        <v>0</v>
      </c>
      <c r="B4678">
        <v>0</v>
      </c>
      <c r="C4678">
        <v>-8.9850002530302806</v>
      </c>
      <c r="D4678" t="s">
        <v>14</v>
      </c>
      <c r="E4678" t="s">
        <v>4246</v>
      </c>
      <c r="F4678" t="s">
        <v>4144</v>
      </c>
      <c r="G4678">
        <v>16</v>
      </c>
      <c r="H4678">
        <v>0</v>
      </c>
      <c r="I4678">
        <v>0</v>
      </c>
      <c r="J4678" s="6" t="s">
        <v>140</v>
      </c>
    </row>
    <row r="4679" spans="1:10">
      <c r="A4679">
        <v>0</v>
      </c>
      <c r="B4679">
        <v>0</v>
      </c>
      <c r="C4679">
        <v>-5.2864766589417496</v>
      </c>
      <c r="D4679" t="s">
        <v>14</v>
      </c>
      <c r="E4679" t="s">
        <v>4247</v>
      </c>
      <c r="F4679" t="s">
        <v>4144</v>
      </c>
      <c r="G4679">
        <v>16</v>
      </c>
      <c r="H4679">
        <v>0</v>
      </c>
      <c r="I4679">
        <v>0</v>
      </c>
      <c r="J4679" s="6" t="s">
        <v>140</v>
      </c>
    </row>
    <row r="4680" spans="1:10">
      <c r="A4680">
        <v>0</v>
      </c>
      <c r="B4680">
        <v>0</v>
      </c>
      <c r="C4680">
        <v>-7.6483055845145902</v>
      </c>
      <c r="D4680" t="s">
        <v>14</v>
      </c>
      <c r="E4680" t="s">
        <v>4248</v>
      </c>
      <c r="F4680" t="s">
        <v>4144</v>
      </c>
      <c r="G4680">
        <v>16</v>
      </c>
      <c r="H4680">
        <v>0</v>
      </c>
      <c r="I4680">
        <v>0</v>
      </c>
      <c r="J4680" s="6" t="s">
        <v>140</v>
      </c>
    </row>
    <row r="4681" spans="1:10">
      <c r="A4681">
        <v>0</v>
      </c>
      <c r="B4681">
        <v>0</v>
      </c>
      <c r="C4681">
        <v>-3.9698826621330601</v>
      </c>
      <c r="D4681" t="s">
        <v>14</v>
      </c>
      <c r="E4681" t="s">
        <v>4249</v>
      </c>
      <c r="F4681" t="s">
        <v>4144</v>
      </c>
      <c r="G4681">
        <v>16</v>
      </c>
      <c r="H4681">
        <v>0</v>
      </c>
      <c r="I4681">
        <v>0</v>
      </c>
      <c r="J4681" s="6" t="s">
        <v>140</v>
      </c>
    </row>
    <row r="4682" spans="1:10">
      <c r="A4682">
        <v>0.97</v>
      </c>
      <c r="B4682">
        <v>0</v>
      </c>
      <c r="C4682">
        <v>-299.16743851259298</v>
      </c>
      <c r="D4682" t="s">
        <v>14</v>
      </c>
      <c r="E4682" t="s">
        <v>4250</v>
      </c>
      <c r="F4682" t="s">
        <v>4144</v>
      </c>
      <c r="G4682">
        <v>16</v>
      </c>
      <c r="H4682">
        <v>0.97</v>
      </c>
      <c r="I4682" s="6" t="s">
        <v>640</v>
      </c>
      <c r="J4682" s="6" t="s">
        <v>641</v>
      </c>
    </row>
    <row r="4683" spans="1:10">
      <c r="A4683">
        <v>0.89</v>
      </c>
      <c r="B4683">
        <v>0</v>
      </c>
      <c r="C4683">
        <v>-520.34595235423899</v>
      </c>
      <c r="D4683" t="s">
        <v>14</v>
      </c>
      <c r="E4683" t="s">
        <v>4251</v>
      </c>
      <c r="F4683" t="s">
        <v>4144</v>
      </c>
      <c r="G4683">
        <v>16</v>
      </c>
      <c r="H4683">
        <v>0.89</v>
      </c>
      <c r="I4683" s="6" t="s">
        <v>159</v>
      </c>
      <c r="J4683" s="6" t="s">
        <v>160</v>
      </c>
    </row>
    <row r="4684" spans="1:10">
      <c r="A4684">
        <v>0</v>
      </c>
      <c r="B4684">
        <v>0</v>
      </c>
      <c r="C4684">
        <v>-153.4001097961</v>
      </c>
      <c r="D4684" t="s">
        <v>14</v>
      </c>
      <c r="E4684" t="s">
        <v>4252</v>
      </c>
      <c r="F4684" t="s">
        <v>4144</v>
      </c>
      <c r="G4684">
        <v>16</v>
      </c>
      <c r="H4684">
        <v>0</v>
      </c>
      <c r="I4684">
        <v>0</v>
      </c>
      <c r="J4684" s="6" t="s">
        <v>140</v>
      </c>
    </row>
    <row r="4685" spans="1:10">
      <c r="A4685">
        <v>0</v>
      </c>
      <c r="B4685">
        <v>0</v>
      </c>
      <c r="C4685">
        <v>-107.5356121259</v>
      </c>
      <c r="D4685" t="s">
        <v>14</v>
      </c>
      <c r="E4685" t="s">
        <v>4253</v>
      </c>
      <c r="F4685" t="s">
        <v>4144</v>
      </c>
      <c r="G4685">
        <v>16</v>
      </c>
      <c r="H4685">
        <v>0</v>
      </c>
      <c r="I4685">
        <v>0</v>
      </c>
      <c r="J4685" s="6" t="s">
        <v>140</v>
      </c>
    </row>
    <row r="4686" spans="1:10">
      <c r="A4686">
        <v>0</v>
      </c>
      <c r="B4686">
        <v>0</v>
      </c>
      <c r="C4686">
        <v>-5.03800792163279</v>
      </c>
      <c r="D4686" t="s">
        <v>14</v>
      </c>
      <c r="E4686" t="s">
        <v>4254</v>
      </c>
      <c r="F4686" t="s">
        <v>4144</v>
      </c>
      <c r="G4686">
        <v>16</v>
      </c>
      <c r="H4686">
        <v>0</v>
      </c>
      <c r="I4686">
        <v>0</v>
      </c>
      <c r="J4686" s="6" t="s">
        <v>140</v>
      </c>
    </row>
    <row r="4687" spans="1:10">
      <c r="A4687">
        <v>1</v>
      </c>
      <c r="B4687">
        <v>0</v>
      </c>
      <c r="C4687">
        <v>-202.584473233875</v>
      </c>
      <c r="D4687" t="s">
        <v>14</v>
      </c>
      <c r="E4687" t="s">
        <v>4255</v>
      </c>
      <c r="F4687" t="s">
        <v>4144</v>
      </c>
      <c r="G4687">
        <v>16</v>
      </c>
      <c r="H4687">
        <v>1</v>
      </c>
      <c r="I4687" s="6" t="s">
        <v>149</v>
      </c>
      <c r="J4687">
        <v>1</v>
      </c>
    </row>
    <row r="4688" spans="1:10">
      <c r="A4688">
        <v>0</v>
      </c>
      <c r="B4688">
        <v>0</v>
      </c>
      <c r="C4688">
        <v>-3.9196309828655602</v>
      </c>
      <c r="D4688" t="s">
        <v>14</v>
      </c>
      <c r="E4688" t="s">
        <v>4256</v>
      </c>
      <c r="F4688" t="s">
        <v>4144</v>
      </c>
      <c r="G4688">
        <v>16</v>
      </c>
      <c r="H4688">
        <v>0</v>
      </c>
      <c r="I4688">
        <v>0</v>
      </c>
      <c r="J4688" s="6" t="s">
        <v>140</v>
      </c>
    </row>
    <row r="4689" spans="1:10">
      <c r="A4689">
        <v>0</v>
      </c>
      <c r="B4689">
        <v>0</v>
      </c>
      <c r="C4689">
        <v>-187.89737958377299</v>
      </c>
      <c r="D4689" t="s">
        <v>14</v>
      </c>
      <c r="E4689" t="s">
        <v>4257</v>
      </c>
      <c r="F4689" t="s">
        <v>4144</v>
      </c>
      <c r="G4689">
        <v>16</v>
      </c>
      <c r="H4689">
        <v>0</v>
      </c>
      <c r="I4689">
        <v>0</v>
      </c>
      <c r="J4689" s="6" t="s">
        <v>140</v>
      </c>
    </row>
    <row r="4690" spans="1:10">
      <c r="A4690">
        <v>0.09</v>
      </c>
      <c r="B4690">
        <v>0</v>
      </c>
      <c r="C4690">
        <v>-262.95147489980502</v>
      </c>
      <c r="D4690" t="s">
        <v>14</v>
      </c>
      <c r="E4690" t="s">
        <v>4258</v>
      </c>
      <c r="F4690" t="s">
        <v>4144</v>
      </c>
      <c r="G4690">
        <v>16</v>
      </c>
      <c r="H4690">
        <v>0.09</v>
      </c>
      <c r="I4690" s="6" t="s">
        <v>116</v>
      </c>
      <c r="J4690" s="6" t="s">
        <v>117</v>
      </c>
    </row>
    <row r="4691" spans="1:10">
      <c r="A4691">
        <v>0</v>
      </c>
      <c r="B4691">
        <v>0</v>
      </c>
      <c r="C4691">
        <v>-271.84079244270703</v>
      </c>
      <c r="D4691" t="s">
        <v>14</v>
      </c>
      <c r="E4691" t="s">
        <v>4259</v>
      </c>
      <c r="F4691" t="s">
        <v>4144</v>
      </c>
      <c r="G4691">
        <v>16</v>
      </c>
      <c r="H4691">
        <v>0</v>
      </c>
      <c r="I4691">
        <v>0</v>
      </c>
      <c r="J4691" s="6" t="s">
        <v>140</v>
      </c>
    </row>
    <row r="4692" spans="1:10">
      <c r="A4692">
        <v>0.27</v>
      </c>
      <c r="B4692">
        <v>0</v>
      </c>
      <c r="C4692">
        <v>-666.11702650950701</v>
      </c>
      <c r="D4692" t="s">
        <v>14</v>
      </c>
      <c r="E4692" t="s">
        <v>4260</v>
      </c>
      <c r="F4692" t="s">
        <v>4144</v>
      </c>
      <c r="G4692">
        <v>16</v>
      </c>
      <c r="H4692">
        <v>0.27</v>
      </c>
      <c r="I4692">
        <v>0.114172650502742</v>
      </c>
      <c r="J4692" s="6" t="s">
        <v>429</v>
      </c>
    </row>
    <row r="4693" spans="1:10">
      <c r="A4693" s="6" t="s">
        <v>472</v>
      </c>
      <c r="B4693">
        <v>0</v>
      </c>
      <c r="C4693">
        <v>-66.503354868039693</v>
      </c>
      <c r="D4693" t="s">
        <v>13</v>
      </c>
      <c r="E4693" t="s">
        <v>4261</v>
      </c>
      <c r="F4693" t="s">
        <v>4262</v>
      </c>
      <c r="G4693">
        <v>6</v>
      </c>
      <c r="H4693" s="6" t="s">
        <v>472</v>
      </c>
      <c r="I4693" s="6" t="s">
        <v>2106</v>
      </c>
      <c r="J4693" s="6" t="s">
        <v>2107</v>
      </c>
    </row>
    <row r="4694" spans="1:10">
      <c r="A4694">
        <v>0</v>
      </c>
      <c r="B4694">
        <v>0</v>
      </c>
      <c r="C4694">
        <v>-293.52410483553001</v>
      </c>
      <c r="D4694" t="s">
        <v>14</v>
      </c>
      <c r="E4694" t="s">
        <v>4261</v>
      </c>
      <c r="F4694" t="s">
        <v>4262</v>
      </c>
      <c r="G4694">
        <v>16</v>
      </c>
      <c r="H4694">
        <v>0</v>
      </c>
      <c r="I4694">
        <v>0</v>
      </c>
      <c r="J4694" s="6" t="s">
        <v>140</v>
      </c>
    </row>
    <row r="4695" spans="1:10">
      <c r="A4695">
        <v>0.38</v>
      </c>
      <c r="B4695">
        <v>0</v>
      </c>
      <c r="C4695">
        <v>-56.907057656629902</v>
      </c>
      <c r="D4695" t="s">
        <v>13</v>
      </c>
      <c r="E4695" t="s">
        <v>4263</v>
      </c>
      <c r="F4695" t="s">
        <v>4262</v>
      </c>
      <c r="G4695">
        <v>5</v>
      </c>
      <c r="H4695">
        <v>0.38</v>
      </c>
      <c r="I4695" s="6" t="s">
        <v>1001</v>
      </c>
      <c r="J4695">
        <v>0.75630209626295297</v>
      </c>
    </row>
    <row r="4696" spans="1:10">
      <c r="A4696">
        <v>0.21</v>
      </c>
      <c r="B4696">
        <v>0</v>
      </c>
      <c r="C4696">
        <v>-588.17577640451702</v>
      </c>
      <c r="D4696" t="s">
        <v>14</v>
      </c>
      <c r="E4696" t="s">
        <v>4263</v>
      </c>
      <c r="F4696" t="s">
        <v>4262</v>
      </c>
      <c r="G4696">
        <v>16</v>
      </c>
      <c r="H4696">
        <v>0.21</v>
      </c>
      <c r="I4696" s="6" t="s">
        <v>162</v>
      </c>
      <c r="J4696" s="6" t="s">
        <v>163</v>
      </c>
    </row>
    <row r="4697" spans="1:10">
      <c r="A4697">
        <v>1</v>
      </c>
      <c r="B4697">
        <v>0</v>
      </c>
      <c r="C4697">
        <v>-101.142823509598</v>
      </c>
      <c r="D4697" t="s">
        <v>14</v>
      </c>
      <c r="E4697" t="s">
        <v>4264</v>
      </c>
      <c r="F4697" t="s">
        <v>4262</v>
      </c>
      <c r="G4697">
        <v>16</v>
      </c>
      <c r="H4697">
        <v>1</v>
      </c>
      <c r="I4697" s="6" t="s">
        <v>149</v>
      </c>
      <c r="J4697">
        <v>1</v>
      </c>
    </row>
    <row r="4698" spans="1:10">
      <c r="A4698">
        <v>0.5</v>
      </c>
      <c r="B4698">
        <v>0</v>
      </c>
      <c r="C4698">
        <v>-44.272829293969103</v>
      </c>
      <c r="D4698" t="s">
        <v>10</v>
      </c>
      <c r="E4698" t="s">
        <v>4265</v>
      </c>
      <c r="F4698" t="s">
        <v>4262</v>
      </c>
      <c r="G4698">
        <v>5</v>
      </c>
      <c r="H4698">
        <v>0.5</v>
      </c>
      <c r="I4698" s="6" t="s">
        <v>883</v>
      </c>
      <c r="J4698" s="6" t="s">
        <v>884</v>
      </c>
    </row>
    <row r="4699" spans="1:10">
      <c r="A4699">
        <v>0.18</v>
      </c>
      <c r="B4699">
        <v>0</v>
      </c>
      <c r="C4699">
        <v>-685.09040712204001</v>
      </c>
      <c r="D4699" t="s">
        <v>14</v>
      </c>
      <c r="E4699" t="s">
        <v>4265</v>
      </c>
      <c r="F4699" t="s">
        <v>4262</v>
      </c>
      <c r="G4699">
        <v>16</v>
      </c>
      <c r="H4699">
        <v>0.18</v>
      </c>
      <c r="I4699">
        <v>6.1913216705024199E-2</v>
      </c>
      <c r="J4699" s="6" t="s">
        <v>733</v>
      </c>
    </row>
    <row r="4700" spans="1:10">
      <c r="A4700">
        <v>0.13</v>
      </c>
      <c r="B4700">
        <v>0</v>
      </c>
      <c r="C4700">
        <v>-14.844427649355399</v>
      </c>
      <c r="D4700" t="s">
        <v>10</v>
      </c>
      <c r="E4700" t="s">
        <v>4266</v>
      </c>
      <c r="F4700" t="s">
        <v>4262</v>
      </c>
      <c r="G4700">
        <v>5</v>
      </c>
      <c r="H4700">
        <v>0.13</v>
      </c>
      <c r="I4700" s="6" t="s">
        <v>828</v>
      </c>
      <c r="J4700" s="6" t="s">
        <v>829</v>
      </c>
    </row>
    <row r="4701" spans="1:10">
      <c r="A4701" s="6" t="s">
        <v>236</v>
      </c>
      <c r="B4701">
        <v>0</v>
      </c>
      <c r="C4701">
        <v>-745.03975872741705</v>
      </c>
      <c r="D4701" t="s">
        <v>14</v>
      </c>
      <c r="E4701" t="s">
        <v>4266</v>
      </c>
      <c r="F4701" t="s">
        <v>4262</v>
      </c>
      <c r="G4701">
        <v>16</v>
      </c>
      <c r="H4701" s="6" t="s">
        <v>236</v>
      </c>
      <c r="I4701" s="6" t="s">
        <v>237</v>
      </c>
      <c r="J4701">
        <v>0.64453599400862305</v>
      </c>
    </row>
    <row r="4702" spans="1:10">
      <c r="A4702">
        <v>0.55000000000000004</v>
      </c>
      <c r="B4702">
        <v>0</v>
      </c>
      <c r="C4702">
        <v>-54.982148488538201</v>
      </c>
      <c r="D4702" t="s">
        <v>10</v>
      </c>
      <c r="E4702" t="s">
        <v>4267</v>
      </c>
      <c r="F4702" t="s">
        <v>4262</v>
      </c>
      <c r="G4702">
        <v>5</v>
      </c>
      <c r="H4702">
        <v>0.55000000000000004</v>
      </c>
      <c r="I4702" s="6" t="s">
        <v>906</v>
      </c>
      <c r="J4702" s="6" t="s">
        <v>907</v>
      </c>
    </row>
    <row r="4703" spans="1:10">
      <c r="A4703">
        <v>1</v>
      </c>
      <c r="B4703">
        <v>0</v>
      </c>
      <c r="C4703">
        <v>-147.27499011023701</v>
      </c>
      <c r="D4703" t="s">
        <v>14</v>
      </c>
      <c r="E4703" t="s">
        <v>4267</v>
      </c>
      <c r="F4703" t="s">
        <v>4262</v>
      </c>
      <c r="G4703">
        <v>16</v>
      </c>
      <c r="H4703">
        <v>1</v>
      </c>
      <c r="I4703" s="6" t="s">
        <v>149</v>
      </c>
      <c r="J4703">
        <v>1</v>
      </c>
    </row>
    <row r="4704" spans="1:10">
      <c r="A4704">
        <v>0.74</v>
      </c>
      <c r="B4704">
        <v>0</v>
      </c>
      <c r="C4704">
        <v>-766.14319502761305</v>
      </c>
      <c r="D4704" t="s">
        <v>14</v>
      </c>
      <c r="E4704" t="s">
        <v>4268</v>
      </c>
      <c r="F4704" t="s">
        <v>4262</v>
      </c>
      <c r="G4704">
        <v>16</v>
      </c>
      <c r="H4704">
        <v>0.74</v>
      </c>
      <c r="I4704">
        <v>0.49501667046199999</v>
      </c>
      <c r="J4704" s="6" t="s">
        <v>340</v>
      </c>
    </row>
    <row r="4705" spans="1:10">
      <c r="A4705">
        <v>0</v>
      </c>
      <c r="B4705">
        <v>0</v>
      </c>
      <c r="C4705">
        <v>-148.41935587782999</v>
      </c>
      <c r="D4705" t="s">
        <v>14</v>
      </c>
      <c r="E4705" t="s">
        <v>4269</v>
      </c>
      <c r="F4705" t="s">
        <v>4262</v>
      </c>
      <c r="G4705">
        <v>16</v>
      </c>
      <c r="H4705">
        <v>0</v>
      </c>
      <c r="I4705">
        <v>0</v>
      </c>
      <c r="J4705" s="6" t="s">
        <v>140</v>
      </c>
    </row>
    <row r="4706" spans="1:10">
      <c r="A4706">
        <v>0.25</v>
      </c>
      <c r="B4706">
        <v>0</v>
      </c>
      <c r="C4706">
        <v>-593.20238496614797</v>
      </c>
      <c r="D4706" t="s">
        <v>14</v>
      </c>
      <c r="E4706" t="s">
        <v>4270</v>
      </c>
      <c r="F4706" t="s">
        <v>4262</v>
      </c>
      <c r="G4706">
        <v>16</v>
      </c>
      <c r="H4706">
        <v>0.25</v>
      </c>
      <c r="I4706" s="6" t="s">
        <v>196</v>
      </c>
      <c r="J4706" s="6" t="s">
        <v>197</v>
      </c>
    </row>
    <row r="4707" spans="1:10">
      <c r="A4707" s="6" t="s">
        <v>290</v>
      </c>
      <c r="B4707">
        <v>0</v>
      </c>
      <c r="C4707">
        <v>-630.57870734158496</v>
      </c>
      <c r="D4707" t="s">
        <v>14</v>
      </c>
      <c r="E4707" t="s">
        <v>4271</v>
      </c>
      <c r="F4707" t="s">
        <v>4262</v>
      </c>
      <c r="G4707">
        <v>16</v>
      </c>
      <c r="H4707" s="6" t="s">
        <v>290</v>
      </c>
      <c r="I4707" s="6" t="s">
        <v>381</v>
      </c>
      <c r="J4707">
        <v>0.86001360472521104</v>
      </c>
    </row>
    <row r="4708" spans="1:10">
      <c r="A4708" s="6" t="s">
        <v>773</v>
      </c>
      <c r="B4708">
        <v>0</v>
      </c>
      <c r="C4708">
        <v>-68.884819439880602</v>
      </c>
      <c r="D4708" t="s">
        <v>10</v>
      </c>
      <c r="E4708" t="s">
        <v>4272</v>
      </c>
      <c r="F4708" t="s">
        <v>4262</v>
      </c>
      <c r="G4708">
        <v>5</v>
      </c>
      <c r="H4708" s="6" t="s">
        <v>773</v>
      </c>
      <c r="I4708">
        <v>9.4092631159024595E-2</v>
      </c>
      <c r="J4708" s="6" t="s">
        <v>998</v>
      </c>
    </row>
    <row r="4709" spans="1:10">
      <c r="A4709">
        <v>0.18</v>
      </c>
      <c r="B4709">
        <v>0</v>
      </c>
      <c r="C4709">
        <v>-53.384339080017803</v>
      </c>
      <c r="D4709" t="s">
        <v>13</v>
      </c>
      <c r="E4709" t="s">
        <v>4272</v>
      </c>
      <c r="F4709" t="s">
        <v>4262</v>
      </c>
      <c r="G4709">
        <v>5</v>
      </c>
      <c r="H4709">
        <v>0.18</v>
      </c>
      <c r="I4709" s="6" t="s">
        <v>400</v>
      </c>
      <c r="J4709" s="6" t="s">
        <v>401</v>
      </c>
    </row>
    <row r="4710" spans="1:10">
      <c r="A4710">
        <v>0.45</v>
      </c>
      <c r="B4710">
        <v>0</v>
      </c>
      <c r="C4710">
        <v>-561.34199584184796</v>
      </c>
      <c r="D4710" t="s">
        <v>14</v>
      </c>
      <c r="E4710" t="s">
        <v>4272</v>
      </c>
      <c r="F4710" t="s">
        <v>4262</v>
      </c>
      <c r="G4710">
        <v>16</v>
      </c>
      <c r="H4710">
        <v>0.45</v>
      </c>
      <c r="I4710" s="6" t="s">
        <v>233</v>
      </c>
      <c r="J4710" s="6" t="s">
        <v>234</v>
      </c>
    </row>
    <row r="4711" spans="1:10">
      <c r="A4711">
        <v>0.66</v>
      </c>
      <c r="B4711">
        <v>0</v>
      </c>
      <c r="C4711">
        <v>-118.19731767382</v>
      </c>
      <c r="D4711" t="s">
        <v>10</v>
      </c>
      <c r="E4711" t="s">
        <v>4273</v>
      </c>
      <c r="F4711" t="s">
        <v>4262</v>
      </c>
      <c r="G4711">
        <v>6</v>
      </c>
      <c r="H4711">
        <v>0.66</v>
      </c>
      <c r="I4711" s="6" t="s">
        <v>2983</v>
      </c>
      <c r="J4711" s="6" t="s">
        <v>2984</v>
      </c>
    </row>
    <row r="4712" spans="1:10">
      <c r="A4712" s="6" t="s">
        <v>192</v>
      </c>
      <c r="B4712">
        <v>0</v>
      </c>
      <c r="C4712">
        <v>-66.686388400041693</v>
      </c>
      <c r="D4712" t="s">
        <v>13</v>
      </c>
      <c r="E4712" t="s">
        <v>4273</v>
      </c>
      <c r="F4712" t="s">
        <v>4262</v>
      </c>
      <c r="G4712">
        <v>6</v>
      </c>
      <c r="H4712" s="6" t="s">
        <v>192</v>
      </c>
      <c r="I4712" s="6" t="s">
        <v>1442</v>
      </c>
      <c r="J4712" s="6" t="s">
        <v>1443</v>
      </c>
    </row>
    <row r="4713" spans="1:10">
      <c r="A4713" s="6" t="s">
        <v>760</v>
      </c>
      <c r="B4713">
        <v>0</v>
      </c>
      <c r="C4713">
        <v>-277.04191367366099</v>
      </c>
      <c r="D4713" t="s">
        <v>14</v>
      </c>
      <c r="E4713" t="s">
        <v>4273</v>
      </c>
      <c r="F4713" t="s">
        <v>4262</v>
      </c>
      <c r="G4713">
        <v>16</v>
      </c>
      <c r="H4713" s="6" t="s">
        <v>760</v>
      </c>
      <c r="I4713" s="6" t="s">
        <v>762</v>
      </c>
      <c r="J4713" s="6" t="s">
        <v>763</v>
      </c>
    </row>
    <row r="4714" spans="1:10">
      <c r="A4714">
        <v>0.51</v>
      </c>
      <c r="B4714">
        <v>0</v>
      </c>
      <c r="C4714">
        <v>-515.90453319094502</v>
      </c>
      <c r="D4714" t="s">
        <v>14</v>
      </c>
      <c r="E4714" t="s">
        <v>4274</v>
      </c>
      <c r="F4714" t="s">
        <v>4262</v>
      </c>
      <c r="G4714">
        <v>16</v>
      </c>
      <c r="H4714">
        <v>0.51</v>
      </c>
      <c r="I4714" s="6" t="s">
        <v>271</v>
      </c>
      <c r="J4714" s="6" t="s">
        <v>272</v>
      </c>
    </row>
    <row r="4715" spans="1:10">
      <c r="A4715">
        <v>0.98</v>
      </c>
      <c r="B4715">
        <v>0</v>
      </c>
      <c r="C4715">
        <v>-149.43042122091299</v>
      </c>
      <c r="D4715" t="s">
        <v>14</v>
      </c>
      <c r="E4715" t="s">
        <v>4275</v>
      </c>
      <c r="F4715" t="s">
        <v>4262</v>
      </c>
      <c r="G4715">
        <v>16</v>
      </c>
      <c r="H4715">
        <v>0.98</v>
      </c>
      <c r="I4715" s="6" t="s">
        <v>559</v>
      </c>
      <c r="J4715" s="6" t="s">
        <v>560</v>
      </c>
    </row>
    <row r="4716" spans="1:10">
      <c r="A4716">
        <v>0.01</v>
      </c>
      <c r="B4716">
        <v>0</v>
      </c>
      <c r="C4716">
        <v>-278.25926292807901</v>
      </c>
      <c r="D4716" t="s">
        <v>14</v>
      </c>
      <c r="E4716" t="s">
        <v>4276</v>
      </c>
      <c r="F4716" t="s">
        <v>4262</v>
      </c>
      <c r="G4716">
        <v>16</v>
      </c>
      <c r="H4716">
        <v>0.01</v>
      </c>
      <c r="I4716" s="6" t="s">
        <v>479</v>
      </c>
      <c r="J4716" s="6" t="s">
        <v>480</v>
      </c>
    </row>
    <row r="4717" spans="1:10">
      <c r="A4717">
        <v>0.86</v>
      </c>
      <c r="B4717">
        <v>0</v>
      </c>
      <c r="C4717">
        <v>-415.95255645424601</v>
      </c>
      <c r="D4717" t="s">
        <v>14</v>
      </c>
      <c r="E4717" t="s">
        <v>4277</v>
      </c>
      <c r="F4717" t="s">
        <v>4262</v>
      </c>
      <c r="G4717">
        <v>16</v>
      </c>
      <c r="H4717">
        <v>0.86</v>
      </c>
      <c r="I4717" s="6" t="s">
        <v>308</v>
      </c>
      <c r="J4717" s="6" t="s">
        <v>309</v>
      </c>
    </row>
    <row r="4718" spans="1:10">
      <c r="A4718">
        <v>0.28000000000000003</v>
      </c>
      <c r="B4718">
        <v>0</v>
      </c>
      <c r="C4718">
        <v>-770.46225639522595</v>
      </c>
      <c r="D4718" t="s">
        <v>14</v>
      </c>
      <c r="E4718" t="s">
        <v>4278</v>
      </c>
      <c r="F4718" t="s">
        <v>4262</v>
      </c>
      <c r="G4718">
        <v>16</v>
      </c>
      <c r="H4718">
        <v>0.28000000000000003</v>
      </c>
      <c r="I4718" s="6" t="s">
        <v>280</v>
      </c>
      <c r="J4718" s="6" t="s">
        <v>281</v>
      </c>
    </row>
    <row r="4719" spans="1:10">
      <c r="A4719">
        <v>0.04</v>
      </c>
      <c r="B4719">
        <v>0</v>
      </c>
      <c r="C4719">
        <v>-310.14289630770401</v>
      </c>
      <c r="D4719" t="s">
        <v>14</v>
      </c>
      <c r="E4719" t="s">
        <v>4279</v>
      </c>
      <c r="F4719" t="s">
        <v>4262</v>
      </c>
      <c r="G4719">
        <v>16</v>
      </c>
      <c r="H4719">
        <v>0.04</v>
      </c>
      <c r="I4719">
        <v>5.09931620646296E-3</v>
      </c>
      <c r="J4719" s="6" t="s">
        <v>165</v>
      </c>
    </row>
    <row r="4720" spans="1:10">
      <c r="A4720">
        <v>0.09</v>
      </c>
      <c r="B4720">
        <v>0</v>
      </c>
      <c r="C4720">
        <v>-476.92070675503402</v>
      </c>
      <c r="D4720" t="s">
        <v>14</v>
      </c>
      <c r="E4720" t="s">
        <v>4280</v>
      </c>
      <c r="F4720" t="s">
        <v>4262</v>
      </c>
      <c r="G4720">
        <v>16</v>
      </c>
      <c r="H4720">
        <v>0.09</v>
      </c>
      <c r="I4720" s="6" t="s">
        <v>116</v>
      </c>
      <c r="J4720" s="6" t="s">
        <v>117</v>
      </c>
    </row>
    <row r="4721" spans="1:10">
      <c r="A4721">
        <v>0.25</v>
      </c>
      <c r="B4721">
        <v>0</v>
      </c>
      <c r="C4721">
        <v>-556.74729990613503</v>
      </c>
      <c r="D4721" t="s">
        <v>14</v>
      </c>
      <c r="E4721" t="s">
        <v>4281</v>
      </c>
      <c r="F4721" t="s">
        <v>4262</v>
      </c>
      <c r="G4721">
        <v>16</v>
      </c>
      <c r="H4721">
        <v>0.25</v>
      </c>
      <c r="I4721" s="6" t="s">
        <v>196</v>
      </c>
      <c r="J4721" s="6" t="s">
        <v>197</v>
      </c>
    </row>
    <row r="4722" spans="1:10">
      <c r="A4722">
        <v>0.18</v>
      </c>
      <c r="B4722">
        <v>0</v>
      </c>
      <c r="C4722">
        <v>-78.186146800463405</v>
      </c>
      <c r="D4722" t="s">
        <v>10</v>
      </c>
      <c r="E4722" t="s">
        <v>4282</v>
      </c>
      <c r="F4722" t="s">
        <v>4262</v>
      </c>
      <c r="G4722">
        <v>5</v>
      </c>
      <c r="H4722">
        <v>0.18</v>
      </c>
      <c r="I4722" s="6" t="s">
        <v>400</v>
      </c>
      <c r="J4722" s="6" t="s">
        <v>401</v>
      </c>
    </row>
    <row r="4723" spans="1:10">
      <c r="A4723">
        <v>0</v>
      </c>
      <c r="B4723">
        <v>0</v>
      </c>
      <c r="C4723">
        <v>-24.201440415178901</v>
      </c>
      <c r="D4723" t="s">
        <v>13</v>
      </c>
      <c r="E4723" t="s">
        <v>4282</v>
      </c>
      <c r="F4723" t="s">
        <v>4262</v>
      </c>
      <c r="G4723">
        <v>6</v>
      </c>
      <c r="H4723">
        <v>0</v>
      </c>
      <c r="I4723">
        <v>0</v>
      </c>
      <c r="J4723" s="6" t="s">
        <v>109</v>
      </c>
    </row>
    <row r="4724" spans="1:10">
      <c r="A4724">
        <v>0.68</v>
      </c>
      <c r="B4724">
        <v>0</v>
      </c>
      <c r="C4724">
        <v>-832.02038855565502</v>
      </c>
      <c r="D4724" t="s">
        <v>14</v>
      </c>
      <c r="E4724" t="s">
        <v>4282</v>
      </c>
      <c r="F4724" t="s">
        <v>4262</v>
      </c>
      <c r="G4724">
        <v>16</v>
      </c>
      <c r="H4724">
        <v>0.68</v>
      </c>
      <c r="I4724" s="6" t="s">
        <v>106</v>
      </c>
      <c r="J4724" s="6" t="s">
        <v>107</v>
      </c>
    </row>
    <row r="4725" spans="1:10">
      <c r="A4725">
        <v>0.71</v>
      </c>
      <c r="B4725">
        <v>0</v>
      </c>
      <c r="C4725">
        <v>-55.777551172299901</v>
      </c>
      <c r="D4725" t="s">
        <v>10</v>
      </c>
      <c r="E4725" t="s">
        <v>4283</v>
      </c>
      <c r="F4725" t="s">
        <v>4262</v>
      </c>
      <c r="G4725">
        <v>5</v>
      </c>
      <c r="H4725">
        <v>0.71</v>
      </c>
      <c r="I4725" s="6" t="s">
        <v>1369</v>
      </c>
      <c r="J4725" s="6" t="s">
        <v>1370</v>
      </c>
    </row>
    <row r="4726" spans="1:10">
      <c r="A4726">
        <v>0.39</v>
      </c>
      <c r="B4726">
        <v>0</v>
      </c>
      <c r="C4726">
        <v>-32.085465788528197</v>
      </c>
      <c r="D4726" t="s">
        <v>13</v>
      </c>
      <c r="E4726" t="s">
        <v>4283</v>
      </c>
      <c r="F4726" t="s">
        <v>4262</v>
      </c>
      <c r="G4726">
        <v>5</v>
      </c>
      <c r="H4726">
        <v>0.39</v>
      </c>
      <c r="I4726" s="6" t="s">
        <v>627</v>
      </c>
      <c r="J4726" s="6" t="s">
        <v>628</v>
      </c>
    </row>
    <row r="4727" spans="1:10">
      <c r="A4727">
        <v>0.44</v>
      </c>
      <c r="B4727">
        <v>0</v>
      </c>
      <c r="C4727">
        <v>-550.47070587397104</v>
      </c>
      <c r="D4727" t="s">
        <v>14</v>
      </c>
      <c r="E4727" t="s">
        <v>4283</v>
      </c>
      <c r="F4727" t="s">
        <v>4262</v>
      </c>
      <c r="G4727">
        <v>16</v>
      </c>
      <c r="H4727">
        <v>0.44</v>
      </c>
      <c r="I4727" s="6" t="s">
        <v>414</v>
      </c>
      <c r="J4727" s="6" t="s">
        <v>415</v>
      </c>
    </row>
    <row r="4728" spans="1:10">
      <c r="A4728" s="6" t="s">
        <v>236</v>
      </c>
      <c r="B4728">
        <v>0</v>
      </c>
      <c r="C4728">
        <v>-796.40348316210304</v>
      </c>
      <c r="D4728" t="s">
        <v>14</v>
      </c>
      <c r="E4728" t="s">
        <v>4284</v>
      </c>
      <c r="F4728" t="s">
        <v>4262</v>
      </c>
      <c r="G4728">
        <v>16</v>
      </c>
      <c r="H4728" s="6" t="s">
        <v>236</v>
      </c>
      <c r="I4728" s="6" t="s">
        <v>237</v>
      </c>
      <c r="J4728">
        <v>0.64453599400862305</v>
      </c>
    </row>
    <row r="4729" spans="1:10">
      <c r="A4729">
        <v>0.5</v>
      </c>
      <c r="B4729">
        <v>0</v>
      </c>
      <c r="C4729">
        <v>-635.83418787899996</v>
      </c>
      <c r="D4729" t="s">
        <v>14</v>
      </c>
      <c r="E4729" t="s">
        <v>4285</v>
      </c>
      <c r="F4729" t="s">
        <v>4262</v>
      </c>
      <c r="G4729">
        <v>16</v>
      </c>
      <c r="H4729">
        <v>0.5</v>
      </c>
      <c r="I4729" s="6" t="s">
        <v>188</v>
      </c>
      <c r="J4729" s="6" t="s">
        <v>189</v>
      </c>
    </row>
    <row r="4730" spans="1:10">
      <c r="A4730">
        <v>0.96</v>
      </c>
      <c r="B4730">
        <v>0</v>
      </c>
      <c r="C4730">
        <v>-437.139088024702</v>
      </c>
      <c r="D4730" t="s">
        <v>14</v>
      </c>
      <c r="E4730" t="s">
        <v>4286</v>
      </c>
      <c r="F4730" t="s">
        <v>4262</v>
      </c>
      <c r="G4730">
        <v>16</v>
      </c>
      <c r="H4730">
        <v>0.96</v>
      </c>
      <c r="I4730" s="6" t="s">
        <v>565</v>
      </c>
      <c r="J4730">
        <v>0.99490068379353702</v>
      </c>
    </row>
    <row r="4731" spans="1:10">
      <c r="A4731">
        <v>0.26</v>
      </c>
      <c r="B4731">
        <v>0</v>
      </c>
      <c r="C4731">
        <v>-624.18072085184497</v>
      </c>
      <c r="D4731" t="s">
        <v>14</v>
      </c>
      <c r="E4731" t="s">
        <v>4287</v>
      </c>
      <c r="F4731" t="s">
        <v>4262</v>
      </c>
      <c r="G4731">
        <v>16</v>
      </c>
      <c r="H4731">
        <v>0.26</v>
      </c>
      <c r="I4731" s="6" t="s">
        <v>440</v>
      </c>
      <c r="J4731">
        <v>0.50498332953799996</v>
      </c>
    </row>
    <row r="4732" spans="1:10">
      <c r="A4732" s="6" t="s">
        <v>290</v>
      </c>
      <c r="B4732">
        <v>0</v>
      </c>
      <c r="C4732">
        <v>-41.571881095068399</v>
      </c>
      <c r="D4732" t="s">
        <v>13</v>
      </c>
      <c r="E4732" t="s">
        <v>4288</v>
      </c>
      <c r="F4732" t="s">
        <v>4262</v>
      </c>
      <c r="G4732">
        <v>7</v>
      </c>
      <c r="H4732" s="6" t="s">
        <v>290</v>
      </c>
      <c r="I4732" s="6" t="s">
        <v>3723</v>
      </c>
      <c r="J4732" s="6" t="s">
        <v>3724</v>
      </c>
    </row>
    <row r="4733" spans="1:10">
      <c r="A4733">
        <v>0.54</v>
      </c>
      <c r="B4733">
        <v>0</v>
      </c>
      <c r="C4733">
        <v>-617.89799416560902</v>
      </c>
      <c r="D4733" t="s">
        <v>14</v>
      </c>
      <c r="E4733" t="s">
        <v>4288</v>
      </c>
      <c r="F4733" t="s">
        <v>4262</v>
      </c>
      <c r="G4733">
        <v>16</v>
      </c>
      <c r="H4733">
        <v>0.54</v>
      </c>
      <c r="I4733" s="6" t="s">
        <v>517</v>
      </c>
      <c r="J4733" s="6" t="s">
        <v>518</v>
      </c>
    </row>
    <row r="4734" spans="1:10">
      <c r="A4734">
        <v>0.26</v>
      </c>
      <c r="B4734">
        <v>0</v>
      </c>
      <c r="C4734">
        <v>-63.5774191051662</v>
      </c>
      <c r="D4734" t="s">
        <v>10</v>
      </c>
      <c r="E4734" t="s">
        <v>4289</v>
      </c>
      <c r="F4734" t="s">
        <v>4262</v>
      </c>
      <c r="G4734">
        <v>5</v>
      </c>
      <c r="H4734">
        <v>0.26</v>
      </c>
      <c r="I4734">
        <v>5.6919537459588401E-2</v>
      </c>
      <c r="J4734" s="6" t="s">
        <v>615</v>
      </c>
    </row>
    <row r="4735" spans="1:10">
      <c r="A4735">
        <v>0.45</v>
      </c>
      <c r="B4735">
        <v>0</v>
      </c>
      <c r="C4735">
        <v>-697.18479085740205</v>
      </c>
      <c r="D4735" t="s">
        <v>14</v>
      </c>
      <c r="E4735" t="s">
        <v>4289</v>
      </c>
      <c r="F4735" t="s">
        <v>4262</v>
      </c>
      <c r="G4735">
        <v>16</v>
      </c>
      <c r="H4735">
        <v>0.45</v>
      </c>
      <c r="I4735" s="6" t="s">
        <v>233</v>
      </c>
      <c r="J4735" s="6" t="s">
        <v>234</v>
      </c>
    </row>
    <row r="4736" spans="1:10">
      <c r="A4736">
        <v>0.03</v>
      </c>
      <c r="B4736">
        <v>0</v>
      </c>
      <c r="C4736">
        <v>-261.13513682008698</v>
      </c>
      <c r="D4736" t="s">
        <v>14</v>
      </c>
      <c r="E4736" t="s">
        <v>4290</v>
      </c>
      <c r="F4736" t="s">
        <v>4262</v>
      </c>
      <c r="G4736">
        <v>16</v>
      </c>
      <c r="H4736">
        <v>0.03</v>
      </c>
      <c r="I4736">
        <v>3.0372082184858002E-3</v>
      </c>
      <c r="J4736" s="6" t="s">
        <v>334</v>
      </c>
    </row>
    <row r="4737" spans="1:10">
      <c r="A4737">
        <v>0.51</v>
      </c>
      <c r="B4737">
        <v>0</v>
      </c>
      <c r="C4737">
        <v>-177.24293006843499</v>
      </c>
      <c r="D4737" t="s">
        <v>10</v>
      </c>
      <c r="E4737" t="s">
        <v>4291</v>
      </c>
      <c r="F4737" t="s">
        <v>4262</v>
      </c>
      <c r="G4737">
        <v>7</v>
      </c>
      <c r="H4737">
        <v>0.51</v>
      </c>
      <c r="I4737" s="6" t="s">
        <v>1469</v>
      </c>
      <c r="J4737" s="6" t="s">
        <v>1470</v>
      </c>
    </row>
    <row r="4738" spans="1:10">
      <c r="A4738">
        <v>7.0000000000000007E-2</v>
      </c>
      <c r="B4738">
        <v>0</v>
      </c>
      <c r="C4738">
        <v>-270.65249431213903</v>
      </c>
      <c r="D4738" t="s">
        <v>14</v>
      </c>
      <c r="E4738" t="s">
        <v>4291</v>
      </c>
      <c r="F4738" t="s">
        <v>4262</v>
      </c>
      <c r="G4738">
        <v>16</v>
      </c>
      <c r="H4738">
        <v>7.0000000000000007E-2</v>
      </c>
      <c r="I4738" s="6" t="s">
        <v>177</v>
      </c>
      <c r="J4738">
        <v>0.29301767695622299</v>
      </c>
    </row>
    <row r="4739" spans="1:10">
      <c r="A4739">
        <v>0.62</v>
      </c>
      <c r="B4739">
        <v>0</v>
      </c>
      <c r="C4739">
        <v>-555.58544023893603</v>
      </c>
      <c r="D4739" t="s">
        <v>14</v>
      </c>
      <c r="E4739" t="s">
        <v>4292</v>
      </c>
      <c r="F4739" t="s">
        <v>4262</v>
      </c>
      <c r="G4739">
        <v>16</v>
      </c>
      <c r="H4739">
        <v>0.62</v>
      </c>
      <c r="I4739" s="6" t="s">
        <v>119</v>
      </c>
      <c r="J4739" s="6" t="s">
        <v>120</v>
      </c>
    </row>
    <row r="4740" spans="1:10">
      <c r="A4740">
        <v>0.34</v>
      </c>
      <c r="B4740">
        <v>0</v>
      </c>
      <c r="C4740">
        <v>-544.49944904002598</v>
      </c>
      <c r="D4740" t="s">
        <v>14</v>
      </c>
      <c r="E4740" t="s">
        <v>4293</v>
      </c>
      <c r="F4740" t="s">
        <v>4262</v>
      </c>
      <c r="G4740">
        <v>16</v>
      </c>
      <c r="H4740">
        <v>0.34</v>
      </c>
      <c r="I4740" s="6" t="s">
        <v>294</v>
      </c>
      <c r="J4740" s="6" t="s">
        <v>295</v>
      </c>
    </row>
    <row r="4741" spans="1:10">
      <c r="A4741">
        <v>0.48</v>
      </c>
      <c r="B4741">
        <v>0</v>
      </c>
      <c r="C4741">
        <v>-828.88256083236899</v>
      </c>
      <c r="D4741" t="s">
        <v>14</v>
      </c>
      <c r="E4741" t="s">
        <v>4294</v>
      </c>
      <c r="F4741" t="s">
        <v>4262</v>
      </c>
      <c r="G4741">
        <v>16</v>
      </c>
      <c r="H4741">
        <v>0.48</v>
      </c>
      <c r="I4741" s="6" t="s">
        <v>510</v>
      </c>
      <c r="J4741" s="6" t="s">
        <v>511</v>
      </c>
    </row>
    <row r="4742" spans="1:10">
      <c r="A4742">
        <v>0.23</v>
      </c>
      <c r="B4742">
        <v>0</v>
      </c>
      <c r="C4742">
        <v>-530.41338494804597</v>
      </c>
      <c r="D4742" t="s">
        <v>14</v>
      </c>
      <c r="E4742" t="s">
        <v>4295</v>
      </c>
      <c r="F4742" t="s">
        <v>4262</v>
      </c>
      <c r="G4742">
        <v>16</v>
      </c>
      <c r="H4742">
        <v>0.23</v>
      </c>
      <c r="I4742">
        <v>8.9866955870574194E-2</v>
      </c>
      <c r="J4742" s="6" t="s">
        <v>402</v>
      </c>
    </row>
    <row r="4743" spans="1:10">
      <c r="A4743">
        <v>0</v>
      </c>
      <c r="B4743">
        <v>0</v>
      </c>
      <c r="C4743">
        <v>-82.303562449306398</v>
      </c>
      <c r="D4743" t="s">
        <v>14</v>
      </c>
      <c r="E4743" t="s">
        <v>4296</v>
      </c>
      <c r="F4743" t="s">
        <v>4262</v>
      </c>
      <c r="G4743">
        <v>16</v>
      </c>
      <c r="H4743">
        <v>0</v>
      </c>
      <c r="I4743">
        <v>0</v>
      </c>
      <c r="J4743" s="6" t="s">
        <v>140</v>
      </c>
    </row>
    <row r="4744" spans="1:10">
      <c r="A4744">
        <v>0</v>
      </c>
      <c r="B4744">
        <v>0</v>
      </c>
      <c r="C4744">
        <v>-59.608870333596499</v>
      </c>
      <c r="D4744" t="s">
        <v>14</v>
      </c>
      <c r="E4744" t="s">
        <v>4297</v>
      </c>
      <c r="F4744" t="s">
        <v>4262</v>
      </c>
      <c r="G4744">
        <v>16</v>
      </c>
      <c r="H4744">
        <v>0</v>
      </c>
      <c r="I4744">
        <v>0</v>
      </c>
      <c r="J4744" s="6" t="s">
        <v>140</v>
      </c>
    </row>
    <row r="4745" spans="1:10">
      <c r="A4745">
        <v>0</v>
      </c>
      <c r="B4745">
        <v>0</v>
      </c>
      <c r="C4745">
        <v>-112.220230806871</v>
      </c>
      <c r="D4745" t="s">
        <v>14</v>
      </c>
      <c r="E4745" t="s">
        <v>4298</v>
      </c>
      <c r="F4745" t="s">
        <v>4262</v>
      </c>
      <c r="G4745">
        <v>16</v>
      </c>
      <c r="H4745">
        <v>0</v>
      </c>
      <c r="I4745">
        <v>0</v>
      </c>
      <c r="J4745" s="6" t="s">
        <v>140</v>
      </c>
    </row>
    <row r="4746" spans="1:10">
      <c r="A4746">
        <v>0.02</v>
      </c>
      <c r="B4746">
        <v>0</v>
      </c>
      <c r="C4746">
        <v>-398.29368796464098</v>
      </c>
      <c r="D4746" t="s">
        <v>14</v>
      </c>
      <c r="E4746" t="s">
        <v>4299</v>
      </c>
      <c r="F4746" t="s">
        <v>4262</v>
      </c>
      <c r="G4746">
        <v>16</v>
      </c>
      <c r="H4746">
        <v>0.02</v>
      </c>
      <c r="I4746">
        <v>1.4372521617873901E-3</v>
      </c>
      <c r="J4746" s="6" t="s">
        <v>899</v>
      </c>
    </row>
    <row r="4747" spans="1:10">
      <c r="A4747" s="6" t="s">
        <v>290</v>
      </c>
      <c r="B4747">
        <v>0</v>
      </c>
      <c r="C4747">
        <v>-864.05823815186102</v>
      </c>
      <c r="D4747" t="s">
        <v>14</v>
      </c>
      <c r="E4747" t="s">
        <v>4300</v>
      </c>
      <c r="F4747" t="s">
        <v>4262</v>
      </c>
      <c r="G4747">
        <v>16</v>
      </c>
      <c r="H4747" s="6" t="s">
        <v>290</v>
      </c>
      <c r="I4747" s="6" t="s">
        <v>381</v>
      </c>
      <c r="J4747">
        <v>0.86001360472521104</v>
      </c>
    </row>
    <row r="4748" spans="1:10">
      <c r="A4748" s="6" t="s">
        <v>290</v>
      </c>
      <c r="B4748">
        <v>0</v>
      </c>
      <c r="C4748">
        <v>-873.90966268452598</v>
      </c>
      <c r="D4748" t="s">
        <v>14</v>
      </c>
      <c r="E4748" t="s">
        <v>4301</v>
      </c>
      <c r="F4748" t="s">
        <v>4262</v>
      </c>
      <c r="G4748">
        <v>16</v>
      </c>
      <c r="H4748" s="6" t="s">
        <v>290</v>
      </c>
      <c r="I4748" s="6" t="s">
        <v>381</v>
      </c>
      <c r="J4748">
        <v>0.86001360472521104</v>
      </c>
    </row>
    <row r="4749" spans="1:10">
      <c r="A4749">
        <v>0.14000000000000001</v>
      </c>
      <c r="B4749">
        <v>0</v>
      </c>
      <c r="C4749">
        <v>-53.3468663244034</v>
      </c>
      <c r="D4749" t="s">
        <v>10</v>
      </c>
      <c r="E4749" t="s">
        <v>4302</v>
      </c>
      <c r="F4749" t="s">
        <v>4262</v>
      </c>
      <c r="G4749">
        <v>5</v>
      </c>
      <c r="H4749">
        <v>0.14000000000000001</v>
      </c>
      <c r="I4749" s="6" t="s">
        <v>209</v>
      </c>
      <c r="J4749" s="6" t="s">
        <v>210</v>
      </c>
    </row>
    <row r="4750" spans="1:10">
      <c r="A4750">
        <v>0.01</v>
      </c>
      <c r="B4750">
        <v>0</v>
      </c>
      <c r="C4750">
        <v>-28.593277069386701</v>
      </c>
      <c r="D4750" t="s">
        <v>13</v>
      </c>
      <c r="E4750" t="s">
        <v>4302</v>
      </c>
      <c r="F4750" t="s">
        <v>4262</v>
      </c>
      <c r="G4750">
        <v>6</v>
      </c>
      <c r="H4750">
        <v>0.01</v>
      </c>
      <c r="I4750" s="6" t="s">
        <v>185</v>
      </c>
      <c r="J4750" s="6" t="s">
        <v>186</v>
      </c>
    </row>
    <row r="4751" spans="1:10">
      <c r="A4751">
        <v>0.56000000000000005</v>
      </c>
      <c r="B4751">
        <v>0</v>
      </c>
      <c r="C4751">
        <v>-893.12391562105995</v>
      </c>
      <c r="D4751" t="s">
        <v>14</v>
      </c>
      <c r="E4751" t="s">
        <v>4302</v>
      </c>
      <c r="F4751" t="s">
        <v>4262</v>
      </c>
      <c r="G4751">
        <v>16</v>
      </c>
      <c r="H4751">
        <v>0.56000000000000005</v>
      </c>
      <c r="I4751" s="6" t="s">
        <v>225</v>
      </c>
      <c r="J4751">
        <v>0.76710682244145301</v>
      </c>
    </row>
    <row r="4752" spans="1:10">
      <c r="A4752">
        <v>0.55000000000000004</v>
      </c>
      <c r="B4752">
        <v>0</v>
      </c>
      <c r="C4752">
        <v>-806.028876673014</v>
      </c>
      <c r="D4752" t="s">
        <v>14</v>
      </c>
      <c r="E4752" t="s">
        <v>4303</v>
      </c>
      <c r="F4752" t="s">
        <v>4262</v>
      </c>
      <c r="G4752">
        <v>16</v>
      </c>
      <c r="H4752">
        <v>0.55000000000000004</v>
      </c>
      <c r="I4752" s="6" t="s">
        <v>131</v>
      </c>
      <c r="J4752" s="6" t="s">
        <v>132</v>
      </c>
    </row>
    <row r="4753" spans="1:10">
      <c r="A4753">
        <v>0.26</v>
      </c>
      <c r="B4753">
        <v>0</v>
      </c>
      <c r="C4753">
        <v>-603.23727163701801</v>
      </c>
      <c r="D4753" t="s">
        <v>14</v>
      </c>
      <c r="E4753" t="s">
        <v>4304</v>
      </c>
      <c r="F4753" t="s">
        <v>4262</v>
      </c>
      <c r="G4753">
        <v>16</v>
      </c>
      <c r="H4753">
        <v>0.26</v>
      </c>
      <c r="I4753" s="6" t="s">
        <v>440</v>
      </c>
      <c r="J4753">
        <v>0.50498332953799996</v>
      </c>
    </row>
    <row r="4754" spans="1:10">
      <c r="A4754">
        <v>0.08</v>
      </c>
      <c r="B4754">
        <v>0</v>
      </c>
      <c r="C4754">
        <v>-480.21788724950198</v>
      </c>
      <c r="D4754" t="s">
        <v>14</v>
      </c>
      <c r="E4754" t="s">
        <v>4305</v>
      </c>
      <c r="F4754" t="s">
        <v>4262</v>
      </c>
      <c r="G4754">
        <v>16</v>
      </c>
      <c r="H4754">
        <v>0.08</v>
      </c>
      <c r="I4754">
        <v>1.6879457268963199E-2</v>
      </c>
      <c r="J4754" s="6" t="s">
        <v>713</v>
      </c>
    </row>
    <row r="4755" spans="1:10">
      <c r="A4755">
        <v>0.08</v>
      </c>
      <c r="B4755">
        <v>0</v>
      </c>
      <c r="C4755">
        <v>-365.09403290627199</v>
      </c>
      <c r="D4755" t="s">
        <v>14</v>
      </c>
      <c r="E4755" t="s">
        <v>4306</v>
      </c>
      <c r="F4755" t="s">
        <v>4262</v>
      </c>
      <c r="G4755">
        <v>16</v>
      </c>
      <c r="H4755">
        <v>0.08</v>
      </c>
      <c r="I4755">
        <v>1.6879457268963199E-2</v>
      </c>
      <c r="J4755" s="6" t="s">
        <v>713</v>
      </c>
    </row>
    <row r="4756" spans="1:10">
      <c r="A4756">
        <v>0</v>
      </c>
      <c r="B4756">
        <v>0</v>
      </c>
      <c r="C4756">
        <v>-6.8442787162344798</v>
      </c>
      <c r="D4756" t="s">
        <v>14</v>
      </c>
      <c r="E4756" t="s">
        <v>4307</v>
      </c>
      <c r="F4756" t="s">
        <v>4262</v>
      </c>
      <c r="G4756">
        <v>16</v>
      </c>
      <c r="H4756">
        <v>0</v>
      </c>
      <c r="I4756">
        <v>0</v>
      </c>
      <c r="J4756" s="6" t="s">
        <v>140</v>
      </c>
    </row>
    <row r="4757" spans="1:10">
      <c r="A4757">
        <v>0.18</v>
      </c>
      <c r="B4757">
        <v>0</v>
      </c>
      <c r="C4757">
        <v>-668.54327121007702</v>
      </c>
      <c r="D4757" t="s">
        <v>14</v>
      </c>
      <c r="E4757" t="s">
        <v>4308</v>
      </c>
      <c r="F4757" t="s">
        <v>4262</v>
      </c>
      <c r="G4757">
        <v>16</v>
      </c>
      <c r="H4757">
        <v>0.18</v>
      </c>
      <c r="I4757">
        <v>6.1913216705024199E-2</v>
      </c>
      <c r="J4757" s="6" t="s">
        <v>733</v>
      </c>
    </row>
    <row r="4758" spans="1:10">
      <c r="A4758">
        <v>0.77</v>
      </c>
      <c r="B4758">
        <v>0</v>
      </c>
      <c r="C4758">
        <v>-88.071769003240803</v>
      </c>
      <c r="D4758" t="s">
        <v>10</v>
      </c>
      <c r="E4758" t="s">
        <v>4309</v>
      </c>
      <c r="F4758" t="s">
        <v>4262</v>
      </c>
      <c r="G4758">
        <v>5</v>
      </c>
      <c r="H4758">
        <v>0.77</v>
      </c>
      <c r="I4758" s="6" t="s">
        <v>4310</v>
      </c>
      <c r="J4758" s="6" t="s">
        <v>4311</v>
      </c>
    </row>
    <row r="4759" spans="1:10">
      <c r="A4759">
        <v>0.84</v>
      </c>
      <c r="B4759">
        <v>0</v>
      </c>
      <c r="C4759">
        <v>-35.066271159357498</v>
      </c>
      <c r="D4759" t="s">
        <v>13</v>
      </c>
      <c r="E4759" t="s">
        <v>4309</v>
      </c>
      <c r="F4759" t="s">
        <v>4262</v>
      </c>
      <c r="G4759">
        <v>6</v>
      </c>
      <c r="H4759">
        <v>0.84</v>
      </c>
      <c r="I4759" s="6" t="s">
        <v>3615</v>
      </c>
      <c r="J4759" s="6" t="s">
        <v>3616</v>
      </c>
    </row>
    <row r="4760" spans="1:10">
      <c r="A4760">
        <v>0.98</v>
      </c>
      <c r="B4760">
        <v>0</v>
      </c>
      <c r="C4760">
        <v>-333.21158009822199</v>
      </c>
      <c r="D4760" t="s">
        <v>14</v>
      </c>
      <c r="E4760" t="s">
        <v>4309</v>
      </c>
      <c r="F4760" t="s">
        <v>4262</v>
      </c>
      <c r="G4760">
        <v>16</v>
      </c>
      <c r="H4760">
        <v>0.98</v>
      </c>
      <c r="I4760" s="6" t="s">
        <v>559</v>
      </c>
      <c r="J4760" s="6" t="s">
        <v>560</v>
      </c>
    </row>
    <row r="4761" spans="1:10">
      <c r="A4761">
        <v>0.62</v>
      </c>
      <c r="B4761">
        <v>0</v>
      </c>
      <c r="C4761">
        <v>-610.14780187682902</v>
      </c>
      <c r="D4761" t="s">
        <v>14</v>
      </c>
      <c r="E4761" t="s">
        <v>4312</v>
      </c>
      <c r="F4761" t="s">
        <v>4262</v>
      </c>
      <c r="G4761">
        <v>16</v>
      </c>
      <c r="H4761">
        <v>0.62</v>
      </c>
      <c r="I4761" s="6" t="s">
        <v>119</v>
      </c>
      <c r="J4761" s="6" t="s">
        <v>120</v>
      </c>
    </row>
    <row r="4762" spans="1:10">
      <c r="A4762">
        <v>0.09</v>
      </c>
      <c r="B4762">
        <v>0</v>
      </c>
      <c r="C4762">
        <v>-521.99213824083597</v>
      </c>
      <c r="D4762" t="s">
        <v>14</v>
      </c>
      <c r="E4762" t="s">
        <v>4313</v>
      </c>
      <c r="F4762" t="s">
        <v>4262</v>
      </c>
      <c r="G4762">
        <v>16</v>
      </c>
      <c r="H4762">
        <v>0.09</v>
      </c>
      <c r="I4762" s="6" t="s">
        <v>116</v>
      </c>
      <c r="J4762" s="6" t="s">
        <v>117</v>
      </c>
    </row>
    <row r="4763" spans="1:10">
      <c r="A4763">
        <v>0.18</v>
      </c>
      <c r="B4763">
        <v>0</v>
      </c>
      <c r="C4763">
        <v>-546.27050988186897</v>
      </c>
      <c r="D4763" t="s">
        <v>14</v>
      </c>
      <c r="E4763" t="s">
        <v>4314</v>
      </c>
      <c r="F4763" t="s">
        <v>4262</v>
      </c>
      <c r="G4763">
        <v>16</v>
      </c>
      <c r="H4763">
        <v>0.18</v>
      </c>
      <c r="I4763">
        <v>6.1913216705024199E-2</v>
      </c>
      <c r="J4763" s="6" t="s">
        <v>733</v>
      </c>
    </row>
    <row r="4764" spans="1:10">
      <c r="A4764">
        <v>0.17</v>
      </c>
      <c r="B4764">
        <v>0</v>
      </c>
      <c r="C4764">
        <v>-490.84650575690898</v>
      </c>
      <c r="D4764" t="s">
        <v>14</v>
      </c>
      <c r="E4764" t="s">
        <v>4315</v>
      </c>
      <c r="F4764" t="s">
        <v>4262</v>
      </c>
      <c r="G4764">
        <v>16</v>
      </c>
      <c r="H4764">
        <v>0.17</v>
      </c>
      <c r="I4764">
        <v>5.6689958584459903E-2</v>
      </c>
      <c r="J4764" s="6" t="s">
        <v>179</v>
      </c>
    </row>
    <row r="4765" spans="1:10">
      <c r="A4765">
        <v>0.97</v>
      </c>
      <c r="B4765">
        <v>0</v>
      </c>
      <c r="C4765">
        <v>-322.77502167445698</v>
      </c>
      <c r="D4765" t="s">
        <v>14</v>
      </c>
      <c r="E4765" t="s">
        <v>4316</v>
      </c>
      <c r="F4765" t="s">
        <v>4262</v>
      </c>
      <c r="G4765">
        <v>16</v>
      </c>
      <c r="H4765">
        <v>0.97</v>
      </c>
      <c r="I4765" s="6" t="s">
        <v>640</v>
      </c>
      <c r="J4765" s="6" t="s">
        <v>641</v>
      </c>
    </row>
    <row r="4766" spans="1:10">
      <c r="A4766">
        <v>0.15</v>
      </c>
      <c r="B4766">
        <v>0</v>
      </c>
      <c r="C4766">
        <v>-60.257187970090598</v>
      </c>
      <c r="D4766" t="s">
        <v>13</v>
      </c>
      <c r="E4766" t="s">
        <v>4317</v>
      </c>
      <c r="F4766" t="s">
        <v>4262</v>
      </c>
      <c r="G4766">
        <v>5</v>
      </c>
      <c r="H4766">
        <v>0.15</v>
      </c>
      <c r="I4766">
        <v>2.1852065792031899E-2</v>
      </c>
      <c r="J4766" s="6" t="s">
        <v>110</v>
      </c>
    </row>
    <row r="4767" spans="1:10">
      <c r="A4767">
        <v>0.32</v>
      </c>
      <c r="B4767">
        <v>0</v>
      </c>
      <c r="C4767">
        <v>-658.47919069692898</v>
      </c>
      <c r="D4767" t="s">
        <v>14</v>
      </c>
      <c r="E4767" t="s">
        <v>4317</v>
      </c>
      <c r="F4767" t="s">
        <v>4262</v>
      </c>
      <c r="G4767">
        <v>16</v>
      </c>
      <c r="H4767">
        <v>0.32</v>
      </c>
      <c r="I4767" s="6" t="s">
        <v>182</v>
      </c>
      <c r="J4767" s="6" t="s">
        <v>183</v>
      </c>
    </row>
    <row r="4768" spans="1:10">
      <c r="A4768">
        <v>7.0000000000000007E-2</v>
      </c>
      <c r="B4768">
        <v>0</v>
      </c>
      <c r="C4768">
        <v>-381.05396362242698</v>
      </c>
      <c r="D4768" t="s">
        <v>14</v>
      </c>
      <c r="E4768" t="s">
        <v>4318</v>
      </c>
      <c r="F4768" t="s">
        <v>4262</v>
      </c>
      <c r="G4768">
        <v>16</v>
      </c>
      <c r="H4768">
        <v>7.0000000000000007E-2</v>
      </c>
      <c r="I4768" s="6" t="s">
        <v>177</v>
      </c>
      <c r="J4768">
        <v>0.29301767695622299</v>
      </c>
    </row>
    <row r="4769" spans="1:10">
      <c r="A4769">
        <v>0</v>
      </c>
      <c r="B4769">
        <v>0</v>
      </c>
      <c r="C4769">
        <v>-60.325294615315897</v>
      </c>
      <c r="D4769" t="s">
        <v>14</v>
      </c>
      <c r="E4769" t="s">
        <v>4319</v>
      </c>
      <c r="F4769" t="s">
        <v>4262</v>
      </c>
      <c r="G4769">
        <v>16</v>
      </c>
      <c r="H4769">
        <v>0</v>
      </c>
      <c r="I4769">
        <v>0</v>
      </c>
      <c r="J4769" s="6" t="s">
        <v>140</v>
      </c>
    </row>
    <row r="4770" spans="1:10">
      <c r="A4770">
        <v>0.89</v>
      </c>
      <c r="B4770">
        <v>0</v>
      </c>
      <c r="C4770">
        <v>-513.06233723561297</v>
      </c>
      <c r="D4770" t="s">
        <v>14</v>
      </c>
      <c r="E4770" t="s">
        <v>4320</v>
      </c>
      <c r="F4770" t="s">
        <v>4262</v>
      </c>
      <c r="G4770">
        <v>16</v>
      </c>
      <c r="H4770">
        <v>0.89</v>
      </c>
      <c r="I4770" s="6" t="s">
        <v>159</v>
      </c>
      <c r="J4770" s="6" t="s">
        <v>160</v>
      </c>
    </row>
    <row r="4771" spans="1:10">
      <c r="A4771">
        <v>0</v>
      </c>
      <c r="B4771">
        <v>0</v>
      </c>
      <c r="C4771">
        <v>-334.19786941197702</v>
      </c>
      <c r="D4771" t="s">
        <v>14</v>
      </c>
      <c r="E4771" t="s">
        <v>4321</v>
      </c>
      <c r="F4771" t="s">
        <v>4262</v>
      </c>
      <c r="G4771">
        <v>16</v>
      </c>
      <c r="H4771">
        <v>0</v>
      </c>
      <c r="I4771">
        <v>0</v>
      </c>
      <c r="J4771" s="6" t="s">
        <v>140</v>
      </c>
    </row>
    <row r="4772" spans="1:10">
      <c r="A4772">
        <v>0.22</v>
      </c>
      <c r="B4772">
        <v>0</v>
      </c>
      <c r="C4772">
        <v>-58.4324098813875</v>
      </c>
      <c r="D4772" t="s">
        <v>13</v>
      </c>
      <c r="E4772" t="s">
        <v>4322</v>
      </c>
      <c r="F4772" t="s">
        <v>4262</v>
      </c>
      <c r="G4772">
        <v>5</v>
      </c>
      <c r="H4772">
        <v>0.22</v>
      </c>
      <c r="I4772">
        <v>4.2728423691493898E-2</v>
      </c>
      <c r="J4772" s="6" t="s">
        <v>361</v>
      </c>
    </row>
    <row r="4773" spans="1:10">
      <c r="A4773">
        <v>7.0000000000000007E-2</v>
      </c>
      <c r="B4773">
        <v>0</v>
      </c>
      <c r="C4773">
        <v>-453.06171211565101</v>
      </c>
      <c r="D4773" t="s">
        <v>14</v>
      </c>
      <c r="E4773" t="s">
        <v>4322</v>
      </c>
      <c r="F4773" t="s">
        <v>4262</v>
      </c>
      <c r="G4773">
        <v>16</v>
      </c>
      <c r="H4773">
        <v>7.0000000000000007E-2</v>
      </c>
      <c r="I4773" s="6" t="s">
        <v>177</v>
      </c>
      <c r="J4773">
        <v>0.29301767695622299</v>
      </c>
    </row>
    <row r="4774" spans="1:10">
      <c r="A4774">
        <v>0</v>
      </c>
      <c r="B4774">
        <v>0</v>
      </c>
      <c r="C4774">
        <v>-134.998515297436</v>
      </c>
      <c r="D4774" t="s">
        <v>14</v>
      </c>
      <c r="E4774" t="s">
        <v>4323</v>
      </c>
      <c r="F4774" t="s">
        <v>4262</v>
      </c>
      <c r="G4774">
        <v>16</v>
      </c>
      <c r="H4774">
        <v>0</v>
      </c>
      <c r="I4774">
        <v>0</v>
      </c>
      <c r="J4774" s="6" t="s">
        <v>140</v>
      </c>
    </row>
    <row r="4775" spans="1:10">
      <c r="A4775">
        <v>0.33</v>
      </c>
      <c r="B4775">
        <v>0</v>
      </c>
      <c r="C4775">
        <v>-500.78169144983798</v>
      </c>
      <c r="D4775" t="s">
        <v>14</v>
      </c>
      <c r="E4775" t="s">
        <v>4324</v>
      </c>
      <c r="F4775" t="s">
        <v>4262</v>
      </c>
      <c r="G4775">
        <v>16</v>
      </c>
      <c r="H4775">
        <v>0.33</v>
      </c>
      <c r="I4775" s="6" t="s">
        <v>1025</v>
      </c>
      <c r="J4775" s="6" t="s">
        <v>1026</v>
      </c>
    </row>
    <row r="4776" spans="1:10">
      <c r="A4776">
        <v>0</v>
      </c>
      <c r="B4776">
        <v>0</v>
      </c>
      <c r="C4776">
        <v>-138.16634951201999</v>
      </c>
      <c r="D4776" t="s">
        <v>14</v>
      </c>
      <c r="E4776" t="s">
        <v>4325</v>
      </c>
      <c r="F4776" t="s">
        <v>4262</v>
      </c>
      <c r="G4776">
        <v>16</v>
      </c>
      <c r="H4776">
        <v>0</v>
      </c>
      <c r="I4776">
        <v>0</v>
      </c>
      <c r="J4776" s="6" t="s">
        <v>140</v>
      </c>
    </row>
    <row r="4777" spans="1:10">
      <c r="A4777">
        <v>0.09</v>
      </c>
      <c r="B4777">
        <v>0</v>
      </c>
      <c r="C4777">
        <v>-47.8751225452881</v>
      </c>
      <c r="D4777" t="s">
        <v>13</v>
      </c>
      <c r="E4777" t="s">
        <v>4326</v>
      </c>
      <c r="F4777" t="s">
        <v>4262</v>
      </c>
      <c r="G4777">
        <v>6</v>
      </c>
      <c r="H4777">
        <v>0.09</v>
      </c>
      <c r="I4777" s="6" t="s">
        <v>1930</v>
      </c>
      <c r="J4777" s="6" t="s">
        <v>1931</v>
      </c>
    </row>
    <row r="4778" spans="1:10">
      <c r="A4778">
        <v>0.15</v>
      </c>
      <c r="B4778">
        <v>0</v>
      </c>
      <c r="C4778">
        <v>-369.38418950636799</v>
      </c>
      <c r="D4778" t="s">
        <v>14</v>
      </c>
      <c r="E4778" t="s">
        <v>4326</v>
      </c>
      <c r="F4778" t="s">
        <v>4262</v>
      </c>
      <c r="G4778">
        <v>16</v>
      </c>
      <c r="H4778">
        <v>0.15</v>
      </c>
      <c r="I4778">
        <v>4.6658155288370001E-2</v>
      </c>
      <c r="J4778" s="6" t="s">
        <v>365</v>
      </c>
    </row>
    <row r="4779" spans="1:10">
      <c r="A4779">
        <v>0.03</v>
      </c>
      <c r="B4779">
        <v>0</v>
      </c>
      <c r="C4779">
        <v>-306.203185154084</v>
      </c>
      <c r="D4779" t="s">
        <v>14</v>
      </c>
      <c r="E4779" t="s">
        <v>4327</v>
      </c>
      <c r="F4779" t="s">
        <v>4262</v>
      </c>
      <c r="G4779">
        <v>16</v>
      </c>
      <c r="H4779">
        <v>0.03</v>
      </c>
      <c r="I4779">
        <v>3.0372082184858002E-3</v>
      </c>
      <c r="J4779" s="6" t="s">
        <v>334</v>
      </c>
    </row>
    <row r="4780" spans="1:10">
      <c r="A4780">
        <v>0.19</v>
      </c>
      <c r="B4780">
        <v>0</v>
      </c>
      <c r="C4780">
        <v>-721.78557536804396</v>
      </c>
      <c r="D4780" t="s">
        <v>14</v>
      </c>
      <c r="E4780" t="s">
        <v>4328</v>
      </c>
      <c r="F4780" t="s">
        <v>4262</v>
      </c>
      <c r="G4780">
        <v>16</v>
      </c>
      <c r="H4780">
        <v>0.19</v>
      </c>
      <c r="I4780">
        <v>6.7266012751223098E-2</v>
      </c>
      <c r="J4780" s="6" t="s">
        <v>504</v>
      </c>
    </row>
    <row r="4781" spans="1:10">
      <c r="A4781">
        <v>0.44</v>
      </c>
      <c r="B4781">
        <v>0</v>
      </c>
      <c r="C4781">
        <v>-749.25967794079804</v>
      </c>
      <c r="D4781" t="s">
        <v>14</v>
      </c>
      <c r="E4781" t="s">
        <v>4329</v>
      </c>
      <c r="F4781" t="s">
        <v>4262</v>
      </c>
      <c r="G4781">
        <v>16</v>
      </c>
      <c r="H4781">
        <v>0.44</v>
      </c>
      <c r="I4781" s="6" t="s">
        <v>414</v>
      </c>
      <c r="J4781" s="6" t="s">
        <v>415</v>
      </c>
    </row>
    <row r="4782" spans="1:10">
      <c r="A4782">
        <v>1</v>
      </c>
      <c r="B4782">
        <v>0</v>
      </c>
      <c r="C4782">
        <v>-182.15282807818099</v>
      </c>
      <c r="D4782" t="s">
        <v>14</v>
      </c>
      <c r="E4782" t="s">
        <v>4330</v>
      </c>
      <c r="F4782" t="s">
        <v>4262</v>
      </c>
      <c r="G4782">
        <v>16</v>
      </c>
      <c r="H4782">
        <v>1</v>
      </c>
      <c r="I4782" s="6" t="s">
        <v>149</v>
      </c>
      <c r="J4782">
        <v>1</v>
      </c>
    </row>
    <row r="4783" spans="1:10">
      <c r="A4783">
        <v>0.33</v>
      </c>
      <c r="B4783">
        <v>0</v>
      </c>
      <c r="C4783">
        <v>-632.35413745030701</v>
      </c>
      <c r="D4783" t="s">
        <v>14</v>
      </c>
      <c r="E4783" t="s">
        <v>4331</v>
      </c>
      <c r="F4783" t="s">
        <v>4262</v>
      </c>
      <c r="G4783">
        <v>16</v>
      </c>
      <c r="H4783">
        <v>0.33</v>
      </c>
      <c r="I4783" s="6" t="s">
        <v>1025</v>
      </c>
      <c r="J4783" s="6" t="s">
        <v>1026</v>
      </c>
    </row>
    <row r="4784" spans="1:10">
      <c r="A4784" s="6" t="s">
        <v>488</v>
      </c>
      <c r="B4784">
        <v>0</v>
      </c>
      <c r="C4784">
        <v>-522.46573100603098</v>
      </c>
      <c r="D4784" t="s">
        <v>14</v>
      </c>
      <c r="E4784" t="s">
        <v>4332</v>
      </c>
      <c r="F4784" t="s">
        <v>4262</v>
      </c>
      <c r="G4784">
        <v>16</v>
      </c>
      <c r="H4784" s="6" t="s">
        <v>488</v>
      </c>
      <c r="I4784">
        <v>0.58890888943173203</v>
      </c>
      <c r="J4784" s="6" t="s">
        <v>490</v>
      </c>
    </row>
    <row r="4785" spans="1:10">
      <c r="A4785">
        <v>0</v>
      </c>
      <c r="B4785">
        <v>0</v>
      </c>
      <c r="C4785">
        <v>-316.77076086172201</v>
      </c>
      <c r="D4785" t="s">
        <v>14</v>
      </c>
      <c r="E4785" t="s">
        <v>4333</v>
      </c>
      <c r="F4785" t="s">
        <v>4262</v>
      </c>
      <c r="G4785">
        <v>16</v>
      </c>
      <c r="H4785">
        <v>0</v>
      </c>
      <c r="I4785">
        <v>0</v>
      </c>
      <c r="J4785" s="6" t="s">
        <v>140</v>
      </c>
    </row>
    <row r="4786" spans="1:10">
      <c r="A4786">
        <v>0.03</v>
      </c>
      <c r="B4786">
        <v>0</v>
      </c>
      <c r="C4786">
        <v>-558.91548077737605</v>
      </c>
      <c r="D4786" t="s">
        <v>14</v>
      </c>
      <c r="E4786" t="s">
        <v>4334</v>
      </c>
      <c r="F4786" t="s">
        <v>4262</v>
      </c>
      <c r="G4786">
        <v>16</v>
      </c>
      <c r="H4786">
        <v>0.03</v>
      </c>
      <c r="I4786">
        <v>3.0372082184858002E-3</v>
      </c>
      <c r="J4786" s="6" t="s">
        <v>334</v>
      </c>
    </row>
    <row r="4787" spans="1:10">
      <c r="A4787" s="6" t="s">
        <v>236</v>
      </c>
      <c r="B4787">
        <v>0</v>
      </c>
      <c r="C4787">
        <v>-126.61109718116499</v>
      </c>
      <c r="D4787" t="s">
        <v>10</v>
      </c>
      <c r="E4787" t="s">
        <v>4335</v>
      </c>
      <c r="F4787" t="s">
        <v>4262</v>
      </c>
      <c r="G4787">
        <v>6</v>
      </c>
      <c r="H4787" s="6" t="s">
        <v>236</v>
      </c>
      <c r="I4787" s="6" t="s">
        <v>1070</v>
      </c>
      <c r="J4787" s="6" t="s">
        <v>1071</v>
      </c>
    </row>
    <row r="4788" spans="1:10">
      <c r="A4788">
        <v>0.45</v>
      </c>
      <c r="B4788">
        <v>0</v>
      </c>
      <c r="C4788">
        <v>-57.750120159821698</v>
      </c>
      <c r="D4788" t="s">
        <v>13</v>
      </c>
      <c r="E4788" t="s">
        <v>4335</v>
      </c>
      <c r="F4788" t="s">
        <v>4262</v>
      </c>
      <c r="G4788">
        <v>6</v>
      </c>
      <c r="H4788">
        <v>0.45</v>
      </c>
      <c r="I4788" s="6" t="s">
        <v>1457</v>
      </c>
      <c r="J4788" s="6" t="s">
        <v>1458</v>
      </c>
    </row>
    <row r="4789" spans="1:10">
      <c r="A4789">
        <v>0.63</v>
      </c>
      <c r="B4789">
        <v>0</v>
      </c>
      <c r="C4789">
        <v>-684.55769584376606</v>
      </c>
      <c r="D4789" t="s">
        <v>14</v>
      </c>
      <c r="E4789" t="s">
        <v>4335</v>
      </c>
      <c r="F4789" t="s">
        <v>4262</v>
      </c>
      <c r="G4789">
        <v>16</v>
      </c>
      <c r="H4789">
        <v>0.63</v>
      </c>
      <c r="I4789" s="6" t="s">
        <v>497</v>
      </c>
      <c r="J4789" s="6" t="s">
        <v>498</v>
      </c>
    </row>
    <row r="4790" spans="1:10">
      <c r="A4790">
        <v>0</v>
      </c>
      <c r="B4790">
        <v>0</v>
      </c>
      <c r="C4790">
        <v>-278.73765919007599</v>
      </c>
      <c r="D4790" t="s">
        <v>14</v>
      </c>
      <c r="E4790" t="s">
        <v>4336</v>
      </c>
      <c r="F4790" t="s">
        <v>4262</v>
      </c>
      <c r="G4790">
        <v>16</v>
      </c>
      <c r="H4790">
        <v>0</v>
      </c>
      <c r="I4790">
        <v>0</v>
      </c>
      <c r="J4790" s="6" t="s">
        <v>140</v>
      </c>
    </row>
    <row r="4791" spans="1:10">
      <c r="A4791">
        <v>0.74</v>
      </c>
      <c r="B4791">
        <v>0</v>
      </c>
      <c r="C4791">
        <v>-623.81122343697803</v>
      </c>
      <c r="D4791" t="s">
        <v>14</v>
      </c>
      <c r="E4791" t="s">
        <v>4337</v>
      </c>
      <c r="F4791" t="s">
        <v>4262</v>
      </c>
      <c r="G4791">
        <v>16</v>
      </c>
      <c r="H4791">
        <v>0.74</v>
      </c>
      <c r="I4791">
        <v>0.49501667046199999</v>
      </c>
      <c r="J4791" s="6" t="s">
        <v>340</v>
      </c>
    </row>
    <row r="4792" spans="1:10">
      <c r="A4792" s="6" t="s">
        <v>472</v>
      </c>
      <c r="B4792">
        <v>0</v>
      </c>
      <c r="C4792">
        <v>-573.00590322043297</v>
      </c>
      <c r="D4792" t="s">
        <v>14</v>
      </c>
      <c r="E4792" t="s">
        <v>4338</v>
      </c>
      <c r="F4792" t="s">
        <v>4262</v>
      </c>
      <c r="G4792">
        <v>16</v>
      </c>
      <c r="H4792" s="6" t="s">
        <v>472</v>
      </c>
      <c r="I4792" s="6" t="s">
        <v>474</v>
      </c>
      <c r="J4792" s="6" t="s">
        <v>475</v>
      </c>
    </row>
    <row r="4793" spans="1:10">
      <c r="A4793">
        <v>0.26</v>
      </c>
      <c r="B4793">
        <v>0</v>
      </c>
      <c r="C4793">
        <v>-774.21925265822495</v>
      </c>
      <c r="D4793" t="s">
        <v>14</v>
      </c>
      <c r="E4793" t="s">
        <v>4339</v>
      </c>
      <c r="F4793" t="s">
        <v>4262</v>
      </c>
      <c r="G4793">
        <v>16</v>
      </c>
      <c r="H4793">
        <v>0.26</v>
      </c>
      <c r="I4793" s="6" t="s">
        <v>440</v>
      </c>
      <c r="J4793">
        <v>0.50498332953799996</v>
      </c>
    </row>
    <row r="4794" spans="1:10">
      <c r="A4794">
        <v>0.65</v>
      </c>
      <c r="B4794">
        <v>0</v>
      </c>
      <c r="C4794">
        <v>-590.03739927889796</v>
      </c>
      <c r="D4794" t="s">
        <v>14</v>
      </c>
      <c r="E4794" t="s">
        <v>4340</v>
      </c>
      <c r="F4794" t="s">
        <v>4262</v>
      </c>
      <c r="G4794">
        <v>16</v>
      </c>
      <c r="H4794">
        <v>0.65</v>
      </c>
      <c r="I4794" s="6" t="s">
        <v>470</v>
      </c>
      <c r="J4794" s="6" t="s">
        <v>471</v>
      </c>
    </row>
    <row r="4795" spans="1:10">
      <c r="A4795">
        <v>0.3</v>
      </c>
      <c r="B4795">
        <v>0</v>
      </c>
      <c r="C4795">
        <v>-93.274898200225294</v>
      </c>
      <c r="D4795" t="s">
        <v>10</v>
      </c>
      <c r="E4795" t="s">
        <v>4341</v>
      </c>
      <c r="F4795" t="s">
        <v>4262</v>
      </c>
      <c r="G4795">
        <v>6</v>
      </c>
      <c r="H4795">
        <v>0.3</v>
      </c>
      <c r="I4795">
        <v>8.1309996308552193E-2</v>
      </c>
      <c r="J4795">
        <v>0.67482371885231396</v>
      </c>
    </row>
    <row r="4796" spans="1:10">
      <c r="A4796" s="6" t="s">
        <v>573</v>
      </c>
      <c r="B4796">
        <v>0</v>
      </c>
      <c r="C4796">
        <v>-781.21296390135899</v>
      </c>
      <c r="D4796" t="s">
        <v>14</v>
      </c>
      <c r="E4796" t="s">
        <v>4341</v>
      </c>
      <c r="F4796" t="s">
        <v>4262</v>
      </c>
      <c r="G4796">
        <v>16</v>
      </c>
      <c r="H4796" s="6" t="s">
        <v>573</v>
      </c>
      <c r="I4796" s="6" t="s">
        <v>575</v>
      </c>
      <c r="J4796" s="6" t="s">
        <v>576</v>
      </c>
    </row>
    <row r="4797" spans="1:10">
      <c r="A4797">
        <v>0</v>
      </c>
      <c r="B4797">
        <v>0</v>
      </c>
      <c r="C4797">
        <v>-113.364547768794</v>
      </c>
      <c r="D4797" t="s">
        <v>14</v>
      </c>
      <c r="E4797" t="s">
        <v>4342</v>
      </c>
      <c r="F4797" t="s">
        <v>4262</v>
      </c>
      <c r="G4797">
        <v>16</v>
      </c>
      <c r="H4797">
        <v>0</v>
      </c>
      <c r="I4797">
        <v>0</v>
      </c>
      <c r="J4797" s="6" t="s">
        <v>140</v>
      </c>
    </row>
    <row r="4798" spans="1:10">
      <c r="A4798">
        <v>0.76</v>
      </c>
      <c r="B4798">
        <v>0</v>
      </c>
      <c r="C4798">
        <v>-792.13257112640395</v>
      </c>
      <c r="D4798" t="s">
        <v>14</v>
      </c>
      <c r="E4798" t="s">
        <v>4343</v>
      </c>
      <c r="F4798" t="s">
        <v>4262</v>
      </c>
      <c r="G4798">
        <v>16</v>
      </c>
      <c r="H4798">
        <v>0.76</v>
      </c>
      <c r="I4798" s="6" t="s">
        <v>544</v>
      </c>
      <c r="J4798" s="6" t="s">
        <v>545</v>
      </c>
    </row>
    <row r="4799" spans="1:10">
      <c r="A4799">
        <v>0.74</v>
      </c>
      <c r="B4799">
        <v>0</v>
      </c>
      <c r="C4799">
        <v>-883.14757124444304</v>
      </c>
      <c r="D4799" t="s">
        <v>14</v>
      </c>
      <c r="E4799" t="s">
        <v>4344</v>
      </c>
      <c r="F4799" t="s">
        <v>4262</v>
      </c>
      <c r="G4799">
        <v>16</v>
      </c>
      <c r="H4799">
        <v>0.74</v>
      </c>
      <c r="I4799">
        <v>0.49501667046199999</v>
      </c>
      <c r="J4799" s="6" t="s">
        <v>340</v>
      </c>
    </row>
    <row r="4800" spans="1:10">
      <c r="A4800">
        <v>0.02</v>
      </c>
      <c r="B4800">
        <v>0</v>
      </c>
      <c r="C4800">
        <v>-381.41710522981703</v>
      </c>
      <c r="D4800" t="s">
        <v>14</v>
      </c>
      <c r="E4800" t="s">
        <v>4345</v>
      </c>
      <c r="F4800" t="s">
        <v>4262</v>
      </c>
      <c r="G4800">
        <v>16</v>
      </c>
      <c r="H4800">
        <v>0.02</v>
      </c>
      <c r="I4800">
        <v>1.4372521617873901E-3</v>
      </c>
      <c r="J4800" s="6" t="s">
        <v>899</v>
      </c>
    </row>
    <row r="4801" spans="1:10">
      <c r="A4801">
        <v>0</v>
      </c>
      <c r="B4801">
        <v>0</v>
      </c>
      <c r="C4801">
        <v>-112.27989026623599</v>
      </c>
      <c r="D4801" t="s">
        <v>14</v>
      </c>
      <c r="E4801" t="s">
        <v>4346</v>
      </c>
      <c r="F4801" t="s">
        <v>4262</v>
      </c>
      <c r="G4801">
        <v>16</v>
      </c>
      <c r="H4801">
        <v>0</v>
      </c>
      <c r="I4801">
        <v>0</v>
      </c>
      <c r="J4801" s="6" t="s">
        <v>140</v>
      </c>
    </row>
    <row r="4802" spans="1:10">
      <c r="A4802">
        <v>0.04</v>
      </c>
      <c r="B4802">
        <v>0</v>
      </c>
      <c r="C4802">
        <v>-394.00400457032799</v>
      </c>
      <c r="D4802" t="s">
        <v>14</v>
      </c>
      <c r="E4802" t="s">
        <v>4347</v>
      </c>
      <c r="F4802" t="s">
        <v>4262</v>
      </c>
      <c r="G4802">
        <v>16</v>
      </c>
      <c r="H4802">
        <v>0.04</v>
      </c>
      <c r="I4802">
        <v>5.09931620646296E-3</v>
      </c>
      <c r="J4802" s="6" t="s">
        <v>165</v>
      </c>
    </row>
    <row r="4803" spans="1:10">
      <c r="A4803">
        <v>0.71</v>
      </c>
      <c r="B4803">
        <v>0</v>
      </c>
      <c r="C4803">
        <v>-669.25854118810196</v>
      </c>
      <c r="D4803" t="s">
        <v>14</v>
      </c>
      <c r="E4803" t="s">
        <v>4348</v>
      </c>
      <c r="F4803" t="s">
        <v>4262</v>
      </c>
      <c r="G4803">
        <v>16</v>
      </c>
      <c r="H4803">
        <v>0.71</v>
      </c>
      <c r="I4803" s="6" t="s">
        <v>796</v>
      </c>
      <c r="J4803" s="6" t="s">
        <v>797</v>
      </c>
    </row>
    <row r="4804" spans="1:10">
      <c r="A4804">
        <v>0.25</v>
      </c>
      <c r="B4804">
        <v>0</v>
      </c>
      <c r="C4804">
        <v>-142.740224701171</v>
      </c>
      <c r="D4804" t="s">
        <v>10</v>
      </c>
      <c r="E4804" t="s">
        <v>4349</v>
      </c>
      <c r="F4804" t="s">
        <v>4262</v>
      </c>
      <c r="G4804">
        <v>7</v>
      </c>
      <c r="H4804">
        <v>0.25</v>
      </c>
      <c r="I4804">
        <v>6.6031998510680798E-2</v>
      </c>
      <c r="J4804" s="6" t="s">
        <v>786</v>
      </c>
    </row>
    <row r="4805" spans="1:10">
      <c r="A4805">
        <v>0.04</v>
      </c>
      <c r="B4805">
        <v>0</v>
      </c>
      <c r="C4805">
        <v>-40.453855139022899</v>
      </c>
      <c r="D4805" t="s">
        <v>13</v>
      </c>
      <c r="E4805" t="s">
        <v>4349</v>
      </c>
      <c r="F4805" t="s">
        <v>4262</v>
      </c>
      <c r="G4805">
        <v>5</v>
      </c>
      <c r="H4805">
        <v>0.04</v>
      </c>
      <c r="I4805">
        <v>1.89361819909976E-3</v>
      </c>
      <c r="J4805" s="6" t="s">
        <v>270</v>
      </c>
    </row>
    <row r="4806" spans="1:10">
      <c r="A4806" s="6" t="s">
        <v>236</v>
      </c>
      <c r="B4806">
        <v>0</v>
      </c>
      <c r="C4806">
        <v>-746.66294171152094</v>
      </c>
      <c r="D4806" t="s">
        <v>14</v>
      </c>
      <c r="E4806" t="s">
        <v>4349</v>
      </c>
      <c r="F4806" t="s">
        <v>4262</v>
      </c>
      <c r="G4806">
        <v>16</v>
      </c>
      <c r="H4806" s="6" t="s">
        <v>236</v>
      </c>
      <c r="I4806" s="6" t="s">
        <v>237</v>
      </c>
      <c r="J4806">
        <v>0.64453599400862305</v>
      </c>
    </row>
    <row r="4807" spans="1:10">
      <c r="A4807">
        <v>0.05</v>
      </c>
      <c r="B4807">
        <v>0</v>
      </c>
      <c r="C4807">
        <v>-287.50254728463398</v>
      </c>
      <c r="D4807" t="s">
        <v>14</v>
      </c>
      <c r="E4807" t="s">
        <v>4350</v>
      </c>
      <c r="F4807" t="s">
        <v>4262</v>
      </c>
      <c r="G4807">
        <v>16</v>
      </c>
      <c r="H4807">
        <v>0.05</v>
      </c>
      <c r="I4807">
        <v>7.5593352321114303E-3</v>
      </c>
      <c r="J4807" s="6" t="s">
        <v>199</v>
      </c>
    </row>
    <row r="4808" spans="1:10">
      <c r="A4808">
        <v>0.67</v>
      </c>
      <c r="B4808">
        <v>0</v>
      </c>
      <c r="C4808">
        <v>-89.786382245954698</v>
      </c>
      <c r="D4808" t="s">
        <v>10</v>
      </c>
      <c r="E4808" t="s">
        <v>4351</v>
      </c>
      <c r="F4808" t="s">
        <v>4262</v>
      </c>
      <c r="G4808">
        <v>5</v>
      </c>
      <c r="H4808">
        <v>0.67</v>
      </c>
      <c r="I4808" s="6" t="s">
        <v>845</v>
      </c>
      <c r="J4808" s="6" t="s">
        <v>846</v>
      </c>
    </row>
    <row r="4809" spans="1:10">
      <c r="A4809">
        <v>0.17</v>
      </c>
      <c r="B4809">
        <v>0</v>
      </c>
      <c r="C4809">
        <v>-542.01759698772696</v>
      </c>
      <c r="D4809" t="s">
        <v>14</v>
      </c>
      <c r="E4809" t="s">
        <v>4351</v>
      </c>
      <c r="F4809" t="s">
        <v>4262</v>
      </c>
      <c r="G4809">
        <v>16</v>
      </c>
      <c r="H4809">
        <v>0.17</v>
      </c>
      <c r="I4809">
        <v>5.6689958584459903E-2</v>
      </c>
      <c r="J4809" s="6" t="s">
        <v>179</v>
      </c>
    </row>
    <row r="4810" spans="1:10">
      <c r="A4810">
        <v>0</v>
      </c>
      <c r="B4810">
        <v>0</v>
      </c>
      <c r="C4810">
        <v>-18.340650054123099</v>
      </c>
      <c r="D4810" t="s">
        <v>10</v>
      </c>
      <c r="E4810" t="s">
        <v>4352</v>
      </c>
      <c r="F4810" t="s">
        <v>4262</v>
      </c>
      <c r="G4810">
        <v>5</v>
      </c>
      <c r="H4810">
        <v>0</v>
      </c>
      <c r="I4810" s="6" t="s">
        <v>126</v>
      </c>
      <c r="J4810" s="6" t="s">
        <v>127</v>
      </c>
    </row>
    <row r="4811" spans="1:10">
      <c r="A4811">
        <v>0.32</v>
      </c>
      <c r="B4811">
        <v>0</v>
      </c>
      <c r="C4811">
        <v>-53.128537263521103</v>
      </c>
      <c r="D4811" t="s">
        <v>13</v>
      </c>
      <c r="E4811" t="s">
        <v>4352</v>
      </c>
      <c r="F4811" t="s">
        <v>4262</v>
      </c>
      <c r="G4811">
        <v>5</v>
      </c>
      <c r="H4811">
        <v>0.32</v>
      </c>
      <c r="I4811">
        <v>8.0937723303772996E-2</v>
      </c>
      <c r="J4811" s="6" t="s">
        <v>409</v>
      </c>
    </row>
    <row r="4812" spans="1:10">
      <c r="A4812">
        <v>0.36</v>
      </c>
      <c r="B4812">
        <v>0</v>
      </c>
      <c r="C4812">
        <v>-476.82486288554497</v>
      </c>
      <c r="D4812" t="s">
        <v>14</v>
      </c>
      <c r="E4812" t="s">
        <v>4352</v>
      </c>
      <c r="F4812" t="s">
        <v>4262</v>
      </c>
      <c r="G4812">
        <v>16</v>
      </c>
      <c r="H4812">
        <v>0.36</v>
      </c>
      <c r="I4812" s="6" t="s">
        <v>252</v>
      </c>
      <c r="J4812" s="6" t="s">
        <v>253</v>
      </c>
    </row>
    <row r="4813" spans="1:10">
      <c r="A4813">
        <v>0.48</v>
      </c>
      <c r="B4813">
        <v>0</v>
      </c>
      <c r="C4813">
        <v>-64.698586618392795</v>
      </c>
      <c r="D4813" t="s">
        <v>13</v>
      </c>
      <c r="E4813" t="s">
        <v>4353</v>
      </c>
      <c r="F4813" t="s">
        <v>4262</v>
      </c>
      <c r="G4813">
        <v>6</v>
      </c>
      <c r="H4813">
        <v>0.48</v>
      </c>
      <c r="I4813" s="6" t="s">
        <v>2713</v>
      </c>
      <c r="J4813" s="6" t="s">
        <v>2714</v>
      </c>
    </row>
    <row r="4814" spans="1:10">
      <c r="A4814">
        <v>0.37</v>
      </c>
      <c r="B4814">
        <v>0</v>
      </c>
      <c r="C4814">
        <v>-540.04985010120799</v>
      </c>
      <c r="D4814" t="s">
        <v>14</v>
      </c>
      <c r="E4814" t="s">
        <v>4353</v>
      </c>
      <c r="F4814" t="s">
        <v>4262</v>
      </c>
      <c r="G4814">
        <v>16</v>
      </c>
      <c r="H4814">
        <v>0.37</v>
      </c>
      <c r="I4814" s="6" t="s">
        <v>137</v>
      </c>
      <c r="J4814" s="6" t="s">
        <v>138</v>
      </c>
    </row>
    <row r="4815" spans="1:10">
      <c r="A4815">
        <v>0.28999999999999998</v>
      </c>
      <c r="B4815">
        <v>0</v>
      </c>
      <c r="C4815">
        <v>-103.81366584946301</v>
      </c>
      <c r="D4815" t="s">
        <v>10</v>
      </c>
      <c r="E4815" t="s">
        <v>4354</v>
      </c>
      <c r="F4815" t="s">
        <v>4262</v>
      </c>
      <c r="G4815">
        <v>7</v>
      </c>
      <c r="H4815">
        <v>0.28999999999999998</v>
      </c>
      <c r="I4815">
        <v>8.4242665817603105E-2</v>
      </c>
      <c r="J4815" s="6" t="s">
        <v>1881</v>
      </c>
    </row>
    <row r="4816" spans="1:10">
      <c r="A4816">
        <v>0.21</v>
      </c>
      <c r="B4816">
        <v>0</v>
      </c>
      <c r="C4816">
        <v>-65.183561504663899</v>
      </c>
      <c r="D4816" t="s">
        <v>13</v>
      </c>
      <c r="E4816" t="s">
        <v>4354</v>
      </c>
      <c r="F4816" t="s">
        <v>4262</v>
      </c>
      <c r="G4816">
        <v>6</v>
      </c>
      <c r="H4816">
        <v>0.21</v>
      </c>
      <c r="I4816">
        <v>4.4683018563598499E-2</v>
      </c>
      <c r="J4816" s="6" t="s">
        <v>3602</v>
      </c>
    </row>
    <row r="4817" spans="1:10">
      <c r="A4817" s="6" t="s">
        <v>573</v>
      </c>
      <c r="B4817">
        <v>0</v>
      </c>
      <c r="C4817">
        <v>-587.34400817322796</v>
      </c>
      <c r="D4817" t="s">
        <v>14</v>
      </c>
      <c r="E4817" t="s">
        <v>4354</v>
      </c>
      <c r="F4817" t="s">
        <v>4262</v>
      </c>
      <c r="G4817">
        <v>16</v>
      </c>
      <c r="H4817" s="6" t="s">
        <v>573</v>
      </c>
      <c r="I4817" s="6" t="s">
        <v>575</v>
      </c>
      <c r="J4817" s="6" t="s">
        <v>576</v>
      </c>
    </row>
    <row r="4818" spans="1:10">
      <c r="A4818">
        <v>0.42</v>
      </c>
      <c r="B4818">
        <v>0</v>
      </c>
      <c r="C4818">
        <v>-496.21885823946297</v>
      </c>
      <c r="D4818" t="s">
        <v>14</v>
      </c>
      <c r="E4818" t="s">
        <v>4355</v>
      </c>
      <c r="F4818" t="s">
        <v>4262</v>
      </c>
      <c r="G4818">
        <v>16</v>
      </c>
      <c r="H4818">
        <v>0.42</v>
      </c>
      <c r="I4818" s="6" t="s">
        <v>228</v>
      </c>
      <c r="J4818" s="6" t="s">
        <v>229</v>
      </c>
    </row>
    <row r="4819" spans="1:10">
      <c r="A4819">
        <v>0.79</v>
      </c>
      <c r="B4819">
        <v>0</v>
      </c>
      <c r="C4819">
        <v>-472.02965117696903</v>
      </c>
      <c r="D4819" t="s">
        <v>14</v>
      </c>
      <c r="E4819" t="s">
        <v>4356</v>
      </c>
      <c r="F4819" t="s">
        <v>4262</v>
      </c>
      <c r="G4819">
        <v>16</v>
      </c>
      <c r="H4819">
        <v>0.79</v>
      </c>
      <c r="I4819" s="6" t="s">
        <v>239</v>
      </c>
      <c r="J4819" s="6" t="s">
        <v>240</v>
      </c>
    </row>
    <row r="4820" spans="1:10">
      <c r="A4820">
        <v>0.43</v>
      </c>
      <c r="B4820">
        <v>0</v>
      </c>
      <c r="C4820">
        <v>-659.56826896254199</v>
      </c>
      <c r="D4820" t="s">
        <v>14</v>
      </c>
      <c r="E4820" t="s">
        <v>4357</v>
      </c>
      <c r="F4820" t="s">
        <v>4262</v>
      </c>
      <c r="G4820">
        <v>16</v>
      </c>
      <c r="H4820">
        <v>0.43</v>
      </c>
      <c r="I4820" s="6" t="s">
        <v>459</v>
      </c>
      <c r="J4820" s="6" t="s">
        <v>460</v>
      </c>
    </row>
    <row r="4821" spans="1:10">
      <c r="A4821">
        <v>0.52</v>
      </c>
      <c r="B4821">
        <v>0</v>
      </c>
      <c r="C4821">
        <v>-46.818647387953199</v>
      </c>
      <c r="D4821" t="s">
        <v>13</v>
      </c>
      <c r="E4821" t="s">
        <v>4358</v>
      </c>
      <c r="F4821" t="s">
        <v>4262</v>
      </c>
      <c r="G4821">
        <v>7</v>
      </c>
      <c r="H4821">
        <v>0.52</v>
      </c>
      <c r="I4821" s="6" t="s">
        <v>4359</v>
      </c>
      <c r="J4821" s="6" t="s">
        <v>4360</v>
      </c>
    </row>
    <row r="4822" spans="1:10">
      <c r="A4822">
        <v>0.49</v>
      </c>
      <c r="B4822">
        <v>0</v>
      </c>
      <c r="C4822">
        <v>-378.33897040351297</v>
      </c>
      <c r="D4822" t="s">
        <v>14</v>
      </c>
      <c r="E4822" t="s">
        <v>4358</v>
      </c>
      <c r="F4822" t="s">
        <v>4262</v>
      </c>
      <c r="G4822">
        <v>16</v>
      </c>
      <c r="H4822">
        <v>0.49</v>
      </c>
      <c r="I4822" s="6" t="s">
        <v>393</v>
      </c>
      <c r="J4822" s="6" t="s">
        <v>394</v>
      </c>
    </row>
    <row r="4823" spans="1:10">
      <c r="A4823">
        <v>0</v>
      </c>
      <c r="B4823">
        <v>0</v>
      </c>
      <c r="C4823">
        <v>-47.408472427230897</v>
      </c>
      <c r="D4823" t="s">
        <v>10</v>
      </c>
      <c r="E4823" t="s">
        <v>4361</v>
      </c>
      <c r="F4823" t="s">
        <v>4262</v>
      </c>
      <c r="G4823">
        <v>7</v>
      </c>
      <c r="H4823">
        <v>0</v>
      </c>
      <c r="I4823">
        <v>0</v>
      </c>
      <c r="J4823" s="6" t="s">
        <v>214</v>
      </c>
    </row>
    <row r="4824" spans="1:10">
      <c r="A4824">
        <v>7.0000000000000007E-2</v>
      </c>
      <c r="B4824">
        <v>0</v>
      </c>
      <c r="C4824">
        <v>-45.354150388975803</v>
      </c>
      <c r="D4824" t="s">
        <v>13</v>
      </c>
      <c r="E4824" t="s">
        <v>4361</v>
      </c>
      <c r="F4824" t="s">
        <v>4262</v>
      </c>
      <c r="G4824">
        <v>7</v>
      </c>
      <c r="H4824">
        <v>7.0000000000000007E-2</v>
      </c>
      <c r="I4824">
        <v>7.23162223975216E-3</v>
      </c>
      <c r="J4824" s="6" t="s">
        <v>732</v>
      </c>
    </row>
    <row r="4825" spans="1:10">
      <c r="A4825">
        <v>0.15</v>
      </c>
      <c r="B4825">
        <v>0</v>
      </c>
      <c r="C4825">
        <v>-461.20903386996201</v>
      </c>
      <c r="D4825" t="s">
        <v>14</v>
      </c>
      <c r="E4825" t="s">
        <v>4361</v>
      </c>
      <c r="F4825" t="s">
        <v>4262</v>
      </c>
      <c r="G4825">
        <v>16</v>
      </c>
      <c r="H4825">
        <v>0.15</v>
      </c>
      <c r="I4825">
        <v>4.6658155288370001E-2</v>
      </c>
      <c r="J4825" s="6" t="s">
        <v>365</v>
      </c>
    </row>
    <row r="4826" spans="1:10">
      <c r="A4826">
        <v>1</v>
      </c>
      <c r="B4826">
        <v>0</v>
      </c>
      <c r="C4826">
        <v>-47.863871350020197</v>
      </c>
      <c r="D4826" t="s">
        <v>14</v>
      </c>
      <c r="E4826" t="s">
        <v>4362</v>
      </c>
      <c r="F4826" t="s">
        <v>4262</v>
      </c>
      <c r="G4826">
        <v>16</v>
      </c>
      <c r="H4826">
        <v>1</v>
      </c>
      <c r="I4826" s="6" t="s">
        <v>149</v>
      </c>
      <c r="J4826">
        <v>1</v>
      </c>
    </row>
    <row r="4827" spans="1:10">
      <c r="A4827">
        <v>0.3</v>
      </c>
      <c r="B4827">
        <v>0</v>
      </c>
      <c r="C4827">
        <v>-669.20765882876105</v>
      </c>
      <c r="D4827" t="s">
        <v>14</v>
      </c>
      <c r="E4827" t="s">
        <v>4363</v>
      </c>
      <c r="F4827" t="s">
        <v>4262</v>
      </c>
      <c r="G4827">
        <v>16</v>
      </c>
      <c r="H4827">
        <v>0.3</v>
      </c>
      <c r="I4827" s="6" t="s">
        <v>111</v>
      </c>
      <c r="J4827" s="6" t="s">
        <v>112</v>
      </c>
    </row>
    <row r="4828" spans="1:10">
      <c r="A4828">
        <v>0.33</v>
      </c>
      <c r="B4828">
        <v>0</v>
      </c>
      <c r="C4828">
        <v>-38.115007436578203</v>
      </c>
      <c r="D4828" t="s">
        <v>10</v>
      </c>
      <c r="E4828" t="s">
        <v>4364</v>
      </c>
      <c r="F4828" t="s">
        <v>4262</v>
      </c>
      <c r="G4828">
        <v>5</v>
      </c>
      <c r="H4828">
        <v>0.33</v>
      </c>
      <c r="I4828">
        <v>8.5240502451157801E-2</v>
      </c>
      <c r="J4828" s="6" t="s">
        <v>1392</v>
      </c>
    </row>
    <row r="4829" spans="1:10">
      <c r="A4829">
        <v>0.45</v>
      </c>
      <c r="B4829">
        <v>0</v>
      </c>
      <c r="C4829">
        <v>-53.927362692942197</v>
      </c>
      <c r="D4829" t="s">
        <v>13</v>
      </c>
      <c r="E4829" t="s">
        <v>4364</v>
      </c>
      <c r="F4829" t="s">
        <v>4262</v>
      </c>
      <c r="G4829">
        <v>7</v>
      </c>
      <c r="H4829">
        <v>0.45</v>
      </c>
      <c r="I4829" s="6" t="s">
        <v>1227</v>
      </c>
      <c r="J4829" s="6" t="s">
        <v>1228</v>
      </c>
    </row>
    <row r="4830" spans="1:10">
      <c r="A4830">
        <v>0.24</v>
      </c>
      <c r="B4830">
        <v>0</v>
      </c>
      <c r="C4830">
        <v>-318.154406898567</v>
      </c>
      <c r="D4830" t="s">
        <v>14</v>
      </c>
      <c r="E4830" t="s">
        <v>4364</v>
      </c>
      <c r="F4830" t="s">
        <v>4262</v>
      </c>
      <c r="G4830">
        <v>16</v>
      </c>
      <c r="H4830">
        <v>0.24</v>
      </c>
      <c r="I4830">
        <v>9.5792488470350406E-2</v>
      </c>
      <c r="J4830" s="6" t="s">
        <v>152</v>
      </c>
    </row>
    <row r="4831" spans="1:10">
      <c r="A4831">
        <v>0.23</v>
      </c>
      <c r="B4831">
        <v>0</v>
      </c>
      <c r="C4831">
        <v>-663.32530668539596</v>
      </c>
      <c r="D4831" t="s">
        <v>14</v>
      </c>
      <c r="E4831" t="s">
        <v>4365</v>
      </c>
      <c r="F4831" t="s">
        <v>4262</v>
      </c>
      <c r="G4831">
        <v>16</v>
      </c>
      <c r="H4831">
        <v>0.23</v>
      </c>
      <c r="I4831">
        <v>8.9866955870574194E-2</v>
      </c>
      <c r="J4831" s="6" t="s">
        <v>402</v>
      </c>
    </row>
    <row r="4832" spans="1:10">
      <c r="A4832">
        <v>0.75</v>
      </c>
      <c r="B4832">
        <v>0</v>
      </c>
      <c r="C4832">
        <v>-610.75679076342703</v>
      </c>
      <c r="D4832" t="s">
        <v>14</v>
      </c>
      <c r="E4832" t="s">
        <v>4366</v>
      </c>
      <c r="F4832" t="s">
        <v>4262</v>
      </c>
      <c r="G4832">
        <v>16</v>
      </c>
      <c r="H4832">
        <v>0.75</v>
      </c>
      <c r="I4832" s="6" t="s">
        <v>1200</v>
      </c>
      <c r="J4832" s="6" t="s">
        <v>1201</v>
      </c>
    </row>
    <row r="4833" spans="1:10">
      <c r="A4833">
        <v>1</v>
      </c>
      <c r="B4833">
        <v>0</v>
      </c>
      <c r="C4833">
        <v>-73.756896554409593</v>
      </c>
      <c r="D4833" t="s">
        <v>14</v>
      </c>
      <c r="E4833" t="s">
        <v>4367</v>
      </c>
      <c r="F4833" t="s">
        <v>4262</v>
      </c>
      <c r="G4833">
        <v>16</v>
      </c>
      <c r="H4833">
        <v>1</v>
      </c>
      <c r="I4833" s="6" t="s">
        <v>149</v>
      </c>
      <c r="J4833">
        <v>1</v>
      </c>
    </row>
    <row r="4834" spans="1:10">
      <c r="A4834" s="6" t="s">
        <v>773</v>
      </c>
      <c r="B4834">
        <v>0</v>
      </c>
      <c r="C4834">
        <v>-81.682325245508494</v>
      </c>
      <c r="D4834" t="s">
        <v>10</v>
      </c>
      <c r="E4834" t="s">
        <v>4368</v>
      </c>
      <c r="F4834" t="s">
        <v>4262</v>
      </c>
      <c r="G4834">
        <v>6</v>
      </c>
      <c r="H4834" s="6" t="s">
        <v>773</v>
      </c>
      <c r="I4834" s="6" t="s">
        <v>776</v>
      </c>
      <c r="J4834" s="6" t="s">
        <v>777</v>
      </c>
    </row>
    <row r="4835" spans="1:10">
      <c r="A4835">
        <v>0.72</v>
      </c>
      <c r="B4835">
        <v>0</v>
      </c>
      <c r="C4835">
        <v>-44.232997690730102</v>
      </c>
      <c r="D4835" t="s">
        <v>13</v>
      </c>
      <c r="E4835" t="s">
        <v>4368</v>
      </c>
      <c r="F4835" t="s">
        <v>4262</v>
      </c>
      <c r="G4835">
        <v>5</v>
      </c>
      <c r="H4835">
        <v>0.72</v>
      </c>
      <c r="I4835" s="6" t="s">
        <v>1467</v>
      </c>
      <c r="J4835" s="6" t="s">
        <v>1468</v>
      </c>
    </row>
    <row r="4836" spans="1:10">
      <c r="A4836">
        <v>0.62</v>
      </c>
      <c r="B4836">
        <v>0</v>
      </c>
      <c r="C4836">
        <v>-582.874845499201</v>
      </c>
      <c r="D4836" t="s">
        <v>14</v>
      </c>
      <c r="E4836" t="s">
        <v>4368</v>
      </c>
      <c r="F4836" t="s">
        <v>4262</v>
      </c>
      <c r="G4836">
        <v>16</v>
      </c>
      <c r="H4836">
        <v>0.62</v>
      </c>
      <c r="I4836" s="6" t="s">
        <v>119</v>
      </c>
      <c r="J4836" s="6" t="s">
        <v>120</v>
      </c>
    </row>
    <row r="4837" spans="1:10">
      <c r="A4837">
        <v>1</v>
      </c>
      <c r="B4837">
        <v>0</v>
      </c>
      <c r="C4837">
        <v>-186.01442003764501</v>
      </c>
      <c r="D4837" t="s">
        <v>14</v>
      </c>
      <c r="E4837" t="s">
        <v>4369</v>
      </c>
      <c r="F4837" t="s">
        <v>4262</v>
      </c>
      <c r="G4837">
        <v>16</v>
      </c>
      <c r="H4837">
        <v>1</v>
      </c>
      <c r="I4837" s="6" t="s">
        <v>149</v>
      </c>
      <c r="J4837">
        <v>1</v>
      </c>
    </row>
    <row r="4838" spans="1:10">
      <c r="A4838">
        <v>0</v>
      </c>
      <c r="B4838">
        <v>0</v>
      </c>
      <c r="C4838">
        <v>-202.17103590593001</v>
      </c>
      <c r="D4838" t="s">
        <v>14</v>
      </c>
      <c r="E4838" t="s">
        <v>4370</v>
      </c>
      <c r="F4838" t="s">
        <v>4262</v>
      </c>
      <c r="G4838">
        <v>17</v>
      </c>
      <c r="H4838">
        <v>0</v>
      </c>
      <c r="I4838" s="6" t="s">
        <v>2525</v>
      </c>
      <c r="J4838" s="6" t="s">
        <v>2526</v>
      </c>
    </row>
    <row r="4839" spans="1:10">
      <c r="A4839">
        <v>0.68</v>
      </c>
      <c r="B4839">
        <v>0</v>
      </c>
      <c r="C4839">
        <v>-631.21211775039706</v>
      </c>
      <c r="D4839" t="s">
        <v>14</v>
      </c>
      <c r="E4839" t="s">
        <v>4371</v>
      </c>
      <c r="F4839" t="s">
        <v>4262</v>
      </c>
      <c r="G4839">
        <v>16</v>
      </c>
      <c r="H4839">
        <v>0.68</v>
      </c>
      <c r="I4839" s="6" t="s">
        <v>106</v>
      </c>
      <c r="J4839" s="6" t="s">
        <v>107</v>
      </c>
    </row>
    <row r="4840" spans="1:10">
      <c r="A4840">
        <v>0</v>
      </c>
      <c r="B4840">
        <v>0</v>
      </c>
      <c r="C4840">
        <v>-28.546997370071399</v>
      </c>
      <c r="D4840" t="s">
        <v>10</v>
      </c>
      <c r="E4840" t="s">
        <v>4372</v>
      </c>
      <c r="F4840" t="s">
        <v>4262</v>
      </c>
      <c r="G4840">
        <v>6</v>
      </c>
      <c r="H4840">
        <v>0</v>
      </c>
      <c r="I4840">
        <v>0</v>
      </c>
      <c r="J4840" s="6" t="s">
        <v>109</v>
      </c>
    </row>
    <row r="4841" spans="1:10">
      <c r="A4841">
        <v>0</v>
      </c>
      <c r="B4841">
        <v>0</v>
      </c>
      <c r="C4841">
        <v>-12.210210291984399</v>
      </c>
      <c r="D4841" t="s">
        <v>13</v>
      </c>
      <c r="E4841" t="s">
        <v>4372</v>
      </c>
      <c r="F4841" t="s">
        <v>4262</v>
      </c>
      <c r="G4841">
        <v>5</v>
      </c>
      <c r="H4841">
        <v>0</v>
      </c>
      <c r="I4841" s="6" t="s">
        <v>126</v>
      </c>
      <c r="J4841" s="6" t="s">
        <v>127</v>
      </c>
    </row>
    <row r="4842" spans="1:10">
      <c r="A4842">
        <v>7.0000000000000007E-2</v>
      </c>
      <c r="B4842">
        <v>0</v>
      </c>
      <c r="C4842">
        <v>-334.93123084223498</v>
      </c>
      <c r="D4842" t="s">
        <v>14</v>
      </c>
      <c r="E4842" t="s">
        <v>4372</v>
      </c>
      <c r="F4842" t="s">
        <v>4262</v>
      </c>
      <c r="G4842">
        <v>16</v>
      </c>
      <c r="H4842">
        <v>7.0000000000000007E-2</v>
      </c>
      <c r="I4842" s="6" t="s">
        <v>177</v>
      </c>
      <c r="J4842">
        <v>0.29301767695622299</v>
      </c>
    </row>
    <row r="4843" spans="1:10">
      <c r="A4843">
        <v>0.39</v>
      </c>
      <c r="B4843">
        <v>0</v>
      </c>
      <c r="C4843">
        <v>-503.82085653116701</v>
      </c>
      <c r="D4843" t="s">
        <v>14</v>
      </c>
      <c r="E4843" t="s">
        <v>4373</v>
      </c>
      <c r="F4843" t="s">
        <v>4262</v>
      </c>
      <c r="G4843">
        <v>16</v>
      </c>
      <c r="H4843">
        <v>0.39</v>
      </c>
      <c r="I4843" s="6" t="s">
        <v>493</v>
      </c>
      <c r="J4843" s="6" t="s">
        <v>494</v>
      </c>
    </row>
    <row r="4844" spans="1:10">
      <c r="A4844">
        <v>0.48</v>
      </c>
      <c r="B4844">
        <v>0</v>
      </c>
      <c r="C4844">
        <v>-64.011824353405999</v>
      </c>
      <c r="D4844" t="s">
        <v>10</v>
      </c>
      <c r="E4844" t="s">
        <v>4374</v>
      </c>
      <c r="F4844" t="s">
        <v>4262</v>
      </c>
      <c r="G4844">
        <v>6</v>
      </c>
      <c r="H4844">
        <v>0.48</v>
      </c>
      <c r="I4844" s="6" t="s">
        <v>2713</v>
      </c>
      <c r="J4844" s="6" t="s">
        <v>2714</v>
      </c>
    </row>
    <row r="4845" spans="1:10">
      <c r="A4845">
        <v>0.39</v>
      </c>
      <c r="B4845">
        <v>0</v>
      </c>
      <c r="C4845">
        <v>-727.07370631392405</v>
      </c>
      <c r="D4845" t="s">
        <v>14</v>
      </c>
      <c r="E4845" t="s">
        <v>4374</v>
      </c>
      <c r="F4845" t="s">
        <v>4262</v>
      </c>
      <c r="G4845">
        <v>16</v>
      </c>
      <c r="H4845">
        <v>0.39</v>
      </c>
      <c r="I4845" s="6" t="s">
        <v>493</v>
      </c>
      <c r="J4845" s="6" t="s">
        <v>494</v>
      </c>
    </row>
    <row r="4846" spans="1:10">
      <c r="A4846">
        <v>0.2</v>
      </c>
      <c r="B4846">
        <v>0</v>
      </c>
      <c r="C4846">
        <v>-425.89956876966602</v>
      </c>
      <c r="D4846" t="s">
        <v>14</v>
      </c>
      <c r="E4846" t="s">
        <v>4375</v>
      </c>
      <c r="F4846" t="s">
        <v>4262</v>
      </c>
      <c r="G4846">
        <v>16</v>
      </c>
      <c r="H4846">
        <v>0.2</v>
      </c>
      <c r="I4846">
        <v>7.2742662037866904E-2</v>
      </c>
      <c r="J4846">
        <v>0.44342194628279502</v>
      </c>
    </row>
    <row r="4847" spans="1:10">
      <c r="A4847">
        <v>0.56000000000000005</v>
      </c>
      <c r="B4847">
        <v>0</v>
      </c>
      <c r="C4847">
        <v>-479.07009849371599</v>
      </c>
      <c r="D4847" t="s">
        <v>14</v>
      </c>
      <c r="E4847" t="s">
        <v>4376</v>
      </c>
      <c r="F4847" t="s">
        <v>4262</v>
      </c>
      <c r="G4847">
        <v>16</v>
      </c>
      <c r="H4847">
        <v>0.56000000000000005</v>
      </c>
      <c r="I4847" s="6" t="s">
        <v>225</v>
      </c>
      <c r="J4847">
        <v>0.76710682244145301</v>
      </c>
    </row>
    <row r="4848" spans="1:10">
      <c r="A4848">
        <v>1</v>
      </c>
      <c r="B4848">
        <v>0</v>
      </c>
      <c r="C4848">
        <v>-147.37790963133699</v>
      </c>
      <c r="D4848" t="s">
        <v>14</v>
      </c>
      <c r="E4848" t="s">
        <v>4377</v>
      </c>
      <c r="F4848" t="s">
        <v>4262</v>
      </c>
      <c r="G4848">
        <v>16</v>
      </c>
      <c r="H4848">
        <v>1</v>
      </c>
      <c r="I4848" s="6" t="s">
        <v>149</v>
      </c>
      <c r="J4848">
        <v>1</v>
      </c>
    </row>
    <row r="4849" spans="1:10">
      <c r="A4849" s="6" t="s">
        <v>192</v>
      </c>
      <c r="B4849">
        <v>0</v>
      </c>
      <c r="C4849">
        <v>-77.854310038143495</v>
      </c>
      <c r="D4849" t="s">
        <v>10</v>
      </c>
      <c r="E4849" t="s">
        <v>4378</v>
      </c>
      <c r="F4849" t="s">
        <v>4262</v>
      </c>
      <c r="G4849">
        <v>6</v>
      </c>
      <c r="H4849" s="6" t="s">
        <v>192</v>
      </c>
      <c r="I4849" s="6" t="s">
        <v>1442</v>
      </c>
      <c r="J4849" s="6" t="s">
        <v>1443</v>
      </c>
    </row>
    <row r="4850" spans="1:10">
      <c r="A4850">
        <v>0.45</v>
      </c>
      <c r="B4850">
        <v>0</v>
      </c>
      <c r="C4850">
        <v>-59.870391812871901</v>
      </c>
      <c r="D4850" t="s">
        <v>13</v>
      </c>
      <c r="E4850" t="s">
        <v>4378</v>
      </c>
      <c r="F4850" t="s">
        <v>4262</v>
      </c>
      <c r="G4850">
        <v>7</v>
      </c>
      <c r="H4850">
        <v>0.45</v>
      </c>
      <c r="I4850" s="6" t="s">
        <v>1227</v>
      </c>
      <c r="J4850" s="6" t="s">
        <v>1228</v>
      </c>
    </row>
    <row r="4851" spans="1:10">
      <c r="A4851">
        <v>0.87</v>
      </c>
      <c r="B4851">
        <v>0</v>
      </c>
      <c r="C4851">
        <v>-523.12064187760905</v>
      </c>
      <c r="D4851" t="s">
        <v>14</v>
      </c>
      <c r="E4851" t="s">
        <v>4378</v>
      </c>
      <c r="F4851" t="s">
        <v>4262</v>
      </c>
      <c r="G4851">
        <v>16</v>
      </c>
      <c r="H4851">
        <v>0.87</v>
      </c>
      <c r="I4851" s="6" t="s">
        <v>167</v>
      </c>
      <c r="J4851" s="6" t="s">
        <v>168</v>
      </c>
    </row>
    <row r="4852" spans="1:10">
      <c r="A4852">
        <v>7.0000000000000007E-2</v>
      </c>
      <c r="B4852">
        <v>0</v>
      </c>
      <c r="C4852">
        <v>-23.815119273143502</v>
      </c>
      <c r="D4852" t="s">
        <v>10</v>
      </c>
      <c r="E4852" t="s">
        <v>4379</v>
      </c>
      <c r="F4852" t="s">
        <v>4262</v>
      </c>
      <c r="G4852">
        <v>5</v>
      </c>
      <c r="H4852">
        <v>7.0000000000000007E-2</v>
      </c>
      <c r="I4852">
        <v>5.4526237774235398E-3</v>
      </c>
      <c r="J4852" s="6" t="s">
        <v>389</v>
      </c>
    </row>
    <row r="4853" spans="1:10">
      <c r="A4853">
        <v>0.76</v>
      </c>
      <c r="B4853">
        <v>0</v>
      </c>
      <c r="C4853">
        <v>-691.77974451400098</v>
      </c>
      <c r="D4853" t="s">
        <v>14</v>
      </c>
      <c r="E4853" t="s">
        <v>4379</v>
      </c>
      <c r="F4853" t="s">
        <v>4262</v>
      </c>
      <c r="G4853">
        <v>16</v>
      </c>
      <c r="H4853">
        <v>0.76</v>
      </c>
      <c r="I4853" s="6" t="s">
        <v>544</v>
      </c>
      <c r="J4853" s="6" t="s">
        <v>545</v>
      </c>
    </row>
    <row r="4854" spans="1:10">
      <c r="A4854" s="6" t="s">
        <v>290</v>
      </c>
      <c r="B4854">
        <v>0</v>
      </c>
      <c r="C4854">
        <v>-477.16751912205001</v>
      </c>
      <c r="D4854" t="s">
        <v>14</v>
      </c>
      <c r="E4854" t="s">
        <v>4380</v>
      </c>
      <c r="F4854" t="s">
        <v>4262</v>
      </c>
      <c r="G4854">
        <v>16</v>
      </c>
      <c r="H4854" s="6" t="s">
        <v>290</v>
      </c>
      <c r="I4854" s="6" t="s">
        <v>381</v>
      </c>
      <c r="J4854">
        <v>0.86001360472521104</v>
      </c>
    </row>
    <row r="4855" spans="1:10">
      <c r="A4855">
        <v>0.36</v>
      </c>
      <c r="B4855">
        <v>0</v>
      </c>
      <c r="C4855">
        <v>-554.174235670386</v>
      </c>
      <c r="D4855" t="s">
        <v>14</v>
      </c>
      <c r="E4855" t="s">
        <v>4381</v>
      </c>
      <c r="F4855" t="s">
        <v>4262</v>
      </c>
      <c r="G4855">
        <v>16</v>
      </c>
      <c r="H4855">
        <v>0.36</v>
      </c>
      <c r="I4855" s="6" t="s">
        <v>252</v>
      </c>
      <c r="J4855" s="6" t="s">
        <v>253</v>
      </c>
    </row>
    <row r="4856" spans="1:10">
      <c r="A4856">
        <v>0.53</v>
      </c>
      <c r="B4856">
        <v>0</v>
      </c>
      <c r="C4856">
        <v>-61.028101904642298</v>
      </c>
      <c r="D4856" t="s">
        <v>13</v>
      </c>
      <c r="E4856" t="s">
        <v>4382</v>
      </c>
      <c r="F4856" t="s">
        <v>4262</v>
      </c>
      <c r="G4856">
        <v>6</v>
      </c>
      <c r="H4856">
        <v>0.53</v>
      </c>
      <c r="I4856" s="6" t="s">
        <v>808</v>
      </c>
      <c r="J4856" s="6" t="s">
        <v>809</v>
      </c>
    </row>
    <row r="4857" spans="1:10">
      <c r="A4857" s="6" t="s">
        <v>236</v>
      </c>
      <c r="B4857">
        <v>0</v>
      </c>
      <c r="C4857">
        <v>-722.90397129741905</v>
      </c>
      <c r="D4857" t="s">
        <v>14</v>
      </c>
      <c r="E4857" t="s">
        <v>4382</v>
      </c>
      <c r="F4857" t="s">
        <v>4262</v>
      </c>
      <c r="G4857">
        <v>16</v>
      </c>
      <c r="H4857" s="6" t="s">
        <v>236</v>
      </c>
      <c r="I4857" s="6" t="s">
        <v>237</v>
      </c>
      <c r="J4857">
        <v>0.64453599400862305</v>
      </c>
    </row>
    <row r="4858" spans="1:10">
      <c r="A4858">
        <v>0</v>
      </c>
      <c r="B4858">
        <v>0</v>
      </c>
      <c r="C4858">
        <v>-104.647875813346</v>
      </c>
      <c r="D4858" t="s">
        <v>14</v>
      </c>
      <c r="E4858" t="s">
        <v>4383</v>
      </c>
      <c r="F4858" t="s">
        <v>4262</v>
      </c>
      <c r="G4858">
        <v>16</v>
      </c>
      <c r="H4858">
        <v>0</v>
      </c>
      <c r="I4858">
        <v>0</v>
      </c>
      <c r="J4858" s="6" t="s">
        <v>140</v>
      </c>
    </row>
    <row r="4859" spans="1:10">
      <c r="A4859" s="6" t="s">
        <v>192</v>
      </c>
      <c r="B4859">
        <v>0</v>
      </c>
      <c r="C4859">
        <v>-117.40382511891301</v>
      </c>
      <c r="D4859" t="s">
        <v>10</v>
      </c>
      <c r="E4859" t="s">
        <v>4384</v>
      </c>
      <c r="F4859" t="s">
        <v>4262</v>
      </c>
      <c r="G4859">
        <v>6</v>
      </c>
      <c r="H4859" s="6" t="s">
        <v>192</v>
      </c>
      <c r="I4859" s="6" t="s">
        <v>1442</v>
      </c>
      <c r="J4859" s="6" t="s">
        <v>1443</v>
      </c>
    </row>
    <row r="4860" spans="1:10">
      <c r="A4860" s="6" t="s">
        <v>773</v>
      </c>
      <c r="B4860">
        <v>0</v>
      </c>
      <c r="C4860">
        <v>-41.652183682567099</v>
      </c>
      <c r="D4860" t="s">
        <v>13</v>
      </c>
      <c r="E4860" t="s">
        <v>4384</v>
      </c>
      <c r="F4860" t="s">
        <v>4262</v>
      </c>
      <c r="G4860">
        <v>5</v>
      </c>
      <c r="H4860" s="6" t="s">
        <v>773</v>
      </c>
      <c r="I4860">
        <v>9.4092631159024595E-2</v>
      </c>
      <c r="J4860" s="6" t="s">
        <v>998</v>
      </c>
    </row>
    <row r="4861" spans="1:10">
      <c r="A4861">
        <v>0.43</v>
      </c>
      <c r="B4861">
        <v>0</v>
      </c>
      <c r="C4861">
        <v>-703.41021355204498</v>
      </c>
      <c r="D4861" t="s">
        <v>14</v>
      </c>
      <c r="E4861" t="s">
        <v>4384</v>
      </c>
      <c r="F4861" t="s">
        <v>4262</v>
      </c>
      <c r="G4861">
        <v>16</v>
      </c>
      <c r="H4861">
        <v>0.43</v>
      </c>
      <c r="I4861" s="6" t="s">
        <v>459</v>
      </c>
      <c r="J4861" s="6" t="s">
        <v>460</v>
      </c>
    </row>
    <row r="4862" spans="1:10">
      <c r="A4862">
        <v>0.73</v>
      </c>
      <c r="B4862">
        <v>0</v>
      </c>
      <c r="C4862">
        <v>-595.89561333024903</v>
      </c>
      <c r="D4862" t="s">
        <v>14</v>
      </c>
      <c r="E4862" t="s">
        <v>4385</v>
      </c>
      <c r="F4862" t="s">
        <v>4262</v>
      </c>
      <c r="G4862">
        <v>16</v>
      </c>
      <c r="H4862">
        <v>0.73</v>
      </c>
      <c r="I4862" s="6" t="s">
        <v>584</v>
      </c>
      <c r="J4862" s="6" t="s">
        <v>585</v>
      </c>
    </row>
    <row r="4863" spans="1:10">
      <c r="A4863">
        <v>0</v>
      </c>
      <c r="B4863">
        <v>0</v>
      </c>
      <c r="C4863">
        <v>-85.242310675582104</v>
      </c>
      <c r="D4863" t="s">
        <v>14</v>
      </c>
      <c r="E4863" t="s">
        <v>4386</v>
      </c>
      <c r="F4863" t="s">
        <v>4262</v>
      </c>
      <c r="G4863">
        <v>16</v>
      </c>
      <c r="H4863">
        <v>0</v>
      </c>
      <c r="I4863">
        <v>0</v>
      </c>
      <c r="J4863" s="6" t="s">
        <v>140</v>
      </c>
    </row>
    <row r="4864" spans="1:10">
      <c r="A4864">
        <v>0.46</v>
      </c>
      <c r="B4864">
        <v>0</v>
      </c>
      <c r="C4864">
        <v>-681.770939379928</v>
      </c>
      <c r="D4864" t="s">
        <v>14</v>
      </c>
      <c r="E4864" t="s">
        <v>4387</v>
      </c>
      <c r="F4864" t="s">
        <v>4262</v>
      </c>
      <c r="G4864">
        <v>16</v>
      </c>
      <c r="H4864">
        <v>0.46</v>
      </c>
      <c r="I4864" s="6" t="s">
        <v>396</v>
      </c>
      <c r="J4864" s="6" t="s">
        <v>397</v>
      </c>
    </row>
    <row r="4865" spans="1:10">
      <c r="A4865">
        <v>0.75</v>
      </c>
      <c r="B4865">
        <v>0</v>
      </c>
      <c r="C4865">
        <v>-485.077724119251</v>
      </c>
      <c r="D4865" t="s">
        <v>14</v>
      </c>
      <c r="E4865" t="s">
        <v>4388</v>
      </c>
      <c r="F4865" t="s">
        <v>4262</v>
      </c>
      <c r="G4865">
        <v>16</v>
      </c>
      <c r="H4865">
        <v>0.75</v>
      </c>
      <c r="I4865" s="6" t="s">
        <v>1200</v>
      </c>
      <c r="J4865" s="6" t="s">
        <v>1201</v>
      </c>
    </row>
    <row r="4866" spans="1:10">
      <c r="A4866">
        <v>0</v>
      </c>
      <c r="B4866">
        <v>0</v>
      </c>
      <c r="C4866">
        <v>-9.35686267960984</v>
      </c>
      <c r="D4866" t="s">
        <v>14</v>
      </c>
      <c r="E4866" t="s">
        <v>4389</v>
      </c>
      <c r="F4866" t="s">
        <v>4262</v>
      </c>
      <c r="G4866">
        <v>16</v>
      </c>
      <c r="H4866">
        <v>0</v>
      </c>
      <c r="I4866">
        <v>0</v>
      </c>
      <c r="J4866" s="6" t="s">
        <v>140</v>
      </c>
    </row>
    <row r="4867" spans="1:10">
      <c r="A4867">
        <v>0.16</v>
      </c>
      <c r="B4867">
        <v>0</v>
      </c>
      <c r="C4867">
        <v>-494.45428599457301</v>
      </c>
      <c r="D4867" t="s">
        <v>14</v>
      </c>
      <c r="E4867" t="s">
        <v>4390</v>
      </c>
      <c r="F4867" t="s">
        <v>4262</v>
      </c>
      <c r="G4867">
        <v>16</v>
      </c>
      <c r="H4867">
        <v>0.16</v>
      </c>
      <c r="I4867">
        <v>5.1602574492917601E-2</v>
      </c>
      <c r="J4867" s="6" t="s">
        <v>283</v>
      </c>
    </row>
    <row r="4868" spans="1:10">
      <c r="A4868">
        <v>0</v>
      </c>
      <c r="B4868">
        <v>0</v>
      </c>
      <c r="C4868">
        <v>-0.190956381216527</v>
      </c>
      <c r="D4868" t="s">
        <v>13</v>
      </c>
      <c r="E4868" t="s">
        <v>4391</v>
      </c>
      <c r="F4868" t="s">
        <v>4262</v>
      </c>
      <c r="G4868">
        <v>5</v>
      </c>
      <c r="H4868">
        <v>0</v>
      </c>
      <c r="I4868" s="6" t="s">
        <v>126</v>
      </c>
      <c r="J4868" s="6" t="s">
        <v>127</v>
      </c>
    </row>
    <row r="4869" spans="1:10">
      <c r="A4869">
        <v>0.59</v>
      </c>
      <c r="B4869">
        <v>0</v>
      </c>
      <c r="C4869">
        <v>-699.89795015183904</v>
      </c>
      <c r="D4869" t="s">
        <v>14</v>
      </c>
      <c r="E4869" t="s">
        <v>4391</v>
      </c>
      <c r="F4869" t="s">
        <v>4262</v>
      </c>
      <c r="G4869">
        <v>17</v>
      </c>
      <c r="H4869">
        <v>0.59</v>
      </c>
      <c r="I4869" s="6" t="s">
        <v>4392</v>
      </c>
      <c r="J4869" s="6" t="s">
        <v>4393</v>
      </c>
    </row>
    <row r="4870" spans="1:10">
      <c r="A4870">
        <v>0.62</v>
      </c>
      <c r="B4870">
        <v>0</v>
      </c>
      <c r="C4870">
        <v>-92.494562734157697</v>
      </c>
      <c r="D4870" t="s">
        <v>10</v>
      </c>
      <c r="E4870" t="s">
        <v>4394</v>
      </c>
      <c r="F4870" t="s">
        <v>4262</v>
      </c>
      <c r="G4870">
        <v>6</v>
      </c>
      <c r="H4870">
        <v>0.62</v>
      </c>
      <c r="I4870" s="6" t="s">
        <v>1435</v>
      </c>
      <c r="J4870" s="6" t="s">
        <v>1436</v>
      </c>
    </row>
    <row r="4871" spans="1:10">
      <c r="A4871">
        <v>0.33</v>
      </c>
      <c r="B4871">
        <v>0</v>
      </c>
      <c r="C4871">
        <v>-607.85756324819795</v>
      </c>
      <c r="D4871" t="s">
        <v>14</v>
      </c>
      <c r="E4871" t="s">
        <v>4394</v>
      </c>
      <c r="F4871" t="s">
        <v>4262</v>
      </c>
      <c r="G4871">
        <v>16</v>
      </c>
      <c r="H4871">
        <v>0.33</v>
      </c>
      <c r="I4871" s="6" t="s">
        <v>1025</v>
      </c>
      <c r="J4871" s="6" t="s">
        <v>1026</v>
      </c>
    </row>
    <row r="4872" spans="1:10">
      <c r="A4872">
        <v>0</v>
      </c>
      <c r="B4872">
        <v>0</v>
      </c>
      <c r="C4872">
        <v>-107.01163016074101</v>
      </c>
      <c r="D4872" t="s">
        <v>14</v>
      </c>
      <c r="E4872" t="s">
        <v>4395</v>
      </c>
      <c r="F4872" t="s">
        <v>4262</v>
      </c>
      <c r="G4872">
        <v>16</v>
      </c>
      <c r="H4872">
        <v>0</v>
      </c>
      <c r="I4872">
        <v>0</v>
      </c>
      <c r="J4872" s="6" t="s">
        <v>140</v>
      </c>
    </row>
    <row r="4873" spans="1:10">
      <c r="A4873">
        <v>0.88</v>
      </c>
      <c r="B4873">
        <v>0</v>
      </c>
      <c r="C4873">
        <v>-41.202967330431598</v>
      </c>
      <c r="D4873" t="s">
        <v>10</v>
      </c>
      <c r="E4873" t="s">
        <v>4396</v>
      </c>
      <c r="F4873" t="s">
        <v>4262</v>
      </c>
      <c r="G4873">
        <v>7</v>
      </c>
      <c r="H4873">
        <v>0.88</v>
      </c>
      <c r="I4873" s="6" t="s">
        <v>4397</v>
      </c>
      <c r="J4873">
        <v>0.98103795595865295</v>
      </c>
    </row>
    <row r="4874" spans="1:10">
      <c r="A4874">
        <v>0.99</v>
      </c>
      <c r="B4874">
        <v>0</v>
      </c>
      <c r="C4874">
        <v>-21.405595832932299</v>
      </c>
      <c r="D4874" t="s">
        <v>13</v>
      </c>
      <c r="E4874" t="s">
        <v>4396</v>
      </c>
      <c r="F4874" t="s">
        <v>4262</v>
      </c>
      <c r="G4874">
        <v>7</v>
      </c>
      <c r="H4874">
        <v>0.99</v>
      </c>
      <c r="I4874" s="6" t="s">
        <v>4398</v>
      </c>
      <c r="J4874">
        <v>0.99982410079520501</v>
      </c>
    </row>
    <row r="4875" spans="1:10">
      <c r="A4875">
        <v>0.97</v>
      </c>
      <c r="B4875">
        <v>0</v>
      </c>
      <c r="C4875">
        <v>-264.38087312907999</v>
      </c>
      <c r="D4875" t="s">
        <v>14</v>
      </c>
      <c r="E4875" t="s">
        <v>4396</v>
      </c>
      <c r="F4875" t="s">
        <v>4262</v>
      </c>
      <c r="G4875">
        <v>16</v>
      </c>
      <c r="H4875">
        <v>0.97</v>
      </c>
      <c r="I4875" s="6" t="s">
        <v>640</v>
      </c>
      <c r="J4875" s="6" t="s">
        <v>641</v>
      </c>
    </row>
    <row r="4876" spans="1:10">
      <c r="A4876">
        <v>0.09</v>
      </c>
      <c r="B4876">
        <v>0</v>
      </c>
      <c r="C4876">
        <v>-435.337781053642</v>
      </c>
      <c r="D4876" t="s">
        <v>14</v>
      </c>
      <c r="E4876" t="s">
        <v>4399</v>
      </c>
      <c r="F4876" t="s">
        <v>4262</v>
      </c>
      <c r="G4876">
        <v>16</v>
      </c>
      <c r="H4876">
        <v>0.09</v>
      </c>
      <c r="I4876" s="6" t="s">
        <v>116</v>
      </c>
      <c r="J4876" s="6" t="s">
        <v>117</v>
      </c>
    </row>
    <row r="4877" spans="1:10">
      <c r="A4877">
        <v>0.44</v>
      </c>
      <c r="B4877">
        <v>0</v>
      </c>
      <c r="C4877">
        <v>-24.572435445358401</v>
      </c>
      <c r="D4877" t="s">
        <v>13</v>
      </c>
      <c r="E4877" t="s">
        <v>4400</v>
      </c>
      <c r="F4877" t="s">
        <v>4262</v>
      </c>
      <c r="G4877">
        <v>5</v>
      </c>
      <c r="H4877">
        <v>0.44</v>
      </c>
      <c r="I4877" s="6" t="s">
        <v>715</v>
      </c>
      <c r="J4877" s="6" t="s">
        <v>716</v>
      </c>
    </row>
    <row r="4878" spans="1:10">
      <c r="A4878">
        <v>0.38</v>
      </c>
      <c r="B4878">
        <v>0</v>
      </c>
      <c r="C4878">
        <v>-684.70178924212405</v>
      </c>
      <c r="D4878" t="s">
        <v>14</v>
      </c>
      <c r="E4878" t="s">
        <v>4400</v>
      </c>
      <c r="F4878" t="s">
        <v>4262</v>
      </c>
      <c r="G4878">
        <v>16</v>
      </c>
      <c r="H4878">
        <v>0.38</v>
      </c>
      <c r="I4878" s="6" t="s">
        <v>803</v>
      </c>
      <c r="J4878" s="6" t="s">
        <v>804</v>
      </c>
    </row>
    <row r="4879" spans="1:10">
      <c r="A4879">
        <v>0.13</v>
      </c>
      <c r="B4879">
        <v>0</v>
      </c>
      <c r="C4879">
        <v>-400.58546799756198</v>
      </c>
      <c r="D4879" t="s">
        <v>14</v>
      </c>
      <c r="E4879" t="s">
        <v>4401</v>
      </c>
      <c r="F4879" t="s">
        <v>4262</v>
      </c>
      <c r="G4879">
        <v>16</v>
      </c>
      <c r="H4879">
        <v>0.13</v>
      </c>
      <c r="I4879">
        <v>3.7231133725714599E-2</v>
      </c>
      <c r="J4879" s="6" t="s">
        <v>336</v>
      </c>
    </row>
    <row r="4880" spans="1:10">
      <c r="A4880">
        <v>0</v>
      </c>
      <c r="B4880">
        <v>0</v>
      </c>
      <c r="C4880">
        <v>-279.83259915542902</v>
      </c>
      <c r="D4880" t="s">
        <v>14</v>
      </c>
      <c r="E4880" t="s">
        <v>4402</v>
      </c>
      <c r="F4880" t="s">
        <v>4262</v>
      </c>
      <c r="G4880">
        <v>16</v>
      </c>
      <c r="H4880">
        <v>0</v>
      </c>
      <c r="I4880">
        <v>0</v>
      </c>
      <c r="J4880" s="6" t="s">
        <v>140</v>
      </c>
    </row>
    <row r="4881" spans="1:10">
      <c r="A4881">
        <v>0.05</v>
      </c>
      <c r="B4881">
        <v>0</v>
      </c>
      <c r="C4881">
        <v>-468.50238732914499</v>
      </c>
      <c r="D4881" t="s">
        <v>14</v>
      </c>
      <c r="E4881" t="s">
        <v>4403</v>
      </c>
      <c r="F4881" t="s">
        <v>4262</v>
      </c>
      <c r="G4881">
        <v>16</v>
      </c>
      <c r="H4881">
        <v>0.05</v>
      </c>
      <c r="I4881">
        <v>7.5593352321114303E-3</v>
      </c>
      <c r="J4881" s="6" t="s">
        <v>199</v>
      </c>
    </row>
    <row r="4882" spans="1:10">
      <c r="A4882">
        <v>0</v>
      </c>
      <c r="B4882">
        <v>0</v>
      </c>
      <c r="C4882">
        <v>-5.8995471460053404</v>
      </c>
      <c r="D4882" t="s">
        <v>14</v>
      </c>
      <c r="E4882" t="s">
        <v>4404</v>
      </c>
      <c r="F4882" t="s">
        <v>4262</v>
      </c>
      <c r="G4882">
        <v>16</v>
      </c>
      <c r="H4882">
        <v>0</v>
      </c>
      <c r="I4882">
        <v>0</v>
      </c>
      <c r="J4882" s="6" t="s">
        <v>140</v>
      </c>
    </row>
    <row r="4883" spans="1:10">
      <c r="A4883">
        <v>0.34</v>
      </c>
      <c r="B4883">
        <v>0</v>
      </c>
      <c r="C4883">
        <v>-116.644192774118</v>
      </c>
      <c r="D4883" t="s">
        <v>10</v>
      </c>
      <c r="E4883" t="s">
        <v>4405</v>
      </c>
      <c r="F4883" t="s">
        <v>4262</v>
      </c>
      <c r="G4883">
        <v>7</v>
      </c>
      <c r="H4883">
        <v>0.34</v>
      </c>
      <c r="I4883">
        <v>0.109071884469361</v>
      </c>
      <c r="J4883" s="6" t="s">
        <v>3784</v>
      </c>
    </row>
    <row r="4884" spans="1:10">
      <c r="A4884" s="6" t="s">
        <v>472</v>
      </c>
      <c r="B4884">
        <v>0</v>
      </c>
      <c r="C4884">
        <v>-661.11549150025803</v>
      </c>
      <c r="D4884" t="s">
        <v>14</v>
      </c>
      <c r="E4884" t="s">
        <v>4405</v>
      </c>
      <c r="F4884" t="s">
        <v>4262</v>
      </c>
      <c r="G4884">
        <v>16</v>
      </c>
      <c r="H4884" s="6" t="s">
        <v>472</v>
      </c>
      <c r="I4884" s="6" t="s">
        <v>474</v>
      </c>
      <c r="J4884" s="6" t="s">
        <v>475</v>
      </c>
    </row>
    <row r="4885" spans="1:10">
      <c r="A4885">
        <v>0.71</v>
      </c>
      <c r="B4885">
        <v>0</v>
      </c>
      <c r="C4885">
        <v>-589.55871683555097</v>
      </c>
      <c r="D4885" t="s">
        <v>14</v>
      </c>
      <c r="E4885" t="s">
        <v>4406</v>
      </c>
      <c r="F4885" t="s">
        <v>4262</v>
      </c>
      <c r="G4885">
        <v>16</v>
      </c>
      <c r="H4885">
        <v>0.71</v>
      </c>
      <c r="I4885" s="6" t="s">
        <v>796</v>
      </c>
      <c r="J4885" s="6" t="s">
        <v>797</v>
      </c>
    </row>
    <row r="4886" spans="1:10">
      <c r="A4886">
        <v>0</v>
      </c>
      <c r="B4886">
        <v>0</v>
      </c>
      <c r="C4886">
        <v>-135.88065490555701</v>
      </c>
      <c r="D4886" t="s">
        <v>14</v>
      </c>
      <c r="E4886" t="s">
        <v>4407</v>
      </c>
      <c r="F4886" t="s">
        <v>4262</v>
      </c>
      <c r="G4886">
        <v>16</v>
      </c>
      <c r="H4886">
        <v>0</v>
      </c>
      <c r="I4886">
        <v>0</v>
      </c>
      <c r="J4886" s="6" t="s">
        <v>140</v>
      </c>
    </row>
    <row r="4887" spans="1:10">
      <c r="A4887">
        <v>0.6</v>
      </c>
      <c r="B4887">
        <v>0</v>
      </c>
      <c r="C4887">
        <v>-780.964765183704</v>
      </c>
      <c r="D4887" t="s">
        <v>14</v>
      </c>
      <c r="E4887" t="s">
        <v>4408</v>
      </c>
      <c r="F4887" t="s">
        <v>4262</v>
      </c>
      <c r="G4887">
        <v>16</v>
      </c>
      <c r="H4887">
        <v>0.6</v>
      </c>
      <c r="I4887" s="6" t="s">
        <v>143</v>
      </c>
      <c r="J4887" s="6" t="s">
        <v>144</v>
      </c>
    </row>
    <row r="4888" spans="1:10">
      <c r="A4888">
        <v>0.84</v>
      </c>
      <c r="B4888">
        <v>0</v>
      </c>
      <c r="C4888">
        <v>-537.67325991714904</v>
      </c>
      <c r="D4888" t="s">
        <v>14</v>
      </c>
      <c r="E4888" t="s">
        <v>4409</v>
      </c>
      <c r="F4888" t="s">
        <v>4262</v>
      </c>
      <c r="G4888">
        <v>16</v>
      </c>
      <c r="H4888">
        <v>0.84</v>
      </c>
      <c r="I4888" s="6" t="s">
        <v>217</v>
      </c>
      <c r="J4888" s="6" t="s">
        <v>218</v>
      </c>
    </row>
    <row r="4889" spans="1:10">
      <c r="A4889">
        <v>0.61</v>
      </c>
      <c r="B4889">
        <v>0</v>
      </c>
      <c r="C4889">
        <v>-595.48391796012095</v>
      </c>
      <c r="D4889" t="s">
        <v>14</v>
      </c>
      <c r="E4889" t="s">
        <v>4410</v>
      </c>
      <c r="F4889" t="s">
        <v>4262</v>
      </c>
      <c r="G4889">
        <v>16</v>
      </c>
      <c r="H4889">
        <v>0.61</v>
      </c>
      <c r="I4889" s="6" t="s">
        <v>593</v>
      </c>
      <c r="J4889" s="6" t="s">
        <v>594</v>
      </c>
    </row>
    <row r="4890" spans="1:10">
      <c r="A4890">
        <v>0.56000000000000005</v>
      </c>
      <c r="B4890">
        <v>0</v>
      </c>
      <c r="C4890">
        <v>-788.138489369186</v>
      </c>
      <c r="D4890" t="s">
        <v>14</v>
      </c>
      <c r="E4890" t="s">
        <v>4411</v>
      </c>
      <c r="F4890" t="s">
        <v>4262</v>
      </c>
      <c r="G4890">
        <v>16</v>
      </c>
      <c r="H4890">
        <v>0.56000000000000005</v>
      </c>
      <c r="I4890" s="6" t="s">
        <v>225</v>
      </c>
      <c r="J4890">
        <v>0.76710682244145301</v>
      </c>
    </row>
    <row r="4891" spans="1:10">
      <c r="A4891">
        <v>0.63</v>
      </c>
      <c r="B4891">
        <v>0</v>
      </c>
      <c r="C4891">
        <v>-595.82100981707504</v>
      </c>
      <c r="D4891" t="s">
        <v>14</v>
      </c>
      <c r="E4891" t="s">
        <v>4412</v>
      </c>
      <c r="F4891" t="s">
        <v>4262</v>
      </c>
      <c r="G4891">
        <v>16</v>
      </c>
      <c r="H4891">
        <v>0.63</v>
      </c>
      <c r="I4891" s="6" t="s">
        <v>497</v>
      </c>
      <c r="J4891" s="6" t="s">
        <v>498</v>
      </c>
    </row>
    <row r="4892" spans="1:10">
      <c r="A4892">
        <v>0.99</v>
      </c>
      <c r="B4892">
        <v>0</v>
      </c>
      <c r="C4892">
        <v>-32.478880544249499</v>
      </c>
      <c r="D4892" t="s">
        <v>10</v>
      </c>
      <c r="E4892" t="s">
        <v>4413</v>
      </c>
      <c r="F4892" t="s">
        <v>4262</v>
      </c>
      <c r="G4892">
        <v>6</v>
      </c>
      <c r="H4892">
        <v>0.99</v>
      </c>
      <c r="I4892">
        <v>0.59762391424407302</v>
      </c>
      <c r="J4892" s="6" t="s">
        <v>4414</v>
      </c>
    </row>
    <row r="4893" spans="1:10">
      <c r="A4893" s="6" t="s">
        <v>488</v>
      </c>
      <c r="B4893">
        <v>0</v>
      </c>
      <c r="C4893">
        <v>-41.786469088792103</v>
      </c>
      <c r="D4893" t="s">
        <v>13</v>
      </c>
      <c r="E4893" t="s">
        <v>4413</v>
      </c>
      <c r="F4893" t="s">
        <v>4262</v>
      </c>
      <c r="G4893">
        <v>6</v>
      </c>
      <c r="H4893" s="6" t="s">
        <v>488</v>
      </c>
      <c r="I4893" s="6" t="s">
        <v>4415</v>
      </c>
      <c r="J4893" s="6" t="s">
        <v>4416</v>
      </c>
    </row>
    <row r="4894" spans="1:10">
      <c r="A4894">
        <v>0.79</v>
      </c>
      <c r="B4894">
        <v>0</v>
      </c>
      <c r="C4894">
        <v>-594.05659406629104</v>
      </c>
      <c r="D4894" t="s">
        <v>14</v>
      </c>
      <c r="E4894" t="s">
        <v>4413</v>
      </c>
      <c r="F4894" t="s">
        <v>4262</v>
      </c>
      <c r="G4894">
        <v>16</v>
      </c>
      <c r="H4894">
        <v>0.79</v>
      </c>
      <c r="I4894" s="6" t="s">
        <v>239</v>
      </c>
      <c r="J4894" s="6" t="s">
        <v>240</v>
      </c>
    </row>
    <row r="4895" spans="1:10">
      <c r="A4895">
        <v>0.27</v>
      </c>
      <c r="B4895">
        <v>0</v>
      </c>
      <c r="C4895">
        <v>-99.982826241360598</v>
      </c>
      <c r="D4895" t="s">
        <v>10</v>
      </c>
      <c r="E4895" t="s">
        <v>4417</v>
      </c>
      <c r="F4895" t="s">
        <v>4262</v>
      </c>
      <c r="G4895">
        <v>5</v>
      </c>
      <c r="H4895">
        <v>0.27</v>
      </c>
      <c r="I4895">
        <v>6.0701776889939399E-2</v>
      </c>
      <c r="J4895">
        <v>0.67916015691032094</v>
      </c>
    </row>
    <row r="4896" spans="1:10">
      <c r="A4896">
        <v>0.49</v>
      </c>
      <c r="B4896">
        <v>0</v>
      </c>
      <c r="C4896">
        <v>-638.62108709498898</v>
      </c>
      <c r="D4896" t="s">
        <v>14</v>
      </c>
      <c r="E4896" t="s">
        <v>4417</v>
      </c>
      <c r="F4896" t="s">
        <v>4262</v>
      </c>
      <c r="G4896">
        <v>16</v>
      </c>
      <c r="H4896">
        <v>0.49</v>
      </c>
      <c r="I4896" s="6" t="s">
        <v>393</v>
      </c>
      <c r="J4896" s="6" t="s">
        <v>394</v>
      </c>
    </row>
    <row r="4897" spans="1:10">
      <c r="A4897">
        <v>0.42</v>
      </c>
      <c r="B4897">
        <v>0</v>
      </c>
      <c r="C4897">
        <v>-136.86318024092299</v>
      </c>
      <c r="D4897" t="s">
        <v>10</v>
      </c>
      <c r="E4897" t="s">
        <v>4418</v>
      </c>
      <c r="F4897" t="s">
        <v>4262</v>
      </c>
      <c r="G4897">
        <v>7</v>
      </c>
      <c r="H4897">
        <v>0.42</v>
      </c>
      <c r="I4897" s="6" t="s">
        <v>4419</v>
      </c>
      <c r="J4897" s="6" t="s">
        <v>4420</v>
      </c>
    </row>
    <row r="4898" spans="1:10">
      <c r="A4898">
        <v>0.57999999999999996</v>
      </c>
      <c r="B4898">
        <v>0</v>
      </c>
      <c r="C4898">
        <v>-82.326127660221402</v>
      </c>
      <c r="D4898" t="s">
        <v>13</v>
      </c>
      <c r="E4898" t="s">
        <v>4418</v>
      </c>
      <c r="F4898" t="s">
        <v>4262</v>
      </c>
      <c r="G4898">
        <v>7</v>
      </c>
      <c r="H4898">
        <v>0.57999999999999996</v>
      </c>
      <c r="I4898" s="6" t="s">
        <v>1172</v>
      </c>
      <c r="J4898" s="6" t="s">
        <v>1173</v>
      </c>
    </row>
    <row r="4899" spans="1:10">
      <c r="A4899">
        <v>0.81</v>
      </c>
      <c r="B4899">
        <v>0</v>
      </c>
      <c r="C4899">
        <v>-468.763844442015</v>
      </c>
      <c r="D4899" t="s">
        <v>14</v>
      </c>
      <c r="E4899" t="s">
        <v>4418</v>
      </c>
      <c r="F4899" t="s">
        <v>4262</v>
      </c>
      <c r="G4899">
        <v>16</v>
      </c>
      <c r="H4899">
        <v>0.81</v>
      </c>
      <c r="I4899" s="6" t="s">
        <v>525</v>
      </c>
      <c r="J4899" s="6" t="s">
        <v>526</v>
      </c>
    </row>
  </sheetData>
  <autoFilter ref="F1:F4900" xr:uid="{119A27B4-B5B1-E149-9C3B-EC9EBA6D9CD6}"/>
  <sortState xmlns:xlrd2="http://schemas.microsoft.com/office/spreadsheetml/2017/richdata2" ref="A2:J4899">
    <sortCondition ref="F1:F48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9541-7E42-474A-86AC-2841A03C1555}">
  <dimension ref="A1:N4897"/>
  <sheetViews>
    <sheetView workbookViewId="0">
      <selection activeCell="O9" sqref="O9"/>
    </sheetView>
  </sheetViews>
  <sheetFormatPr baseColWidth="10" defaultColWidth="10.83203125" defaultRowHeight="16"/>
  <sheetData>
    <row r="1" spans="1:14">
      <c r="A1" t="s">
        <v>4</v>
      </c>
      <c r="B1" t="s">
        <v>5191</v>
      </c>
      <c r="C1" t="s">
        <v>5192</v>
      </c>
      <c r="D1" t="s">
        <v>5193</v>
      </c>
      <c r="E1" t="s">
        <v>5194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>
      <c r="A2" t="s">
        <v>101</v>
      </c>
      <c r="B2">
        <v>9</v>
      </c>
      <c r="C2">
        <v>111539305</v>
      </c>
      <c r="D2">
        <v>114301585</v>
      </c>
      <c r="E2" t="s">
        <v>5195</v>
      </c>
      <c r="F2">
        <v>0.42</v>
      </c>
      <c r="G2" t="s">
        <v>5247</v>
      </c>
      <c r="H2" t="s">
        <v>5248</v>
      </c>
      <c r="I2" t="s">
        <v>10</v>
      </c>
      <c r="J2" t="s">
        <v>102</v>
      </c>
      <c r="K2">
        <v>6</v>
      </c>
      <c r="L2" t="s">
        <v>4508</v>
      </c>
      <c r="M2">
        <v>0.141290391480173</v>
      </c>
      <c r="N2">
        <v>0.76116309458417297</v>
      </c>
    </row>
    <row r="3" spans="1:14">
      <c r="A3" t="s">
        <v>101</v>
      </c>
      <c r="B3">
        <v>9</v>
      </c>
      <c r="C3">
        <v>111539305</v>
      </c>
      <c r="D3">
        <v>114301585</v>
      </c>
      <c r="E3" t="s">
        <v>5195</v>
      </c>
      <c r="F3">
        <v>0.59</v>
      </c>
      <c r="G3" t="s">
        <v>5247</v>
      </c>
      <c r="H3" t="s">
        <v>5249</v>
      </c>
      <c r="I3" t="s">
        <v>13</v>
      </c>
      <c r="J3" t="s">
        <v>102</v>
      </c>
      <c r="K3">
        <v>5</v>
      </c>
      <c r="L3" t="s">
        <v>4468</v>
      </c>
      <c r="M3">
        <v>0.224353493983211</v>
      </c>
      <c r="N3">
        <v>0.87743966235581705</v>
      </c>
    </row>
    <row r="4" spans="1:14">
      <c r="A4" t="s">
        <v>101</v>
      </c>
      <c r="B4">
        <v>9</v>
      </c>
      <c r="C4">
        <v>111539305</v>
      </c>
      <c r="D4">
        <v>114301585</v>
      </c>
      <c r="E4" t="s">
        <v>5195</v>
      </c>
      <c r="F4">
        <v>0.68</v>
      </c>
      <c r="G4" t="s">
        <v>5247</v>
      </c>
      <c r="H4" t="s">
        <v>5250</v>
      </c>
      <c r="I4" t="s">
        <v>14</v>
      </c>
      <c r="J4" t="s">
        <v>102</v>
      </c>
      <c r="K4">
        <v>16</v>
      </c>
      <c r="L4" t="s">
        <v>4528</v>
      </c>
      <c r="M4">
        <v>0.43695957364105598</v>
      </c>
      <c r="N4">
        <v>0.85334166136654699</v>
      </c>
    </row>
    <row r="5" spans="1:14">
      <c r="A5" t="s">
        <v>108</v>
      </c>
      <c r="B5">
        <v>11</v>
      </c>
      <c r="C5">
        <v>13293892</v>
      </c>
      <c r="D5">
        <v>13315439</v>
      </c>
      <c r="E5" t="s">
        <v>5196</v>
      </c>
      <c r="F5">
        <v>0</v>
      </c>
      <c r="G5" t="s">
        <v>5247</v>
      </c>
      <c r="H5" t="s">
        <v>5251</v>
      </c>
      <c r="I5" t="s">
        <v>10</v>
      </c>
      <c r="J5" t="s">
        <v>102</v>
      </c>
      <c r="K5">
        <v>6</v>
      </c>
      <c r="L5" t="s">
        <v>5247</v>
      </c>
      <c r="M5">
        <v>0</v>
      </c>
      <c r="N5">
        <v>0.39033428790216501</v>
      </c>
    </row>
    <row r="6" spans="1:14">
      <c r="A6" t="s">
        <v>108</v>
      </c>
      <c r="B6">
        <v>11</v>
      </c>
      <c r="C6">
        <v>13293892</v>
      </c>
      <c r="D6">
        <v>13315439</v>
      </c>
      <c r="E6" t="s">
        <v>5196</v>
      </c>
      <c r="F6">
        <v>0.15</v>
      </c>
      <c r="G6" t="s">
        <v>5247</v>
      </c>
      <c r="H6" t="s">
        <v>5252</v>
      </c>
      <c r="I6" t="s">
        <v>13</v>
      </c>
      <c r="J6" t="s">
        <v>102</v>
      </c>
      <c r="K6">
        <v>5</v>
      </c>
      <c r="L6" t="s">
        <v>4455</v>
      </c>
      <c r="M6">
        <v>2.1852065792031899E-2</v>
      </c>
      <c r="N6">
        <v>0.58228565955619005</v>
      </c>
    </row>
    <row r="7" spans="1:14">
      <c r="A7" t="s">
        <v>108</v>
      </c>
      <c r="B7">
        <v>11</v>
      </c>
      <c r="C7">
        <v>13293892</v>
      </c>
      <c r="D7">
        <v>13315439</v>
      </c>
      <c r="E7" t="s">
        <v>5196</v>
      </c>
      <c r="F7">
        <v>0.3</v>
      </c>
      <c r="G7" t="s">
        <v>5247</v>
      </c>
      <c r="H7" t="s">
        <v>5253</v>
      </c>
      <c r="I7" t="s">
        <v>14</v>
      </c>
      <c r="J7" t="s">
        <v>102</v>
      </c>
      <c r="K7">
        <v>16</v>
      </c>
      <c r="L7" t="s">
        <v>4560</v>
      </c>
      <c r="M7">
        <v>0.13339990969917401</v>
      </c>
      <c r="N7">
        <v>0.54404316251460105</v>
      </c>
    </row>
    <row r="8" spans="1:14">
      <c r="A8" t="s">
        <v>113</v>
      </c>
      <c r="B8">
        <v>11</v>
      </c>
      <c r="C8">
        <v>115181915</v>
      </c>
      <c r="D8">
        <v>115052635</v>
      </c>
      <c r="E8" t="s">
        <v>5197</v>
      </c>
      <c r="F8">
        <v>0.22</v>
      </c>
      <c r="G8" t="s">
        <v>5247</v>
      </c>
      <c r="H8" t="s">
        <v>5254</v>
      </c>
      <c r="I8" t="s">
        <v>14</v>
      </c>
      <c r="J8" t="s">
        <v>102</v>
      </c>
      <c r="K8">
        <v>16</v>
      </c>
      <c r="L8" t="s">
        <v>4476</v>
      </c>
      <c r="M8">
        <v>8.4047540128129095E-2</v>
      </c>
      <c r="N8">
        <v>0.46437276097115499</v>
      </c>
    </row>
    <row r="9" spans="1:14">
      <c r="A9" t="s">
        <v>115</v>
      </c>
      <c r="B9">
        <v>16</v>
      </c>
      <c r="C9">
        <v>29906713</v>
      </c>
      <c r="D9">
        <v>29918034</v>
      </c>
      <c r="E9" t="s">
        <v>5195</v>
      </c>
      <c r="F9">
        <v>0.09</v>
      </c>
      <c r="G9" t="s">
        <v>5247</v>
      </c>
      <c r="H9" t="s">
        <v>5255</v>
      </c>
      <c r="I9" t="s">
        <v>14</v>
      </c>
      <c r="J9" t="s">
        <v>102</v>
      </c>
      <c r="K9">
        <v>16</v>
      </c>
      <c r="L9" t="s">
        <v>4562</v>
      </c>
      <c r="M9">
        <v>2.0525132161091801E-2</v>
      </c>
      <c r="N9">
        <v>0.31823316587714601</v>
      </c>
    </row>
    <row r="10" spans="1:14">
      <c r="A10" t="s">
        <v>118</v>
      </c>
      <c r="B10">
        <v>9</v>
      </c>
      <c r="C10">
        <v>109047015</v>
      </c>
      <c r="D10">
        <v>111809295</v>
      </c>
      <c r="E10" t="s">
        <v>5196</v>
      </c>
      <c r="F10">
        <v>0.62</v>
      </c>
      <c r="G10" t="s">
        <v>5247</v>
      </c>
      <c r="H10" t="s">
        <v>5256</v>
      </c>
      <c r="I10" t="s">
        <v>14</v>
      </c>
      <c r="J10" t="s">
        <v>102</v>
      </c>
      <c r="K10">
        <v>16</v>
      </c>
      <c r="L10" t="s">
        <v>4522</v>
      </c>
      <c r="M10">
        <v>0.38193286741273502</v>
      </c>
      <c r="N10">
        <v>0.81160128925899999</v>
      </c>
    </row>
    <row r="11" spans="1:14">
      <c r="A11" t="s">
        <v>121</v>
      </c>
      <c r="B11">
        <v>18</v>
      </c>
      <c r="C11">
        <v>3817134</v>
      </c>
      <c r="D11">
        <v>3817134</v>
      </c>
      <c r="E11" t="s">
        <v>5197</v>
      </c>
      <c r="F11">
        <v>0.01</v>
      </c>
      <c r="G11" t="s">
        <v>5247</v>
      </c>
      <c r="H11" t="s">
        <v>5257</v>
      </c>
      <c r="I11" t="s">
        <v>13</v>
      </c>
      <c r="J11" t="s">
        <v>102</v>
      </c>
      <c r="K11">
        <v>7</v>
      </c>
      <c r="L11" t="s">
        <v>4525</v>
      </c>
      <c r="M11">
        <v>1.7589920479509899E-4</v>
      </c>
      <c r="N11">
        <v>0.36706792716055803</v>
      </c>
    </row>
    <row r="12" spans="1:14">
      <c r="A12" t="s">
        <v>121</v>
      </c>
      <c r="B12">
        <v>18</v>
      </c>
      <c r="C12">
        <v>3817134</v>
      </c>
      <c r="D12">
        <v>3817134</v>
      </c>
      <c r="E12" t="s">
        <v>5197</v>
      </c>
      <c r="F12">
        <v>0.22</v>
      </c>
      <c r="G12" t="s">
        <v>5247</v>
      </c>
      <c r="H12" t="s">
        <v>5258</v>
      </c>
      <c r="I12" t="s">
        <v>14</v>
      </c>
      <c r="J12" t="s">
        <v>102</v>
      </c>
      <c r="K12">
        <v>16</v>
      </c>
      <c r="L12" t="s">
        <v>4476</v>
      </c>
      <c r="M12">
        <v>8.4047540128129095E-2</v>
      </c>
      <c r="N12">
        <v>0.46437276097115499</v>
      </c>
    </row>
    <row r="13" spans="1:14">
      <c r="A13" t="s">
        <v>124</v>
      </c>
      <c r="B13">
        <v>15</v>
      </c>
      <c r="C13">
        <v>88499236</v>
      </c>
      <c r="D13">
        <v>89042467</v>
      </c>
      <c r="E13" t="s">
        <v>5197</v>
      </c>
      <c r="F13">
        <v>0.09</v>
      </c>
      <c r="G13" t="s">
        <v>5247</v>
      </c>
      <c r="H13" t="s">
        <v>5259</v>
      </c>
      <c r="I13" t="s">
        <v>10</v>
      </c>
      <c r="J13" t="s">
        <v>102</v>
      </c>
      <c r="K13">
        <v>5</v>
      </c>
      <c r="L13" t="s">
        <v>4562</v>
      </c>
      <c r="M13">
        <v>8.6822393793578104E-3</v>
      </c>
      <c r="N13">
        <v>0.52759338174284498</v>
      </c>
    </row>
    <row r="14" spans="1:14">
      <c r="A14" t="s">
        <v>124</v>
      </c>
      <c r="B14">
        <v>15</v>
      </c>
      <c r="C14">
        <v>88499236</v>
      </c>
      <c r="D14">
        <v>89042467</v>
      </c>
      <c r="E14" t="s">
        <v>5197</v>
      </c>
      <c r="F14">
        <v>0</v>
      </c>
      <c r="G14" t="s">
        <v>5247</v>
      </c>
      <c r="H14" t="s">
        <v>5260</v>
      </c>
      <c r="I14" t="s">
        <v>13</v>
      </c>
      <c r="J14" t="s">
        <v>102</v>
      </c>
      <c r="K14">
        <v>5</v>
      </c>
      <c r="L14" t="s">
        <v>5247</v>
      </c>
      <c r="M14">
        <v>3.1392529421349397E-17</v>
      </c>
      <c r="N14">
        <v>0.43448246478317498</v>
      </c>
    </row>
    <row r="15" spans="1:14">
      <c r="A15" t="s">
        <v>124</v>
      </c>
      <c r="B15">
        <v>15</v>
      </c>
      <c r="C15">
        <v>88499236</v>
      </c>
      <c r="D15">
        <v>89042467</v>
      </c>
      <c r="E15" t="s">
        <v>5197</v>
      </c>
      <c r="F15">
        <v>0.22</v>
      </c>
      <c r="G15" t="s">
        <v>5247</v>
      </c>
      <c r="H15" t="s">
        <v>5261</v>
      </c>
      <c r="I15" t="s">
        <v>14</v>
      </c>
      <c r="J15" t="s">
        <v>102</v>
      </c>
      <c r="K15">
        <v>16</v>
      </c>
      <c r="L15" t="s">
        <v>4476</v>
      </c>
      <c r="M15">
        <v>8.4047540128129095E-2</v>
      </c>
      <c r="N15">
        <v>0.46437276097115499</v>
      </c>
    </row>
    <row r="16" spans="1:14">
      <c r="A16" t="s">
        <v>128</v>
      </c>
      <c r="B16">
        <v>4</v>
      </c>
      <c r="C16">
        <v>94286537</v>
      </c>
      <c r="D16">
        <v>95207688</v>
      </c>
      <c r="E16" t="s">
        <v>5197</v>
      </c>
      <c r="F16">
        <v>0.96</v>
      </c>
      <c r="G16" t="s">
        <v>5247</v>
      </c>
      <c r="H16" t="s">
        <v>5262</v>
      </c>
      <c r="I16" t="s">
        <v>13</v>
      </c>
      <c r="J16" t="s">
        <v>102</v>
      </c>
      <c r="K16">
        <v>5</v>
      </c>
      <c r="L16" t="s">
        <v>4527</v>
      </c>
      <c r="M16">
        <v>0.52216975059857895</v>
      </c>
      <c r="N16">
        <v>0.99810638180090006</v>
      </c>
    </row>
    <row r="17" spans="1:14">
      <c r="A17" t="s">
        <v>128</v>
      </c>
      <c r="B17">
        <v>4</v>
      </c>
      <c r="C17">
        <v>94286537</v>
      </c>
      <c r="D17">
        <v>95207688</v>
      </c>
      <c r="E17" t="s">
        <v>5197</v>
      </c>
      <c r="F17">
        <v>0.55000000000000004</v>
      </c>
      <c r="G17" t="s">
        <v>5247</v>
      </c>
      <c r="H17" t="s">
        <v>5263</v>
      </c>
      <c r="I17" t="s">
        <v>14</v>
      </c>
      <c r="J17" t="s">
        <v>102</v>
      </c>
      <c r="K17">
        <v>16</v>
      </c>
      <c r="L17" t="s">
        <v>4531</v>
      </c>
      <c r="M17">
        <v>0.32120409674385902</v>
      </c>
      <c r="N17">
        <v>0.75943513520269701</v>
      </c>
    </row>
    <row r="18" spans="1:14">
      <c r="A18" t="s">
        <v>133</v>
      </c>
      <c r="B18">
        <v>11</v>
      </c>
      <c r="C18">
        <v>122974367</v>
      </c>
      <c r="D18">
        <v>122845075</v>
      </c>
      <c r="E18" t="s">
        <v>5197</v>
      </c>
      <c r="F18">
        <v>0.61</v>
      </c>
      <c r="G18" t="s">
        <v>5247</v>
      </c>
      <c r="H18" t="s">
        <v>5264</v>
      </c>
      <c r="I18" t="s">
        <v>10</v>
      </c>
      <c r="J18" t="s">
        <v>102</v>
      </c>
      <c r="K18">
        <v>5</v>
      </c>
      <c r="L18" t="s">
        <v>4452</v>
      </c>
      <c r="M18">
        <v>0.237172229157672</v>
      </c>
      <c r="N18">
        <v>0.88724162859002897</v>
      </c>
    </row>
    <row r="19" spans="1:14">
      <c r="A19" t="s">
        <v>133</v>
      </c>
      <c r="B19">
        <v>11</v>
      </c>
      <c r="C19">
        <v>122974367</v>
      </c>
      <c r="D19">
        <v>122845075</v>
      </c>
      <c r="E19" t="s">
        <v>5197</v>
      </c>
      <c r="F19">
        <v>0.78</v>
      </c>
      <c r="G19" t="s">
        <v>5247</v>
      </c>
      <c r="H19" t="s">
        <v>5265</v>
      </c>
      <c r="I19" t="s">
        <v>13</v>
      </c>
      <c r="J19" t="s">
        <v>102</v>
      </c>
      <c r="K19">
        <v>6</v>
      </c>
      <c r="L19" t="s">
        <v>4529</v>
      </c>
      <c r="M19">
        <v>0.38976787419214898</v>
      </c>
      <c r="N19">
        <v>0.95164492458263905</v>
      </c>
    </row>
    <row r="20" spans="1:14">
      <c r="A20" t="s">
        <v>133</v>
      </c>
      <c r="B20">
        <v>11</v>
      </c>
      <c r="C20">
        <v>122974367</v>
      </c>
      <c r="D20">
        <v>122845075</v>
      </c>
      <c r="E20" t="s">
        <v>5197</v>
      </c>
      <c r="F20">
        <v>0.37</v>
      </c>
      <c r="G20" t="s">
        <v>5247</v>
      </c>
      <c r="H20" t="s">
        <v>5266</v>
      </c>
      <c r="I20" t="s">
        <v>14</v>
      </c>
      <c r="J20" t="s">
        <v>102</v>
      </c>
      <c r="K20">
        <v>16</v>
      </c>
      <c r="L20" t="s">
        <v>4505</v>
      </c>
      <c r="M20">
        <v>0.18124511290142301</v>
      </c>
      <c r="N20">
        <v>0.60909288403753004</v>
      </c>
    </row>
    <row r="21" spans="1:14">
      <c r="A21" t="s">
        <v>139</v>
      </c>
      <c r="B21">
        <v>8</v>
      </c>
      <c r="C21">
        <v>139639536</v>
      </c>
      <c r="D21">
        <v>140651779</v>
      </c>
      <c r="E21" t="s">
        <v>5196</v>
      </c>
      <c r="F21">
        <v>0</v>
      </c>
      <c r="G21" t="s">
        <v>5247</v>
      </c>
      <c r="H21" t="s">
        <v>5267</v>
      </c>
      <c r="I21" t="s">
        <v>14</v>
      </c>
      <c r="J21" t="s">
        <v>102</v>
      </c>
      <c r="K21">
        <v>16</v>
      </c>
      <c r="L21" t="s">
        <v>5247</v>
      </c>
      <c r="M21">
        <v>0</v>
      </c>
      <c r="N21">
        <v>0.193607680534436</v>
      </c>
    </row>
    <row r="22" spans="1:14">
      <c r="A22" t="s">
        <v>141</v>
      </c>
      <c r="B22">
        <v>9</v>
      </c>
      <c r="C22">
        <v>106144986</v>
      </c>
      <c r="D22">
        <v>108907267</v>
      </c>
      <c r="E22" t="s">
        <v>5198</v>
      </c>
      <c r="F22">
        <v>0.2</v>
      </c>
      <c r="G22" t="s">
        <v>5247</v>
      </c>
      <c r="H22" t="s">
        <v>5268</v>
      </c>
      <c r="I22" t="s">
        <v>10</v>
      </c>
      <c r="J22" t="s">
        <v>102</v>
      </c>
      <c r="K22">
        <v>5</v>
      </c>
      <c r="L22" t="s">
        <v>4484</v>
      </c>
      <c r="M22">
        <v>3.6224108632430099E-2</v>
      </c>
      <c r="N22">
        <v>0.62446537023747495</v>
      </c>
    </row>
    <row r="23" spans="1:14">
      <c r="A23" t="s">
        <v>141</v>
      </c>
      <c r="B23">
        <v>9</v>
      </c>
      <c r="C23">
        <v>106144986</v>
      </c>
      <c r="D23">
        <v>108907267</v>
      </c>
      <c r="E23" t="s">
        <v>5198</v>
      </c>
      <c r="F23">
        <v>0.6</v>
      </c>
      <c r="G23" t="s">
        <v>5247</v>
      </c>
      <c r="H23" t="s">
        <v>5269</v>
      </c>
      <c r="I23" t="s">
        <v>14</v>
      </c>
      <c r="J23" t="s">
        <v>102</v>
      </c>
      <c r="K23">
        <v>16</v>
      </c>
      <c r="L23" t="s">
        <v>4486</v>
      </c>
      <c r="M23">
        <v>0.36421214799474599</v>
      </c>
      <c r="N23">
        <v>0.79706631589836696</v>
      </c>
    </row>
    <row r="24" spans="1:14">
      <c r="A24" t="s">
        <v>145</v>
      </c>
      <c r="B24">
        <v>6</v>
      </c>
      <c r="C24">
        <v>29954963</v>
      </c>
      <c r="D24">
        <v>29922740</v>
      </c>
      <c r="E24" t="s">
        <v>5198</v>
      </c>
      <c r="F24">
        <v>0</v>
      </c>
      <c r="G24" t="s">
        <v>5247</v>
      </c>
      <c r="H24" t="s">
        <v>5199</v>
      </c>
      <c r="I24" t="s">
        <v>14</v>
      </c>
      <c r="J24" t="s">
        <v>102</v>
      </c>
      <c r="K24">
        <v>8</v>
      </c>
      <c r="L24" t="s">
        <v>5247</v>
      </c>
      <c r="M24">
        <v>0</v>
      </c>
      <c r="N24">
        <v>0.32440756488388001</v>
      </c>
    </row>
    <row r="25" spans="1:14">
      <c r="A25" t="s">
        <v>147</v>
      </c>
      <c r="B25">
        <v>5</v>
      </c>
      <c r="C25">
        <v>138389314</v>
      </c>
      <c r="D25">
        <v>137725003</v>
      </c>
      <c r="E25" t="s">
        <v>5197</v>
      </c>
      <c r="F25">
        <v>0.09</v>
      </c>
      <c r="G25" t="s">
        <v>5247</v>
      </c>
      <c r="H25" t="s">
        <v>5270</v>
      </c>
      <c r="I25" t="s">
        <v>10</v>
      </c>
      <c r="J25" t="s">
        <v>102</v>
      </c>
      <c r="K25">
        <v>5</v>
      </c>
      <c r="L25" t="s">
        <v>4562</v>
      </c>
      <c r="M25">
        <v>8.6822393793578104E-3</v>
      </c>
      <c r="N25">
        <v>0.52759338174284498</v>
      </c>
    </row>
    <row r="26" spans="1:14">
      <c r="A26" t="s">
        <v>147</v>
      </c>
      <c r="B26">
        <v>5</v>
      </c>
      <c r="C26">
        <v>138389314</v>
      </c>
      <c r="D26">
        <v>137725003</v>
      </c>
      <c r="E26" t="s">
        <v>5197</v>
      </c>
      <c r="F26">
        <v>0.6</v>
      </c>
      <c r="G26" t="s">
        <v>5247</v>
      </c>
      <c r="H26" t="s">
        <v>5271</v>
      </c>
      <c r="I26" t="s">
        <v>14</v>
      </c>
      <c r="J26" t="s">
        <v>102</v>
      </c>
      <c r="K26">
        <v>16</v>
      </c>
      <c r="L26" t="s">
        <v>4486</v>
      </c>
      <c r="M26">
        <v>0.36421214799474599</v>
      </c>
      <c r="N26">
        <v>0.79706631589836696</v>
      </c>
    </row>
    <row r="27" spans="1:14">
      <c r="A27" t="s">
        <v>148</v>
      </c>
      <c r="B27">
        <v>2</v>
      </c>
      <c r="C27">
        <v>198779314</v>
      </c>
      <c r="D27">
        <v>199644038</v>
      </c>
      <c r="E27" t="s">
        <v>5197</v>
      </c>
      <c r="F27">
        <v>1</v>
      </c>
      <c r="G27" t="s">
        <v>5247</v>
      </c>
      <c r="H27" t="s">
        <v>5272</v>
      </c>
      <c r="I27" t="s">
        <v>14</v>
      </c>
      <c r="J27" t="s">
        <v>102</v>
      </c>
      <c r="K27">
        <v>16</v>
      </c>
      <c r="L27" t="s">
        <v>5273</v>
      </c>
      <c r="M27">
        <v>0.806392319465564</v>
      </c>
      <c r="N27">
        <v>1</v>
      </c>
    </row>
    <row r="28" spans="1:14">
      <c r="A28" t="s">
        <v>150</v>
      </c>
      <c r="B28">
        <v>2</v>
      </c>
      <c r="C28">
        <v>155895947</v>
      </c>
      <c r="D28">
        <v>156752459</v>
      </c>
      <c r="E28" t="s">
        <v>5195</v>
      </c>
      <c r="F28">
        <v>0</v>
      </c>
      <c r="G28" t="s">
        <v>5247</v>
      </c>
      <c r="H28" t="s">
        <v>5274</v>
      </c>
      <c r="I28" t="s">
        <v>14</v>
      </c>
      <c r="J28" t="s">
        <v>102</v>
      </c>
      <c r="K28">
        <v>16</v>
      </c>
      <c r="L28" t="s">
        <v>5247</v>
      </c>
      <c r="M28">
        <v>0</v>
      </c>
      <c r="N28">
        <v>0.193607680534436</v>
      </c>
    </row>
    <row r="29" spans="1:14">
      <c r="A29" t="s">
        <v>151</v>
      </c>
      <c r="B29">
        <v>2</v>
      </c>
      <c r="C29">
        <v>199410486</v>
      </c>
      <c r="D29">
        <v>200275209</v>
      </c>
      <c r="E29" t="s">
        <v>5195</v>
      </c>
      <c r="F29">
        <v>0.24</v>
      </c>
      <c r="G29" t="s">
        <v>5247</v>
      </c>
      <c r="H29" t="s">
        <v>5275</v>
      </c>
      <c r="I29" t="s">
        <v>14</v>
      </c>
      <c r="J29" t="s">
        <v>102</v>
      </c>
      <c r="K29">
        <v>16</v>
      </c>
      <c r="L29" t="s">
        <v>4449</v>
      </c>
      <c r="M29">
        <v>9.5792488470350406E-2</v>
      </c>
      <c r="N29">
        <v>0.48488350540755698</v>
      </c>
    </row>
    <row r="30" spans="1:14">
      <c r="A30" t="s">
        <v>153</v>
      </c>
      <c r="B30">
        <v>1</v>
      </c>
      <c r="C30">
        <v>43655886</v>
      </c>
      <c r="D30">
        <v>44121557</v>
      </c>
      <c r="E30" t="s">
        <v>5197</v>
      </c>
      <c r="F30">
        <v>0.64</v>
      </c>
      <c r="G30" t="s">
        <v>5247</v>
      </c>
      <c r="H30" t="s">
        <v>5276</v>
      </c>
      <c r="I30" t="s">
        <v>14</v>
      </c>
      <c r="J30" t="s">
        <v>102</v>
      </c>
      <c r="K30">
        <v>16</v>
      </c>
      <c r="L30" t="s">
        <v>4473</v>
      </c>
      <c r="M30">
        <v>0.399958561694371</v>
      </c>
      <c r="N30">
        <v>0.82583128775598702</v>
      </c>
    </row>
    <row r="31" spans="1:14">
      <c r="A31" t="s">
        <v>156</v>
      </c>
      <c r="B31">
        <v>5</v>
      </c>
      <c r="C31">
        <v>111524099</v>
      </c>
      <c r="D31">
        <v>110859797</v>
      </c>
      <c r="E31" t="s">
        <v>5198</v>
      </c>
      <c r="F31">
        <v>0.42</v>
      </c>
      <c r="G31" t="s">
        <v>5247</v>
      </c>
      <c r="H31" t="s">
        <v>5277</v>
      </c>
      <c r="I31" t="s">
        <v>13</v>
      </c>
      <c r="J31" t="s">
        <v>102</v>
      </c>
      <c r="K31">
        <v>5</v>
      </c>
      <c r="L31" t="s">
        <v>4508</v>
      </c>
      <c r="M31">
        <v>0.12757655534770301</v>
      </c>
      <c r="N31">
        <v>0.78194063901760502</v>
      </c>
    </row>
    <row r="32" spans="1:14">
      <c r="A32" t="s">
        <v>156</v>
      </c>
      <c r="B32">
        <v>5</v>
      </c>
      <c r="C32">
        <v>111524099</v>
      </c>
      <c r="D32">
        <v>110859797</v>
      </c>
      <c r="E32" t="s">
        <v>5198</v>
      </c>
      <c r="F32">
        <v>0.89</v>
      </c>
      <c r="G32" t="s">
        <v>5247</v>
      </c>
      <c r="H32" t="s">
        <v>5278</v>
      </c>
      <c r="I32" t="s">
        <v>14</v>
      </c>
      <c r="J32" t="s">
        <v>102</v>
      </c>
      <c r="K32">
        <v>16</v>
      </c>
      <c r="L32" t="s">
        <v>4462</v>
      </c>
      <c r="M32">
        <v>0.65747231079635704</v>
      </c>
      <c r="N32">
        <v>0.97151369838678303</v>
      </c>
    </row>
    <row r="33" spans="1:14">
      <c r="A33" t="s">
        <v>161</v>
      </c>
      <c r="B33">
        <v>3</v>
      </c>
      <c r="C33">
        <v>128176383</v>
      </c>
      <c r="D33">
        <v>127895226</v>
      </c>
      <c r="E33" t="s">
        <v>5198</v>
      </c>
      <c r="F33">
        <v>0.21</v>
      </c>
      <c r="G33" t="s">
        <v>5247</v>
      </c>
      <c r="H33" t="s">
        <v>5279</v>
      </c>
      <c r="I33" t="s">
        <v>14</v>
      </c>
      <c r="J33" t="s">
        <v>102</v>
      </c>
      <c r="K33">
        <v>16</v>
      </c>
      <c r="L33" t="s">
        <v>4442</v>
      </c>
      <c r="M33">
        <v>7.8338045832293507E-2</v>
      </c>
      <c r="N33">
        <v>0.45395440887768002</v>
      </c>
    </row>
    <row r="34" spans="1:14">
      <c r="A34" t="s">
        <v>164</v>
      </c>
      <c r="B34">
        <v>4</v>
      </c>
      <c r="C34">
        <v>103719946</v>
      </c>
      <c r="D34">
        <v>104641103</v>
      </c>
      <c r="E34" t="s">
        <v>5197</v>
      </c>
      <c r="F34">
        <v>0.04</v>
      </c>
      <c r="G34" t="s">
        <v>5247</v>
      </c>
      <c r="H34" t="s">
        <v>5280</v>
      </c>
      <c r="I34" t="s">
        <v>14</v>
      </c>
      <c r="J34" t="s">
        <v>102</v>
      </c>
      <c r="K34">
        <v>16</v>
      </c>
      <c r="L34" t="s">
        <v>4479</v>
      </c>
      <c r="M34">
        <v>5.0993162064629704E-3</v>
      </c>
      <c r="N34">
        <v>0.25301974988521903</v>
      </c>
    </row>
    <row r="35" spans="1:14">
      <c r="A35" t="s">
        <v>166</v>
      </c>
      <c r="B35">
        <v>2</v>
      </c>
      <c r="C35">
        <v>156270452</v>
      </c>
      <c r="D35">
        <v>157126964</v>
      </c>
      <c r="E35" t="s">
        <v>5195</v>
      </c>
      <c r="F35">
        <v>0.87</v>
      </c>
      <c r="G35" t="s">
        <v>5247</v>
      </c>
      <c r="H35" t="s">
        <v>5281</v>
      </c>
      <c r="I35" t="s">
        <v>14</v>
      </c>
      <c r="J35" t="s">
        <v>102</v>
      </c>
      <c r="K35">
        <v>16</v>
      </c>
      <c r="L35" t="s">
        <v>4563</v>
      </c>
      <c r="M35">
        <v>0.63396145013023197</v>
      </c>
      <c r="N35">
        <v>0.96276886627428504</v>
      </c>
    </row>
    <row r="36" spans="1:14">
      <c r="A36" t="s">
        <v>169</v>
      </c>
      <c r="B36">
        <v>11</v>
      </c>
      <c r="C36">
        <v>8618447</v>
      </c>
      <c r="D36">
        <v>8639994</v>
      </c>
      <c r="E36" t="s">
        <v>5198</v>
      </c>
      <c r="F36">
        <v>0.14000000000000001</v>
      </c>
      <c r="G36" t="s">
        <v>5247</v>
      </c>
      <c r="H36" t="s">
        <v>5282</v>
      </c>
      <c r="I36" t="s">
        <v>14</v>
      </c>
      <c r="J36" t="s">
        <v>102</v>
      </c>
      <c r="K36">
        <v>16</v>
      </c>
      <c r="L36" t="s">
        <v>4454</v>
      </c>
      <c r="M36">
        <v>4.1864672574284598E-2</v>
      </c>
      <c r="N36">
        <v>0.37753285741051001</v>
      </c>
    </row>
    <row r="37" spans="1:14">
      <c r="A37" t="s">
        <v>171</v>
      </c>
      <c r="B37">
        <v>5</v>
      </c>
      <c r="C37">
        <v>169322733</v>
      </c>
      <c r="D37">
        <v>168749737</v>
      </c>
      <c r="E37" t="s">
        <v>5198</v>
      </c>
      <c r="F37">
        <v>0.01</v>
      </c>
      <c r="G37" t="s">
        <v>5247</v>
      </c>
      <c r="H37" t="s">
        <v>5283</v>
      </c>
      <c r="I37" t="s">
        <v>10</v>
      </c>
      <c r="J37" t="s">
        <v>102</v>
      </c>
      <c r="K37">
        <v>7</v>
      </c>
      <c r="L37" t="s">
        <v>4525</v>
      </c>
      <c r="M37">
        <v>1.7589920479509899E-4</v>
      </c>
      <c r="N37">
        <v>0.36706792716055803</v>
      </c>
    </row>
    <row r="38" spans="1:14">
      <c r="A38" t="s">
        <v>171</v>
      </c>
      <c r="B38">
        <v>5</v>
      </c>
      <c r="C38">
        <v>169322733</v>
      </c>
      <c r="D38">
        <v>168749737</v>
      </c>
      <c r="E38" t="s">
        <v>5198</v>
      </c>
      <c r="F38">
        <v>0</v>
      </c>
      <c r="G38" t="s">
        <v>5247</v>
      </c>
      <c r="H38" t="s">
        <v>5284</v>
      </c>
      <c r="I38" t="s">
        <v>13</v>
      </c>
      <c r="J38" t="s">
        <v>102</v>
      </c>
      <c r="K38">
        <v>6</v>
      </c>
      <c r="L38" t="s">
        <v>5247</v>
      </c>
      <c r="M38">
        <v>0</v>
      </c>
      <c r="N38">
        <v>0.39033428790216501</v>
      </c>
    </row>
    <row r="39" spans="1:14">
      <c r="A39" t="s">
        <v>171</v>
      </c>
      <c r="B39">
        <v>5</v>
      </c>
      <c r="C39">
        <v>169322733</v>
      </c>
      <c r="D39">
        <v>168749737</v>
      </c>
      <c r="E39" t="s">
        <v>5198</v>
      </c>
      <c r="F39">
        <v>0.1</v>
      </c>
      <c r="G39" t="s">
        <v>5247</v>
      </c>
      <c r="H39" t="s">
        <v>5285</v>
      </c>
      <c r="I39" t="s">
        <v>14</v>
      </c>
      <c r="J39" t="s">
        <v>102</v>
      </c>
      <c r="K39">
        <v>16</v>
      </c>
      <c r="L39" t="s">
        <v>4482</v>
      </c>
      <c r="M39">
        <v>2.44002001745738E-2</v>
      </c>
      <c r="N39">
        <v>0.33048594425297501</v>
      </c>
    </row>
    <row r="40" spans="1:14">
      <c r="A40" t="s">
        <v>174</v>
      </c>
      <c r="B40">
        <v>13</v>
      </c>
      <c r="C40">
        <v>39665648</v>
      </c>
      <c r="D40">
        <v>40239785</v>
      </c>
      <c r="E40" t="s">
        <v>5198</v>
      </c>
      <c r="F40">
        <v>0.17</v>
      </c>
      <c r="G40" t="s">
        <v>5247</v>
      </c>
      <c r="H40" t="s">
        <v>5286</v>
      </c>
      <c r="I40" t="s">
        <v>10</v>
      </c>
      <c r="J40" t="s">
        <v>102</v>
      </c>
      <c r="K40">
        <v>5</v>
      </c>
      <c r="L40" t="s">
        <v>4509</v>
      </c>
      <c r="M40">
        <v>2.7261974104180301E-2</v>
      </c>
      <c r="N40">
        <v>0.59949645265271501</v>
      </c>
    </row>
    <row r="41" spans="1:14">
      <c r="A41" t="s">
        <v>174</v>
      </c>
      <c r="B41">
        <v>13</v>
      </c>
      <c r="C41">
        <v>39665648</v>
      </c>
      <c r="D41">
        <v>40239785</v>
      </c>
      <c r="E41" t="s">
        <v>5198</v>
      </c>
      <c r="F41">
        <v>0</v>
      </c>
      <c r="G41" t="s">
        <v>5247</v>
      </c>
      <c r="H41" t="s">
        <v>5287</v>
      </c>
      <c r="I41" t="s">
        <v>13</v>
      </c>
      <c r="J41" t="s">
        <v>102</v>
      </c>
      <c r="K41">
        <v>6</v>
      </c>
      <c r="L41" t="s">
        <v>5247</v>
      </c>
      <c r="M41">
        <v>0</v>
      </c>
      <c r="N41">
        <v>0.39033428790216501</v>
      </c>
    </row>
    <row r="42" spans="1:14">
      <c r="A42" t="s">
        <v>174</v>
      </c>
      <c r="B42">
        <v>13</v>
      </c>
      <c r="C42">
        <v>39665648</v>
      </c>
      <c r="D42">
        <v>40239785</v>
      </c>
      <c r="E42" t="s">
        <v>5198</v>
      </c>
      <c r="F42">
        <v>7.0000000000000007E-2</v>
      </c>
      <c r="G42" t="s">
        <v>5247</v>
      </c>
      <c r="H42" t="s">
        <v>5288</v>
      </c>
      <c r="I42" t="s">
        <v>14</v>
      </c>
      <c r="J42" t="s">
        <v>102</v>
      </c>
      <c r="K42">
        <v>16</v>
      </c>
      <c r="L42" t="s">
        <v>4543</v>
      </c>
      <c r="M42">
        <v>1.34849283033924E-2</v>
      </c>
      <c r="N42">
        <v>0.29301767695622299</v>
      </c>
    </row>
    <row r="43" spans="1:14">
      <c r="A43" t="s">
        <v>178</v>
      </c>
      <c r="B43">
        <v>2</v>
      </c>
      <c r="C43">
        <v>56360614</v>
      </c>
      <c r="D43">
        <v>56587749</v>
      </c>
      <c r="E43" t="s">
        <v>5196</v>
      </c>
      <c r="F43">
        <v>0.17</v>
      </c>
      <c r="G43" t="s">
        <v>5247</v>
      </c>
      <c r="H43" t="s">
        <v>5289</v>
      </c>
      <c r="I43" t="s">
        <v>14</v>
      </c>
      <c r="J43" t="s">
        <v>102</v>
      </c>
      <c r="K43">
        <v>16</v>
      </c>
      <c r="L43" t="s">
        <v>4509</v>
      </c>
      <c r="M43">
        <v>5.668995858446E-2</v>
      </c>
      <c r="N43">
        <v>0.41109111056826803</v>
      </c>
    </row>
    <row r="44" spans="1:14">
      <c r="A44" t="s">
        <v>180</v>
      </c>
      <c r="B44">
        <v>2</v>
      </c>
      <c r="C44">
        <v>105248369</v>
      </c>
      <c r="D44">
        <v>105864826</v>
      </c>
      <c r="E44" t="s">
        <v>5195</v>
      </c>
      <c r="F44">
        <v>0.28000000000000003</v>
      </c>
      <c r="G44" t="s">
        <v>5247</v>
      </c>
      <c r="H44" t="s">
        <v>5290</v>
      </c>
      <c r="I44" t="s">
        <v>13</v>
      </c>
      <c r="J44" t="s">
        <v>102</v>
      </c>
      <c r="K44">
        <v>5</v>
      </c>
      <c r="L44" t="s">
        <v>4558</v>
      </c>
      <c r="M44">
        <v>6.4574284775827606E-2</v>
      </c>
      <c r="N44">
        <v>0.68659799972877</v>
      </c>
    </row>
    <row r="45" spans="1:14">
      <c r="A45" t="s">
        <v>180</v>
      </c>
      <c r="B45">
        <v>2</v>
      </c>
      <c r="C45">
        <v>105248369</v>
      </c>
      <c r="D45">
        <v>105864826</v>
      </c>
      <c r="E45" t="s">
        <v>5195</v>
      </c>
      <c r="F45">
        <v>0.32</v>
      </c>
      <c r="G45" t="s">
        <v>5247</v>
      </c>
      <c r="H45" t="s">
        <v>5291</v>
      </c>
      <c r="I45" t="s">
        <v>14</v>
      </c>
      <c r="J45" t="s">
        <v>102</v>
      </c>
      <c r="K45">
        <v>16</v>
      </c>
      <c r="L45" t="s">
        <v>4450</v>
      </c>
      <c r="M45">
        <v>0.14665833863345301</v>
      </c>
      <c r="N45">
        <v>0.56304042635894402</v>
      </c>
    </row>
    <row r="46" spans="1:14">
      <c r="A46" t="s">
        <v>184</v>
      </c>
      <c r="B46">
        <v>6</v>
      </c>
      <c r="C46">
        <v>151482619</v>
      </c>
      <c r="D46">
        <v>151803754</v>
      </c>
      <c r="E46" t="s">
        <v>5197</v>
      </c>
      <c r="F46">
        <v>0.01</v>
      </c>
      <c r="G46" t="s">
        <v>5247</v>
      </c>
      <c r="H46" t="s">
        <v>5292</v>
      </c>
      <c r="I46" t="s">
        <v>10</v>
      </c>
      <c r="J46" t="s">
        <v>102</v>
      </c>
      <c r="K46">
        <v>6</v>
      </c>
      <c r="L46" t="s">
        <v>4525</v>
      </c>
      <c r="M46">
        <v>1.5151638819502301E-4</v>
      </c>
      <c r="N46">
        <v>0.40237608575592698</v>
      </c>
    </row>
    <row r="47" spans="1:14">
      <c r="A47" t="s">
        <v>184</v>
      </c>
      <c r="B47">
        <v>6</v>
      </c>
      <c r="C47">
        <v>151482619</v>
      </c>
      <c r="D47">
        <v>151803754</v>
      </c>
      <c r="E47" t="s">
        <v>5197</v>
      </c>
      <c r="F47">
        <v>0.25</v>
      </c>
      <c r="G47" t="s">
        <v>5247</v>
      </c>
      <c r="H47" t="s">
        <v>5293</v>
      </c>
      <c r="I47" t="s">
        <v>13</v>
      </c>
      <c r="J47" t="s">
        <v>102</v>
      </c>
      <c r="K47">
        <v>6</v>
      </c>
      <c r="L47" t="s">
        <v>4506</v>
      </c>
      <c r="M47">
        <v>5.99897046884212E-2</v>
      </c>
      <c r="N47">
        <v>0.63517743926266101</v>
      </c>
    </row>
    <row r="48" spans="1:14">
      <c r="A48" t="s">
        <v>184</v>
      </c>
      <c r="B48">
        <v>6</v>
      </c>
      <c r="C48">
        <v>151482619</v>
      </c>
      <c r="D48">
        <v>151803754</v>
      </c>
      <c r="E48" t="s">
        <v>5197</v>
      </c>
      <c r="F48">
        <v>0.5</v>
      </c>
      <c r="G48" t="s">
        <v>5247</v>
      </c>
      <c r="H48" t="s">
        <v>5294</v>
      </c>
      <c r="I48" t="s">
        <v>14</v>
      </c>
      <c r="J48" t="s">
        <v>102</v>
      </c>
      <c r="K48">
        <v>16</v>
      </c>
      <c r="L48" t="s">
        <v>4511</v>
      </c>
      <c r="M48">
        <v>0.27999563610326</v>
      </c>
      <c r="N48">
        <v>0.72000436389674005</v>
      </c>
    </row>
    <row r="49" spans="1:14">
      <c r="A49" t="s">
        <v>190</v>
      </c>
      <c r="B49">
        <v>7</v>
      </c>
      <c r="C49">
        <v>74687575</v>
      </c>
      <c r="D49">
        <v>74101909</v>
      </c>
      <c r="E49" t="s">
        <v>5195</v>
      </c>
      <c r="F49">
        <v>0.54</v>
      </c>
      <c r="G49" t="s">
        <v>5247</v>
      </c>
      <c r="H49" t="s">
        <v>5295</v>
      </c>
      <c r="I49" t="s">
        <v>13</v>
      </c>
      <c r="J49" t="s">
        <v>102</v>
      </c>
      <c r="K49">
        <v>5</v>
      </c>
      <c r="L49" t="s">
        <v>4564</v>
      </c>
      <c r="M49">
        <v>0.19364124267049099</v>
      </c>
      <c r="N49">
        <v>0.85160016014685502</v>
      </c>
    </row>
    <row r="50" spans="1:14">
      <c r="A50" t="s">
        <v>190</v>
      </c>
      <c r="B50">
        <v>7</v>
      </c>
      <c r="C50">
        <v>74687575</v>
      </c>
      <c r="D50">
        <v>74101909</v>
      </c>
      <c r="E50" t="s">
        <v>5195</v>
      </c>
      <c r="F50">
        <v>0.7</v>
      </c>
      <c r="G50" t="s">
        <v>5247</v>
      </c>
      <c r="H50" t="s">
        <v>5296</v>
      </c>
      <c r="I50" t="s">
        <v>14</v>
      </c>
      <c r="J50" t="s">
        <v>102</v>
      </c>
      <c r="K50">
        <v>16</v>
      </c>
      <c r="L50" t="s">
        <v>4548</v>
      </c>
      <c r="M50">
        <v>0.4559568374854</v>
      </c>
      <c r="N50">
        <v>0.86660009030082596</v>
      </c>
    </row>
    <row r="51" spans="1:14">
      <c r="A51" t="s">
        <v>195</v>
      </c>
      <c r="B51">
        <v>14</v>
      </c>
      <c r="C51">
        <v>100716133</v>
      </c>
      <c r="D51">
        <v>101182470</v>
      </c>
      <c r="E51" t="s">
        <v>5195</v>
      </c>
      <c r="F51">
        <v>0</v>
      </c>
      <c r="G51" t="s">
        <v>5247</v>
      </c>
      <c r="H51" t="s">
        <v>5200</v>
      </c>
      <c r="I51" t="s">
        <v>10</v>
      </c>
      <c r="J51" t="s">
        <v>102</v>
      </c>
      <c r="K51">
        <v>5</v>
      </c>
      <c r="L51" t="s">
        <v>5247</v>
      </c>
      <c r="M51">
        <v>3.1392529421349397E-17</v>
      </c>
      <c r="N51">
        <v>0.43448246478317498</v>
      </c>
    </row>
    <row r="52" spans="1:14">
      <c r="A52" t="s">
        <v>195</v>
      </c>
      <c r="B52">
        <v>14</v>
      </c>
      <c r="C52">
        <v>100716133</v>
      </c>
      <c r="D52">
        <v>101182470</v>
      </c>
      <c r="E52" t="s">
        <v>5195</v>
      </c>
      <c r="F52">
        <v>0.25</v>
      </c>
      <c r="G52" t="s">
        <v>5247</v>
      </c>
      <c r="H52" t="s">
        <v>5297</v>
      </c>
      <c r="I52" t="s">
        <v>14</v>
      </c>
      <c r="J52" t="s">
        <v>102</v>
      </c>
      <c r="K52">
        <v>16</v>
      </c>
      <c r="L52" t="s">
        <v>4506</v>
      </c>
      <c r="M52">
        <v>0.10182067491213</v>
      </c>
      <c r="N52">
        <v>0.49498316535508802</v>
      </c>
    </row>
    <row r="53" spans="1:14">
      <c r="A53" t="s">
        <v>198</v>
      </c>
      <c r="B53">
        <v>3</v>
      </c>
      <c r="C53">
        <v>49473498</v>
      </c>
      <c r="D53">
        <v>49510931</v>
      </c>
      <c r="E53" t="s">
        <v>5196</v>
      </c>
      <c r="F53">
        <v>0.05</v>
      </c>
      <c r="G53" t="s">
        <v>5247</v>
      </c>
      <c r="H53" t="s">
        <v>5298</v>
      </c>
      <c r="I53" t="s">
        <v>14</v>
      </c>
      <c r="J53" t="s">
        <v>102</v>
      </c>
      <c r="K53">
        <v>16</v>
      </c>
      <c r="L53" t="s">
        <v>4544</v>
      </c>
      <c r="M53">
        <v>7.5593352321114398E-3</v>
      </c>
      <c r="N53">
        <v>0.26668757724888098</v>
      </c>
    </row>
    <row r="54" spans="1:14">
      <c r="A54" t="s">
        <v>200</v>
      </c>
      <c r="B54">
        <v>18</v>
      </c>
      <c r="C54">
        <v>273610</v>
      </c>
      <c r="D54">
        <v>273610</v>
      </c>
      <c r="E54" t="s">
        <v>5196</v>
      </c>
      <c r="F54">
        <v>0</v>
      </c>
      <c r="G54" t="s">
        <v>5247</v>
      </c>
      <c r="H54" t="s">
        <v>5299</v>
      </c>
      <c r="I54" t="s">
        <v>14</v>
      </c>
      <c r="J54" t="s">
        <v>102</v>
      </c>
      <c r="K54">
        <v>16</v>
      </c>
      <c r="L54" t="s">
        <v>5247</v>
      </c>
      <c r="M54">
        <v>0</v>
      </c>
      <c r="N54">
        <v>0.193607680534436</v>
      </c>
    </row>
    <row r="55" spans="1:14">
      <c r="A55" t="s">
        <v>201</v>
      </c>
      <c r="B55">
        <v>9</v>
      </c>
      <c r="C55">
        <v>7174673</v>
      </c>
      <c r="D55">
        <v>7174673</v>
      </c>
      <c r="E55" t="s">
        <v>5198</v>
      </c>
      <c r="F55">
        <v>0.53</v>
      </c>
      <c r="G55" t="s">
        <v>5247</v>
      </c>
      <c r="H55" t="s">
        <v>5300</v>
      </c>
      <c r="I55" t="s">
        <v>14</v>
      </c>
      <c r="J55" t="s">
        <v>102</v>
      </c>
      <c r="K55">
        <v>16</v>
      </c>
      <c r="L55" t="s">
        <v>4535</v>
      </c>
      <c r="M55">
        <v>0.304506975477288</v>
      </c>
      <c r="N55">
        <v>0.74387656369064603</v>
      </c>
    </row>
    <row r="56" spans="1:14">
      <c r="A56" t="s">
        <v>204</v>
      </c>
      <c r="B56">
        <v>6</v>
      </c>
      <c r="C56">
        <v>99668216</v>
      </c>
      <c r="D56">
        <v>100116092</v>
      </c>
      <c r="E56" t="s">
        <v>5196</v>
      </c>
      <c r="F56">
        <v>0</v>
      </c>
      <c r="G56" t="s">
        <v>5247</v>
      </c>
      <c r="H56" t="s">
        <v>5301</v>
      </c>
      <c r="I56" t="s">
        <v>14</v>
      </c>
      <c r="J56" t="s">
        <v>102</v>
      </c>
      <c r="K56">
        <v>16</v>
      </c>
      <c r="L56" t="s">
        <v>5247</v>
      </c>
      <c r="M56">
        <v>0</v>
      </c>
      <c r="N56">
        <v>0.193607680534436</v>
      </c>
    </row>
    <row r="57" spans="1:14">
      <c r="A57" t="s">
        <v>205</v>
      </c>
      <c r="B57">
        <v>6</v>
      </c>
      <c r="C57">
        <v>56915943</v>
      </c>
      <c r="D57">
        <v>56780741</v>
      </c>
      <c r="E57" t="s">
        <v>5197</v>
      </c>
      <c r="F57">
        <v>0.93</v>
      </c>
      <c r="G57" t="s">
        <v>5247</v>
      </c>
      <c r="H57" t="s">
        <v>5302</v>
      </c>
      <c r="I57" t="s">
        <v>14</v>
      </c>
      <c r="J57" t="s">
        <v>102</v>
      </c>
      <c r="K57">
        <v>16</v>
      </c>
      <c r="L57" t="s">
        <v>4463</v>
      </c>
      <c r="M57">
        <v>0.70698232304377695</v>
      </c>
      <c r="N57">
        <v>0.98651507169660801</v>
      </c>
    </row>
    <row r="58" spans="1:14">
      <c r="A58" t="s">
        <v>208</v>
      </c>
      <c r="B58">
        <v>6</v>
      </c>
      <c r="C58">
        <v>54891510</v>
      </c>
      <c r="D58">
        <v>54756308</v>
      </c>
      <c r="E58" t="s">
        <v>5197</v>
      </c>
      <c r="F58">
        <v>0.14000000000000001</v>
      </c>
      <c r="G58" t="s">
        <v>5247</v>
      </c>
      <c r="H58" t="s">
        <v>5303</v>
      </c>
      <c r="I58" t="s">
        <v>13</v>
      </c>
      <c r="J58" t="s">
        <v>102</v>
      </c>
      <c r="K58">
        <v>5</v>
      </c>
      <c r="L58" t="s">
        <v>4454</v>
      </c>
      <c r="M58">
        <v>1.9327183966870099E-2</v>
      </c>
      <c r="N58">
        <v>0.57350019067701596</v>
      </c>
    </row>
    <row r="59" spans="1:14">
      <c r="A59" t="s">
        <v>208</v>
      </c>
      <c r="B59">
        <v>6</v>
      </c>
      <c r="C59">
        <v>54891510</v>
      </c>
      <c r="D59">
        <v>54756308</v>
      </c>
      <c r="E59" t="s">
        <v>5197</v>
      </c>
      <c r="F59">
        <v>0.7</v>
      </c>
      <c r="G59" t="s">
        <v>5247</v>
      </c>
      <c r="H59" t="s">
        <v>5304</v>
      </c>
      <c r="I59" t="s">
        <v>14</v>
      </c>
      <c r="J59" t="s">
        <v>102</v>
      </c>
      <c r="K59">
        <v>16</v>
      </c>
      <c r="L59" t="s">
        <v>4548</v>
      </c>
      <c r="M59">
        <v>0.4559568374854</v>
      </c>
      <c r="N59">
        <v>0.86660009030082596</v>
      </c>
    </row>
    <row r="60" spans="1:14">
      <c r="A60" t="s">
        <v>211</v>
      </c>
      <c r="B60">
        <v>11</v>
      </c>
      <c r="C60">
        <v>27678578</v>
      </c>
      <c r="D60">
        <v>27700125</v>
      </c>
      <c r="E60" t="s">
        <v>5197</v>
      </c>
      <c r="F60">
        <v>0.06</v>
      </c>
      <c r="G60" t="s">
        <v>5247</v>
      </c>
      <c r="H60" t="s">
        <v>5305</v>
      </c>
      <c r="I60" t="s">
        <v>10</v>
      </c>
      <c r="J60" t="s">
        <v>212</v>
      </c>
      <c r="K60">
        <v>6</v>
      </c>
      <c r="L60" t="s">
        <v>4460</v>
      </c>
      <c r="M60">
        <v>4.78472059018753E-3</v>
      </c>
      <c r="N60">
        <v>0.458709452763718</v>
      </c>
    </row>
    <row r="61" spans="1:14">
      <c r="A61" t="s">
        <v>211</v>
      </c>
      <c r="B61">
        <v>11</v>
      </c>
      <c r="C61">
        <v>27678578</v>
      </c>
      <c r="D61">
        <v>27700125</v>
      </c>
      <c r="E61" t="s">
        <v>5197</v>
      </c>
      <c r="F61">
        <v>0</v>
      </c>
      <c r="G61" t="s">
        <v>5247</v>
      </c>
      <c r="H61" t="s">
        <v>5306</v>
      </c>
      <c r="I61" t="s">
        <v>13</v>
      </c>
      <c r="J61" t="s">
        <v>212</v>
      </c>
      <c r="K61">
        <v>7</v>
      </c>
      <c r="L61" t="s">
        <v>5247</v>
      </c>
      <c r="M61">
        <v>0</v>
      </c>
      <c r="N61">
        <v>0.35433043506668699</v>
      </c>
    </row>
    <row r="62" spans="1:14">
      <c r="A62" t="s">
        <v>211</v>
      </c>
      <c r="B62">
        <v>11</v>
      </c>
      <c r="C62">
        <v>27678578</v>
      </c>
      <c r="D62">
        <v>27700125</v>
      </c>
      <c r="E62" t="s">
        <v>5197</v>
      </c>
      <c r="F62">
        <v>0</v>
      </c>
      <c r="G62" t="s">
        <v>5247</v>
      </c>
      <c r="H62" t="s">
        <v>5307</v>
      </c>
      <c r="I62" t="s">
        <v>14</v>
      </c>
      <c r="J62" t="s">
        <v>212</v>
      </c>
      <c r="K62">
        <v>16</v>
      </c>
      <c r="L62" t="s">
        <v>5247</v>
      </c>
      <c r="M62">
        <v>0</v>
      </c>
      <c r="N62">
        <v>0.193607680534436</v>
      </c>
    </row>
    <row r="63" spans="1:14">
      <c r="A63" t="s">
        <v>215</v>
      </c>
      <c r="B63">
        <v>1</v>
      </c>
      <c r="C63">
        <v>177920345</v>
      </c>
      <c r="D63">
        <v>177889480</v>
      </c>
      <c r="E63" t="s">
        <v>5196</v>
      </c>
      <c r="F63">
        <v>0.84</v>
      </c>
      <c r="G63" t="s">
        <v>5247</v>
      </c>
      <c r="H63" t="s">
        <v>5308</v>
      </c>
      <c r="I63" t="s">
        <v>14</v>
      </c>
      <c r="J63" t="s">
        <v>216</v>
      </c>
      <c r="K63">
        <v>16</v>
      </c>
      <c r="L63" t="s">
        <v>4451</v>
      </c>
      <c r="M63">
        <v>0.59994935172950103</v>
      </c>
      <c r="N63">
        <v>0.94839742550708295</v>
      </c>
    </row>
    <row r="64" spans="1:14">
      <c r="A64" t="s">
        <v>219</v>
      </c>
      <c r="B64">
        <v>1</v>
      </c>
      <c r="C64">
        <v>72285502</v>
      </c>
      <c r="D64">
        <v>72751185</v>
      </c>
      <c r="E64" t="s">
        <v>5195</v>
      </c>
      <c r="F64">
        <v>0.15</v>
      </c>
      <c r="G64" t="s">
        <v>5247</v>
      </c>
      <c r="H64" t="s">
        <v>5309</v>
      </c>
      <c r="I64" t="s">
        <v>13</v>
      </c>
      <c r="J64" t="s">
        <v>220</v>
      </c>
      <c r="K64">
        <v>6</v>
      </c>
      <c r="L64" t="s">
        <v>4455</v>
      </c>
      <c r="M64">
        <v>2.5022225195301999E-2</v>
      </c>
      <c r="N64">
        <v>0.54821177633621399</v>
      </c>
    </row>
    <row r="65" spans="1:14">
      <c r="A65" t="s">
        <v>219</v>
      </c>
      <c r="B65">
        <v>1</v>
      </c>
      <c r="C65">
        <v>72285502</v>
      </c>
      <c r="D65">
        <v>72751185</v>
      </c>
      <c r="E65" t="s">
        <v>5195</v>
      </c>
      <c r="F65">
        <v>0</v>
      </c>
      <c r="G65" t="s">
        <v>5247</v>
      </c>
      <c r="H65" t="s">
        <v>5310</v>
      </c>
      <c r="I65" t="s">
        <v>14</v>
      </c>
      <c r="J65" t="s">
        <v>220</v>
      </c>
      <c r="K65">
        <v>16</v>
      </c>
      <c r="L65" t="s">
        <v>5247</v>
      </c>
      <c r="M65">
        <v>0</v>
      </c>
      <c r="N65">
        <v>0.193607680534436</v>
      </c>
    </row>
    <row r="66" spans="1:14">
      <c r="A66" t="s">
        <v>223</v>
      </c>
      <c r="B66">
        <v>12</v>
      </c>
      <c r="C66">
        <v>56752285</v>
      </c>
      <c r="D66">
        <v>57146069</v>
      </c>
      <c r="E66" t="s">
        <v>5195</v>
      </c>
      <c r="F66">
        <v>0.56000000000000005</v>
      </c>
      <c r="G66" t="s">
        <v>5247</v>
      </c>
      <c r="H66" t="s">
        <v>5311</v>
      </c>
      <c r="I66" t="s">
        <v>14</v>
      </c>
      <c r="J66" t="s">
        <v>224</v>
      </c>
      <c r="K66">
        <v>16</v>
      </c>
      <c r="L66" t="s">
        <v>4453</v>
      </c>
      <c r="M66">
        <v>0.329660255894415</v>
      </c>
      <c r="N66">
        <v>0.76710682244145301</v>
      </c>
    </row>
    <row r="67" spans="1:14">
      <c r="A67" t="s">
        <v>226</v>
      </c>
      <c r="B67">
        <v>4</v>
      </c>
      <c r="C67">
        <v>48684940</v>
      </c>
      <c r="D67">
        <v>48686957</v>
      </c>
      <c r="E67" t="s">
        <v>5195</v>
      </c>
      <c r="F67">
        <v>0.42</v>
      </c>
      <c r="G67" t="s">
        <v>5247</v>
      </c>
      <c r="H67" t="s">
        <v>5312</v>
      </c>
      <c r="I67" t="s">
        <v>14</v>
      </c>
      <c r="J67" t="s">
        <v>227</v>
      </c>
      <c r="K67">
        <v>16</v>
      </c>
      <c r="L67" t="s">
        <v>4508</v>
      </c>
      <c r="M67">
        <v>0.21776693854541801</v>
      </c>
      <c r="N67">
        <v>0.65321029034009204</v>
      </c>
    </row>
    <row r="68" spans="1:14">
      <c r="A68" t="s">
        <v>230</v>
      </c>
      <c r="B68">
        <v>14</v>
      </c>
      <c r="C68">
        <v>97303497</v>
      </c>
      <c r="D68">
        <v>97769834</v>
      </c>
      <c r="E68" t="s">
        <v>5197</v>
      </c>
      <c r="F68">
        <v>1</v>
      </c>
      <c r="G68" t="s">
        <v>5247</v>
      </c>
      <c r="H68" t="s">
        <v>5313</v>
      </c>
      <c r="I68" t="s">
        <v>14</v>
      </c>
      <c r="J68" t="s">
        <v>227</v>
      </c>
      <c r="K68">
        <v>16</v>
      </c>
      <c r="L68" t="s">
        <v>5273</v>
      </c>
      <c r="M68">
        <v>0.806392319465564</v>
      </c>
      <c r="N68">
        <v>1</v>
      </c>
    </row>
    <row r="69" spans="1:14">
      <c r="A69" t="s">
        <v>231</v>
      </c>
      <c r="B69">
        <v>11</v>
      </c>
      <c r="C69">
        <v>9448245</v>
      </c>
      <c r="D69">
        <v>9469792</v>
      </c>
      <c r="E69" t="s">
        <v>5197</v>
      </c>
      <c r="F69">
        <v>0.08</v>
      </c>
      <c r="G69" t="s">
        <v>5247</v>
      </c>
      <c r="H69" t="s">
        <v>5314</v>
      </c>
      <c r="I69" t="s">
        <v>10</v>
      </c>
      <c r="J69" t="s">
        <v>227</v>
      </c>
      <c r="K69">
        <v>7</v>
      </c>
      <c r="L69" t="s">
        <v>4447</v>
      </c>
      <c r="M69">
        <v>9.2151622807254505E-3</v>
      </c>
      <c r="N69">
        <v>0.44842240317529197</v>
      </c>
    </row>
    <row r="70" spans="1:14">
      <c r="A70" t="s">
        <v>231</v>
      </c>
      <c r="B70">
        <v>11</v>
      </c>
      <c r="C70">
        <v>9448245</v>
      </c>
      <c r="D70">
        <v>9469792</v>
      </c>
      <c r="E70" t="s">
        <v>5197</v>
      </c>
      <c r="F70">
        <v>0.45</v>
      </c>
      <c r="G70" t="s">
        <v>5247</v>
      </c>
      <c r="H70" t="s">
        <v>5315</v>
      </c>
      <c r="I70" t="s">
        <v>14</v>
      </c>
      <c r="J70" t="s">
        <v>227</v>
      </c>
      <c r="K70">
        <v>16</v>
      </c>
      <c r="L70" t="s">
        <v>4469</v>
      </c>
      <c r="M70">
        <v>0.24056486479730299</v>
      </c>
      <c r="N70">
        <v>0.67879590325614103</v>
      </c>
    </row>
    <row r="71" spans="1:14">
      <c r="A71" t="s">
        <v>235</v>
      </c>
      <c r="B71">
        <v>11</v>
      </c>
      <c r="C71">
        <v>32520238</v>
      </c>
      <c r="D71">
        <v>32541784</v>
      </c>
      <c r="E71" t="s">
        <v>5196</v>
      </c>
      <c r="F71">
        <v>0.42</v>
      </c>
      <c r="G71" t="s">
        <v>5247</v>
      </c>
      <c r="H71" t="s">
        <v>5316</v>
      </c>
      <c r="I71" t="s">
        <v>10</v>
      </c>
      <c r="J71" t="s">
        <v>227</v>
      </c>
      <c r="K71">
        <v>5</v>
      </c>
      <c r="L71" t="s">
        <v>4508</v>
      </c>
      <c r="M71">
        <v>0.12757655534770301</v>
      </c>
      <c r="N71">
        <v>0.78194063901760502</v>
      </c>
    </row>
    <row r="72" spans="1:14">
      <c r="A72" t="s">
        <v>235</v>
      </c>
      <c r="B72">
        <v>11</v>
      </c>
      <c r="C72">
        <v>32520238</v>
      </c>
      <c r="D72">
        <v>32541784</v>
      </c>
      <c r="E72" t="s">
        <v>5196</v>
      </c>
      <c r="F72">
        <v>0.41</v>
      </c>
      <c r="G72" t="s">
        <v>5247</v>
      </c>
      <c r="H72" t="s">
        <v>5317</v>
      </c>
      <c r="I72" t="s">
        <v>14</v>
      </c>
      <c r="J72" t="s">
        <v>227</v>
      </c>
      <c r="K72">
        <v>16</v>
      </c>
      <c r="L72" t="s">
        <v>5201</v>
      </c>
      <c r="M72">
        <v>0.210313388487576</v>
      </c>
      <c r="N72">
        <v>0.64453599400862305</v>
      </c>
    </row>
    <row r="73" spans="1:14">
      <c r="A73" t="s">
        <v>238</v>
      </c>
      <c r="B73">
        <v>20</v>
      </c>
      <c r="C73">
        <v>41511425</v>
      </c>
      <c r="D73">
        <v>40140064</v>
      </c>
      <c r="E73" t="s">
        <v>5195</v>
      </c>
      <c r="F73">
        <v>0.79</v>
      </c>
      <c r="G73" t="s">
        <v>5247</v>
      </c>
      <c r="H73" t="s">
        <v>5318</v>
      </c>
      <c r="I73" t="s">
        <v>14</v>
      </c>
      <c r="J73" t="s">
        <v>227</v>
      </c>
      <c r="K73">
        <v>16</v>
      </c>
      <c r="L73" t="s">
        <v>4542</v>
      </c>
      <c r="M73">
        <v>0.54604559112231998</v>
      </c>
      <c r="N73">
        <v>0.92166195416770602</v>
      </c>
    </row>
    <row r="74" spans="1:14">
      <c r="A74" t="s">
        <v>241</v>
      </c>
      <c r="B74">
        <v>3</v>
      </c>
      <c r="C74">
        <v>189723453</v>
      </c>
      <c r="D74">
        <v>189441242</v>
      </c>
      <c r="E74" t="s">
        <v>5195</v>
      </c>
      <c r="F74">
        <v>0.41</v>
      </c>
      <c r="G74" t="s">
        <v>5247</v>
      </c>
      <c r="H74" t="s">
        <v>5319</v>
      </c>
      <c r="I74" t="s">
        <v>14</v>
      </c>
      <c r="J74" t="s">
        <v>227</v>
      </c>
      <c r="K74">
        <v>16</v>
      </c>
      <c r="L74" t="s">
        <v>5201</v>
      </c>
      <c r="M74">
        <v>0.210313388487576</v>
      </c>
      <c r="N74">
        <v>0.64453599400862305</v>
      </c>
    </row>
    <row r="75" spans="1:14">
      <c r="A75" t="s">
        <v>242</v>
      </c>
      <c r="B75">
        <v>19</v>
      </c>
      <c r="C75">
        <v>55308477</v>
      </c>
      <c r="D75">
        <v>55819845</v>
      </c>
      <c r="E75" t="s">
        <v>5195</v>
      </c>
      <c r="F75">
        <v>0.32</v>
      </c>
      <c r="G75" t="s">
        <v>5247</v>
      </c>
      <c r="H75" t="s">
        <v>5320</v>
      </c>
      <c r="I75" t="s">
        <v>14</v>
      </c>
      <c r="J75" t="s">
        <v>227</v>
      </c>
      <c r="K75">
        <v>16</v>
      </c>
      <c r="L75" t="s">
        <v>4450</v>
      </c>
      <c r="M75">
        <v>0.14665833863345301</v>
      </c>
      <c r="N75">
        <v>0.56304042635894402</v>
      </c>
    </row>
    <row r="76" spans="1:14">
      <c r="A76" t="s">
        <v>243</v>
      </c>
      <c r="B76">
        <v>1</v>
      </c>
      <c r="C76">
        <v>46281629</v>
      </c>
      <c r="D76">
        <v>46747301</v>
      </c>
      <c r="E76" t="s">
        <v>5195</v>
      </c>
      <c r="F76">
        <v>0.89</v>
      </c>
      <c r="G76" t="s">
        <v>5247</v>
      </c>
      <c r="H76" t="s">
        <v>5321</v>
      </c>
      <c r="I76" t="s">
        <v>14</v>
      </c>
      <c r="J76" t="s">
        <v>227</v>
      </c>
      <c r="K76">
        <v>16</v>
      </c>
      <c r="L76" t="s">
        <v>4462</v>
      </c>
      <c r="M76">
        <v>0.65747231079635704</v>
      </c>
      <c r="N76">
        <v>0.97151369838678303</v>
      </c>
    </row>
    <row r="77" spans="1:14">
      <c r="A77" t="s">
        <v>244</v>
      </c>
      <c r="B77">
        <v>11</v>
      </c>
      <c r="C77">
        <v>30361352</v>
      </c>
      <c r="D77">
        <v>30382899</v>
      </c>
      <c r="E77" t="s">
        <v>5195</v>
      </c>
      <c r="F77">
        <v>0</v>
      </c>
      <c r="G77" t="s">
        <v>5247</v>
      </c>
      <c r="H77" t="s">
        <v>5322</v>
      </c>
      <c r="I77" t="s">
        <v>14</v>
      </c>
      <c r="J77" t="s">
        <v>227</v>
      </c>
      <c r="K77">
        <v>16</v>
      </c>
      <c r="L77" t="s">
        <v>5247</v>
      </c>
      <c r="M77">
        <v>0</v>
      </c>
      <c r="N77">
        <v>0.193607680534436</v>
      </c>
    </row>
    <row r="78" spans="1:14">
      <c r="A78" t="s">
        <v>245</v>
      </c>
      <c r="B78">
        <v>19</v>
      </c>
      <c r="C78">
        <v>55809297</v>
      </c>
      <c r="D78">
        <v>56320663</v>
      </c>
      <c r="E78" t="s">
        <v>5196</v>
      </c>
      <c r="F78">
        <v>0.34</v>
      </c>
      <c r="G78" t="s">
        <v>5247</v>
      </c>
      <c r="H78" t="s">
        <v>5323</v>
      </c>
      <c r="I78" t="s">
        <v>10</v>
      </c>
      <c r="J78" t="s">
        <v>227</v>
      </c>
      <c r="K78">
        <v>5</v>
      </c>
      <c r="L78" t="s">
        <v>4565</v>
      </c>
      <c r="M78">
        <v>8.96257980918721E-2</v>
      </c>
      <c r="N78">
        <v>0.72940859063874397</v>
      </c>
    </row>
    <row r="79" spans="1:14">
      <c r="A79" t="s">
        <v>245</v>
      </c>
      <c r="B79">
        <v>19</v>
      </c>
      <c r="C79">
        <v>55809297</v>
      </c>
      <c r="D79">
        <v>56320663</v>
      </c>
      <c r="E79" t="s">
        <v>5196</v>
      </c>
      <c r="F79">
        <v>7.0000000000000007E-2</v>
      </c>
      <c r="G79" t="s">
        <v>5247</v>
      </c>
      <c r="H79" t="s">
        <v>5324</v>
      </c>
      <c r="I79" t="s">
        <v>14</v>
      </c>
      <c r="J79" t="s">
        <v>227</v>
      </c>
      <c r="K79">
        <v>16</v>
      </c>
      <c r="L79" t="s">
        <v>4543</v>
      </c>
      <c r="M79">
        <v>1.34849283033924E-2</v>
      </c>
      <c r="N79">
        <v>0.29301767695622299</v>
      </c>
    </row>
    <row r="80" spans="1:14">
      <c r="A80" t="s">
        <v>247</v>
      </c>
      <c r="B80">
        <v>12</v>
      </c>
      <c r="C80">
        <v>130319789</v>
      </c>
      <c r="D80">
        <v>130804334</v>
      </c>
      <c r="E80" t="s">
        <v>5198</v>
      </c>
      <c r="F80">
        <v>0.76</v>
      </c>
      <c r="G80" t="s">
        <v>5247</v>
      </c>
      <c r="H80" t="s">
        <v>5325</v>
      </c>
      <c r="I80" t="s">
        <v>10</v>
      </c>
      <c r="J80" t="s">
        <v>227</v>
      </c>
      <c r="K80">
        <v>7</v>
      </c>
      <c r="L80" t="s">
        <v>4440</v>
      </c>
      <c r="M80">
        <v>0.39747243151815098</v>
      </c>
      <c r="N80">
        <v>0.93827574224717103</v>
      </c>
    </row>
    <row r="81" spans="1:14">
      <c r="A81" t="s">
        <v>247</v>
      </c>
      <c r="B81">
        <v>12</v>
      </c>
      <c r="C81">
        <v>130319789</v>
      </c>
      <c r="D81">
        <v>130804334</v>
      </c>
      <c r="E81" t="s">
        <v>5198</v>
      </c>
      <c r="F81">
        <v>0.89</v>
      </c>
      <c r="G81" t="s">
        <v>5247</v>
      </c>
      <c r="H81" t="s">
        <v>5326</v>
      </c>
      <c r="I81" t="s">
        <v>13</v>
      </c>
      <c r="J81" t="s">
        <v>227</v>
      </c>
      <c r="K81">
        <v>5</v>
      </c>
      <c r="L81" t="s">
        <v>4462</v>
      </c>
      <c r="M81">
        <v>0.45362766849419101</v>
      </c>
      <c r="N81">
        <v>0.98747600897493304</v>
      </c>
    </row>
    <row r="82" spans="1:14">
      <c r="A82" t="s">
        <v>247</v>
      </c>
      <c r="B82">
        <v>12</v>
      </c>
      <c r="C82">
        <v>130319789</v>
      </c>
      <c r="D82">
        <v>130804334</v>
      </c>
      <c r="E82" t="s">
        <v>5198</v>
      </c>
      <c r="F82">
        <v>0.36</v>
      </c>
      <c r="G82" t="s">
        <v>5247</v>
      </c>
      <c r="H82" t="s">
        <v>5327</v>
      </c>
      <c r="I82" t="s">
        <v>14</v>
      </c>
      <c r="J82" t="s">
        <v>227</v>
      </c>
      <c r="K82">
        <v>16</v>
      </c>
      <c r="L82" t="s">
        <v>4445</v>
      </c>
      <c r="M82">
        <v>0.17416871224401401</v>
      </c>
      <c r="N82">
        <v>0.60004143830562895</v>
      </c>
    </row>
    <row r="83" spans="1:14">
      <c r="A83" t="s">
        <v>254</v>
      </c>
      <c r="B83">
        <v>1</v>
      </c>
      <c r="C83">
        <v>241877473</v>
      </c>
      <c r="D83">
        <v>242040775</v>
      </c>
      <c r="E83" t="s">
        <v>5197</v>
      </c>
      <c r="F83">
        <v>0.2</v>
      </c>
      <c r="G83" t="s">
        <v>5247</v>
      </c>
      <c r="H83" t="s">
        <v>5328</v>
      </c>
      <c r="I83" t="s">
        <v>10</v>
      </c>
      <c r="J83" t="s">
        <v>227</v>
      </c>
      <c r="K83">
        <v>5</v>
      </c>
      <c r="L83" t="s">
        <v>4484</v>
      </c>
      <c r="M83">
        <v>3.6224108632430099E-2</v>
      </c>
      <c r="N83">
        <v>0.62446537023747495</v>
      </c>
    </row>
    <row r="84" spans="1:14">
      <c r="A84" t="s">
        <v>254</v>
      </c>
      <c r="B84">
        <v>1</v>
      </c>
      <c r="C84">
        <v>241877473</v>
      </c>
      <c r="D84">
        <v>242040775</v>
      </c>
      <c r="E84" t="s">
        <v>5197</v>
      </c>
      <c r="F84">
        <v>0.1</v>
      </c>
      <c r="G84" t="s">
        <v>5247</v>
      </c>
      <c r="H84" t="s">
        <v>5329</v>
      </c>
      <c r="I84" t="s">
        <v>13</v>
      </c>
      <c r="J84" t="s">
        <v>227</v>
      </c>
      <c r="K84">
        <v>5</v>
      </c>
      <c r="L84" t="s">
        <v>4482</v>
      </c>
      <c r="M84">
        <v>1.0529954359016601E-2</v>
      </c>
      <c r="N84">
        <v>0.53705601746752296</v>
      </c>
    </row>
    <row r="85" spans="1:14">
      <c r="A85" t="s">
        <v>254</v>
      </c>
      <c r="B85">
        <v>1</v>
      </c>
      <c r="C85">
        <v>241877473</v>
      </c>
      <c r="D85">
        <v>242040775</v>
      </c>
      <c r="E85" t="s">
        <v>5197</v>
      </c>
      <c r="F85">
        <v>0.4</v>
      </c>
      <c r="G85" t="s">
        <v>5247</v>
      </c>
      <c r="H85" t="s">
        <v>5330</v>
      </c>
      <c r="I85" t="s">
        <v>14</v>
      </c>
      <c r="J85" t="s">
        <v>227</v>
      </c>
      <c r="K85">
        <v>16</v>
      </c>
      <c r="L85" t="s">
        <v>4530</v>
      </c>
      <c r="M85">
        <v>0.20293368410163301</v>
      </c>
      <c r="N85">
        <v>0.63578785200525401</v>
      </c>
    </row>
    <row r="86" spans="1:14">
      <c r="A86" t="s">
        <v>259</v>
      </c>
      <c r="B86">
        <v>14</v>
      </c>
      <c r="C86">
        <v>20465456</v>
      </c>
      <c r="D86">
        <v>20933615</v>
      </c>
      <c r="E86" t="s">
        <v>5198</v>
      </c>
      <c r="F86">
        <v>0.12</v>
      </c>
      <c r="G86" t="s">
        <v>5247</v>
      </c>
      <c r="H86" t="s">
        <v>5331</v>
      </c>
      <c r="I86" t="s">
        <v>14</v>
      </c>
      <c r="J86" t="s">
        <v>227</v>
      </c>
      <c r="K86">
        <v>16</v>
      </c>
      <c r="L86" t="s">
        <v>4457</v>
      </c>
      <c r="M86">
        <v>3.2767774577422103E-2</v>
      </c>
      <c r="N86">
        <v>0.35437406262874999</v>
      </c>
    </row>
    <row r="87" spans="1:14">
      <c r="A87" t="s">
        <v>261</v>
      </c>
      <c r="B87">
        <v>8</v>
      </c>
      <c r="C87">
        <v>102595192</v>
      </c>
      <c r="D87">
        <v>103607420</v>
      </c>
      <c r="E87" t="s">
        <v>5195</v>
      </c>
      <c r="F87">
        <v>1</v>
      </c>
      <c r="G87" t="s">
        <v>5247</v>
      </c>
      <c r="H87" t="s">
        <v>5332</v>
      </c>
      <c r="I87" t="s">
        <v>14</v>
      </c>
      <c r="J87" t="s">
        <v>227</v>
      </c>
      <c r="K87">
        <v>16</v>
      </c>
      <c r="L87" t="s">
        <v>5273</v>
      </c>
      <c r="M87">
        <v>0.806392319465564</v>
      </c>
      <c r="N87">
        <v>1</v>
      </c>
    </row>
    <row r="88" spans="1:14">
      <c r="A88" t="s">
        <v>262</v>
      </c>
      <c r="B88">
        <v>8</v>
      </c>
      <c r="C88">
        <v>80837445</v>
      </c>
      <c r="D88">
        <v>81749680</v>
      </c>
      <c r="E88" t="s">
        <v>5195</v>
      </c>
      <c r="F88">
        <v>0.99</v>
      </c>
      <c r="G88" t="s">
        <v>5247</v>
      </c>
      <c r="H88" t="s">
        <v>5333</v>
      </c>
      <c r="I88" t="s">
        <v>14</v>
      </c>
      <c r="J88" t="s">
        <v>227</v>
      </c>
      <c r="K88">
        <v>16</v>
      </c>
      <c r="L88" t="s">
        <v>4521</v>
      </c>
      <c r="M88">
        <v>0.79064966104561196</v>
      </c>
      <c r="N88">
        <v>0.99961481203064095</v>
      </c>
    </row>
    <row r="89" spans="1:14">
      <c r="A89" t="s">
        <v>265</v>
      </c>
      <c r="B89">
        <v>17</v>
      </c>
      <c r="C89">
        <v>43093449</v>
      </c>
      <c r="D89">
        <v>41245466</v>
      </c>
      <c r="E89" t="s">
        <v>5198</v>
      </c>
      <c r="F89">
        <v>0.79</v>
      </c>
      <c r="G89" t="s">
        <v>5247</v>
      </c>
      <c r="H89" t="s">
        <v>5334</v>
      </c>
      <c r="I89" t="s">
        <v>14</v>
      </c>
      <c r="J89" t="s">
        <v>227</v>
      </c>
      <c r="K89">
        <v>16</v>
      </c>
      <c r="L89" t="s">
        <v>4542</v>
      </c>
      <c r="M89">
        <v>0.54604559112231998</v>
      </c>
      <c r="N89">
        <v>0.92166195416770602</v>
      </c>
    </row>
    <row r="90" spans="1:14">
      <c r="A90" t="s">
        <v>266</v>
      </c>
      <c r="B90">
        <v>2</v>
      </c>
      <c r="C90">
        <v>47790942</v>
      </c>
      <c r="D90">
        <v>48018081</v>
      </c>
      <c r="E90" t="s">
        <v>5196</v>
      </c>
      <c r="F90">
        <v>0.84</v>
      </c>
      <c r="G90" t="s">
        <v>5247</v>
      </c>
      <c r="H90" t="s">
        <v>5335</v>
      </c>
      <c r="I90" t="s">
        <v>14</v>
      </c>
      <c r="J90" t="s">
        <v>227</v>
      </c>
      <c r="K90">
        <v>16</v>
      </c>
      <c r="L90" t="s">
        <v>4451</v>
      </c>
      <c r="M90">
        <v>0.59994935172950103</v>
      </c>
      <c r="N90">
        <v>0.94839742550708295</v>
      </c>
    </row>
    <row r="91" spans="1:14">
      <c r="A91" t="s">
        <v>267</v>
      </c>
      <c r="B91">
        <v>7</v>
      </c>
      <c r="C91">
        <v>93426441</v>
      </c>
      <c r="D91">
        <v>93055753</v>
      </c>
      <c r="E91" t="s">
        <v>5196</v>
      </c>
      <c r="F91">
        <v>0.37</v>
      </c>
      <c r="G91" t="s">
        <v>5247</v>
      </c>
      <c r="H91" t="s">
        <v>5336</v>
      </c>
      <c r="I91" t="s">
        <v>10</v>
      </c>
      <c r="J91" t="s">
        <v>227</v>
      </c>
      <c r="K91">
        <v>5</v>
      </c>
      <c r="L91" t="s">
        <v>4505</v>
      </c>
      <c r="M91">
        <v>0.103267373869074</v>
      </c>
      <c r="N91">
        <v>0.74969806697455099</v>
      </c>
    </row>
    <row r="92" spans="1:14">
      <c r="A92" t="s">
        <v>267</v>
      </c>
      <c r="B92">
        <v>7</v>
      </c>
      <c r="C92">
        <v>93426441</v>
      </c>
      <c r="D92">
        <v>93055753</v>
      </c>
      <c r="E92" t="s">
        <v>5196</v>
      </c>
      <c r="F92">
        <v>0.04</v>
      </c>
      <c r="G92" t="s">
        <v>5247</v>
      </c>
      <c r="H92" t="s">
        <v>5337</v>
      </c>
      <c r="I92" t="s">
        <v>13</v>
      </c>
      <c r="J92" t="s">
        <v>227</v>
      </c>
      <c r="K92">
        <v>5</v>
      </c>
      <c r="L92" t="s">
        <v>4479</v>
      </c>
      <c r="M92">
        <v>1.89361819909977E-3</v>
      </c>
      <c r="N92">
        <v>0.47783024940142099</v>
      </c>
    </row>
    <row r="93" spans="1:14">
      <c r="A93" t="s">
        <v>267</v>
      </c>
      <c r="B93">
        <v>7</v>
      </c>
      <c r="C93">
        <v>93426441</v>
      </c>
      <c r="D93">
        <v>93055753</v>
      </c>
      <c r="E93" t="s">
        <v>5196</v>
      </c>
      <c r="F93">
        <v>0.51</v>
      </c>
      <c r="G93" t="s">
        <v>5247</v>
      </c>
      <c r="H93" t="s">
        <v>5338</v>
      </c>
      <c r="I93" t="s">
        <v>14</v>
      </c>
      <c r="J93" t="s">
        <v>227</v>
      </c>
      <c r="K93">
        <v>16</v>
      </c>
      <c r="L93" t="s">
        <v>4514</v>
      </c>
      <c r="M93">
        <v>0.28809504412547499</v>
      </c>
      <c r="N93">
        <v>0.72803280226383604</v>
      </c>
    </row>
    <row r="94" spans="1:14">
      <c r="A94" t="s">
        <v>273</v>
      </c>
      <c r="B94">
        <v>3</v>
      </c>
      <c r="C94">
        <v>12317550</v>
      </c>
      <c r="D94">
        <v>12359049</v>
      </c>
      <c r="E94" t="s">
        <v>5196</v>
      </c>
      <c r="F94">
        <v>0</v>
      </c>
      <c r="G94" t="s">
        <v>5247</v>
      </c>
      <c r="H94" t="s">
        <v>5339</v>
      </c>
      <c r="I94" t="s">
        <v>14</v>
      </c>
      <c r="J94" t="s">
        <v>227</v>
      </c>
      <c r="K94">
        <v>16</v>
      </c>
      <c r="L94" t="s">
        <v>5247</v>
      </c>
      <c r="M94">
        <v>0</v>
      </c>
      <c r="N94">
        <v>0.193607680534436</v>
      </c>
    </row>
    <row r="95" spans="1:14">
      <c r="A95" t="s">
        <v>274</v>
      </c>
      <c r="B95">
        <v>5</v>
      </c>
      <c r="C95">
        <v>176529176</v>
      </c>
      <c r="D95">
        <v>175956177</v>
      </c>
      <c r="E95" t="s">
        <v>5196</v>
      </c>
      <c r="F95">
        <v>0.32</v>
      </c>
      <c r="G95" t="s">
        <v>5247</v>
      </c>
      <c r="H95" t="s">
        <v>5340</v>
      </c>
      <c r="I95" t="s">
        <v>14</v>
      </c>
      <c r="J95" t="s">
        <v>227</v>
      </c>
      <c r="K95">
        <v>16</v>
      </c>
      <c r="L95" t="s">
        <v>4450</v>
      </c>
      <c r="M95">
        <v>0.14665833863345301</v>
      </c>
      <c r="N95">
        <v>0.56304042635894402</v>
      </c>
    </row>
    <row r="96" spans="1:14">
      <c r="A96" t="s">
        <v>275</v>
      </c>
      <c r="B96">
        <v>19</v>
      </c>
      <c r="C96">
        <v>55798862</v>
      </c>
      <c r="D96">
        <v>56310228</v>
      </c>
      <c r="E96" t="s">
        <v>5198</v>
      </c>
      <c r="F96">
        <v>0.91</v>
      </c>
      <c r="G96" t="s">
        <v>5247</v>
      </c>
      <c r="H96" t="s">
        <v>5341</v>
      </c>
      <c r="I96" t="s">
        <v>14</v>
      </c>
      <c r="J96" t="s">
        <v>227</v>
      </c>
      <c r="K96">
        <v>16</v>
      </c>
      <c r="L96" t="s">
        <v>4534</v>
      </c>
      <c r="M96">
        <v>0.68176683412285399</v>
      </c>
      <c r="N96">
        <v>0.97947486783890803</v>
      </c>
    </row>
    <row r="97" spans="1:14">
      <c r="A97" t="s">
        <v>277</v>
      </c>
      <c r="B97">
        <v>1</v>
      </c>
      <c r="C97">
        <v>231412734</v>
      </c>
      <c r="D97">
        <v>231548480</v>
      </c>
      <c r="E97" t="s">
        <v>5196</v>
      </c>
      <c r="F97">
        <v>0.31</v>
      </c>
      <c r="G97" t="s">
        <v>5247</v>
      </c>
      <c r="H97" t="s">
        <v>5342</v>
      </c>
      <c r="I97" t="s">
        <v>10</v>
      </c>
      <c r="J97" t="s">
        <v>227</v>
      </c>
      <c r="K97">
        <v>5</v>
      </c>
      <c r="L97" t="s">
        <v>4485</v>
      </c>
      <c r="M97">
        <v>7.6718520653767303E-2</v>
      </c>
      <c r="N97">
        <v>0.70838481596383895</v>
      </c>
    </row>
    <row r="98" spans="1:14">
      <c r="A98" t="s">
        <v>277</v>
      </c>
      <c r="B98">
        <v>1</v>
      </c>
      <c r="C98">
        <v>231412734</v>
      </c>
      <c r="D98">
        <v>231548480</v>
      </c>
      <c r="E98" t="s">
        <v>5196</v>
      </c>
      <c r="F98">
        <v>0.55000000000000004</v>
      </c>
      <c r="G98" t="s">
        <v>5247</v>
      </c>
      <c r="H98" t="s">
        <v>5343</v>
      </c>
      <c r="I98" t="s">
        <v>14</v>
      </c>
      <c r="J98" t="s">
        <v>227</v>
      </c>
      <c r="K98">
        <v>16</v>
      </c>
      <c r="L98" t="s">
        <v>4531</v>
      </c>
      <c r="M98">
        <v>0.32120409674385902</v>
      </c>
      <c r="N98">
        <v>0.75943513520269701</v>
      </c>
    </row>
    <row r="99" spans="1:14">
      <c r="A99" t="s">
        <v>279</v>
      </c>
      <c r="B99">
        <v>1</v>
      </c>
      <c r="C99">
        <v>36469527</v>
      </c>
      <c r="D99">
        <v>36935128</v>
      </c>
      <c r="E99" t="s">
        <v>5196</v>
      </c>
      <c r="F99">
        <v>0.28000000000000003</v>
      </c>
      <c r="G99" t="s">
        <v>5247</v>
      </c>
      <c r="H99" t="s">
        <v>5344</v>
      </c>
      <c r="I99" t="s">
        <v>14</v>
      </c>
      <c r="J99" t="s">
        <v>227</v>
      </c>
      <c r="K99">
        <v>16</v>
      </c>
      <c r="L99" t="s">
        <v>4558</v>
      </c>
      <c r="M99">
        <v>0.120490916853126</v>
      </c>
      <c r="N99">
        <v>0.52469646258202596</v>
      </c>
    </row>
    <row r="100" spans="1:14">
      <c r="A100" t="s">
        <v>282</v>
      </c>
      <c r="B100">
        <v>5</v>
      </c>
      <c r="C100">
        <v>6745762</v>
      </c>
      <c r="D100">
        <v>6745875</v>
      </c>
      <c r="E100" t="s">
        <v>5198</v>
      </c>
      <c r="F100">
        <v>0.16</v>
      </c>
      <c r="G100" t="s">
        <v>5247</v>
      </c>
      <c r="H100" t="s">
        <v>5345</v>
      </c>
      <c r="I100" t="s">
        <v>14</v>
      </c>
      <c r="J100" t="s">
        <v>227</v>
      </c>
      <c r="K100">
        <v>16</v>
      </c>
      <c r="L100" t="s">
        <v>4545</v>
      </c>
      <c r="M100">
        <v>5.1602574492917601E-2</v>
      </c>
      <c r="N100">
        <v>0.40005064827049902</v>
      </c>
    </row>
    <row r="101" spans="1:14">
      <c r="A101" t="s">
        <v>284</v>
      </c>
      <c r="B101">
        <v>4</v>
      </c>
      <c r="C101">
        <v>184827652</v>
      </c>
      <c r="D101">
        <v>185748806</v>
      </c>
      <c r="E101" t="s">
        <v>5196</v>
      </c>
      <c r="F101">
        <v>0.23</v>
      </c>
      <c r="G101" t="s">
        <v>5247</v>
      </c>
      <c r="H101" t="s">
        <v>5346</v>
      </c>
      <c r="I101" t="s">
        <v>13</v>
      </c>
      <c r="J101" t="s">
        <v>227</v>
      </c>
      <c r="K101">
        <v>6</v>
      </c>
      <c r="L101" t="s">
        <v>4478</v>
      </c>
      <c r="M101">
        <v>5.2131879547475501E-2</v>
      </c>
      <c r="N101">
        <v>0.61864863591969399</v>
      </c>
    </row>
    <row r="102" spans="1:14">
      <c r="A102" t="s">
        <v>284</v>
      </c>
      <c r="B102">
        <v>4</v>
      </c>
      <c r="C102">
        <v>184827652</v>
      </c>
      <c r="D102">
        <v>185748806</v>
      </c>
      <c r="E102" t="s">
        <v>5196</v>
      </c>
      <c r="F102">
        <v>0.53</v>
      </c>
      <c r="G102" t="s">
        <v>5247</v>
      </c>
      <c r="H102" t="s">
        <v>5347</v>
      </c>
      <c r="I102" t="s">
        <v>14</v>
      </c>
      <c r="J102" t="s">
        <v>227</v>
      </c>
      <c r="K102">
        <v>16</v>
      </c>
      <c r="L102" t="s">
        <v>4535</v>
      </c>
      <c r="M102">
        <v>0.304506975477288</v>
      </c>
      <c r="N102">
        <v>0.74387656369064603</v>
      </c>
    </row>
    <row r="103" spans="1:14">
      <c r="A103" t="s">
        <v>286</v>
      </c>
      <c r="B103">
        <v>6</v>
      </c>
      <c r="C103">
        <v>10895027</v>
      </c>
      <c r="D103">
        <v>10895260</v>
      </c>
      <c r="E103" t="s">
        <v>5196</v>
      </c>
      <c r="F103">
        <v>0.85</v>
      </c>
      <c r="G103" t="s">
        <v>5247</v>
      </c>
      <c r="H103" t="s">
        <v>5348</v>
      </c>
      <c r="I103" t="s">
        <v>14</v>
      </c>
      <c r="J103" t="s">
        <v>227</v>
      </c>
      <c r="K103">
        <v>16</v>
      </c>
      <c r="L103" t="s">
        <v>4524</v>
      </c>
      <c r="M103">
        <v>0.61113277891426498</v>
      </c>
      <c r="N103">
        <v>0.95334184471162997</v>
      </c>
    </row>
    <row r="104" spans="1:14">
      <c r="A104" t="s">
        <v>289</v>
      </c>
      <c r="B104">
        <v>12</v>
      </c>
      <c r="C104">
        <v>66310445</v>
      </c>
      <c r="D104">
        <v>66704225</v>
      </c>
      <c r="E104" t="s">
        <v>5198</v>
      </c>
      <c r="F104">
        <v>0</v>
      </c>
      <c r="G104" t="s">
        <v>5247</v>
      </c>
      <c r="H104" t="s">
        <v>5349</v>
      </c>
      <c r="I104" t="s">
        <v>14</v>
      </c>
      <c r="J104" t="s">
        <v>227</v>
      </c>
      <c r="K104">
        <v>16</v>
      </c>
      <c r="L104" t="s">
        <v>5247</v>
      </c>
      <c r="M104">
        <v>0</v>
      </c>
      <c r="N104">
        <v>0.193607680534436</v>
      </c>
    </row>
    <row r="105" spans="1:14">
      <c r="A105" t="s">
        <v>291</v>
      </c>
      <c r="B105">
        <v>22</v>
      </c>
      <c r="C105">
        <v>38483935</v>
      </c>
      <c r="D105">
        <v>38879940</v>
      </c>
      <c r="E105" t="s">
        <v>5198</v>
      </c>
      <c r="F105">
        <v>0.69</v>
      </c>
      <c r="G105" t="s">
        <v>5247</v>
      </c>
      <c r="H105" t="s">
        <v>5350</v>
      </c>
      <c r="I105" t="s">
        <v>10</v>
      </c>
      <c r="J105" t="s">
        <v>227</v>
      </c>
      <c r="K105">
        <v>5</v>
      </c>
      <c r="L105" t="s">
        <v>4566</v>
      </c>
      <c r="M105">
        <v>0.29161518403616099</v>
      </c>
      <c r="N105">
        <v>0.92328147934623295</v>
      </c>
    </row>
    <row r="106" spans="1:14">
      <c r="A106" t="s">
        <v>291</v>
      </c>
      <c r="B106">
        <v>22</v>
      </c>
      <c r="C106">
        <v>38483935</v>
      </c>
      <c r="D106">
        <v>38879940</v>
      </c>
      <c r="E106" t="s">
        <v>5198</v>
      </c>
      <c r="F106">
        <v>0.34</v>
      </c>
      <c r="G106" t="s">
        <v>5247</v>
      </c>
      <c r="H106" t="s">
        <v>5351</v>
      </c>
      <c r="I106" t="s">
        <v>14</v>
      </c>
      <c r="J106" t="s">
        <v>227</v>
      </c>
      <c r="K106">
        <v>16</v>
      </c>
      <c r="L106" t="s">
        <v>4565</v>
      </c>
      <c r="M106">
        <v>0.16025192850287201</v>
      </c>
      <c r="N106">
        <v>0.58170252926814703</v>
      </c>
    </row>
    <row r="107" spans="1:14">
      <c r="A107" t="s">
        <v>296</v>
      </c>
      <c r="B107">
        <v>20</v>
      </c>
      <c r="C107">
        <v>5970805</v>
      </c>
      <c r="D107">
        <v>5951451</v>
      </c>
      <c r="E107" t="s">
        <v>5197</v>
      </c>
      <c r="F107">
        <v>0</v>
      </c>
      <c r="G107" t="s">
        <v>5247</v>
      </c>
      <c r="H107" t="s">
        <v>5352</v>
      </c>
      <c r="I107" t="s">
        <v>14</v>
      </c>
      <c r="J107" t="s">
        <v>227</v>
      </c>
      <c r="K107">
        <v>16</v>
      </c>
      <c r="L107" t="s">
        <v>5247</v>
      </c>
      <c r="M107">
        <v>0</v>
      </c>
      <c r="N107">
        <v>0.193607680534436</v>
      </c>
    </row>
    <row r="108" spans="1:14">
      <c r="A108" t="s">
        <v>297</v>
      </c>
      <c r="B108">
        <v>17</v>
      </c>
      <c r="C108">
        <v>5428576</v>
      </c>
      <c r="D108">
        <v>5331896</v>
      </c>
      <c r="E108" t="s">
        <v>5196</v>
      </c>
      <c r="F108">
        <v>0.56000000000000005</v>
      </c>
      <c r="G108" t="s">
        <v>5247</v>
      </c>
      <c r="H108" t="s">
        <v>5353</v>
      </c>
      <c r="I108" t="s">
        <v>14</v>
      </c>
      <c r="J108" t="s">
        <v>227</v>
      </c>
      <c r="K108">
        <v>16</v>
      </c>
      <c r="L108" t="s">
        <v>4453</v>
      </c>
      <c r="M108">
        <v>0.329660255894415</v>
      </c>
      <c r="N108">
        <v>0.76710682244145301</v>
      </c>
    </row>
    <row r="109" spans="1:14">
      <c r="A109" t="s">
        <v>298</v>
      </c>
      <c r="B109">
        <v>8</v>
      </c>
      <c r="C109">
        <v>47881610</v>
      </c>
      <c r="D109">
        <v>48794171</v>
      </c>
      <c r="E109" t="s">
        <v>5195</v>
      </c>
      <c r="F109">
        <v>1</v>
      </c>
      <c r="G109" t="s">
        <v>5247</v>
      </c>
      <c r="H109" t="s">
        <v>5354</v>
      </c>
      <c r="I109" t="s">
        <v>14</v>
      </c>
      <c r="J109" t="s">
        <v>227</v>
      </c>
      <c r="K109">
        <v>16</v>
      </c>
      <c r="L109" t="s">
        <v>5273</v>
      </c>
      <c r="M109">
        <v>0.806392319465564</v>
      </c>
      <c r="N109">
        <v>1</v>
      </c>
    </row>
    <row r="110" spans="1:14">
      <c r="A110" t="s">
        <v>299</v>
      </c>
      <c r="B110">
        <v>2</v>
      </c>
      <c r="C110">
        <v>27980427</v>
      </c>
      <c r="D110">
        <v>28203294</v>
      </c>
      <c r="E110" t="s">
        <v>5195</v>
      </c>
      <c r="F110">
        <v>0.52</v>
      </c>
      <c r="G110" t="s">
        <v>5247</v>
      </c>
      <c r="H110" t="s">
        <v>5355</v>
      </c>
      <c r="I110" t="s">
        <v>13</v>
      </c>
      <c r="J110" t="s">
        <v>227</v>
      </c>
      <c r="K110">
        <v>5</v>
      </c>
      <c r="L110" t="s">
        <v>4515</v>
      </c>
      <c r="M110">
        <v>0.18188307008726001</v>
      </c>
      <c r="N110">
        <v>0.84073763132141299</v>
      </c>
    </row>
    <row r="111" spans="1:14">
      <c r="A111" t="s">
        <v>299</v>
      </c>
      <c r="B111">
        <v>2</v>
      </c>
      <c r="C111">
        <v>27980427</v>
      </c>
      <c r="D111">
        <v>28203294</v>
      </c>
      <c r="E111" t="s">
        <v>5195</v>
      </c>
      <c r="F111">
        <v>0.12</v>
      </c>
      <c r="G111" t="s">
        <v>5247</v>
      </c>
      <c r="H111" t="s">
        <v>5356</v>
      </c>
      <c r="I111" t="s">
        <v>14</v>
      </c>
      <c r="J111" t="s">
        <v>227</v>
      </c>
      <c r="K111">
        <v>16</v>
      </c>
      <c r="L111" t="s">
        <v>4457</v>
      </c>
      <c r="M111">
        <v>3.2767774577422103E-2</v>
      </c>
      <c r="N111">
        <v>0.35437406262874999</v>
      </c>
    </row>
    <row r="112" spans="1:14">
      <c r="A112" t="s">
        <v>301</v>
      </c>
      <c r="B112">
        <v>6</v>
      </c>
      <c r="C112">
        <v>10951504</v>
      </c>
      <c r="D112">
        <v>10951737</v>
      </c>
      <c r="E112" t="s">
        <v>5198</v>
      </c>
      <c r="F112">
        <v>0.16</v>
      </c>
      <c r="G112" t="s">
        <v>5247</v>
      </c>
      <c r="H112" t="s">
        <v>5357</v>
      </c>
      <c r="I112" t="s">
        <v>14</v>
      </c>
      <c r="J112" t="s">
        <v>227</v>
      </c>
      <c r="K112">
        <v>16</v>
      </c>
      <c r="L112" t="s">
        <v>4545</v>
      </c>
      <c r="M112">
        <v>5.1602574492917601E-2</v>
      </c>
      <c r="N112">
        <v>0.40005064827049902</v>
      </c>
    </row>
    <row r="113" spans="1:14">
      <c r="A113" t="s">
        <v>302</v>
      </c>
      <c r="B113">
        <v>15</v>
      </c>
      <c r="C113">
        <v>40979249</v>
      </c>
      <c r="D113">
        <v>41271447</v>
      </c>
      <c r="E113" t="s">
        <v>5195</v>
      </c>
      <c r="F113">
        <v>0.36</v>
      </c>
      <c r="G113" t="s">
        <v>5247</v>
      </c>
      <c r="H113" t="s">
        <v>5358</v>
      </c>
      <c r="I113" t="s">
        <v>14</v>
      </c>
      <c r="J113" t="s">
        <v>227</v>
      </c>
      <c r="K113">
        <v>16</v>
      </c>
      <c r="L113" t="s">
        <v>4445</v>
      </c>
      <c r="M113">
        <v>0.17416871224401401</v>
      </c>
      <c r="N113">
        <v>0.60004143830562895</v>
      </c>
    </row>
    <row r="114" spans="1:14">
      <c r="A114" t="s">
        <v>303</v>
      </c>
      <c r="B114">
        <v>6</v>
      </c>
      <c r="C114">
        <v>47520026</v>
      </c>
      <c r="D114">
        <v>47487762</v>
      </c>
      <c r="E114" t="s">
        <v>5198</v>
      </c>
      <c r="F114">
        <v>0.16</v>
      </c>
      <c r="G114" t="s">
        <v>5247</v>
      </c>
      <c r="H114" t="s">
        <v>5359</v>
      </c>
      <c r="I114" t="s">
        <v>14</v>
      </c>
      <c r="J114" t="s">
        <v>304</v>
      </c>
      <c r="K114">
        <v>16</v>
      </c>
      <c r="L114" t="s">
        <v>4545</v>
      </c>
      <c r="M114">
        <v>5.1602574492917601E-2</v>
      </c>
      <c r="N114">
        <v>0.40005064827049902</v>
      </c>
    </row>
    <row r="115" spans="1:14">
      <c r="A115" t="s">
        <v>305</v>
      </c>
      <c r="B115">
        <v>19</v>
      </c>
      <c r="C115">
        <v>45045877</v>
      </c>
      <c r="D115">
        <v>45549135</v>
      </c>
      <c r="E115" t="s">
        <v>5196</v>
      </c>
      <c r="F115">
        <v>0</v>
      </c>
      <c r="G115" t="s">
        <v>5247</v>
      </c>
      <c r="H115" t="s">
        <v>5360</v>
      </c>
      <c r="I115" t="s">
        <v>14</v>
      </c>
      <c r="J115" t="s">
        <v>304</v>
      </c>
      <c r="K115">
        <v>16</v>
      </c>
      <c r="L115" t="s">
        <v>5247</v>
      </c>
      <c r="M115">
        <v>0</v>
      </c>
      <c r="N115">
        <v>0.193607680534436</v>
      </c>
    </row>
    <row r="116" spans="1:14">
      <c r="A116" t="s">
        <v>306</v>
      </c>
      <c r="B116">
        <v>7</v>
      </c>
      <c r="C116">
        <v>146252937</v>
      </c>
      <c r="D116">
        <v>145950029</v>
      </c>
      <c r="E116" t="s">
        <v>5195</v>
      </c>
      <c r="F116">
        <v>0</v>
      </c>
      <c r="G116" t="s">
        <v>5247</v>
      </c>
      <c r="H116" t="s">
        <v>5361</v>
      </c>
      <c r="I116" t="s">
        <v>14</v>
      </c>
      <c r="J116" t="s">
        <v>304</v>
      </c>
      <c r="K116">
        <v>16</v>
      </c>
      <c r="L116" t="s">
        <v>5247</v>
      </c>
      <c r="M116">
        <v>0</v>
      </c>
      <c r="N116">
        <v>0.193607680534436</v>
      </c>
    </row>
    <row r="117" spans="1:14">
      <c r="A117" t="s">
        <v>307</v>
      </c>
      <c r="B117">
        <v>2</v>
      </c>
      <c r="C117">
        <v>60832908</v>
      </c>
      <c r="D117">
        <v>61060043</v>
      </c>
      <c r="E117" t="s">
        <v>5196</v>
      </c>
      <c r="F117">
        <v>0.86</v>
      </c>
      <c r="G117" t="s">
        <v>5247</v>
      </c>
      <c r="H117" t="s">
        <v>5362</v>
      </c>
      <c r="I117" t="s">
        <v>14</v>
      </c>
      <c r="J117" t="s">
        <v>304</v>
      </c>
      <c r="K117">
        <v>16</v>
      </c>
      <c r="L117" t="s">
        <v>4474</v>
      </c>
      <c r="M117">
        <v>0.62246714258948999</v>
      </c>
      <c r="N117">
        <v>0.95813532742571605</v>
      </c>
    </row>
    <row r="118" spans="1:14">
      <c r="A118" t="s">
        <v>310</v>
      </c>
      <c r="B118">
        <v>3</v>
      </c>
      <c r="C118">
        <v>169273046</v>
      </c>
      <c r="D118">
        <v>168990834</v>
      </c>
      <c r="E118" t="s">
        <v>5196</v>
      </c>
      <c r="F118">
        <v>1</v>
      </c>
      <c r="G118" t="s">
        <v>5247</v>
      </c>
      <c r="H118" t="s">
        <v>5363</v>
      </c>
      <c r="I118" t="s">
        <v>14</v>
      </c>
      <c r="J118" t="s">
        <v>304</v>
      </c>
      <c r="K118">
        <v>16</v>
      </c>
      <c r="L118" t="s">
        <v>5273</v>
      </c>
      <c r="M118">
        <v>0.806392319465564</v>
      </c>
      <c r="N118">
        <v>1</v>
      </c>
    </row>
    <row r="119" spans="1:14">
      <c r="A119" t="s">
        <v>311</v>
      </c>
      <c r="B119">
        <v>9</v>
      </c>
      <c r="C119">
        <v>110213589</v>
      </c>
      <c r="D119">
        <v>112975869</v>
      </c>
      <c r="E119" t="s">
        <v>5195</v>
      </c>
      <c r="F119">
        <v>0</v>
      </c>
      <c r="G119" t="s">
        <v>5247</v>
      </c>
      <c r="H119" t="s">
        <v>5364</v>
      </c>
      <c r="I119" t="s">
        <v>14</v>
      </c>
      <c r="J119" t="s">
        <v>304</v>
      </c>
      <c r="K119">
        <v>16</v>
      </c>
      <c r="L119" t="s">
        <v>5247</v>
      </c>
      <c r="M119">
        <v>0</v>
      </c>
      <c r="N119">
        <v>0.193607680534436</v>
      </c>
    </row>
    <row r="120" spans="1:14">
      <c r="A120" t="s">
        <v>312</v>
      </c>
      <c r="B120">
        <v>19</v>
      </c>
      <c r="C120">
        <v>44986934</v>
      </c>
      <c r="D120">
        <v>45490192</v>
      </c>
      <c r="E120" t="s">
        <v>5198</v>
      </c>
      <c r="F120">
        <v>0.24</v>
      </c>
      <c r="G120" t="s">
        <v>5247</v>
      </c>
      <c r="H120" t="s">
        <v>5365</v>
      </c>
      <c r="I120" t="s">
        <v>14</v>
      </c>
      <c r="J120" t="s">
        <v>304</v>
      </c>
      <c r="K120">
        <v>16</v>
      </c>
      <c r="L120" t="s">
        <v>4449</v>
      </c>
      <c r="M120">
        <v>9.5792488470350406E-2</v>
      </c>
      <c r="N120">
        <v>0.48488350540755698</v>
      </c>
    </row>
    <row r="121" spans="1:14">
      <c r="A121" t="s">
        <v>313</v>
      </c>
      <c r="B121">
        <v>19</v>
      </c>
      <c r="C121">
        <v>44960129</v>
      </c>
      <c r="D121">
        <v>45463386</v>
      </c>
      <c r="E121" t="s">
        <v>5196</v>
      </c>
      <c r="F121">
        <v>0</v>
      </c>
      <c r="G121" t="s">
        <v>5247</v>
      </c>
      <c r="H121" t="s">
        <v>5366</v>
      </c>
      <c r="I121" t="s">
        <v>14</v>
      </c>
      <c r="J121" t="s">
        <v>304</v>
      </c>
      <c r="K121">
        <v>16</v>
      </c>
      <c r="L121" t="s">
        <v>5247</v>
      </c>
      <c r="M121">
        <v>0</v>
      </c>
      <c r="N121">
        <v>0.193607680534436</v>
      </c>
    </row>
    <row r="122" spans="1:14">
      <c r="A122" t="s">
        <v>314</v>
      </c>
      <c r="B122">
        <v>12</v>
      </c>
      <c r="C122">
        <v>89830937</v>
      </c>
      <c r="D122">
        <v>90224714</v>
      </c>
      <c r="E122" t="s">
        <v>5195</v>
      </c>
      <c r="F122">
        <v>1</v>
      </c>
      <c r="G122" t="s">
        <v>5247</v>
      </c>
      <c r="H122" t="s">
        <v>5367</v>
      </c>
      <c r="I122" t="s">
        <v>14</v>
      </c>
      <c r="J122" t="s">
        <v>304</v>
      </c>
      <c r="K122">
        <v>16</v>
      </c>
      <c r="L122" t="s">
        <v>5273</v>
      </c>
      <c r="M122">
        <v>0.806392319465564</v>
      </c>
      <c r="N122">
        <v>1</v>
      </c>
    </row>
    <row r="123" spans="1:14">
      <c r="A123" t="s">
        <v>315</v>
      </c>
      <c r="B123">
        <v>16</v>
      </c>
      <c r="C123">
        <v>19423707</v>
      </c>
      <c r="D123">
        <v>19435029</v>
      </c>
      <c r="E123" t="s">
        <v>5195</v>
      </c>
      <c r="F123">
        <v>0</v>
      </c>
      <c r="G123" t="s">
        <v>5247</v>
      </c>
      <c r="H123" t="s">
        <v>5368</v>
      </c>
      <c r="I123" t="s">
        <v>14</v>
      </c>
      <c r="J123" t="s">
        <v>304</v>
      </c>
      <c r="K123">
        <v>16</v>
      </c>
      <c r="L123" t="s">
        <v>5247</v>
      </c>
      <c r="M123">
        <v>0</v>
      </c>
      <c r="N123">
        <v>0.193607680534436</v>
      </c>
    </row>
    <row r="124" spans="1:14">
      <c r="A124" t="s">
        <v>316</v>
      </c>
      <c r="B124">
        <v>2</v>
      </c>
      <c r="C124">
        <v>17246318</v>
      </c>
      <c r="D124">
        <v>17427585</v>
      </c>
      <c r="E124" t="s">
        <v>5196</v>
      </c>
      <c r="F124">
        <v>0</v>
      </c>
      <c r="G124" t="s">
        <v>5247</v>
      </c>
      <c r="H124" t="s">
        <v>5369</v>
      </c>
      <c r="I124" t="s">
        <v>14</v>
      </c>
      <c r="J124" t="s">
        <v>304</v>
      </c>
      <c r="K124">
        <v>16</v>
      </c>
      <c r="L124" t="s">
        <v>5247</v>
      </c>
      <c r="M124">
        <v>0</v>
      </c>
      <c r="N124">
        <v>0.193607680534436</v>
      </c>
    </row>
    <row r="125" spans="1:14">
      <c r="A125" t="s">
        <v>317</v>
      </c>
      <c r="B125">
        <v>2</v>
      </c>
      <c r="C125">
        <v>127128582</v>
      </c>
      <c r="D125">
        <v>127886158</v>
      </c>
      <c r="E125" t="s">
        <v>5195</v>
      </c>
      <c r="F125">
        <v>0.21</v>
      </c>
      <c r="G125" t="s">
        <v>5247</v>
      </c>
      <c r="H125" t="s">
        <v>5370</v>
      </c>
      <c r="I125" t="s">
        <v>14</v>
      </c>
      <c r="J125" t="s">
        <v>304</v>
      </c>
      <c r="K125">
        <v>16</v>
      </c>
      <c r="L125" t="s">
        <v>4442</v>
      </c>
      <c r="M125">
        <v>7.8338045832293507E-2</v>
      </c>
      <c r="N125">
        <v>0.45395440887768002</v>
      </c>
    </row>
    <row r="126" spans="1:14">
      <c r="A126" t="s">
        <v>318</v>
      </c>
      <c r="B126">
        <v>11</v>
      </c>
      <c r="C126">
        <v>43611658</v>
      </c>
      <c r="D126">
        <v>43633208</v>
      </c>
      <c r="E126" t="s">
        <v>5195</v>
      </c>
      <c r="F126">
        <v>0</v>
      </c>
      <c r="G126" t="s">
        <v>5247</v>
      </c>
      <c r="H126" t="s">
        <v>5371</v>
      </c>
      <c r="I126" t="s">
        <v>14</v>
      </c>
      <c r="J126" t="s">
        <v>304</v>
      </c>
      <c r="K126">
        <v>16</v>
      </c>
      <c r="L126" t="s">
        <v>5247</v>
      </c>
      <c r="M126">
        <v>0</v>
      </c>
      <c r="N126">
        <v>0.193607680534436</v>
      </c>
    </row>
    <row r="127" spans="1:14">
      <c r="A127" t="s">
        <v>319</v>
      </c>
      <c r="B127">
        <v>4</v>
      </c>
      <c r="C127">
        <v>46412095</v>
      </c>
      <c r="D127">
        <v>46414112</v>
      </c>
      <c r="E127" t="s">
        <v>5196</v>
      </c>
      <c r="F127">
        <v>0</v>
      </c>
      <c r="G127" t="s">
        <v>5247</v>
      </c>
      <c r="H127" t="s">
        <v>5372</v>
      </c>
      <c r="I127" t="s">
        <v>14</v>
      </c>
      <c r="J127" t="s">
        <v>304</v>
      </c>
      <c r="K127">
        <v>16</v>
      </c>
      <c r="L127" t="s">
        <v>5247</v>
      </c>
      <c r="M127">
        <v>0</v>
      </c>
      <c r="N127">
        <v>0.193607680534436</v>
      </c>
    </row>
    <row r="128" spans="1:14">
      <c r="A128" t="s">
        <v>320</v>
      </c>
      <c r="B128">
        <v>11</v>
      </c>
      <c r="C128">
        <v>92422052</v>
      </c>
      <c r="D128">
        <v>92155218</v>
      </c>
      <c r="E128" t="s">
        <v>5195</v>
      </c>
      <c r="F128">
        <v>0</v>
      </c>
      <c r="G128" t="s">
        <v>5247</v>
      </c>
      <c r="H128" t="s">
        <v>5373</v>
      </c>
      <c r="I128" t="s">
        <v>14</v>
      </c>
      <c r="J128" t="s">
        <v>304</v>
      </c>
      <c r="K128">
        <v>16</v>
      </c>
      <c r="L128" t="s">
        <v>5247</v>
      </c>
      <c r="M128">
        <v>0</v>
      </c>
      <c r="N128">
        <v>0.193607680534436</v>
      </c>
    </row>
    <row r="129" spans="1:14">
      <c r="A129" t="s">
        <v>321</v>
      </c>
      <c r="B129">
        <v>21</v>
      </c>
      <c r="C129">
        <v>32716160</v>
      </c>
      <c r="D129">
        <v>34088470</v>
      </c>
      <c r="E129" t="s">
        <v>5195</v>
      </c>
      <c r="F129">
        <v>1</v>
      </c>
      <c r="G129" t="s">
        <v>5247</v>
      </c>
      <c r="H129" t="s">
        <v>5374</v>
      </c>
      <c r="I129" t="s">
        <v>14</v>
      </c>
      <c r="J129" t="s">
        <v>304</v>
      </c>
      <c r="K129">
        <v>16</v>
      </c>
      <c r="L129" t="s">
        <v>5273</v>
      </c>
      <c r="M129">
        <v>0.806392319465564</v>
      </c>
      <c r="N129">
        <v>1</v>
      </c>
    </row>
    <row r="130" spans="1:14">
      <c r="A130" t="s">
        <v>322</v>
      </c>
      <c r="B130">
        <v>14</v>
      </c>
      <c r="C130">
        <v>97442349</v>
      </c>
      <c r="D130">
        <v>97908686</v>
      </c>
      <c r="E130" t="s">
        <v>5195</v>
      </c>
      <c r="F130">
        <v>1</v>
      </c>
      <c r="G130" t="s">
        <v>5247</v>
      </c>
      <c r="H130" t="s">
        <v>5375</v>
      </c>
      <c r="I130" t="s">
        <v>14</v>
      </c>
      <c r="J130" t="s">
        <v>304</v>
      </c>
      <c r="K130">
        <v>16</v>
      </c>
      <c r="L130" t="s">
        <v>5273</v>
      </c>
      <c r="M130">
        <v>0.806392319465564</v>
      </c>
      <c r="N130">
        <v>1</v>
      </c>
    </row>
    <row r="131" spans="1:14">
      <c r="A131" t="s">
        <v>323</v>
      </c>
      <c r="B131">
        <v>19</v>
      </c>
      <c r="C131">
        <v>44723891</v>
      </c>
      <c r="D131">
        <v>45227155</v>
      </c>
      <c r="E131" t="s">
        <v>5195</v>
      </c>
      <c r="F131">
        <v>0</v>
      </c>
      <c r="G131" t="s">
        <v>5247</v>
      </c>
      <c r="H131" t="s">
        <v>5376</v>
      </c>
      <c r="I131" t="s">
        <v>14</v>
      </c>
      <c r="J131" t="s">
        <v>304</v>
      </c>
      <c r="K131">
        <v>16</v>
      </c>
      <c r="L131" t="s">
        <v>5247</v>
      </c>
      <c r="M131">
        <v>0</v>
      </c>
      <c r="N131">
        <v>0.193607680534436</v>
      </c>
    </row>
    <row r="132" spans="1:14">
      <c r="A132" t="s">
        <v>324</v>
      </c>
      <c r="B132">
        <v>14</v>
      </c>
      <c r="C132">
        <v>52933911</v>
      </c>
      <c r="D132">
        <v>53400629</v>
      </c>
      <c r="E132" t="s">
        <v>5197</v>
      </c>
      <c r="F132">
        <v>0</v>
      </c>
      <c r="G132" t="s">
        <v>5247</v>
      </c>
      <c r="H132" t="s">
        <v>5377</v>
      </c>
      <c r="I132" t="s">
        <v>14</v>
      </c>
      <c r="J132" t="s">
        <v>304</v>
      </c>
      <c r="K132">
        <v>16</v>
      </c>
      <c r="L132" t="s">
        <v>5247</v>
      </c>
      <c r="M132">
        <v>0</v>
      </c>
      <c r="N132">
        <v>0.193607680534436</v>
      </c>
    </row>
    <row r="133" spans="1:14">
      <c r="A133" t="s">
        <v>325</v>
      </c>
      <c r="B133">
        <v>10</v>
      </c>
      <c r="C133">
        <v>13974159</v>
      </c>
      <c r="D133">
        <v>14016159</v>
      </c>
      <c r="E133" t="s">
        <v>5197</v>
      </c>
      <c r="F133">
        <v>1</v>
      </c>
      <c r="G133" t="s">
        <v>5247</v>
      </c>
      <c r="H133" t="s">
        <v>5378</v>
      </c>
      <c r="I133" t="s">
        <v>14</v>
      </c>
      <c r="J133" t="s">
        <v>304</v>
      </c>
      <c r="K133">
        <v>16</v>
      </c>
      <c r="L133" t="s">
        <v>5273</v>
      </c>
      <c r="M133">
        <v>0.806392319465564</v>
      </c>
      <c r="N133">
        <v>1</v>
      </c>
    </row>
    <row r="134" spans="1:14">
      <c r="A134" t="s">
        <v>326</v>
      </c>
      <c r="B134">
        <v>15</v>
      </c>
      <c r="C134">
        <v>50699812</v>
      </c>
      <c r="D134">
        <v>50992009</v>
      </c>
      <c r="E134" t="s">
        <v>5196</v>
      </c>
      <c r="F134">
        <v>0.84</v>
      </c>
      <c r="G134" t="s">
        <v>5247</v>
      </c>
      <c r="H134" t="s">
        <v>5379</v>
      </c>
      <c r="I134" t="s">
        <v>14</v>
      </c>
      <c r="J134" t="s">
        <v>304</v>
      </c>
      <c r="K134">
        <v>16</v>
      </c>
      <c r="L134" t="s">
        <v>4451</v>
      </c>
      <c r="M134">
        <v>0.59994935172950103</v>
      </c>
      <c r="N134">
        <v>0.94839742550708295</v>
      </c>
    </row>
    <row r="135" spans="1:14">
      <c r="A135" t="s">
        <v>327</v>
      </c>
      <c r="B135">
        <v>19</v>
      </c>
      <c r="C135">
        <v>45077818</v>
      </c>
      <c r="D135">
        <v>45581076</v>
      </c>
      <c r="E135" t="s">
        <v>5196</v>
      </c>
      <c r="F135">
        <v>0</v>
      </c>
      <c r="G135" t="s">
        <v>5247</v>
      </c>
      <c r="H135" t="s">
        <v>5380</v>
      </c>
      <c r="I135" t="s">
        <v>14</v>
      </c>
      <c r="J135" t="s">
        <v>304</v>
      </c>
      <c r="K135">
        <v>16</v>
      </c>
      <c r="L135" t="s">
        <v>5247</v>
      </c>
      <c r="M135">
        <v>0</v>
      </c>
      <c r="N135">
        <v>0.193607680534436</v>
      </c>
    </row>
    <row r="136" spans="1:14">
      <c r="A136" t="s">
        <v>328</v>
      </c>
      <c r="B136">
        <v>7</v>
      </c>
      <c r="C136">
        <v>83870966</v>
      </c>
      <c r="D136">
        <v>83500282</v>
      </c>
      <c r="E136" t="s">
        <v>5196</v>
      </c>
      <c r="F136">
        <v>1</v>
      </c>
      <c r="G136" t="s">
        <v>5247</v>
      </c>
      <c r="H136" t="s">
        <v>5381</v>
      </c>
      <c r="I136" t="s">
        <v>14</v>
      </c>
      <c r="J136" t="s">
        <v>304</v>
      </c>
      <c r="K136">
        <v>16</v>
      </c>
      <c r="L136" t="s">
        <v>5273</v>
      </c>
      <c r="M136">
        <v>0.806392319465564</v>
      </c>
      <c r="N136">
        <v>1</v>
      </c>
    </row>
    <row r="137" spans="1:14">
      <c r="A137" t="s">
        <v>329</v>
      </c>
      <c r="B137">
        <v>1</v>
      </c>
      <c r="C137">
        <v>81589710</v>
      </c>
      <c r="D137">
        <v>82055395</v>
      </c>
      <c r="E137" t="s">
        <v>5197</v>
      </c>
      <c r="F137">
        <v>1</v>
      </c>
      <c r="G137" t="s">
        <v>5247</v>
      </c>
      <c r="H137" t="s">
        <v>5382</v>
      </c>
      <c r="I137" t="s">
        <v>14</v>
      </c>
      <c r="J137" t="s">
        <v>304</v>
      </c>
      <c r="K137">
        <v>16</v>
      </c>
      <c r="L137" t="s">
        <v>5273</v>
      </c>
      <c r="M137">
        <v>0.806392319465564</v>
      </c>
      <c r="N137">
        <v>1</v>
      </c>
    </row>
    <row r="138" spans="1:14">
      <c r="A138" t="s">
        <v>330</v>
      </c>
      <c r="B138">
        <v>11</v>
      </c>
      <c r="C138">
        <v>112392241</v>
      </c>
      <c r="D138">
        <v>112262964</v>
      </c>
      <c r="E138" t="s">
        <v>5195</v>
      </c>
      <c r="F138">
        <v>0</v>
      </c>
      <c r="G138" t="s">
        <v>5247</v>
      </c>
      <c r="H138" t="s">
        <v>5383</v>
      </c>
      <c r="I138" t="s">
        <v>14</v>
      </c>
      <c r="J138" t="s">
        <v>304</v>
      </c>
      <c r="K138">
        <v>16</v>
      </c>
      <c r="L138" t="s">
        <v>5247</v>
      </c>
      <c r="M138">
        <v>0</v>
      </c>
      <c r="N138">
        <v>0.193607680534436</v>
      </c>
    </row>
    <row r="139" spans="1:14">
      <c r="A139" t="s">
        <v>331</v>
      </c>
      <c r="B139">
        <v>8</v>
      </c>
      <c r="C139">
        <v>37276671</v>
      </c>
      <c r="D139">
        <v>37134189</v>
      </c>
      <c r="E139" t="s">
        <v>5195</v>
      </c>
      <c r="F139">
        <v>0</v>
      </c>
      <c r="G139" t="s">
        <v>5247</v>
      </c>
      <c r="H139" t="s">
        <v>5384</v>
      </c>
      <c r="I139" t="s">
        <v>14</v>
      </c>
      <c r="J139" t="s">
        <v>304</v>
      </c>
      <c r="K139">
        <v>16</v>
      </c>
      <c r="L139" t="s">
        <v>5247</v>
      </c>
      <c r="M139">
        <v>0</v>
      </c>
      <c r="N139">
        <v>0.193607680534436</v>
      </c>
    </row>
    <row r="140" spans="1:14">
      <c r="A140" t="s">
        <v>332</v>
      </c>
      <c r="B140">
        <v>3</v>
      </c>
      <c r="C140">
        <v>42864624</v>
      </c>
      <c r="D140">
        <v>42906116</v>
      </c>
      <c r="E140" t="s">
        <v>5198</v>
      </c>
      <c r="F140">
        <v>0</v>
      </c>
      <c r="G140" t="s">
        <v>5247</v>
      </c>
      <c r="H140" t="s">
        <v>5385</v>
      </c>
      <c r="I140" t="s">
        <v>14</v>
      </c>
      <c r="J140" t="s">
        <v>304</v>
      </c>
      <c r="K140">
        <v>16</v>
      </c>
      <c r="L140" t="s">
        <v>5247</v>
      </c>
      <c r="M140">
        <v>0</v>
      </c>
      <c r="N140">
        <v>0.193607680534436</v>
      </c>
    </row>
    <row r="141" spans="1:14">
      <c r="A141" t="s">
        <v>333</v>
      </c>
      <c r="B141">
        <v>10</v>
      </c>
      <c r="C141">
        <v>13966445</v>
      </c>
      <c r="D141">
        <v>14008445</v>
      </c>
      <c r="E141" t="s">
        <v>5196</v>
      </c>
      <c r="F141">
        <v>0.03</v>
      </c>
      <c r="G141" t="s">
        <v>5247</v>
      </c>
      <c r="H141" t="s">
        <v>5386</v>
      </c>
      <c r="I141" t="s">
        <v>14</v>
      </c>
      <c r="J141" t="s">
        <v>304</v>
      </c>
      <c r="K141">
        <v>16</v>
      </c>
      <c r="L141" t="s">
        <v>4556</v>
      </c>
      <c r="M141">
        <v>3.0372082184858002E-3</v>
      </c>
      <c r="N141">
        <v>0.23895401148388401</v>
      </c>
    </row>
    <row r="142" spans="1:14">
      <c r="A142" t="s">
        <v>335</v>
      </c>
      <c r="B142">
        <v>2</v>
      </c>
      <c r="C142">
        <v>233159830</v>
      </c>
      <c r="D142">
        <v>234068476</v>
      </c>
      <c r="E142" t="s">
        <v>5195</v>
      </c>
      <c r="F142">
        <v>0.13</v>
      </c>
      <c r="G142" t="s">
        <v>5247</v>
      </c>
      <c r="H142" t="s">
        <v>5387</v>
      </c>
      <c r="I142" t="s">
        <v>14</v>
      </c>
      <c r="J142" t="s">
        <v>304</v>
      </c>
      <c r="K142">
        <v>16</v>
      </c>
      <c r="L142" t="s">
        <v>4456</v>
      </c>
      <c r="M142">
        <v>3.7231133725714703E-2</v>
      </c>
      <c r="N142">
        <v>0.36603854986976803</v>
      </c>
    </row>
    <row r="143" spans="1:14">
      <c r="A143" t="s">
        <v>337</v>
      </c>
      <c r="B143">
        <v>1</v>
      </c>
      <c r="C143">
        <v>207611623</v>
      </c>
      <c r="D143">
        <v>207784968</v>
      </c>
      <c r="E143" t="s">
        <v>5196</v>
      </c>
      <c r="F143">
        <v>0</v>
      </c>
      <c r="G143" t="s">
        <v>5247</v>
      </c>
      <c r="H143" t="s">
        <v>5388</v>
      </c>
      <c r="I143" t="s">
        <v>10</v>
      </c>
      <c r="J143" t="s">
        <v>304</v>
      </c>
      <c r="K143">
        <v>6</v>
      </c>
      <c r="L143" t="s">
        <v>5247</v>
      </c>
      <c r="M143">
        <v>0</v>
      </c>
      <c r="N143">
        <v>0.39033428790216501</v>
      </c>
    </row>
    <row r="144" spans="1:14">
      <c r="A144" t="s">
        <v>337</v>
      </c>
      <c r="B144">
        <v>1</v>
      </c>
      <c r="C144">
        <v>207611623</v>
      </c>
      <c r="D144">
        <v>207784968</v>
      </c>
      <c r="E144" t="s">
        <v>5196</v>
      </c>
      <c r="F144">
        <v>7.0000000000000007E-2</v>
      </c>
      <c r="G144" t="s">
        <v>5247</v>
      </c>
      <c r="H144" t="s">
        <v>5389</v>
      </c>
      <c r="I144" t="s">
        <v>13</v>
      </c>
      <c r="J144" t="s">
        <v>304</v>
      </c>
      <c r="K144">
        <v>6</v>
      </c>
      <c r="L144" t="s">
        <v>4543</v>
      </c>
      <c r="M144">
        <v>6.3652686117132099E-3</v>
      </c>
      <c r="N144">
        <v>0.469322218984149</v>
      </c>
    </row>
    <row r="145" spans="1:14">
      <c r="A145" t="s">
        <v>337</v>
      </c>
      <c r="B145">
        <v>1</v>
      </c>
      <c r="C145">
        <v>207611623</v>
      </c>
      <c r="D145">
        <v>207784968</v>
      </c>
      <c r="E145" t="s">
        <v>5196</v>
      </c>
      <c r="F145">
        <v>0</v>
      </c>
      <c r="G145" t="s">
        <v>5247</v>
      </c>
      <c r="H145" t="s">
        <v>5390</v>
      </c>
      <c r="I145" t="s">
        <v>14</v>
      </c>
      <c r="J145" t="s">
        <v>304</v>
      </c>
      <c r="K145">
        <v>16</v>
      </c>
      <c r="L145" t="s">
        <v>5247</v>
      </c>
      <c r="M145">
        <v>0</v>
      </c>
      <c r="N145">
        <v>0.193607680534436</v>
      </c>
    </row>
    <row r="146" spans="1:14">
      <c r="A146" t="s">
        <v>339</v>
      </c>
      <c r="B146">
        <v>19</v>
      </c>
      <c r="C146">
        <v>44865063</v>
      </c>
      <c r="D146">
        <v>45368320</v>
      </c>
      <c r="E146" t="s">
        <v>5197</v>
      </c>
      <c r="F146">
        <v>0</v>
      </c>
      <c r="G146" t="s">
        <v>5247</v>
      </c>
      <c r="H146" t="s">
        <v>5391</v>
      </c>
      <c r="I146" t="s">
        <v>10</v>
      </c>
      <c r="J146" t="s">
        <v>304</v>
      </c>
      <c r="K146">
        <v>5</v>
      </c>
      <c r="L146" t="s">
        <v>5247</v>
      </c>
      <c r="M146">
        <v>3.1392529421349397E-17</v>
      </c>
      <c r="N146">
        <v>0.43448246478317498</v>
      </c>
    </row>
    <row r="147" spans="1:14">
      <c r="A147" t="s">
        <v>339</v>
      </c>
      <c r="B147">
        <v>19</v>
      </c>
      <c r="C147">
        <v>44865063</v>
      </c>
      <c r="D147">
        <v>45368320</v>
      </c>
      <c r="E147" t="s">
        <v>5197</v>
      </c>
      <c r="F147">
        <v>0.74</v>
      </c>
      <c r="G147" t="s">
        <v>5247</v>
      </c>
      <c r="H147" t="s">
        <v>5392</v>
      </c>
      <c r="I147" t="s">
        <v>14</v>
      </c>
      <c r="J147" t="s">
        <v>304</v>
      </c>
      <c r="K147">
        <v>16</v>
      </c>
      <c r="L147" t="s">
        <v>4464</v>
      </c>
      <c r="M147">
        <v>0.49501667046199999</v>
      </c>
      <c r="N147">
        <v>0.89205164288146999</v>
      </c>
    </row>
    <row r="148" spans="1:14">
      <c r="A148" t="s">
        <v>341</v>
      </c>
      <c r="B148">
        <v>8</v>
      </c>
      <c r="C148">
        <v>62931072</v>
      </c>
      <c r="D148">
        <v>63843631</v>
      </c>
      <c r="E148" t="s">
        <v>5196</v>
      </c>
      <c r="F148">
        <v>1</v>
      </c>
      <c r="G148" t="s">
        <v>5247</v>
      </c>
      <c r="H148" t="s">
        <v>5202</v>
      </c>
      <c r="I148" t="s">
        <v>10</v>
      </c>
      <c r="J148" t="s">
        <v>304</v>
      </c>
      <c r="K148">
        <v>6</v>
      </c>
      <c r="L148" t="s">
        <v>5273</v>
      </c>
      <c r="M148">
        <v>0.60966571209783504</v>
      </c>
      <c r="N148">
        <v>1</v>
      </c>
    </row>
    <row r="149" spans="1:14">
      <c r="A149" t="s">
        <v>341</v>
      </c>
      <c r="B149">
        <v>8</v>
      </c>
      <c r="C149">
        <v>62931072</v>
      </c>
      <c r="D149">
        <v>63843631</v>
      </c>
      <c r="E149" t="s">
        <v>5196</v>
      </c>
      <c r="F149">
        <v>1</v>
      </c>
      <c r="G149" t="s">
        <v>5247</v>
      </c>
      <c r="H149" t="s">
        <v>5393</v>
      </c>
      <c r="I149" t="s">
        <v>13</v>
      </c>
      <c r="J149" t="s">
        <v>304</v>
      </c>
      <c r="K149">
        <v>5</v>
      </c>
      <c r="L149" t="s">
        <v>5273</v>
      </c>
      <c r="M149">
        <v>0.56551753521682502</v>
      </c>
      <c r="N149">
        <v>1</v>
      </c>
    </row>
    <row r="150" spans="1:14">
      <c r="A150" t="s">
        <v>341</v>
      </c>
      <c r="B150">
        <v>8</v>
      </c>
      <c r="C150">
        <v>62931072</v>
      </c>
      <c r="D150">
        <v>63843631</v>
      </c>
      <c r="E150" t="s">
        <v>5196</v>
      </c>
      <c r="F150">
        <v>1</v>
      </c>
      <c r="G150" t="s">
        <v>5247</v>
      </c>
      <c r="H150" t="s">
        <v>5394</v>
      </c>
      <c r="I150" t="s">
        <v>14</v>
      </c>
      <c r="J150" t="s">
        <v>304</v>
      </c>
      <c r="K150">
        <v>16</v>
      </c>
      <c r="L150" t="s">
        <v>5273</v>
      </c>
      <c r="M150">
        <v>0.806392319465564</v>
      </c>
      <c r="N150">
        <v>1</v>
      </c>
    </row>
    <row r="151" spans="1:14">
      <c r="A151" t="s">
        <v>344</v>
      </c>
      <c r="B151">
        <v>1</v>
      </c>
      <c r="C151">
        <v>161185602</v>
      </c>
      <c r="D151">
        <v>161155392</v>
      </c>
      <c r="E151" t="s">
        <v>5196</v>
      </c>
      <c r="F151">
        <v>0.25</v>
      </c>
      <c r="G151" t="s">
        <v>5247</v>
      </c>
      <c r="H151" t="s">
        <v>5395</v>
      </c>
      <c r="I151" t="s">
        <v>10</v>
      </c>
      <c r="J151" t="s">
        <v>304</v>
      </c>
      <c r="K151">
        <v>5</v>
      </c>
      <c r="L151" t="s">
        <v>4506</v>
      </c>
      <c r="M151">
        <v>5.3229227303442699E-2</v>
      </c>
      <c r="N151">
        <v>0.66401200508814495</v>
      </c>
    </row>
    <row r="152" spans="1:14">
      <c r="A152" t="s">
        <v>344</v>
      </c>
      <c r="B152">
        <v>1</v>
      </c>
      <c r="C152">
        <v>161185602</v>
      </c>
      <c r="D152">
        <v>161155392</v>
      </c>
      <c r="E152" t="s">
        <v>5196</v>
      </c>
      <c r="F152">
        <v>0.14000000000000001</v>
      </c>
      <c r="G152" t="s">
        <v>5247</v>
      </c>
      <c r="H152" t="s">
        <v>5396</v>
      </c>
      <c r="I152" t="s">
        <v>14</v>
      </c>
      <c r="J152" t="s">
        <v>304</v>
      </c>
      <c r="K152">
        <v>16</v>
      </c>
      <c r="L152" t="s">
        <v>4454</v>
      </c>
      <c r="M152">
        <v>4.1864672574284598E-2</v>
      </c>
      <c r="N152">
        <v>0.37753285741051001</v>
      </c>
    </row>
    <row r="153" spans="1:14">
      <c r="A153" t="s">
        <v>347</v>
      </c>
      <c r="B153">
        <v>5</v>
      </c>
      <c r="C153">
        <v>114241467</v>
      </c>
      <c r="D153">
        <v>113577164</v>
      </c>
      <c r="E153" t="s">
        <v>5196</v>
      </c>
      <c r="F153">
        <v>1</v>
      </c>
      <c r="G153" t="s">
        <v>5247</v>
      </c>
      <c r="H153" t="s">
        <v>5397</v>
      </c>
      <c r="I153" t="s">
        <v>14</v>
      </c>
      <c r="J153" t="s">
        <v>304</v>
      </c>
      <c r="K153">
        <v>16</v>
      </c>
      <c r="L153" t="s">
        <v>5273</v>
      </c>
      <c r="M153">
        <v>0.806392319465564</v>
      </c>
      <c r="N153">
        <v>1</v>
      </c>
    </row>
    <row r="154" spans="1:14">
      <c r="A154" t="s">
        <v>348</v>
      </c>
      <c r="B154">
        <v>19</v>
      </c>
      <c r="C154">
        <v>44960141</v>
      </c>
      <c r="D154">
        <v>45463398</v>
      </c>
      <c r="E154" t="s">
        <v>5198</v>
      </c>
      <c r="F154">
        <v>0</v>
      </c>
      <c r="G154" t="s">
        <v>5247</v>
      </c>
      <c r="H154" t="s">
        <v>5398</v>
      </c>
      <c r="I154" t="s">
        <v>14</v>
      </c>
      <c r="J154" t="s">
        <v>304</v>
      </c>
      <c r="K154">
        <v>16</v>
      </c>
      <c r="L154" t="s">
        <v>5247</v>
      </c>
      <c r="M154">
        <v>0</v>
      </c>
      <c r="N154">
        <v>0.193607680534436</v>
      </c>
    </row>
    <row r="155" spans="1:14">
      <c r="A155" t="s">
        <v>349</v>
      </c>
      <c r="B155">
        <v>20</v>
      </c>
      <c r="C155">
        <v>6999988</v>
      </c>
      <c r="D155">
        <v>6980635</v>
      </c>
      <c r="E155" t="s">
        <v>5196</v>
      </c>
      <c r="F155">
        <v>0</v>
      </c>
      <c r="G155" t="s">
        <v>5247</v>
      </c>
      <c r="H155" t="s">
        <v>5399</v>
      </c>
      <c r="I155" t="s">
        <v>14</v>
      </c>
      <c r="J155" t="s">
        <v>304</v>
      </c>
      <c r="K155">
        <v>16</v>
      </c>
      <c r="L155" t="s">
        <v>5247</v>
      </c>
      <c r="M155">
        <v>0</v>
      </c>
      <c r="N155">
        <v>0.193607680534436</v>
      </c>
    </row>
    <row r="156" spans="1:14">
      <c r="A156" t="s">
        <v>350</v>
      </c>
      <c r="B156">
        <v>10</v>
      </c>
      <c r="C156">
        <v>59580135</v>
      </c>
      <c r="D156">
        <v>61339893</v>
      </c>
      <c r="E156" t="s">
        <v>5195</v>
      </c>
      <c r="F156">
        <v>1</v>
      </c>
      <c r="G156" t="s">
        <v>5247</v>
      </c>
      <c r="H156" t="s">
        <v>5400</v>
      </c>
      <c r="I156" t="s">
        <v>14</v>
      </c>
      <c r="J156" t="s">
        <v>304</v>
      </c>
      <c r="K156">
        <v>16</v>
      </c>
      <c r="L156" t="s">
        <v>5273</v>
      </c>
      <c r="M156">
        <v>0.806392319465564</v>
      </c>
      <c r="N156">
        <v>1</v>
      </c>
    </row>
    <row r="157" spans="1:14">
      <c r="A157" t="s">
        <v>351</v>
      </c>
      <c r="B157">
        <v>2</v>
      </c>
      <c r="C157">
        <v>127122873</v>
      </c>
      <c r="D157">
        <v>127880449</v>
      </c>
      <c r="E157" t="s">
        <v>5196</v>
      </c>
      <c r="F157">
        <v>0.02</v>
      </c>
      <c r="G157" t="s">
        <v>5247</v>
      </c>
      <c r="H157" t="s">
        <v>5401</v>
      </c>
      <c r="I157" t="s">
        <v>10</v>
      </c>
      <c r="J157" t="s">
        <v>304</v>
      </c>
      <c r="K157">
        <v>6</v>
      </c>
      <c r="L157" t="s">
        <v>4475</v>
      </c>
      <c r="M157">
        <v>5.8886116581687205E-4</v>
      </c>
      <c r="N157">
        <v>0.41413205522026197</v>
      </c>
    </row>
    <row r="158" spans="1:14">
      <c r="A158" t="s">
        <v>351</v>
      </c>
      <c r="B158">
        <v>2</v>
      </c>
      <c r="C158">
        <v>127122873</v>
      </c>
      <c r="D158">
        <v>127880449</v>
      </c>
      <c r="E158" t="s">
        <v>5196</v>
      </c>
      <c r="F158">
        <v>0</v>
      </c>
      <c r="G158" t="s">
        <v>5247</v>
      </c>
      <c r="H158" t="s">
        <v>5402</v>
      </c>
      <c r="I158" t="s">
        <v>13</v>
      </c>
      <c r="J158" t="s">
        <v>304</v>
      </c>
      <c r="K158">
        <v>6</v>
      </c>
      <c r="L158" t="s">
        <v>5247</v>
      </c>
      <c r="M158">
        <v>0</v>
      </c>
      <c r="N158">
        <v>0.39033428790216501</v>
      </c>
    </row>
    <row r="159" spans="1:14">
      <c r="A159" t="s">
        <v>351</v>
      </c>
      <c r="B159">
        <v>2</v>
      </c>
      <c r="C159">
        <v>127122873</v>
      </c>
      <c r="D159">
        <v>127880449</v>
      </c>
      <c r="E159" t="s">
        <v>5196</v>
      </c>
      <c r="F159">
        <v>0.24</v>
      </c>
      <c r="G159" t="s">
        <v>5247</v>
      </c>
      <c r="H159" t="s">
        <v>5403</v>
      </c>
      <c r="I159" t="s">
        <v>14</v>
      </c>
      <c r="J159" t="s">
        <v>304</v>
      </c>
      <c r="K159">
        <v>16</v>
      </c>
      <c r="L159" t="s">
        <v>4449</v>
      </c>
      <c r="M159">
        <v>9.5792488470350406E-2</v>
      </c>
      <c r="N159">
        <v>0.48488350540755698</v>
      </c>
    </row>
    <row r="160" spans="1:14">
      <c r="A160" t="s">
        <v>354</v>
      </c>
      <c r="B160">
        <v>17</v>
      </c>
      <c r="C160">
        <v>74979653</v>
      </c>
      <c r="D160">
        <v>72975748</v>
      </c>
      <c r="E160" t="s">
        <v>5196</v>
      </c>
      <c r="F160">
        <v>0</v>
      </c>
      <c r="G160" t="s">
        <v>5247</v>
      </c>
      <c r="H160" t="s">
        <v>5404</v>
      </c>
      <c r="I160" t="s">
        <v>14</v>
      </c>
      <c r="J160" t="s">
        <v>304</v>
      </c>
      <c r="K160">
        <v>16</v>
      </c>
      <c r="L160" t="s">
        <v>5247</v>
      </c>
      <c r="M160">
        <v>0</v>
      </c>
      <c r="N160">
        <v>0.193607680534436</v>
      </c>
    </row>
    <row r="161" spans="1:14">
      <c r="A161" t="s">
        <v>355</v>
      </c>
      <c r="B161">
        <v>2</v>
      </c>
      <c r="C161">
        <v>127132061</v>
      </c>
      <c r="D161">
        <v>127889637</v>
      </c>
      <c r="E161" t="s">
        <v>5196</v>
      </c>
      <c r="F161">
        <v>0.24</v>
      </c>
      <c r="G161" t="s">
        <v>5247</v>
      </c>
      <c r="H161" t="s">
        <v>5405</v>
      </c>
      <c r="I161" t="s">
        <v>14</v>
      </c>
      <c r="J161" t="s">
        <v>304</v>
      </c>
      <c r="K161">
        <v>16</v>
      </c>
      <c r="L161" t="s">
        <v>4449</v>
      </c>
      <c r="M161">
        <v>9.5792488470350406E-2</v>
      </c>
      <c r="N161">
        <v>0.48488350540755698</v>
      </c>
    </row>
    <row r="162" spans="1:14">
      <c r="A162" t="s">
        <v>356</v>
      </c>
      <c r="B162">
        <v>4</v>
      </c>
      <c r="C162">
        <v>174174724</v>
      </c>
      <c r="D162">
        <v>175095875</v>
      </c>
      <c r="E162" t="s">
        <v>5196</v>
      </c>
      <c r="F162">
        <v>1</v>
      </c>
      <c r="G162" t="s">
        <v>5247</v>
      </c>
      <c r="H162" t="s">
        <v>5406</v>
      </c>
      <c r="I162" t="s">
        <v>14</v>
      </c>
      <c r="J162" t="s">
        <v>304</v>
      </c>
      <c r="K162">
        <v>16</v>
      </c>
      <c r="L162" t="s">
        <v>5273</v>
      </c>
      <c r="M162">
        <v>0.806392319465564</v>
      </c>
      <c r="N162">
        <v>1</v>
      </c>
    </row>
    <row r="163" spans="1:14">
      <c r="A163" t="s">
        <v>357</v>
      </c>
      <c r="B163">
        <v>5</v>
      </c>
      <c r="C163">
        <v>105543433</v>
      </c>
      <c r="D163">
        <v>104879134</v>
      </c>
      <c r="E163" t="s">
        <v>5196</v>
      </c>
      <c r="F163">
        <v>0</v>
      </c>
      <c r="G163" t="s">
        <v>5247</v>
      </c>
      <c r="H163" t="s">
        <v>5407</v>
      </c>
      <c r="I163" t="s">
        <v>14</v>
      </c>
      <c r="J163" t="s">
        <v>304</v>
      </c>
      <c r="K163">
        <v>16</v>
      </c>
      <c r="L163" t="s">
        <v>5247</v>
      </c>
      <c r="M163">
        <v>0</v>
      </c>
      <c r="N163">
        <v>0.193607680534436</v>
      </c>
    </row>
    <row r="164" spans="1:14">
      <c r="A164" t="s">
        <v>358</v>
      </c>
      <c r="B164">
        <v>11</v>
      </c>
      <c r="C164">
        <v>60175342</v>
      </c>
      <c r="D164">
        <v>59942815</v>
      </c>
      <c r="E164" t="s">
        <v>5198</v>
      </c>
      <c r="F164">
        <v>0.59</v>
      </c>
      <c r="G164" t="s">
        <v>5247</v>
      </c>
      <c r="H164" t="s">
        <v>5408</v>
      </c>
      <c r="I164" t="s">
        <v>13</v>
      </c>
      <c r="J164" t="s">
        <v>304</v>
      </c>
      <c r="K164">
        <v>5</v>
      </c>
      <c r="L164" t="s">
        <v>4468</v>
      </c>
      <c r="M164">
        <v>0.224353493983211</v>
      </c>
      <c r="N164">
        <v>0.87743966235581705</v>
      </c>
    </row>
    <row r="165" spans="1:14">
      <c r="A165" t="s">
        <v>358</v>
      </c>
      <c r="B165">
        <v>11</v>
      </c>
      <c r="C165">
        <v>60175342</v>
      </c>
      <c r="D165">
        <v>59942815</v>
      </c>
      <c r="E165" t="s">
        <v>5198</v>
      </c>
      <c r="F165">
        <v>0.56000000000000005</v>
      </c>
      <c r="G165" t="s">
        <v>5247</v>
      </c>
      <c r="H165" t="s">
        <v>5409</v>
      </c>
      <c r="I165" t="s">
        <v>14</v>
      </c>
      <c r="J165" t="s">
        <v>304</v>
      </c>
      <c r="K165">
        <v>16</v>
      </c>
      <c r="L165" t="s">
        <v>4453</v>
      </c>
      <c r="M165">
        <v>0.329660255894415</v>
      </c>
      <c r="N165">
        <v>0.76710682244145301</v>
      </c>
    </row>
    <row r="166" spans="1:14">
      <c r="A166" t="s">
        <v>359</v>
      </c>
      <c r="B166">
        <v>19</v>
      </c>
      <c r="C166">
        <v>44718495</v>
      </c>
      <c r="D166">
        <v>45221767</v>
      </c>
      <c r="E166" t="s">
        <v>5195</v>
      </c>
      <c r="F166">
        <v>0</v>
      </c>
      <c r="G166" t="s">
        <v>5247</v>
      </c>
      <c r="H166" t="s">
        <v>5410</v>
      </c>
      <c r="I166" t="s">
        <v>10</v>
      </c>
      <c r="J166" t="s">
        <v>304</v>
      </c>
      <c r="K166">
        <v>7</v>
      </c>
      <c r="L166" t="s">
        <v>5247</v>
      </c>
      <c r="M166">
        <v>0</v>
      </c>
      <c r="N166">
        <v>0.35433043506668699</v>
      </c>
    </row>
    <row r="167" spans="1:14">
      <c r="A167" t="s">
        <v>359</v>
      </c>
      <c r="B167">
        <v>19</v>
      </c>
      <c r="C167">
        <v>44718495</v>
      </c>
      <c r="D167">
        <v>45221767</v>
      </c>
      <c r="E167" t="s">
        <v>5195</v>
      </c>
      <c r="F167">
        <v>0</v>
      </c>
      <c r="G167" t="s">
        <v>5247</v>
      </c>
      <c r="H167" t="s">
        <v>5411</v>
      </c>
      <c r="I167" t="s">
        <v>13</v>
      </c>
      <c r="J167" t="s">
        <v>304</v>
      </c>
      <c r="K167">
        <v>5</v>
      </c>
      <c r="L167" t="s">
        <v>5247</v>
      </c>
      <c r="M167">
        <v>3.1392529421349397E-17</v>
      </c>
      <c r="N167">
        <v>0.43448246478317498</v>
      </c>
    </row>
    <row r="168" spans="1:14">
      <c r="A168" t="s">
        <v>359</v>
      </c>
      <c r="B168">
        <v>19</v>
      </c>
      <c r="C168">
        <v>44718495</v>
      </c>
      <c r="D168">
        <v>45221767</v>
      </c>
      <c r="E168" t="s">
        <v>5195</v>
      </c>
      <c r="F168">
        <v>0</v>
      </c>
      <c r="G168" t="s">
        <v>5247</v>
      </c>
      <c r="H168" t="s">
        <v>5412</v>
      </c>
      <c r="I168" t="s">
        <v>14</v>
      </c>
      <c r="J168" t="s">
        <v>304</v>
      </c>
      <c r="K168">
        <v>16</v>
      </c>
      <c r="L168" t="s">
        <v>5247</v>
      </c>
      <c r="M168">
        <v>0</v>
      </c>
      <c r="N168">
        <v>0.193607680534436</v>
      </c>
    </row>
    <row r="169" spans="1:14">
      <c r="A169" t="s">
        <v>360</v>
      </c>
      <c r="B169">
        <v>8</v>
      </c>
      <c r="C169">
        <v>144042819</v>
      </c>
      <c r="D169">
        <v>145097720</v>
      </c>
      <c r="E169" t="s">
        <v>5197</v>
      </c>
      <c r="F169">
        <v>0.22</v>
      </c>
      <c r="G169" t="s">
        <v>5247</v>
      </c>
      <c r="H169" t="s">
        <v>5413</v>
      </c>
      <c r="I169" t="s">
        <v>13</v>
      </c>
      <c r="J169" t="s">
        <v>304</v>
      </c>
      <c r="K169">
        <v>5</v>
      </c>
      <c r="L169" t="s">
        <v>4476</v>
      </c>
      <c r="M169">
        <v>4.2728423691493898E-2</v>
      </c>
      <c r="N169">
        <v>0.64058175658708405</v>
      </c>
    </row>
    <row r="170" spans="1:14">
      <c r="A170" t="s">
        <v>360</v>
      </c>
      <c r="B170">
        <v>8</v>
      </c>
      <c r="C170">
        <v>144042819</v>
      </c>
      <c r="D170">
        <v>145097720</v>
      </c>
      <c r="E170" t="s">
        <v>5197</v>
      </c>
      <c r="F170">
        <v>0</v>
      </c>
      <c r="G170" t="s">
        <v>5247</v>
      </c>
      <c r="H170" t="s">
        <v>5414</v>
      </c>
      <c r="I170" t="s">
        <v>14</v>
      </c>
      <c r="J170" t="s">
        <v>304</v>
      </c>
      <c r="K170">
        <v>16</v>
      </c>
      <c r="L170" t="s">
        <v>5247</v>
      </c>
      <c r="M170">
        <v>0</v>
      </c>
      <c r="N170">
        <v>0.193607680534436</v>
      </c>
    </row>
    <row r="171" spans="1:14">
      <c r="A171" t="s">
        <v>362</v>
      </c>
      <c r="B171">
        <v>19</v>
      </c>
      <c r="C171">
        <v>44516798</v>
      </c>
      <c r="D171">
        <v>45020859</v>
      </c>
      <c r="E171" t="s">
        <v>5196</v>
      </c>
      <c r="F171">
        <v>0</v>
      </c>
      <c r="G171" t="s">
        <v>5247</v>
      </c>
      <c r="H171" t="s">
        <v>5415</v>
      </c>
      <c r="I171" t="s">
        <v>14</v>
      </c>
      <c r="J171" t="s">
        <v>304</v>
      </c>
      <c r="K171">
        <v>16</v>
      </c>
      <c r="L171" t="s">
        <v>5247</v>
      </c>
      <c r="M171">
        <v>0</v>
      </c>
      <c r="N171">
        <v>0.193607680534436</v>
      </c>
    </row>
    <row r="172" spans="1:14">
      <c r="A172" t="s">
        <v>363</v>
      </c>
      <c r="B172">
        <v>19</v>
      </c>
      <c r="C172">
        <v>44750911</v>
      </c>
      <c r="D172">
        <v>45254168</v>
      </c>
      <c r="E172" t="s">
        <v>5196</v>
      </c>
      <c r="F172">
        <v>0</v>
      </c>
      <c r="G172" t="s">
        <v>5247</v>
      </c>
      <c r="H172" t="s">
        <v>5416</v>
      </c>
      <c r="I172" t="s">
        <v>14</v>
      </c>
      <c r="J172" t="s">
        <v>304</v>
      </c>
      <c r="K172">
        <v>16</v>
      </c>
      <c r="L172" t="s">
        <v>5247</v>
      </c>
      <c r="M172">
        <v>0</v>
      </c>
      <c r="N172">
        <v>0.193607680534436</v>
      </c>
    </row>
    <row r="173" spans="1:14">
      <c r="A173" t="s">
        <v>364</v>
      </c>
      <c r="B173">
        <v>11</v>
      </c>
      <c r="C173">
        <v>86065502</v>
      </c>
      <c r="D173">
        <v>85776544</v>
      </c>
      <c r="E173" t="s">
        <v>5198</v>
      </c>
      <c r="F173">
        <v>0</v>
      </c>
      <c r="G173" t="s">
        <v>5247</v>
      </c>
      <c r="H173" t="s">
        <v>5417</v>
      </c>
      <c r="I173" t="s">
        <v>13</v>
      </c>
      <c r="J173" t="s">
        <v>304</v>
      </c>
      <c r="K173">
        <v>6</v>
      </c>
      <c r="L173" t="s">
        <v>5247</v>
      </c>
      <c r="M173">
        <v>0</v>
      </c>
      <c r="N173">
        <v>0.39033428790216501</v>
      </c>
    </row>
    <row r="174" spans="1:14">
      <c r="A174" t="s">
        <v>364</v>
      </c>
      <c r="B174">
        <v>11</v>
      </c>
      <c r="C174">
        <v>86065502</v>
      </c>
      <c r="D174">
        <v>85776544</v>
      </c>
      <c r="E174" t="s">
        <v>5198</v>
      </c>
      <c r="F174">
        <v>0.15</v>
      </c>
      <c r="G174" t="s">
        <v>5247</v>
      </c>
      <c r="H174" t="s">
        <v>5418</v>
      </c>
      <c r="I174" t="s">
        <v>14</v>
      </c>
      <c r="J174" t="s">
        <v>304</v>
      </c>
      <c r="K174">
        <v>16</v>
      </c>
      <c r="L174" t="s">
        <v>4455</v>
      </c>
      <c r="M174">
        <v>4.6658155288370001E-2</v>
      </c>
      <c r="N174">
        <v>0.38886722108573502</v>
      </c>
    </row>
    <row r="175" spans="1:14">
      <c r="A175" t="s">
        <v>366</v>
      </c>
      <c r="B175">
        <v>8</v>
      </c>
      <c r="C175">
        <v>121897448</v>
      </c>
      <c r="D175">
        <v>122909687</v>
      </c>
      <c r="E175" t="s">
        <v>5196</v>
      </c>
      <c r="F175">
        <v>0.7</v>
      </c>
      <c r="G175" t="s">
        <v>5247</v>
      </c>
      <c r="H175" t="s">
        <v>5419</v>
      </c>
      <c r="I175" t="s">
        <v>14</v>
      </c>
      <c r="J175" t="s">
        <v>304</v>
      </c>
      <c r="K175">
        <v>16</v>
      </c>
      <c r="L175" t="s">
        <v>4548</v>
      </c>
      <c r="M175">
        <v>0.4559568374854</v>
      </c>
      <c r="N175">
        <v>0.86660009030082596</v>
      </c>
    </row>
    <row r="176" spans="1:14">
      <c r="A176" t="s">
        <v>367</v>
      </c>
      <c r="B176">
        <v>19</v>
      </c>
      <c r="C176">
        <v>44892362</v>
      </c>
      <c r="D176">
        <v>45395619</v>
      </c>
      <c r="E176" t="s">
        <v>5198</v>
      </c>
      <c r="F176">
        <v>0</v>
      </c>
      <c r="G176" t="s">
        <v>5247</v>
      </c>
      <c r="H176" t="s">
        <v>5420</v>
      </c>
      <c r="I176" t="s">
        <v>14</v>
      </c>
      <c r="J176" t="s">
        <v>368</v>
      </c>
      <c r="K176">
        <v>16</v>
      </c>
      <c r="L176" t="s">
        <v>5247</v>
      </c>
      <c r="M176">
        <v>0</v>
      </c>
      <c r="N176">
        <v>0.193607680534436</v>
      </c>
    </row>
    <row r="177" spans="1:14">
      <c r="A177" t="s">
        <v>369</v>
      </c>
      <c r="B177">
        <v>19</v>
      </c>
      <c r="C177">
        <v>45154228</v>
      </c>
      <c r="D177">
        <v>45657486</v>
      </c>
      <c r="E177" t="s">
        <v>5197</v>
      </c>
      <c r="F177">
        <v>0.56000000000000005</v>
      </c>
      <c r="G177" t="s">
        <v>5247</v>
      </c>
      <c r="H177" t="s">
        <v>5421</v>
      </c>
      <c r="I177" t="s">
        <v>14</v>
      </c>
      <c r="J177" t="s">
        <v>370</v>
      </c>
      <c r="K177">
        <v>16</v>
      </c>
      <c r="L177" t="s">
        <v>4453</v>
      </c>
      <c r="M177">
        <v>0.329660255894415</v>
      </c>
      <c r="N177">
        <v>0.76710682244145301</v>
      </c>
    </row>
    <row r="178" spans="1:14">
      <c r="A178" t="s">
        <v>371</v>
      </c>
      <c r="B178">
        <v>19</v>
      </c>
      <c r="C178">
        <v>44860563</v>
      </c>
      <c r="D178">
        <v>45363820</v>
      </c>
      <c r="E178" t="s">
        <v>5198</v>
      </c>
      <c r="F178">
        <v>0</v>
      </c>
      <c r="G178" t="s">
        <v>5247</v>
      </c>
      <c r="H178" t="s">
        <v>5422</v>
      </c>
      <c r="I178" t="s">
        <v>14</v>
      </c>
      <c r="J178" t="s">
        <v>370</v>
      </c>
      <c r="K178">
        <v>16</v>
      </c>
      <c r="L178" t="s">
        <v>5247</v>
      </c>
      <c r="M178">
        <v>0</v>
      </c>
      <c r="N178">
        <v>0.193607680534436</v>
      </c>
    </row>
    <row r="179" spans="1:14">
      <c r="A179" t="s">
        <v>372</v>
      </c>
      <c r="B179">
        <v>19</v>
      </c>
      <c r="C179">
        <v>44882099</v>
      </c>
      <c r="D179">
        <v>45385356</v>
      </c>
      <c r="E179" t="s">
        <v>5196</v>
      </c>
      <c r="F179">
        <v>0</v>
      </c>
      <c r="G179" t="s">
        <v>5247</v>
      </c>
      <c r="H179" t="s">
        <v>5423</v>
      </c>
      <c r="I179" t="s">
        <v>14</v>
      </c>
      <c r="J179" t="s">
        <v>370</v>
      </c>
      <c r="K179">
        <v>16</v>
      </c>
      <c r="L179" t="s">
        <v>5247</v>
      </c>
      <c r="M179">
        <v>0</v>
      </c>
      <c r="N179">
        <v>0.193607680534436</v>
      </c>
    </row>
    <row r="180" spans="1:14">
      <c r="A180" t="s">
        <v>373</v>
      </c>
      <c r="B180">
        <v>19</v>
      </c>
      <c r="C180">
        <v>44848259</v>
      </c>
      <c r="D180">
        <v>45351516</v>
      </c>
      <c r="E180" t="s">
        <v>5198</v>
      </c>
      <c r="F180">
        <v>0</v>
      </c>
      <c r="G180" t="s">
        <v>5247</v>
      </c>
      <c r="H180" t="s">
        <v>5424</v>
      </c>
      <c r="I180" t="s">
        <v>14</v>
      </c>
      <c r="J180" t="s">
        <v>370</v>
      </c>
      <c r="K180">
        <v>16</v>
      </c>
      <c r="L180" t="s">
        <v>5247</v>
      </c>
      <c r="M180">
        <v>0</v>
      </c>
      <c r="N180">
        <v>0.193607680534436</v>
      </c>
    </row>
    <row r="181" spans="1:14">
      <c r="A181" t="s">
        <v>374</v>
      </c>
      <c r="B181">
        <v>19</v>
      </c>
      <c r="C181">
        <v>45077114</v>
      </c>
      <c r="D181">
        <v>45580372</v>
      </c>
      <c r="E181" t="s">
        <v>5195</v>
      </c>
      <c r="F181">
        <v>0</v>
      </c>
      <c r="G181" t="s">
        <v>5247</v>
      </c>
      <c r="H181" t="s">
        <v>5425</v>
      </c>
      <c r="I181" t="s">
        <v>14</v>
      </c>
      <c r="J181" t="s">
        <v>370</v>
      </c>
      <c r="K181">
        <v>16</v>
      </c>
      <c r="L181" t="s">
        <v>5247</v>
      </c>
      <c r="M181">
        <v>0</v>
      </c>
      <c r="N181">
        <v>0.193607680534436</v>
      </c>
    </row>
    <row r="182" spans="1:14">
      <c r="A182" t="s">
        <v>375</v>
      </c>
      <c r="B182">
        <v>19</v>
      </c>
      <c r="C182">
        <v>44544863</v>
      </c>
      <c r="D182">
        <v>45048858</v>
      </c>
      <c r="E182" t="s">
        <v>5196</v>
      </c>
      <c r="F182">
        <v>0</v>
      </c>
      <c r="G182" t="s">
        <v>5247</v>
      </c>
      <c r="H182" t="s">
        <v>5426</v>
      </c>
      <c r="I182" t="s">
        <v>14</v>
      </c>
      <c r="J182" t="s">
        <v>370</v>
      </c>
      <c r="K182">
        <v>16</v>
      </c>
      <c r="L182" t="s">
        <v>5247</v>
      </c>
      <c r="M182">
        <v>0</v>
      </c>
      <c r="N182">
        <v>0.193607680534436</v>
      </c>
    </row>
    <row r="183" spans="1:14">
      <c r="A183" t="s">
        <v>376</v>
      </c>
      <c r="B183">
        <v>19</v>
      </c>
      <c r="C183">
        <v>45040497</v>
      </c>
      <c r="D183">
        <v>45543755</v>
      </c>
      <c r="E183" t="s">
        <v>5198</v>
      </c>
      <c r="F183">
        <v>0</v>
      </c>
      <c r="G183" t="s">
        <v>5247</v>
      </c>
      <c r="H183" t="s">
        <v>5427</v>
      </c>
      <c r="I183" t="s">
        <v>14</v>
      </c>
      <c r="J183" t="s">
        <v>370</v>
      </c>
      <c r="K183">
        <v>16</v>
      </c>
      <c r="L183" t="s">
        <v>5247</v>
      </c>
      <c r="M183">
        <v>0</v>
      </c>
      <c r="N183">
        <v>0.193607680534436</v>
      </c>
    </row>
    <row r="184" spans="1:14">
      <c r="A184" t="s">
        <v>377</v>
      </c>
      <c r="B184">
        <v>19</v>
      </c>
      <c r="C184">
        <v>44926286</v>
      </c>
      <c r="D184">
        <v>45429543</v>
      </c>
      <c r="E184" t="s">
        <v>5197</v>
      </c>
      <c r="F184">
        <v>0.46</v>
      </c>
      <c r="G184" t="s">
        <v>5247</v>
      </c>
      <c r="H184" t="s">
        <v>5428</v>
      </c>
      <c r="I184" t="s">
        <v>10</v>
      </c>
      <c r="J184" t="s">
        <v>378</v>
      </c>
      <c r="K184">
        <v>5</v>
      </c>
      <c r="L184" t="s">
        <v>4458</v>
      </c>
      <c r="M184">
        <v>0.148399839853145</v>
      </c>
      <c r="N184">
        <v>0.80635875732950901</v>
      </c>
    </row>
    <row r="185" spans="1:14">
      <c r="A185" t="s">
        <v>377</v>
      </c>
      <c r="B185">
        <v>19</v>
      </c>
      <c r="C185">
        <v>44926286</v>
      </c>
      <c r="D185">
        <v>45429543</v>
      </c>
      <c r="E185" t="s">
        <v>5197</v>
      </c>
      <c r="F185">
        <v>0.69</v>
      </c>
      <c r="G185" t="s">
        <v>5247</v>
      </c>
      <c r="H185" t="s">
        <v>5429</v>
      </c>
      <c r="I185" t="s">
        <v>14</v>
      </c>
      <c r="J185" t="s">
        <v>378</v>
      </c>
      <c r="K185">
        <v>16</v>
      </c>
      <c r="L185" t="s">
        <v>4566</v>
      </c>
      <c r="M185">
        <v>0.446415476671703</v>
      </c>
      <c r="N185">
        <v>0.86001360472521104</v>
      </c>
    </row>
    <row r="186" spans="1:14">
      <c r="A186" t="s">
        <v>382</v>
      </c>
      <c r="B186">
        <v>3</v>
      </c>
      <c r="C186">
        <v>70821939</v>
      </c>
      <c r="D186">
        <v>70871090</v>
      </c>
      <c r="E186" t="s">
        <v>5198</v>
      </c>
      <c r="F186">
        <v>0</v>
      </c>
      <c r="G186" t="s">
        <v>5247</v>
      </c>
      <c r="H186" t="s">
        <v>5430</v>
      </c>
      <c r="I186" t="s">
        <v>10</v>
      </c>
      <c r="J186" t="s">
        <v>383</v>
      </c>
      <c r="K186">
        <v>5</v>
      </c>
      <c r="L186" t="s">
        <v>5247</v>
      </c>
      <c r="M186">
        <v>3.1392529421349397E-17</v>
      </c>
      <c r="N186">
        <v>0.43448246478317498</v>
      </c>
    </row>
    <row r="187" spans="1:14">
      <c r="A187" t="s">
        <v>382</v>
      </c>
      <c r="B187">
        <v>3</v>
      </c>
      <c r="C187">
        <v>70821939</v>
      </c>
      <c r="D187">
        <v>70871090</v>
      </c>
      <c r="E187" t="s">
        <v>5198</v>
      </c>
      <c r="F187">
        <v>0</v>
      </c>
      <c r="G187" t="s">
        <v>5247</v>
      </c>
      <c r="H187" t="s">
        <v>5431</v>
      </c>
      <c r="I187" t="s">
        <v>13</v>
      </c>
      <c r="J187" t="s">
        <v>383</v>
      </c>
      <c r="K187">
        <v>5</v>
      </c>
      <c r="L187" t="s">
        <v>5247</v>
      </c>
      <c r="M187">
        <v>3.1392529421349397E-17</v>
      </c>
      <c r="N187">
        <v>0.43448246478317498</v>
      </c>
    </row>
    <row r="188" spans="1:14">
      <c r="A188" t="s">
        <v>382</v>
      </c>
      <c r="B188">
        <v>3</v>
      </c>
      <c r="C188">
        <v>70821939</v>
      </c>
      <c r="D188">
        <v>70871090</v>
      </c>
      <c r="E188" t="s">
        <v>5198</v>
      </c>
      <c r="F188">
        <v>0.25</v>
      </c>
      <c r="G188" t="s">
        <v>5247</v>
      </c>
      <c r="H188" t="s">
        <v>5432</v>
      </c>
      <c r="I188" t="s">
        <v>14</v>
      </c>
      <c r="J188" t="s">
        <v>383</v>
      </c>
      <c r="K188">
        <v>16</v>
      </c>
      <c r="L188" t="s">
        <v>4506</v>
      </c>
      <c r="M188">
        <v>0.10182067491213</v>
      </c>
      <c r="N188">
        <v>0.49498316535508802</v>
      </c>
    </row>
    <row r="189" spans="1:14">
      <c r="A189" t="s">
        <v>384</v>
      </c>
      <c r="B189">
        <v>1</v>
      </c>
      <c r="C189">
        <v>214311607</v>
      </c>
      <c r="D189">
        <v>214484950</v>
      </c>
      <c r="E189" t="s">
        <v>5197</v>
      </c>
      <c r="F189">
        <v>0.64</v>
      </c>
      <c r="G189" t="s">
        <v>5247</v>
      </c>
      <c r="H189" t="s">
        <v>5433</v>
      </c>
      <c r="I189" t="s">
        <v>14</v>
      </c>
      <c r="J189" t="s">
        <v>383</v>
      </c>
      <c r="K189">
        <v>16</v>
      </c>
      <c r="L189" t="s">
        <v>4473</v>
      </c>
      <c r="M189">
        <v>0.399958561694371</v>
      </c>
      <c r="N189">
        <v>0.82583128775598702</v>
      </c>
    </row>
    <row r="190" spans="1:14">
      <c r="A190" t="s">
        <v>385</v>
      </c>
      <c r="B190">
        <v>2</v>
      </c>
      <c r="C190">
        <v>80777501</v>
      </c>
      <c r="D190">
        <v>81004626</v>
      </c>
      <c r="E190" t="s">
        <v>5198</v>
      </c>
      <c r="F190">
        <v>0.28999999999999998</v>
      </c>
      <c r="G190" t="s">
        <v>5247</v>
      </c>
      <c r="H190" t="s">
        <v>5434</v>
      </c>
      <c r="I190" t="s">
        <v>14</v>
      </c>
      <c r="J190" t="s">
        <v>383</v>
      </c>
      <c r="K190">
        <v>16</v>
      </c>
      <c r="L190" t="s">
        <v>4488</v>
      </c>
      <c r="M190">
        <v>0.12690074085692801</v>
      </c>
      <c r="N190">
        <v>0.53441448496753496</v>
      </c>
    </row>
    <row r="191" spans="1:14">
      <c r="A191" t="s">
        <v>388</v>
      </c>
      <c r="B191">
        <v>2</v>
      </c>
      <c r="C191">
        <v>60502159</v>
      </c>
      <c r="D191">
        <v>60729294</v>
      </c>
      <c r="E191" t="s">
        <v>5198</v>
      </c>
      <c r="F191">
        <v>7.0000000000000007E-2</v>
      </c>
      <c r="G191" t="s">
        <v>5247</v>
      </c>
      <c r="H191" t="s">
        <v>5435</v>
      </c>
      <c r="I191" t="s">
        <v>10</v>
      </c>
      <c r="J191" t="s">
        <v>383</v>
      </c>
      <c r="K191">
        <v>5</v>
      </c>
      <c r="L191" t="s">
        <v>4543</v>
      </c>
      <c r="M191">
        <v>5.4526237774235502E-3</v>
      </c>
      <c r="N191">
        <v>0.508202295936107</v>
      </c>
    </row>
    <row r="192" spans="1:14">
      <c r="A192" t="s">
        <v>388</v>
      </c>
      <c r="B192">
        <v>2</v>
      </c>
      <c r="C192">
        <v>60502159</v>
      </c>
      <c r="D192">
        <v>60729294</v>
      </c>
      <c r="E192" t="s">
        <v>5198</v>
      </c>
      <c r="F192">
        <v>0</v>
      </c>
      <c r="G192" t="s">
        <v>5247</v>
      </c>
      <c r="H192" t="s">
        <v>5203</v>
      </c>
      <c r="I192" t="s">
        <v>13</v>
      </c>
      <c r="J192" t="s">
        <v>383</v>
      </c>
      <c r="K192">
        <v>6</v>
      </c>
      <c r="L192" t="s">
        <v>5247</v>
      </c>
      <c r="M192">
        <v>0</v>
      </c>
      <c r="N192">
        <v>0.39033428790216501</v>
      </c>
    </row>
    <row r="193" spans="1:14">
      <c r="A193" t="s">
        <v>388</v>
      </c>
      <c r="B193">
        <v>2</v>
      </c>
      <c r="C193">
        <v>60502159</v>
      </c>
      <c r="D193">
        <v>60729294</v>
      </c>
      <c r="E193" t="s">
        <v>5198</v>
      </c>
      <c r="F193">
        <v>0.16</v>
      </c>
      <c r="G193" t="s">
        <v>5247</v>
      </c>
      <c r="H193" t="s">
        <v>5436</v>
      </c>
      <c r="I193" t="s">
        <v>14</v>
      </c>
      <c r="J193" t="s">
        <v>383</v>
      </c>
      <c r="K193">
        <v>16</v>
      </c>
      <c r="L193" t="s">
        <v>4545</v>
      </c>
      <c r="M193">
        <v>5.1602574492917601E-2</v>
      </c>
      <c r="N193">
        <v>0.40005064827049902</v>
      </c>
    </row>
    <row r="194" spans="1:14">
      <c r="A194" t="s">
        <v>390</v>
      </c>
      <c r="B194">
        <v>2</v>
      </c>
      <c r="C194">
        <v>21844341</v>
      </c>
      <c r="D194">
        <v>22067213</v>
      </c>
      <c r="E194" t="s">
        <v>5195</v>
      </c>
      <c r="F194">
        <v>0.28000000000000003</v>
      </c>
      <c r="G194" t="s">
        <v>5247</v>
      </c>
      <c r="H194" t="s">
        <v>5437</v>
      </c>
      <c r="I194" t="s">
        <v>10</v>
      </c>
      <c r="J194" t="s">
        <v>383</v>
      </c>
      <c r="K194">
        <v>6</v>
      </c>
      <c r="L194" t="s">
        <v>4558</v>
      </c>
      <c r="M194">
        <v>7.2504052957179696E-2</v>
      </c>
      <c r="N194">
        <v>0.659243033719773</v>
      </c>
    </row>
    <row r="195" spans="1:14">
      <c r="A195" t="s">
        <v>390</v>
      </c>
      <c r="B195">
        <v>2</v>
      </c>
      <c r="C195">
        <v>21844341</v>
      </c>
      <c r="D195">
        <v>22067213</v>
      </c>
      <c r="E195" t="s">
        <v>5195</v>
      </c>
      <c r="F195">
        <v>0.02</v>
      </c>
      <c r="G195" t="s">
        <v>5247</v>
      </c>
      <c r="H195" t="s">
        <v>5438</v>
      </c>
      <c r="I195" t="s">
        <v>13</v>
      </c>
      <c r="J195" t="s">
        <v>383</v>
      </c>
      <c r="K195">
        <v>5</v>
      </c>
      <c r="L195" t="s">
        <v>4475</v>
      </c>
      <c r="M195">
        <v>4.9540773211960605E-4</v>
      </c>
      <c r="N195">
        <v>0.45660775845972801</v>
      </c>
    </row>
    <row r="196" spans="1:14">
      <c r="A196" t="s">
        <v>390</v>
      </c>
      <c r="B196">
        <v>2</v>
      </c>
      <c r="C196">
        <v>21844341</v>
      </c>
      <c r="D196">
        <v>22067213</v>
      </c>
      <c r="E196" t="s">
        <v>5195</v>
      </c>
      <c r="F196">
        <v>0.49</v>
      </c>
      <c r="G196" t="s">
        <v>5247</v>
      </c>
      <c r="H196" t="s">
        <v>5439</v>
      </c>
      <c r="I196" t="s">
        <v>14</v>
      </c>
      <c r="J196" t="s">
        <v>383</v>
      </c>
      <c r="K196">
        <v>16</v>
      </c>
      <c r="L196" t="s">
        <v>4510</v>
      </c>
      <c r="M196">
        <v>0.27196719773616401</v>
      </c>
      <c r="N196">
        <v>0.71190495587452496</v>
      </c>
    </row>
    <row r="197" spans="1:14">
      <c r="A197" t="s">
        <v>395</v>
      </c>
      <c r="B197">
        <v>7</v>
      </c>
      <c r="C197">
        <v>32226113</v>
      </c>
      <c r="D197">
        <v>32265725</v>
      </c>
      <c r="E197" t="s">
        <v>5197</v>
      </c>
      <c r="F197">
        <v>0.46</v>
      </c>
      <c r="G197" t="s">
        <v>5247</v>
      </c>
      <c r="H197" t="s">
        <v>5440</v>
      </c>
      <c r="I197" t="s">
        <v>14</v>
      </c>
      <c r="J197" t="s">
        <v>383</v>
      </c>
      <c r="K197">
        <v>16</v>
      </c>
      <c r="L197" t="s">
        <v>4458</v>
      </c>
      <c r="M197">
        <v>0.248308389151675</v>
      </c>
      <c r="N197">
        <v>0.68718022529108003</v>
      </c>
    </row>
    <row r="198" spans="1:14">
      <c r="A198" t="s">
        <v>398</v>
      </c>
      <c r="B198">
        <v>5</v>
      </c>
      <c r="C198">
        <v>108035066</v>
      </c>
      <c r="D198">
        <v>107370767</v>
      </c>
      <c r="E198" t="s">
        <v>5195</v>
      </c>
      <c r="F198">
        <v>0.15</v>
      </c>
      <c r="G198" t="s">
        <v>5247</v>
      </c>
      <c r="H198" t="s">
        <v>5441</v>
      </c>
      <c r="I198" t="s">
        <v>10</v>
      </c>
      <c r="J198" t="s">
        <v>383</v>
      </c>
      <c r="K198">
        <v>5</v>
      </c>
      <c r="L198" t="s">
        <v>4455</v>
      </c>
      <c r="M198">
        <v>2.1852065792031899E-2</v>
      </c>
      <c r="N198">
        <v>0.58228565955619005</v>
      </c>
    </row>
    <row r="199" spans="1:14">
      <c r="A199" t="s">
        <v>398</v>
      </c>
      <c r="B199">
        <v>5</v>
      </c>
      <c r="C199">
        <v>108035066</v>
      </c>
      <c r="D199">
        <v>107370767</v>
      </c>
      <c r="E199" t="s">
        <v>5195</v>
      </c>
      <c r="F199">
        <v>0.49</v>
      </c>
      <c r="G199" t="s">
        <v>5247</v>
      </c>
      <c r="H199" t="s">
        <v>5442</v>
      </c>
      <c r="I199" t="s">
        <v>14</v>
      </c>
      <c r="J199" t="s">
        <v>383</v>
      </c>
      <c r="K199">
        <v>16</v>
      </c>
      <c r="L199" t="s">
        <v>4510</v>
      </c>
      <c r="M199">
        <v>0.27196719773616401</v>
      </c>
      <c r="N199">
        <v>0.71190495587452496</v>
      </c>
    </row>
    <row r="200" spans="1:14">
      <c r="A200" t="s">
        <v>399</v>
      </c>
      <c r="B200">
        <v>2</v>
      </c>
      <c r="C200">
        <v>145367955</v>
      </c>
      <c r="D200">
        <v>146125523</v>
      </c>
      <c r="E200" t="s">
        <v>5197</v>
      </c>
      <c r="F200">
        <v>0.18</v>
      </c>
      <c r="G200" t="s">
        <v>5247</v>
      </c>
      <c r="H200" t="s">
        <v>5443</v>
      </c>
      <c r="I200" t="s">
        <v>13</v>
      </c>
      <c r="J200" t="s">
        <v>383</v>
      </c>
      <c r="K200">
        <v>5</v>
      </c>
      <c r="L200" t="s">
        <v>4477</v>
      </c>
      <c r="M200">
        <v>3.0139644832959299E-2</v>
      </c>
      <c r="N200">
        <v>0.60792913262827197</v>
      </c>
    </row>
    <row r="201" spans="1:14">
      <c r="A201" t="s">
        <v>399</v>
      </c>
      <c r="B201">
        <v>2</v>
      </c>
      <c r="C201">
        <v>145367955</v>
      </c>
      <c r="D201">
        <v>146125523</v>
      </c>
      <c r="E201" t="s">
        <v>5197</v>
      </c>
      <c r="F201">
        <v>0.23</v>
      </c>
      <c r="G201" t="s">
        <v>5247</v>
      </c>
      <c r="H201" t="s">
        <v>5444</v>
      </c>
      <c r="I201" t="s">
        <v>14</v>
      </c>
      <c r="J201" t="s">
        <v>383</v>
      </c>
      <c r="K201">
        <v>16</v>
      </c>
      <c r="L201" t="s">
        <v>4478</v>
      </c>
      <c r="M201">
        <v>8.9866955870574194E-2</v>
      </c>
      <c r="N201">
        <v>0.47468119161802202</v>
      </c>
    </row>
    <row r="202" spans="1:14">
      <c r="A202" t="s">
        <v>403</v>
      </c>
      <c r="B202">
        <v>2</v>
      </c>
      <c r="C202">
        <v>51114121</v>
      </c>
      <c r="D202">
        <v>51341259</v>
      </c>
      <c r="E202" t="s">
        <v>5197</v>
      </c>
      <c r="F202">
        <v>0.05</v>
      </c>
      <c r="G202" t="s">
        <v>5247</v>
      </c>
      <c r="H202" t="s">
        <v>5445</v>
      </c>
      <c r="I202" t="s">
        <v>10</v>
      </c>
      <c r="J202" t="s">
        <v>383</v>
      </c>
      <c r="K202">
        <v>5</v>
      </c>
      <c r="L202" t="s">
        <v>4544</v>
      </c>
      <c r="M202">
        <v>2.8962999696145399E-3</v>
      </c>
      <c r="N202">
        <v>0.488137918335243</v>
      </c>
    </row>
    <row r="203" spans="1:14">
      <c r="A203" t="s">
        <v>403</v>
      </c>
      <c r="B203">
        <v>2</v>
      </c>
      <c r="C203">
        <v>51114121</v>
      </c>
      <c r="D203">
        <v>51341259</v>
      </c>
      <c r="E203" t="s">
        <v>5197</v>
      </c>
      <c r="F203">
        <v>0.52</v>
      </c>
      <c r="G203" t="s">
        <v>5247</v>
      </c>
      <c r="H203" t="s">
        <v>5446</v>
      </c>
      <c r="I203" t="s">
        <v>14</v>
      </c>
      <c r="J203" t="s">
        <v>383</v>
      </c>
      <c r="K203">
        <v>16</v>
      </c>
      <c r="L203" t="s">
        <v>4515</v>
      </c>
      <c r="M203">
        <v>0.29626545616538003</v>
      </c>
      <c r="N203">
        <v>0.73599023661324203</v>
      </c>
    </row>
    <row r="204" spans="1:14">
      <c r="A204" t="s">
        <v>407</v>
      </c>
      <c r="B204">
        <v>14</v>
      </c>
      <c r="C204">
        <v>58371983</v>
      </c>
      <c r="D204">
        <v>58838701</v>
      </c>
      <c r="E204" t="s">
        <v>5197</v>
      </c>
      <c r="F204">
        <v>0</v>
      </c>
      <c r="G204" t="s">
        <v>5247</v>
      </c>
      <c r="H204" t="s">
        <v>5447</v>
      </c>
      <c r="I204" t="s">
        <v>13</v>
      </c>
      <c r="J204" t="s">
        <v>383</v>
      </c>
      <c r="K204">
        <v>5</v>
      </c>
      <c r="L204" t="s">
        <v>5247</v>
      </c>
      <c r="M204">
        <v>3.1392529421349397E-17</v>
      </c>
      <c r="N204">
        <v>0.43448246478317498</v>
      </c>
    </row>
    <row r="205" spans="1:14">
      <c r="A205" t="s">
        <v>407</v>
      </c>
      <c r="B205">
        <v>14</v>
      </c>
      <c r="C205">
        <v>58371983</v>
      </c>
      <c r="D205">
        <v>58838701</v>
      </c>
      <c r="E205" t="s">
        <v>5197</v>
      </c>
      <c r="F205">
        <v>0.28000000000000003</v>
      </c>
      <c r="G205" t="s">
        <v>5247</v>
      </c>
      <c r="H205" t="s">
        <v>5448</v>
      </c>
      <c r="I205" t="s">
        <v>14</v>
      </c>
      <c r="J205" t="s">
        <v>383</v>
      </c>
      <c r="K205">
        <v>16</v>
      </c>
      <c r="L205" t="s">
        <v>4558</v>
      </c>
      <c r="M205">
        <v>0.120490916853126</v>
      </c>
      <c r="N205">
        <v>0.52469646258202596</v>
      </c>
    </row>
    <row r="206" spans="1:14">
      <c r="A206" t="s">
        <v>408</v>
      </c>
      <c r="B206">
        <v>6</v>
      </c>
      <c r="C206">
        <v>104701838</v>
      </c>
      <c r="D206">
        <v>105149713</v>
      </c>
      <c r="E206" t="s">
        <v>5197</v>
      </c>
      <c r="F206">
        <v>0.32</v>
      </c>
      <c r="G206" t="s">
        <v>5247</v>
      </c>
      <c r="H206" t="s">
        <v>5449</v>
      </c>
      <c r="I206" t="s">
        <v>10</v>
      </c>
      <c r="J206" t="s">
        <v>383</v>
      </c>
      <c r="K206">
        <v>5</v>
      </c>
      <c r="L206" t="s">
        <v>4450</v>
      </c>
      <c r="M206">
        <v>8.0937723303773093E-2</v>
      </c>
      <c r="N206">
        <v>0.71547596401817004</v>
      </c>
    </row>
    <row r="207" spans="1:14">
      <c r="A207" t="s">
        <v>408</v>
      </c>
      <c r="B207">
        <v>6</v>
      </c>
      <c r="C207">
        <v>104701838</v>
      </c>
      <c r="D207">
        <v>105149713</v>
      </c>
      <c r="E207" t="s">
        <v>5197</v>
      </c>
      <c r="F207">
        <v>0.56000000000000005</v>
      </c>
      <c r="G207" t="s">
        <v>5247</v>
      </c>
      <c r="H207" t="s">
        <v>5450</v>
      </c>
      <c r="I207" t="s">
        <v>14</v>
      </c>
      <c r="J207" t="s">
        <v>383</v>
      </c>
      <c r="K207">
        <v>16</v>
      </c>
      <c r="L207" t="s">
        <v>4453</v>
      </c>
      <c r="M207">
        <v>0.329660255894415</v>
      </c>
      <c r="N207">
        <v>0.76710682244145301</v>
      </c>
    </row>
    <row r="208" spans="1:14">
      <c r="A208" t="s">
        <v>410</v>
      </c>
      <c r="B208">
        <v>1</v>
      </c>
      <c r="C208">
        <v>73348476</v>
      </c>
      <c r="D208">
        <v>73814159</v>
      </c>
      <c r="E208" t="s">
        <v>5196</v>
      </c>
      <c r="F208">
        <v>0.41</v>
      </c>
      <c r="G208" t="s">
        <v>5247</v>
      </c>
      <c r="H208" t="s">
        <v>5451</v>
      </c>
      <c r="I208" t="s">
        <v>14</v>
      </c>
      <c r="J208" t="s">
        <v>383</v>
      </c>
      <c r="K208">
        <v>16</v>
      </c>
      <c r="L208" t="s">
        <v>5201</v>
      </c>
      <c r="M208">
        <v>0.210313388487576</v>
      </c>
      <c r="N208">
        <v>0.64453599400862305</v>
      </c>
    </row>
    <row r="209" spans="1:14">
      <c r="A209" t="s">
        <v>411</v>
      </c>
      <c r="B209">
        <v>16</v>
      </c>
      <c r="C209">
        <v>69571710</v>
      </c>
      <c r="D209">
        <v>69605613</v>
      </c>
      <c r="E209" t="s">
        <v>5198</v>
      </c>
      <c r="F209">
        <v>0.17</v>
      </c>
      <c r="G209" t="s">
        <v>5247</v>
      </c>
      <c r="H209" t="s">
        <v>5452</v>
      </c>
      <c r="I209" t="s">
        <v>10</v>
      </c>
      <c r="J209" t="s">
        <v>383</v>
      </c>
      <c r="K209">
        <v>6</v>
      </c>
      <c r="L209" t="s">
        <v>4509</v>
      </c>
      <c r="M209">
        <v>3.1101022536604801E-2</v>
      </c>
      <c r="N209">
        <v>0.56651960747882402</v>
      </c>
    </row>
    <row r="210" spans="1:14">
      <c r="A210" t="s">
        <v>411</v>
      </c>
      <c r="B210">
        <v>16</v>
      </c>
      <c r="C210">
        <v>69571710</v>
      </c>
      <c r="D210">
        <v>69605613</v>
      </c>
      <c r="E210" t="s">
        <v>5198</v>
      </c>
      <c r="F210">
        <v>0.44</v>
      </c>
      <c r="G210" t="s">
        <v>5247</v>
      </c>
      <c r="H210" t="s">
        <v>5453</v>
      </c>
      <c r="I210" t="s">
        <v>14</v>
      </c>
      <c r="J210" t="s">
        <v>383</v>
      </c>
      <c r="K210">
        <v>16</v>
      </c>
      <c r="L210" t="s">
        <v>4466</v>
      </c>
      <c r="M210">
        <v>0.23289317755854699</v>
      </c>
      <c r="N210">
        <v>0.67033974410558494</v>
      </c>
    </row>
    <row r="211" spans="1:14">
      <c r="A211" t="s">
        <v>416</v>
      </c>
      <c r="B211">
        <v>10</v>
      </c>
      <c r="C211">
        <v>113618605</v>
      </c>
      <c r="D211">
        <v>115378364</v>
      </c>
      <c r="E211" t="s">
        <v>5195</v>
      </c>
      <c r="F211">
        <v>0</v>
      </c>
      <c r="G211" t="s">
        <v>5247</v>
      </c>
      <c r="H211" t="s">
        <v>5454</v>
      </c>
      <c r="I211" t="s">
        <v>13</v>
      </c>
      <c r="J211" t="s">
        <v>383</v>
      </c>
      <c r="K211">
        <v>5</v>
      </c>
      <c r="L211" t="s">
        <v>5247</v>
      </c>
      <c r="M211">
        <v>3.1392529421349397E-17</v>
      </c>
      <c r="N211">
        <v>0.43448246478317498</v>
      </c>
    </row>
    <row r="212" spans="1:14">
      <c r="A212" t="s">
        <v>416</v>
      </c>
      <c r="B212">
        <v>10</v>
      </c>
      <c r="C212">
        <v>113618605</v>
      </c>
      <c r="D212">
        <v>115378364</v>
      </c>
      <c r="E212" t="s">
        <v>5195</v>
      </c>
      <c r="F212">
        <v>0.8</v>
      </c>
      <c r="G212" t="s">
        <v>5247</v>
      </c>
      <c r="H212" t="s">
        <v>5455</v>
      </c>
      <c r="I212" t="s">
        <v>14</v>
      </c>
      <c r="J212" t="s">
        <v>383</v>
      </c>
      <c r="K212">
        <v>16</v>
      </c>
      <c r="L212" t="s">
        <v>4503</v>
      </c>
      <c r="M212">
        <v>0.55657805371720503</v>
      </c>
      <c r="N212">
        <v>0.92725733796213305</v>
      </c>
    </row>
    <row r="213" spans="1:14">
      <c r="A213" t="s">
        <v>418</v>
      </c>
      <c r="B213">
        <v>9</v>
      </c>
      <c r="C213">
        <v>30907221</v>
      </c>
      <c r="D213">
        <v>30907219</v>
      </c>
      <c r="E213" t="s">
        <v>5198</v>
      </c>
      <c r="F213">
        <v>0.89</v>
      </c>
      <c r="G213" t="s">
        <v>5247</v>
      </c>
      <c r="H213" t="s">
        <v>5456</v>
      </c>
      <c r="I213" t="s">
        <v>14</v>
      </c>
      <c r="J213" t="s">
        <v>383</v>
      </c>
      <c r="K213">
        <v>16</v>
      </c>
      <c r="L213" t="s">
        <v>4462</v>
      </c>
      <c r="M213">
        <v>0.65747231079635704</v>
      </c>
      <c r="N213">
        <v>0.97151369838678303</v>
      </c>
    </row>
    <row r="214" spans="1:14">
      <c r="A214" t="s">
        <v>419</v>
      </c>
      <c r="B214">
        <v>11</v>
      </c>
      <c r="C214">
        <v>24533602</v>
      </c>
      <c r="D214">
        <v>24555148</v>
      </c>
      <c r="E214" t="s">
        <v>5198</v>
      </c>
      <c r="F214">
        <v>0</v>
      </c>
      <c r="G214" t="s">
        <v>5247</v>
      </c>
      <c r="H214" t="s">
        <v>5457</v>
      </c>
      <c r="I214" t="s">
        <v>10</v>
      </c>
      <c r="J214" t="s">
        <v>383</v>
      </c>
      <c r="K214">
        <v>5</v>
      </c>
      <c r="L214" t="s">
        <v>5247</v>
      </c>
      <c r="M214">
        <v>3.1392529421349397E-17</v>
      </c>
      <c r="N214">
        <v>0.43448246478317498</v>
      </c>
    </row>
    <row r="215" spans="1:14">
      <c r="A215" t="s">
        <v>419</v>
      </c>
      <c r="B215">
        <v>11</v>
      </c>
      <c r="C215">
        <v>24533602</v>
      </c>
      <c r="D215">
        <v>24555148</v>
      </c>
      <c r="E215" t="s">
        <v>5198</v>
      </c>
      <c r="F215">
        <v>0.57999999999999996</v>
      </c>
      <c r="G215" t="s">
        <v>5247</v>
      </c>
      <c r="H215" t="s">
        <v>5458</v>
      </c>
      <c r="I215" t="s">
        <v>14</v>
      </c>
      <c r="J215" t="s">
        <v>383</v>
      </c>
      <c r="K215">
        <v>16</v>
      </c>
      <c r="L215" t="s">
        <v>4461</v>
      </c>
      <c r="M215">
        <v>0.34678970965990802</v>
      </c>
      <c r="N215">
        <v>0.78223306145458205</v>
      </c>
    </row>
    <row r="216" spans="1:14">
      <c r="A216" t="s">
        <v>422</v>
      </c>
      <c r="B216">
        <v>11</v>
      </c>
      <c r="C216">
        <v>45936893</v>
      </c>
      <c r="D216">
        <v>45958444</v>
      </c>
      <c r="E216" t="s">
        <v>5198</v>
      </c>
      <c r="F216">
        <v>0.74</v>
      </c>
      <c r="G216" t="s">
        <v>5247</v>
      </c>
      <c r="H216" t="s">
        <v>5459</v>
      </c>
      <c r="I216" t="s">
        <v>14</v>
      </c>
      <c r="J216" t="s">
        <v>383</v>
      </c>
      <c r="K216">
        <v>16</v>
      </c>
      <c r="L216" t="s">
        <v>4464</v>
      </c>
      <c r="M216">
        <v>0.49501667046199999</v>
      </c>
      <c r="N216">
        <v>0.89205164288146999</v>
      </c>
    </row>
    <row r="217" spans="1:14">
      <c r="A217" t="s">
        <v>423</v>
      </c>
      <c r="B217">
        <v>17</v>
      </c>
      <c r="C217">
        <v>6458794</v>
      </c>
      <c r="D217">
        <v>6362114</v>
      </c>
      <c r="E217" t="s">
        <v>5197</v>
      </c>
      <c r="F217">
        <v>0.04</v>
      </c>
      <c r="G217" t="s">
        <v>5247</v>
      </c>
      <c r="H217" t="s">
        <v>5460</v>
      </c>
      <c r="I217" t="s">
        <v>10</v>
      </c>
      <c r="J217" t="s">
        <v>383</v>
      </c>
      <c r="K217">
        <v>7</v>
      </c>
      <c r="L217" t="s">
        <v>4479</v>
      </c>
      <c r="M217">
        <v>2.5607630114109301E-3</v>
      </c>
      <c r="N217">
        <v>0.403423237249941</v>
      </c>
    </row>
    <row r="218" spans="1:14">
      <c r="A218" t="s">
        <v>423</v>
      </c>
      <c r="B218">
        <v>17</v>
      </c>
      <c r="C218">
        <v>6458794</v>
      </c>
      <c r="D218">
        <v>6362114</v>
      </c>
      <c r="E218" t="s">
        <v>5197</v>
      </c>
      <c r="F218">
        <v>7.0000000000000007E-2</v>
      </c>
      <c r="G218" t="s">
        <v>5247</v>
      </c>
      <c r="H218" t="s">
        <v>5461</v>
      </c>
      <c r="I218" t="s">
        <v>13</v>
      </c>
      <c r="J218" t="s">
        <v>383</v>
      </c>
      <c r="K218">
        <v>6</v>
      </c>
      <c r="L218" t="s">
        <v>4543</v>
      </c>
      <c r="M218">
        <v>6.3652686117132099E-3</v>
      </c>
      <c r="N218">
        <v>0.469322218984149</v>
      </c>
    </row>
    <row r="219" spans="1:14">
      <c r="A219" t="s">
        <v>423</v>
      </c>
      <c r="B219">
        <v>17</v>
      </c>
      <c r="C219">
        <v>6458794</v>
      </c>
      <c r="D219">
        <v>6362114</v>
      </c>
      <c r="E219" t="s">
        <v>5197</v>
      </c>
      <c r="F219">
        <v>0.49</v>
      </c>
      <c r="G219" t="s">
        <v>5247</v>
      </c>
      <c r="H219" t="s">
        <v>5462</v>
      </c>
      <c r="I219" t="s">
        <v>14</v>
      </c>
      <c r="J219" t="s">
        <v>383</v>
      </c>
      <c r="K219">
        <v>16</v>
      </c>
      <c r="L219" t="s">
        <v>4510</v>
      </c>
      <c r="M219">
        <v>0.27196719773616401</v>
      </c>
      <c r="N219">
        <v>0.71190495587452496</v>
      </c>
    </row>
    <row r="220" spans="1:14">
      <c r="A220" t="s">
        <v>425</v>
      </c>
      <c r="B220">
        <v>11</v>
      </c>
      <c r="C220">
        <v>132096370</v>
      </c>
      <c r="D220">
        <v>131966264</v>
      </c>
      <c r="E220" t="s">
        <v>5197</v>
      </c>
      <c r="F220">
        <v>0.59</v>
      </c>
      <c r="G220" t="s">
        <v>5247</v>
      </c>
      <c r="H220" t="s">
        <v>5463</v>
      </c>
      <c r="I220" t="s">
        <v>14</v>
      </c>
      <c r="J220" t="s">
        <v>383</v>
      </c>
      <c r="K220">
        <v>16</v>
      </c>
      <c r="L220" t="s">
        <v>4468</v>
      </c>
      <c r="M220">
        <v>0.35546400599137701</v>
      </c>
      <c r="N220">
        <v>0.78968661151242403</v>
      </c>
    </row>
    <row r="221" spans="1:14">
      <c r="A221" t="s">
        <v>428</v>
      </c>
      <c r="B221">
        <v>15</v>
      </c>
      <c r="C221">
        <v>94227570</v>
      </c>
      <c r="D221">
        <v>94770799</v>
      </c>
      <c r="E221" t="s">
        <v>5197</v>
      </c>
      <c r="F221">
        <v>0.27</v>
      </c>
      <c r="G221" t="s">
        <v>5247</v>
      </c>
      <c r="H221" t="s">
        <v>5464</v>
      </c>
      <c r="I221" t="s">
        <v>14</v>
      </c>
      <c r="J221" t="s">
        <v>383</v>
      </c>
      <c r="K221">
        <v>16</v>
      </c>
      <c r="L221" t="s">
        <v>4541</v>
      </c>
      <c r="M221">
        <v>0.114172650502742</v>
      </c>
      <c r="N221">
        <v>0.514886882543099</v>
      </c>
    </row>
    <row r="222" spans="1:14">
      <c r="A222" t="s">
        <v>430</v>
      </c>
      <c r="B222">
        <v>12</v>
      </c>
      <c r="C222">
        <v>120645476</v>
      </c>
      <c r="D222">
        <v>121083279</v>
      </c>
      <c r="E222" t="s">
        <v>5198</v>
      </c>
      <c r="F222">
        <v>0.56000000000000005</v>
      </c>
      <c r="G222" t="s">
        <v>5247</v>
      </c>
      <c r="H222" t="s">
        <v>5465</v>
      </c>
      <c r="I222" t="s">
        <v>14</v>
      </c>
      <c r="J222" t="s">
        <v>383</v>
      </c>
      <c r="K222">
        <v>16</v>
      </c>
      <c r="L222" t="s">
        <v>4453</v>
      </c>
      <c r="M222">
        <v>0.329660255894415</v>
      </c>
      <c r="N222">
        <v>0.76710682244145301</v>
      </c>
    </row>
    <row r="223" spans="1:14">
      <c r="A223" t="s">
        <v>431</v>
      </c>
      <c r="B223">
        <v>2</v>
      </c>
      <c r="C223">
        <v>49654470</v>
      </c>
      <c r="D223">
        <v>49881608</v>
      </c>
      <c r="E223" t="s">
        <v>5198</v>
      </c>
      <c r="F223">
        <v>0.69</v>
      </c>
      <c r="G223" t="s">
        <v>5247</v>
      </c>
      <c r="H223" t="s">
        <v>5466</v>
      </c>
      <c r="I223" t="s">
        <v>14</v>
      </c>
      <c r="J223" t="s">
        <v>383</v>
      </c>
      <c r="K223">
        <v>16</v>
      </c>
      <c r="L223" t="s">
        <v>4566</v>
      </c>
      <c r="M223">
        <v>0.446415476671703</v>
      </c>
      <c r="N223">
        <v>0.86001360472521104</v>
      </c>
    </row>
    <row r="224" spans="1:14">
      <c r="A224" t="s">
        <v>432</v>
      </c>
      <c r="B224">
        <v>12</v>
      </c>
      <c r="C224">
        <v>67893538</v>
      </c>
      <c r="D224">
        <v>68287318</v>
      </c>
      <c r="E224" t="s">
        <v>5197</v>
      </c>
      <c r="F224">
        <v>0.28999999999999998</v>
      </c>
      <c r="G224" t="s">
        <v>5247</v>
      </c>
      <c r="H224" t="s">
        <v>5467</v>
      </c>
      <c r="I224" t="s">
        <v>14</v>
      </c>
      <c r="J224" t="s">
        <v>383</v>
      </c>
      <c r="K224">
        <v>16</v>
      </c>
      <c r="L224" t="s">
        <v>4488</v>
      </c>
      <c r="M224">
        <v>0.12690074085692801</v>
      </c>
      <c r="N224">
        <v>0.53441448496753496</v>
      </c>
    </row>
    <row r="225" spans="1:14">
      <c r="A225" t="s">
        <v>433</v>
      </c>
      <c r="B225">
        <v>1</v>
      </c>
      <c r="C225">
        <v>41307285</v>
      </c>
      <c r="D225">
        <v>41772957</v>
      </c>
      <c r="E225" t="s">
        <v>5197</v>
      </c>
      <c r="F225">
        <v>0.88</v>
      </c>
      <c r="G225" t="s">
        <v>5247</v>
      </c>
      <c r="H225" t="s">
        <v>5468</v>
      </c>
      <c r="I225" t="s">
        <v>14</v>
      </c>
      <c r="J225" t="s">
        <v>383</v>
      </c>
      <c r="K225">
        <v>16</v>
      </c>
      <c r="L225" t="s">
        <v>4470</v>
      </c>
      <c r="M225">
        <v>0.64562593737124996</v>
      </c>
      <c r="N225">
        <v>0.96723222542257803</v>
      </c>
    </row>
    <row r="226" spans="1:14">
      <c r="A226" t="s">
        <v>436</v>
      </c>
      <c r="B226">
        <v>13</v>
      </c>
      <c r="C226">
        <v>100560046</v>
      </c>
      <c r="D226">
        <v>101212300</v>
      </c>
      <c r="E226" t="s">
        <v>5196</v>
      </c>
      <c r="F226">
        <v>0.52</v>
      </c>
      <c r="G226" t="s">
        <v>5247</v>
      </c>
      <c r="H226" t="s">
        <v>5469</v>
      </c>
      <c r="I226" t="s">
        <v>14</v>
      </c>
      <c r="J226" t="s">
        <v>383</v>
      </c>
      <c r="K226">
        <v>16</v>
      </c>
      <c r="L226" t="s">
        <v>4515</v>
      </c>
      <c r="M226">
        <v>0.29626545616538003</v>
      </c>
      <c r="N226">
        <v>0.73599023661324203</v>
      </c>
    </row>
    <row r="227" spans="1:14">
      <c r="A227" t="s">
        <v>437</v>
      </c>
      <c r="B227">
        <v>14</v>
      </c>
      <c r="C227">
        <v>88022477</v>
      </c>
      <c r="D227">
        <v>88488821</v>
      </c>
      <c r="E227" t="s">
        <v>5197</v>
      </c>
      <c r="F227">
        <v>0</v>
      </c>
      <c r="G227" t="s">
        <v>5247</v>
      </c>
      <c r="H227" t="s">
        <v>5470</v>
      </c>
      <c r="I227" t="s">
        <v>14</v>
      </c>
      <c r="J227" t="s">
        <v>383</v>
      </c>
      <c r="K227">
        <v>16</v>
      </c>
      <c r="L227" t="s">
        <v>5247</v>
      </c>
      <c r="M227">
        <v>0</v>
      </c>
      <c r="N227">
        <v>0.193607680534436</v>
      </c>
    </row>
    <row r="228" spans="1:14">
      <c r="A228" t="s">
        <v>438</v>
      </c>
      <c r="B228">
        <v>17</v>
      </c>
      <c r="C228">
        <v>34573818</v>
      </c>
      <c r="D228">
        <v>32900837</v>
      </c>
      <c r="E228" t="s">
        <v>5198</v>
      </c>
      <c r="F228">
        <v>0.68</v>
      </c>
      <c r="G228" t="s">
        <v>5247</v>
      </c>
      <c r="H228" t="s">
        <v>5471</v>
      </c>
      <c r="I228" t="s">
        <v>14</v>
      </c>
      <c r="J228" t="s">
        <v>383</v>
      </c>
      <c r="K228">
        <v>16</v>
      </c>
      <c r="L228" t="s">
        <v>4528</v>
      </c>
      <c r="M228">
        <v>0.43695957364105598</v>
      </c>
      <c r="N228">
        <v>0.85334166136654699</v>
      </c>
    </row>
    <row r="229" spans="1:14">
      <c r="A229" t="s">
        <v>439</v>
      </c>
      <c r="B229">
        <v>6</v>
      </c>
      <c r="C229">
        <v>118672469</v>
      </c>
      <c r="D229">
        <v>118993632</v>
      </c>
      <c r="E229" t="s">
        <v>5196</v>
      </c>
      <c r="F229">
        <v>0.26</v>
      </c>
      <c r="G229" t="s">
        <v>5247</v>
      </c>
      <c r="H229" t="s">
        <v>5472</v>
      </c>
      <c r="I229" t="s">
        <v>14</v>
      </c>
      <c r="J229" t="s">
        <v>383</v>
      </c>
      <c r="K229">
        <v>16</v>
      </c>
      <c r="L229" t="s">
        <v>4459</v>
      </c>
      <c r="M229">
        <v>0.10794835711853</v>
      </c>
      <c r="N229">
        <v>0.50498332953799996</v>
      </c>
    </row>
    <row r="230" spans="1:14">
      <c r="A230" t="s">
        <v>441</v>
      </c>
      <c r="B230">
        <v>7</v>
      </c>
      <c r="C230">
        <v>116777794</v>
      </c>
      <c r="D230">
        <v>116417848</v>
      </c>
      <c r="E230" t="s">
        <v>5198</v>
      </c>
      <c r="F230">
        <v>0.7</v>
      </c>
      <c r="G230" t="s">
        <v>5247</v>
      </c>
      <c r="H230" t="s">
        <v>5473</v>
      </c>
      <c r="I230" t="s">
        <v>14</v>
      </c>
      <c r="J230" t="s">
        <v>383</v>
      </c>
      <c r="K230">
        <v>16</v>
      </c>
      <c r="L230" t="s">
        <v>4548</v>
      </c>
      <c r="M230">
        <v>0.4559568374854</v>
      </c>
      <c r="N230">
        <v>0.86660009030082596</v>
      </c>
    </row>
    <row r="231" spans="1:14">
      <c r="A231" t="s">
        <v>442</v>
      </c>
      <c r="B231">
        <v>1</v>
      </c>
      <c r="C231">
        <v>7490285</v>
      </c>
      <c r="D231">
        <v>7550345</v>
      </c>
      <c r="E231" t="s">
        <v>5198</v>
      </c>
      <c r="F231">
        <v>0</v>
      </c>
      <c r="G231" t="s">
        <v>5247</v>
      </c>
      <c r="H231" t="s">
        <v>5474</v>
      </c>
      <c r="I231" t="s">
        <v>10</v>
      </c>
      <c r="J231" t="s">
        <v>383</v>
      </c>
      <c r="K231">
        <v>5</v>
      </c>
      <c r="L231" t="s">
        <v>5247</v>
      </c>
      <c r="M231">
        <v>3.1392529421349397E-17</v>
      </c>
      <c r="N231">
        <v>0.43448246478317498</v>
      </c>
    </row>
    <row r="232" spans="1:14">
      <c r="A232" t="s">
        <v>442</v>
      </c>
      <c r="B232">
        <v>1</v>
      </c>
      <c r="C232">
        <v>7490285</v>
      </c>
      <c r="D232">
        <v>7550345</v>
      </c>
      <c r="E232" t="s">
        <v>5198</v>
      </c>
      <c r="F232">
        <v>0.25</v>
      </c>
      <c r="G232" t="s">
        <v>5247</v>
      </c>
      <c r="H232" t="s">
        <v>5475</v>
      </c>
      <c r="I232" t="s">
        <v>14</v>
      </c>
      <c r="J232" t="s">
        <v>383</v>
      </c>
      <c r="K232">
        <v>16</v>
      </c>
      <c r="L232" t="s">
        <v>4506</v>
      </c>
      <c r="M232">
        <v>0.10182067491213</v>
      </c>
      <c r="N232">
        <v>0.49498316535508802</v>
      </c>
    </row>
    <row r="233" spans="1:14">
      <c r="A233" t="s">
        <v>443</v>
      </c>
      <c r="B233">
        <v>1</v>
      </c>
      <c r="C233">
        <v>220188455</v>
      </c>
      <c r="D233">
        <v>220361797</v>
      </c>
      <c r="E233" t="s">
        <v>5198</v>
      </c>
      <c r="F233">
        <v>1</v>
      </c>
      <c r="G233" t="s">
        <v>5247</v>
      </c>
      <c r="H233" t="s">
        <v>5476</v>
      </c>
      <c r="I233" t="s">
        <v>14</v>
      </c>
      <c r="J233" t="s">
        <v>383</v>
      </c>
      <c r="K233">
        <v>16</v>
      </c>
      <c r="L233" t="s">
        <v>5273</v>
      </c>
      <c r="M233">
        <v>0.806392319465564</v>
      </c>
      <c r="N233">
        <v>1</v>
      </c>
    </row>
    <row r="234" spans="1:14">
      <c r="A234" t="s">
        <v>444</v>
      </c>
      <c r="B234">
        <v>6</v>
      </c>
      <c r="C234">
        <v>163395871</v>
      </c>
      <c r="D234">
        <v>163816903</v>
      </c>
      <c r="E234" t="s">
        <v>5197</v>
      </c>
      <c r="F234">
        <v>0.91</v>
      </c>
      <c r="G234" t="s">
        <v>5247</v>
      </c>
      <c r="H234" t="s">
        <v>5477</v>
      </c>
      <c r="I234" t="s">
        <v>14</v>
      </c>
      <c r="J234" t="s">
        <v>383</v>
      </c>
      <c r="K234">
        <v>16</v>
      </c>
      <c r="L234" t="s">
        <v>4534</v>
      </c>
      <c r="M234">
        <v>0.68176683412285399</v>
      </c>
      <c r="N234">
        <v>0.97947486783890803</v>
      </c>
    </row>
    <row r="235" spans="1:14">
      <c r="A235" t="s">
        <v>445</v>
      </c>
      <c r="B235">
        <v>6</v>
      </c>
      <c r="C235">
        <v>151914204</v>
      </c>
      <c r="D235">
        <v>152235339</v>
      </c>
      <c r="E235" t="s">
        <v>5197</v>
      </c>
      <c r="F235">
        <v>0</v>
      </c>
      <c r="G235" t="s">
        <v>5247</v>
      </c>
      <c r="H235" t="s">
        <v>5478</v>
      </c>
      <c r="I235" t="s">
        <v>10</v>
      </c>
      <c r="J235" t="s">
        <v>383</v>
      </c>
      <c r="K235">
        <v>7</v>
      </c>
      <c r="L235" t="s">
        <v>5247</v>
      </c>
      <c r="M235">
        <v>0</v>
      </c>
      <c r="N235">
        <v>0.35433043506668699</v>
      </c>
    </row>
    <row r="236" spans="1:14">
      <c r="A236" t="s">
        <v>445</v>
      </c>
      <c r="B236">
        <v>6</v>
      </c>
      <c r="C236">
        <v>151914204</v>
      </c>
      <c r="D236">
        <v>152235339</v>
      </c>
      <c r="E236" t="s">
        <v>5197</v>
      </c>
      <c r="F236">
        <v>0.03</v>
      </c>
      <c r="G236" t="s">
        <v>5247</v>
      </c>
      <c r="H236" t="s">
        <v>5479</v>
      </c>
      <c r="I236" t="s">
        <v>13</v>
      </c>
      <c r="J236" t="s">
        <v>383</v>
      </c>
      <c r="K236">
        <v>7</v>
      </c>
      <c r="L236" t="s">
        <v>4556</v>
      </c>
      <c r="M236">
        <v>1.4839694458344301E-3</v>
      </c>
      <c r="N236">
        <v>0.39158663951685202</v>
      </c>
    </row>
    <row r="237" spans="1:14">
      <c r="A237" t="s">
        <v>445</v>
      </c>
      <c r="B237">
        <v>6</v>
      </c>
      <c r="C237">
        <v>151914204</v>
      </c>
      <c r="D237">
        <v>152235339</v>
      </c>
      <c r="E237" t="s">
        <v>5197</v>
      </c>
      <c r="F237">
        <v>0.24</v>
      </c>
      <c r="G237" t="s">
        <v>5247</v>
      </c>
      <c r="H237" t="s">
        <v>5480</v>
      </c>
      <c r="I237" t="s">
        <v>14</v>
      </c>
      <c r="J237" t="s">
        <v>383</v>
      </c>
      <c r="K237">
        <v>16</v>
      </c>
      <c r="L237" t="s">
        <v>4449</v>
      </c>
      <c r="M237">
        <v>9.5792488470350406E-2</v>
      </c>
      <c r="N237">
        <v>0.48488350540755698</v>
      </c>
    </row>
    <row r="238" spans="1:14">
      <c r="A238" t="s">
        <v>447</v>
      </c>
      <c r="B238">
        <v>12</v>
      </c>
      <c r="C238">
        <v>19020147</v>
      </c>
      <c r="D238">
        <v>19173081</v>
      </c>
      <c r="E238" t="s">
        <v>5198</v>
      </c>
      <c r="F238">
        <v>0.15</v>
      </c>
      <c r="G238" t="s">
        <v>5247</v>
      </c>
      <c r="H238" t="s">
        <v>5481</v>
      </c>
      <c r="I238" t="s">
        <v>10</v>
      </c>
      <c r="J238" t="s">
        <v>383</v>
      </c>
      <c r="K238">
        <v>5</v>
      </c>
      <c r="L238" t="s">
        <v>4455</v>
      </c>
      <c r="M238">
        <v>2.1852065792031899E-2</v>
      </c>
      <c r="N238">
        <v>0.58228565955619005</v>
      </c>
    </row>
    <row r="239" spans="1:14">
      <c r="A239" t="s">
        <v>447</v>
      </c>
      <c r="B239">
        <v>12</v>
      </c>
      <c r="C239">
        <v>19020147</v>
      </c>
      <c r="D239">
        <v>19173081</v>
      </c>
      <c r="E239" t="s">
        <v>5198</v>
      </c>
      <c r="F239">
        <v>0.28999999999999998</v>
      </c>
      <c r="G239" t="s">
        <v>5247</v>
      </c>
      <c r="H239" t="s">
        <v>5482</v>
      </c>
      <c r="I239" t="s">
        <v>14</v>
      </c>
      <c r="J239" t="s">
        <v>383</v>
      </c>
      <c r="K239">
        <v>16</v>
      </c>
      <c r="L239" t="s">
        <v>4488</v>
      </c>
      <c r="M239">
        <v>0.12690074085692801</v>
      </c>
      <c r="N239">
        <v>0.53441448496753496</v>
      </c>
    </row>
    <row r="240" spans="1:14">
      <c r="A240" t="s">
        <v>448</v>
      </c>
      <c r="B240">
        <v>10</v>
      </c>
      <c r="C240">
        <v>105411136</v>
      </c>
      <c r="D240">
        <v>107170894</v>
      </c>
      <c r="E240" t="s">
        <v>5198</v>
      </c>
      <c r="F240">
        <v>0.74</v>
      </c>
      <c r="G240" t="s">
        <v>5247</v>
      </c>
      <c r="H240" t="s">
        <v>5483</v>
      </c>
      <c r="I240" t="s">
        <v>14</v>
      </c>
      <c r="J240" t="s">
        <v>383</v>
      </c>
      <c r="K240">
        <v>16</v>
      </c>
      <c r="L240" t="s">
        <v>4464</v>
      </c>
      <c r="M240">
        <v>0.49501667046199999</v>
      </c>
      <c r="N240">
        <v>0.89205164288146999</v>
      </c>
    </row>
    <row r="241" spans="1:14">
      <c r="A241" t="s">
        <v>449</v>
      </c>
      <c r="B241">
        <v>9</v>
      </c>
      <c r="C241">
        <v>23843295</v>
      </c>
      <c r="D241">
        <v>23843293</v>
      </c>
      <c r="E241" t="s">
        <v>5198</v>
      </c>
      <c r="F241">
        <v>0.78</v>
      </c>
      <c r="G241" t="s">
        <v>5247</v>
      </c>
      <c r="H241" t="s">
        <v>5484</v>
      </c>
      <c r="I241" t="s">
        <v>14</v>
      </c>
      <c r="J241" t="s">
        <v>383</v>
      </c>
      <c r="K241">
        <v>16</v>
      </c>
      <c r="L241" t="s">
        <v>4529</v>
      </c>
      <c r="M241">
        <v>0.53562723902884501</v>
      </c>
      <c r="N241">
        <v>0.91595245987187102</v>
      </c>
    </row>
    <row r="242" spans="1:14">
      <c r="A242" t="s">
        <v>451</v>
      </c>
      <c r="B242">
        <v>7</v>
      </c>
      <c r="C242">
        <v>39560498</v>
      </c>
      <c r="D242">
        <v>39600097</v>
      </c>
      <c r="E242" t="s">
        <v>5196</v>
      </c>
      <c r="F242">
        <v>0</v>
      </c>
      <c r="G242" t="s">
        <v>5247</v>
      </c>
      <c r="H242" t="s">
        <v>5485</v>
      </c>
      <c r="I242" t="s">
        <v>14</v>
      </c>
      <c r="J242" t="s">
        <v>383</v>
      </c>
      <c r="K242">
        <v>16</v>
      </c>
      <c r="L242" t="s">
        <v>5247</v>
      </c>
      <c r="M242">
        <v>0</v>
      </c>
      <c r="N242">
        <v>0.193607680534436</v>
      </c>
    </row>
    <row r="243" spans="1:14">
      <c r="A243" t="s">
        <v>452</v>
      </c>
      <c r="B243">
        <v>12</v>
      </c>
      <c r="C243">
        <v>100879405</v>
      </c>
      <c r="D243">
        <v>101273183</v>
      </c>
      <c r="E243" t="s">
        <v>5198</v>
      </c>
      <c r="F243">
        <v>1</v>
      </c>
      <c r="G243" t="s">
        <v>5247</v>
      </c>
      <c r="H243" t="s">
        <v>5486</v>
      </c>
      <c r="I243" t="s">
        <v>14</v>
      </c>
      <c r="J243" t="s">
        <v>383</v>
      </c>
      <c r="K243">
        <v>16</v>
      </c>
      <c r="L243" t="s">
        <v>5273</v>
      </c>
      <c r="M243">
        <v>0.806392319465564</v>
      </c>
      <c r="N243">
        <v>1</v>
      </c>
    </row>
    <row r="244" spans="1:14">
      <c r="A244" t="s">
        <v>453</v>
      </c>
      <c r="B244">
        <v>5</v>
      </c>
      <c r="C244">
        <v>88551455</v>
      </c>
      <c r="D244">
        <v>87847273</v>
      </c>
      <c r="E244" t="s">
        <v>5196</v>
      </c>
      <c r="F244">
        <v>0.87</v>
      </c>
      <c r="G244" t="s">
        <v>5247</v>
      </c>
      <c r="H244" t="s">
        <v>5487</v>
      </c>
      <c r="I244" t="s">
        <v>10</v>
      </c>
      <c r="J244" t="s">
        <v>383</v>
      </c>
      <c r="K244">
        <v>6</v>
      </c>
      <c r="L244" t="s">
        <v>4563</v>
      </c>
      <c r="M244">
        <v>0.47061551415430303</v>
      </c>
      <c r="N244">
        <v>0.98053711279809497</v>
      </c>
    </row>
    <row r="245" spans="1:14">
      <c r="A245" t="s">
        <v>453</v>
      </c>
      <c r="B245">
        <v>5</v>
      </c>
      <c r="C245">
        <v>88551455</v>
      </c>
      <c r="D245">
        <v>87847273</v>
      </c>
      <c r="E245" t="s">
        <v>5196</v>
      </c>
      <c r="F245">
        <v>0.75</v>
      </c>
      <c r="G245" t="s">
        <v>5247</v>
      </c>
      <c r="H245" t="s">
        <v>5488</v>
      </c>
      <c r="I245" t="s">
        <v>13</v>
      </c>
      <c r="J245" t="s">
        <v>383</v>
      </c>
      <c r="K245">
        <v>5</v>
      </c>
      <c r="L245" t="s">
        <v>4467</v>
      </c>
      <c r="M245">
        <v>0.33598799491185499</v>
      </c>
      <c r="N245">
        <v>0.94677077269655696</v>
      </c>
    </row>
    <row r="246" spans="1:14">
      <c r="A246" t="s">
        <v>453</v>
      </c>
      <c r="B246">
        <v>5</v>
      </c>
      <c r="C246">
        <v>88551455</v>
      </c>
      <c r="D246">
        <v>87847273</v>
      </c>
      <c r="E246" t="s">
        <v>5196</v>
      </c>
      <c r="F246">
        <v>0.46</v>
      </c>
      <c r="G246" t="s">
        <v>5247</v>
      </c>
      <c r="H246" t="s">
        <v>5489</v>
      </c>
      <c r="I246" t="s">
        <v>14</v>
      </c>
      <c r="J246" t="s">
        <v>383</v>
      </c>
      <c r="K246">
        <v>16</v>
      </c>
      <c r="L246" t="s">
        <v>4458</v>
      </c>
      <c r="M246">
        <v>0.248308389151675</v>
      </c>
      <c r="N246">
        <v>0.68718022529108003</v>
      </c>
    </row>
    <row r="247" spans="1:14">
      <c r="A247" t="s">
        <v>457</v>
      </c>
      <c r="B247">
        <v>7</v>
      </c>
      <c r="C247">
        <v>90798078</v>
      </c>
      <c r="D247">
        <v>90427393</v>
      </c>
      <c r="E247" t="s">
        <v>5198</v>
      </c>
      <c r="F247">
        <v>0.78</v>
      </c>
      <c r="G247" t="s">
        <v>5247</v>
      </c>
      <c r="H247" t="s">
        <v>5490</v>
      </c>
      <c r="I247" t="s">
        <v>14</v>
      </c>
      <c r="J247" t="s">
        <v>383</v>
      </c>
      <c r="K247">
        <v>16</v>
      </c>
      <c r="L247" t="s">
        <v>4529</v>
      </c>
      <c r="M247">
        <v>0.53562723902884501</v>
      </c>
      <c r="N247">
        <v>0.91595245987187102</v>
      </c>
    </row>
    <row r="248" spans="1:14">
      <c r="A248" t="s">
        <v>458</v>
      </c>
      <c r="B248">
        <v>1</v>
      </c>
      <c r="C248">
        <v>208273841</v>
      </c>
      <c r="D248">
        <v>208447186</v>
      </c>
      <c r="E248" t="s">
        <v>5197</v>
      </c>
      <c r="F248">
        <v>0.04</v>
      </c>
      <c r="G248" t="s">
        <v>5247</v>
      </c>
      <c r="H248" t="s">
        <v>5491</v>
      </c>
      <c r="I248" t="s">
        <v>13</v>
      </c>
      <c r="J248" t="s">
        <v>383</v>
      </c>
      <c r="K248">
        <v>5</v>
      </c>
      <c r="L248" t="s">
        <v>4479</v>
      </c>
      <c r="M248">
        <v>1.89361819909977E-3</v>
      </c>
      <c r="N248">
        <v>0.47783024940142099</v>
      </c>
    </row>
    <row r="249" spans="1:14">
      <c r="A249" t="s">
        <v>458</v>
      </c>
      <c r="B249">
        <v>1</v>
      </c>
      <c r="C249">
        <v>208273841</v>
      </c>
      <c r="D249">
        <v>208447186</v>
      </c>
      <c r="E249" t="s">
        <v>5197</v>
      </c>
      <c r="F249">
        <v>0.43</v>
      </c>
      <c r="G249" t="s">
        <v>5247</v>
      </c>
      <c r="H249" t="s">
        <v>5492</v>
      </c>
      <c r="I249" t="s">
        <v>14</v>
      </c>
      <c r="J249" t="s">
        <v>383</v>
      </c>
      <c r="K249">
        <v>16</v>
      </c>
      <c r="L249" t="s">
        <v>4520</v>
      </c>
      <c r="M249">
        <v>0.22529371473349299</v>
      </c>
      <c r="N249">
        <v>0.66181136054132805</v>
      </c>
    </row>
    <row r="250" spans="1:14">
      <c r="A250" t="s">
        <v>461</v>
      </c>
      <c r="B250">
        <v>1</v>
      </c>
      <c r="C250">
        <v>232436292</v>
      </c>
      <c r="D250">
        <v>232572038</v>
      </c>
      <c r="E250" t="s">
        <v>5198</v>
      </c>
      <c r="F250">
        <v>0.84</v>
      </c>
      <c r="G250" t="s">
        <v>5247</v>
      </c>
      <c r="H250" t="s">
        <v>5493</v>
      </c>
      <c r="I250" t="s">
        <v>14</v>
      </c>
      <c r="J250" t="s">
        <v>383</v>
      </c>
      <c r="K250">
        <v>16</v>
      </c>
      <c r="L250" t="s">
        <v>4451</v>
      </c>
      <c r="M250">
        <v>0.59994935172950103</v>
      </c>
      <c r="N250">
        <v>0.94839742550708295</v>
      </c>
    </row>
    <row r="251" spans="1:14">
      <c r="A251" t="s">
        <v>462</v>
      </c>
      <c r="B251">
        <v>1</v>
      </c>
      <c r="C251">
        <v>216747031</v>
      </c>
      <c r="D251">
        <v>216920373</v>
      </c>
      <c r="E251" t="s">
        <v>5195</v>
      </c>
      <c r="F251">
        <v>0.6</v>
      </c>
      <c r="G251" t="s">
        <v>5247</v>
      </c>
      <c r="H251" t="s">
        <v>5494</v>
      </c>
      <c r="I251" t="s">
        <v>14</v>
      </c>
      <c r="J251" t="s">
        <v>383</v>
      </c>
      <c r="K251">
        <v>16</v>
      </c>
      <c r="L251" t="s">
        <v>4486</v>
      </c>
      <c r="M251">
        <v>0.36421214799474599</v>
      </c>
      <c r="N251">
        <v>0.79706631589836696</v>
      </c>
    </row>
    <row r="252" spans="1:14">
      <c r="A252" t="s">
        <v>463</v>
      </c>
      <c r="B252">
        <v>15</v>
      </c>
      <c r="C252">
        <v>47392083</v>
      </c>
      <c r="D252">
        <v>47684280</v>
      </c>
      <c r="E252" t="s">
        <v>5198</v>
      </c>
      <c r="F252">
        <v>0.62</v>
      </c>
      <c r="G252" t="s">
        <v>5247</v>
      </c>
      <c r="H252" t="s">
        <v>5495</v>
      </c>
      <c r="I252" t="s">
        <v>14</v>
      </c>
      <c r="J252" t="s">
        <v>383</v>
      </c>
      <c r="K252">
        <v>16</v>
      </c>
      <c r="L252" t="s">
        <v>4522</v>
      </c>
      <c r="M252">
        <v>0.38193286741273502</v>
      </c>
      <c r="N252">
        <v>0.81160128925899999</v>
      </c>
    </row>
    <row r="253" spans="1:14">
      <c r="A253" t="s">
        <v>464</v>
      </c>
      <c r="B253">
        <v>15</v>
      </c>
      <c r="C253">
        <v>67727620</v>
      </c>
      <c r="D253">
        <v>68019958</v>
      </c>
      <c r="E253" t="s">
        <v>5198</v>
      </c>
      <c r="F253">
        <v>0.28000000000000003</v>
      </c>
      <c r="G253" t="s">
        <v>5247</v>
      </c>
      <c r="H253" t="s">
        <v>5496</v>
      </c>
      <c r="I253" t="s">
        <v>13</v>
      </c>
      <c r="J253" t="s">
        <v>383</v>
      </c>
      <c r="K253">
        <v>7</v>
      </c>
      <c r="L253" t="s">
        <v>4558</v>
      </c>
      <c r="M253">
        <v>7.9547166892723606E-2</v>
      </c>
      <c r="N253">
        <v>0.63635822453661905</v>
      </c>
    </row>
    <row r="254" spans="1:14">
      <c r="A254" t="s">
        <v>464</v>
      </c>
      <c r="B254">
        <v>15</v>
      </c>
      <c r="C254">
        <v>67727620</v>
      </c>
      <c r="D254">
        <v>68019958</v>
      </c>
      <c r="E254" t="s">
        <v>5198</v>
      </c>
      <c r="F254">
        <v>0.42</v>
      </c>
      <c r="G254" t="s">
        <v>5247</v>
      </c>
      <c r="H254" t="s">
        <v>5497</v>
      </c>
      <c r="I254" t="s">
        <v>14</v>
      </c>
      <c r="J254" t="s">
        <v>383</v>
      </c>
      <c r="K254">
        <v>16</v>
      </c>
      <c r="L254" t="s">
        <v>4508</v>
      </c>
      <c r="M254">
        <v>0.21776693854541801</v>
      </c>
      <c r="N254">
        <v>0.65321029034009204</v>
      </c>
    </row>
    <row r="255" spans="1:14">
      <c r="A255" t="s">
        <v>466</v>
      </c>
      <c r="B255">
        <v>18</v>
      </c>
      <c r="C255">
        <v>52497489</v>
      </c>
      <c r="D255">
        <v>50023859</v>
      </c>
      <c r="E255" t="s">
        <v>5198</v>
      </c>
      <c r="F255">
        <v>0.72</v>
      </c>
      <c r="G255" t="s">
        <v>5247</v>
      </c>
      <c r="H255" t="s">
        <v>5498</v>
      </c>
      <c r="I255" t="s">
        <v>14</v>
      </c>
      <c r="J255" t="s">
        <v>383</v>
      </c>
      <c r="K255">
        <v>16</v>
      </c>
      <c r="L255" t="s">
        <v>4516</v>
      </c>
      <c r="M255">
        <v>0.47530353741797399</v>
      </c>
      <c r="N255">
        <v>0.87950908314687404</v>
      </c>
    </row>
    <row r="256" spans="1:14">
      <c r="A256" t="s">
        <v>469</v>
      </c>
      <c r="B256">
        <v>4</v>
      </c>
      <c r="C256">
        <v>152098945</v>
      </c>
      <c r="D256">
        <v>153020097</v>
      </c>
      <c r="E256" t="s">
        <v>5198</v>
      </c>
      <c r="F256">
        <v>0.65</v>
      </c>
      <c r="G256" t="s">
        <v>5247</v>
      </c>
      <c r="H256" t="s">
        <v>5499</v>
      </c>
      <c r="I256" t="s">
        <v>14</v>
      </c>
      <c r="J256" t="s">
        <v>383</v>
      </c>
      <c r="K256">
        <v>16</v>
      </c>
      <c r="L256" t="s">
        <v>4465</v>
      </c>
      <c r="M256">
        <v>0.40908828404715403</v>
      </c>
      <c r="N256">
        <v>0.83282941179251502</v>
      </c>
    </row>
    <row r="257" spans="1:14">
      <c r="A257" t="s">
        <v>473</v>
      </c>
      <c r="B257">
        <v>8</v>
      </c>
      <c r="C257">
        <v>140646656</v>
      </c>
      <c r="D257">
        <v>141656755</v>
      </c>
      <c r="E257" t="s">
        <v>5197</v>
      </c>
      <c r="F257">
        <v>0.47</v>
      </c>
      <c r="G257" t="s">
        <v>5247</v>
      </c>
      <c r="H257" t="s">
        <v>5500</v>
      </c>
      <c r="I257" t="s">
        <v>14</v>
      </c>
      <c r="J257" t="s">
        <v>383</v>
      </c>
      <c r="K257">
        <v>16</v>
      </c>
      <c r="L257" t="s">
        <v>4471</v>
      </c>
      <c r="M257">
        <v>0.25612343630935402</v>
      </c>
      <c r="N257">
        <v>0.695493024522712</v>
      </c>
    </row>
    <row r="258" spans="1:14">
      <c r="A258" t="s">
        <v>476</v>
      </c>
      <c r="B258">
        <v>8</v>
      </c>
      <c r="C258">
        <v>65748839</v>
      </c>
      <c r="D258">
        <v>66661074</v>
      </c>
      <c r="E258" t="s">
        <v>5198</v>
      </c>
      <c r="F258">
        <v>0.45</v>
      </c>
      <c r="G258" t="s">
        <v>5247</v>
      </c>
      <c r="H258" t="s">
        <v>5501</v>
      </c>
      <c r="I258" t="s">
        <v>14</v>
      </c>
      <c r="J258" t="s">
        <v>383</v>
      </c>
      <c r="K258">
        <v>16</v>
      </c>
      <c r="L258" t="s">
        <v>4469</v>
      </c>
      <c r="M258">
        <v>0.24056486479730299</v>
      </c>
      <c r="N258">
        <v>0.67879590325614103</v>
      </c>
    </row>
    <row r="259" spans="1:14">
      <c r="A259" t="s">
        <v>477</v>
      </c>
      <c r="B259">
        <v>17</v>
      </c>
      <c r="C259">
        <v>7921799</v>
      </c>
      <c r="D259">
        <v>7825117</v>
      </c>
      <c r="E259" t="s">
        <v>5198</v>
      </c>
      <c r="F259">
        <v>1</v>
      </c>
      <c r="G259" t="s">
        <v>5247</v>
      </c>
      <c r="H259" t="s">
        <v>5502</v>
      </c>
      <c r="I259" t="s">
        <v>14</v>
      </c>
      <c r="J259" t="s">
        <v>383</v>
      </c>
      <c r="K259">
        <v>16</v>
      </c>
      <c r="L259" t="s">
        <v>5273</v>
      </c>
      <c r="M259">
        <v>0.806392319465564</v>
      </c>
      <c r="N259">
        <v>1</v>
      </c>
    </row>
    <row r="260" spans="1:14">
      <c r="A260" t="s">
        <v>478</v>
      </c>
      <c r="B260">
        <v>5</v>
      </c>
      <c r="C260">
        <v>80967584</v>
      </c>
      <c r="D260">
        <v>80263403</v>
      </c>
      <c r="E260" t="s">
        <v>5198</v>
      </c>
      <c r="F260">
        <v>0</v>
      </c>
      <c r="G260" t="s">
        <v>5247</v>
      </c>
      <c r="H260" t="s">
        <v>5204</v>
      </c>
      <c r="I260" t="s">
        <v>10</v>
      </c>
      <c r="J260" t="s">
        <v>383</v>
      </c>
      <c r="K260">
        <v>6</v>
      </c>
      <c r="L260" t="s">
        <v>5247</v>
      </c>
      <c r="M260">
        <v>0</v>
      </c>
      <c r="N260">
        <v>0.39033428790216501</v>
      </c>
    </row>
    <row r="261" spans="1:14">
      <c r="A261" t="s">
        <v>478</v>
      </c>
      <c r="B261">
        <v>5</v>
      </c>
      <c r="C261">
        <v>80967584</v>
      </c>
      <c r="D261">
        <v>80263403</v>
      </c>
      <c r="E261" t="s">
        <v>5198</v>
      </c>
      <c r="F261">
        <v>0.01</v>
      </c>
      <c r="G261" t="s">
        <v>5247</v>
      </c>
      <c r="H261" t="s">
        <v>5503</v>
      </c>
      <c r="I261" t="s">
        <v>14</v>
      </c>
      <c r="J261" t="s">
        <v>383</v>
      </c>
      <c r="K261">
        <v>16</v>
      </c>
      <c r="L261" t="s">
        <v>4525</v>
      </c>
      <c r="M261">
        <v>3.8518796935948E-4</v>
      </c>
      <c r="N261">
        <v>0.20935033895438801</v>
      </c>
    </row>
    <row r="262" spans="1:14">
      <c r="A262" t="s">
        <v>481</v>
      </c>
      <c r="B262">
        <v>2</v>
      </c>
      <c r="C262">
        <v>22427316</v>
      </c>
      <c r="D262">
        <v>22650188</v>
      </c>
      <c r="E262" t="s">
        <v>5197</v>
      </c>
      <c r="F262">
        <v>0</v>
      </c>
      <c r="G262" t="s">
        <v>5247</v>
      </c>
      <c r="H262" t="s">
        <v>5205</v>
      </c>
      <c r="I262" t="s">
        <v>10</v>
      </c>
      <c r="J262" t="s">
        <v>383</v>
      </c>
      <c r="K262">
        <v>5</v>
      </c>
      <c r="L262" t="s">
        <v>5247</v>
      </c>
      <c r="M262">
        <v>3.1392529421349397E-17</v>
      </c>
      <c r="N262">
        <v>0.43448246478317498</v>
      </c>
    </row>
    <row r="263" spans="1:14">
      <c r="A263" t="s">
        <v>481</v>
      </c>
      <c r="B263">
        <v>2</v>
      </c>
      <c r="C263">
        <v>22427316</v>
      </c>
      <c r="D263">
        <v>22650188</v>
      </c>
      <c r="E263" t="s">
        <v>5197</v>
      </c>
      <c r="F263">
        <v>0.72</v>
      </c>
      <c r="G263" t="s">
        <v>5247</v>
      </c>
      <c r="H263" t="s">
        <v>5504</v>
      </c>
      <c r="I263" t="s">
        <v>14</v>
      </c>
      <c r="J263" t="s">
        <v>383</v>
      </c>
      <c r="K263">
        <v>16</v>
      </c>
      <c r="L263" t="s">
        <v>4516</v>
      </c>
      <c r="M263">
        <v>0.47530353741797399</v>
      </c>
      <c r="N263">
        <v>0.87950908314687404</v>
      </c>
    </row>
    <row r="264" spans="1:14">
      <c r="A264" t="s">
        <v>482</v>
      </c>
      <c r="B264">
        <v>6</v>
      </c>
      <c r="C264">
        <v>144559822</v>
      </c>
      <c r="D264">
        <v>144880958</v>
      </c>
      <c r="E264" t="s">
        <v>5198</v>
      </c>
      <c r="F264">
        <v>0.23</v>
      </c>
      <c r="G264" t="s">
        <v>5247</v>
      </c>
      <c r="H264" t="s">
        <v>5505</v>
      </c>
      <c r="I264" t="s">
        <v>14</v>
      </c>
      <c r="J264" t="s">
        <v>383</v>
      </c>
      <c r="K264">
        <v>16</v>
      </c>
      <c r="L264" t="s">
        <v>4478</v>
      </c>
      <c r="M264">
        <v>8.9866955870574194E-2</v>
      </c>
      <c r="N264">
        <v>0.47468119161802202</v>
      </c>
    </row>
    <row r="265" spans="1:14">
      <c r="A265" t="s">
        <v>483</v>
      </c>
      <c r="B265">
        <v>14</v>
      </c>
      <c r="C265">
        <v>98131215</v>
      </c>
      <c r="D265">
        <v>98597552</v>
      </c>
      <c r="E265" t="s">
        <v>5197</v>
      </c>
      <c r="F265">
        <v>0.03</v>
      </c>
      <c r="G265" t="s">
        <v>5247</v>
      </c>
      <c r="H265" t="s">
        <v>5506</v>
      </c>
      <c r="I265" t="s">
        <v>10</v>
      </c>
      <c r="J265" t="s">
        <v>383</v>
      </c>
      <c r="K265">
        <v>5</v>
      </c>
      <c r="L265" t="s">
        <v>4556</v>
      </c>
      <c r="M265">
        <v>1.0891059181564601E-3</v>
      </c>
      <c r="N265">
        <v>0.46732441097802802</v>
      </c>
    </row>
    <row r="266" spans="1:14">
      <c r="A266" t="s">
        <v>483</v>
      </c>
      <c r="B266">
        <v>14</v>
      </c>
      <c r="C266">
        <v>98131215</v>
      </c>
      <c r="D266">
        <v>98597552</v>
      </c>
      <c r="E266" t="s">
        <v>5197</v>
      </c>
      <c r="F266">
        <v>0.05</v>
      </c>
      <c r="G266" t="s">
        <v>5247</v>
      </c>
      <c r="H266" t="s">
        <v>5507</v>
      </c>
      <c r="I266" t="s">
        <v>13</v>
      </c>
      <c r="J266" t="s">
        <v>383</v>
      </c>
      <c r="K266">
        <v>6</v>
      </c>
      <c r="L266" t="s">
        <v>4544</v>
      </c>
      <c r="M266">
        <v>3.4029277060071699E-3</v>
      </c>
      <c r="N266">
        <v>0.44789793140594197</v>
      </c>
    </row>
    <row r="267" spans="1:14">
      <c r="A267" t="s">
        <v>483</v>
      </c>
      <c r="B267">
        <v>14</v>
      </c>
      <c r="C267">
        <v>98131215</v>
      </c>
      <c r="D267">
        <v>98597552</v>
      </c>
      <c r="E267" t="s">
        <v>5197</v>
      </c>
      <c r="F267">
        <v>0.66</v>
      </c>
      <c r="G267" t="s">
        <v>5247</v>
      </c>
      <c r="H267" t="s">
        <v>5508</v>
      </c>
      <c r="I267" t="s">
        <v>14</v>
      </c>
      <c r="J267" t="s">
        <v>383</v>
      </c>
      <c r="K267">
        <v>16</v>
      </c>
      <c r="L267" t="s">
        <v>4481</v>
      </c>
      <c r="M267">
        <v>0.41829747073185303</v>
      </c>
      <c r="N267">
        <v>0.83974807149712805</v>
      </c>
    </row>
    <row r="268" spans="1:14">
      <c r="A268" t="s">
        <v>489</v>
      </c>
      <c r="B268">
        <v>5</v>
      </c>
      <c r="C268">
        <v>155460086</v>
      </c>
      <c r="D268">
        <v>154839646</v>
      </c>
      <c r="E268" t="s">
        <v>5197</v>
      </c>
      <c r="F268">
        <v>0.83</v>
      </c>
      <c r="G268" t="s">
        <v>5247</v>
      </c>
      <c r="H268" t="s">
        <v>5509</v>
      </c>
      <c r="I268" t="s">
        <v>14</v>
      </c>
      <c r="J268" t="s">
        <v>383</v>
      </c>
      <c r="K268">
        <v>16</v>
      </c>
      <c r="L268" t="s">
        <v>4518</v>
      </c>
      <c r="M268">
        <v>0.58890888943173203</v>
      </c>
      <c r="N268">
        <v>0.94331004141553998</v>
      </c>
    </row>
    <row r="269" spans="1:14">
      <c r="A269" t="s">
        <v>491</v>
      </c>
      <c r="B269">
        <v>2</v>
      </c>
      <c r="C269">
        <v>137552580</v>
      </c>
      <c r="D269">
        <v>138310150</v>
      </c>
      <c r="E269" t="s">
        <v>5198</v>
      </c>
      <c r="F269">
        <v>0</v>
      </c>
      <c r="G269" t="s">
        <v>5247</v>
      </c>
      <c r="H269" t="s">
        <v>5510</v>
      </c>
      <c r="I269" t="s">
        <v>10</v>
      </c>
      <c r="J269" t="s">
        <v>383</v>
      </c>
      <c r="K269">
        <v>5</v>
      </c>
      <c r="L269" t="s">
        <v>5247</v>
      </c>
      <c r="M269">
        <v>3.1392529421349397E-17</v>
      </c>
      <c r="N269">
        <v>0.43448246478317498</v>
      </c>
    </row>
    <row r="270" spans="1:14">
      <c r="A270" t="s">
        <v>491</v>
      </c>
      <c r="B270">
        <v>2</v>
      </c>
      <c r="C270">
        <v>137552580</v>
      </c>
      <c r="D270">
        <v>138310150</v>
      </c>
      <c r="E270" t="s">
        <v>5198</v>
      </c>
      <c r="F270">
        <v>0.51</v>
      </c>
      <c r="G270" t="s">
        <v>5247</v>
      </c>
      <c r="H270" t="s">
        <v>5511</v>
      </c>
      <c r="I270" t="s">
        <v>14</v>
      </c>
      <c r="J270" t="s">
        <v>383</v>
      </c>
      <c r="K270">
        <v>16</v>
      </c>
      <c r="L270" t="s">
        <v>4514</v>
      </c>
      <c r="M270">
        <v>0.28809504412547499</v>
      </c>
      <c r="N270">
        <v>0.72803280226383604</v>
      </c>
    </row>
    <row r="271" spans="1:14">
      <c r="A271" t="s">
        <v>492</v>
      </c>
      <c r="B271">
        <v>4</v>
      </c>
      <c r="C271">
        <v>139878113</v>
      </c>
      <c r="D271">
        <v>140799267</v>
      </c>
      <c r="E271" t="s">
        <v>5198</v>
      </c>
      <c r="F271">
        <v>0</v>
      </c>
      <c r="G271" t="s">
        <v>5247</v>
      </c>
      <c r="H271" t="s">
        <v>5512</v>
      </c>
      <c r="I271" t="s">
        <v>10</v>
      </c>
      <c r="J271" t="s">
        <v>383</v>
      </c>
      <c r="K271">
        <v>6</v>
      </c>
      <c r="L271" t="s">
        <v>5247</v>
      </c>
      <c r="M271">
        <v>0</v>
      </c>
      <c r="N271">
        <v>0.39033428790216501</v>
      </c>
    </row>
    <row r="272" spans="1:14">
      <c r="A272" t="s">
        <v>492</v>
      </c>
      <c r="B272">
        <v>4</v>
      </c>
      <c r="C272">
        <v>139878113</v>
      </c>
      <c r="D272">
        <v>140799267</v>
      </c>
      <c r="E272" t="s">
        <v>5198</v>
      </c>
      <c r="F272">
        <v>0.39</v>
      </c>
      <c r="G272" t="s">
        <v>5247</v>
      </c>
      <c r="H272" t="s">
        <v>5513</v>
      </c>
      <c r="I272" t="s">
        <v>14</v>
      </c>
      <c r="J272" t="s">
        <v>383</v>
      </c>
      <c r="K272">
        <v>16</v>
      </c>
      <c r="L272" t="s">
        <v>5206</v>
      </c>
      <c r="M272">
        <v>0.19562852822400301</v>
      </c>
      <c r="N272">
        <v>0.62696516149357295</v>
      </c>
    </row>
    <row r="273" spans="1:14">
      <c r="A273" t="s">
        <v>495</v>
      </c>
      <c r="B273">
        <v>11</v>
      </c>
      <c r="C273">
        <v>41044727</v>
      </c>
      <c r="D273">
        <v>41066277</v>
      </c>
      <c r="E273" t="s">
        <v>5198</v>
      </c>
      <c r="F273">
        <v>0.6</v>
      </c>
      <c r="G273" t="s">
        <v>5247</v>
      </c>
      <c r="H273" t="s">
        <v>5514</v>
      </c>
      <c r="I273" t="s">
        <v>14</v>
      </c>
      <c r="J273" t="s">
        <v>383</v>
      </c>
      <c r="K273">
        <v>16</v>
      </c>
      <c r="L273" t="s">
        <v>4486</v>
      </c>
      <c r="M273">
        <v>0.36421214799474599</v>
      </c>
      <c r="N273">
        <v>0.79706631589836696</v>
      </c>
    </row>
    <row r="274" spans="1:14">
      <c r="A274" t="s">
        <v>496</v>
      </c>
      <c r="B274">
        <v>10</v>
      </c>
      <c r="C274">
        <v>91983415</v>
      </c>
      <c r="D274">
        <v>93743172</v>
      </c>
      <c r="E274" t="s">
        <v>5198</v>
      </c>
      <c r="F274">
        <v>0.63</v>
      </c>
      <c r="G274" t="s">
        <v>5247</v>
      </c>
      <c r="H274" t="s">
        <v>5515</v>
      </c>
      <c r="I274" t="s">
        <v>14</v>
      </c>
      <c r="J274" t="s">
        <v>383</v>
      </c>
      <c r="K274">
        <v>16</v>
      </c>
      <c r="L274" t="s">
        <v>4480</v>
      </c>
      <c r="M274">
        <v>0.39090711596247002</v>
      </c>
      <c r="N274">
        <v>0.81875488709857702</v>
      </c>
    </row>
    <row r="275" spans="1:14">
      <c r="A275" t="s">
        <v>499</v>
      </c>
      <c r="B275">
        <v>4</v>
      </c>
      <c r="C275">
        <v>79296443</v>
      </c>
      <c r="D275">
        <v>80217597</v>
      </c>
      <c r="E275" t="s">
        <v>5195</v>
      </c>
      <c r="F275">
        <v>0.18</v>
      </c>
      <c r="G275" t="s">
        <v>5247</v>
      </c>
      <c r="H275" t="s">
        <v>5516</v>
      </c>
      <c r="I275" t="s">
        <v>10</v>
      </c>
      <c r="J275" t="s">
        <v>383</v>
      </c>
      <c r="K275">
        <v>6</v>
      </c>
      <c r="L275" t="s">
        <v>4477</v>
      </c>
      <c r="M275">
        <v>3.4324096505127903E-2</v>
      </c>
      <c r="N275">
        <v>0.57548984775225798</v>
      </c>
    </row>
    <row r="276" spans="1:14">
      <c r="A276" t="s">
        <v>499</v>
      </c>
      <c r="B276">
        <v>4</v>
      </c>
      <c r="C276">
        <v>79296443</v>
      </c>
      <c r="D276">
        <v>80217597</v>
      </c>
      <c r="E276" t="s">
        <v>5195</v>
      </c>
      <c r="F276">
        <v>0.12</v>
      </c>
      <c r="G276" t="s">
        <v>5247</v>
      </c>
      <c r="H276" t="s">
        <v>5517</v>
      </c>
      <c r="I276" t="s">
        <v>13</v>
      </c>
      <c r="J276" t="s">
        <v>383</v>
      </c>
      <c r="K276">
        <v>5</v>
      </c>
      <c r="L276" t="s">
        <v>4457</v>
      </c>
      <c r="M276">
        <v>1.4658406838233599E-2</v>
      </c>
      <c r="N276">
        <v>0.55554826639697896</v>
      </c>
    </row>
    <row r="277" spans="1:14">
      <c r="A277" t="s">
        <v>499</v>
      </c>
      <c r="B277">
        <v>4</v>
      </c>
      <c r="C277">
        <v>79296443</v>
      </c>
      <c r="D277">
        <v>80217597</v>
      </c>
      <c r="E277" t="s">
        <v>5195</v>
      </c>
      <c r="F277">
        <v>0.19</v>
      </c>
      <c r="G277" t="s">
        <v>5247</v>
      </c>
      <c r="H277" t="s">
        <v>5518</v>
      </c>
      <c r="I277" t="s">
        <v>14</v>
      </c>
      <c r="J277" t="s">
        <v>383</v>
      </c>
      <c r="K277">
        <v>16</v>
      </c>
      <c r="L277" t="s">
        <v>4446</v>
      </c>
      <c r="M277">
        <v>6.7266012751223195E-2</v>
      </c>
      <c r="N277">
        <v>0.43277074918012698</v>
      </c>
    </row>
    <row r="278" spans="1:14">
      <c r="A278" t="s">
        <v>505</v>
      </c>
      <c r="B278">
        <v>3</v>
      </c>
      <c r="C278">
        <v>34567384</v>
      </c>
      <c r="D278">
        <v>34608876</v>
      </c>
      <c r="E278" t="s">
        <v>5198</v>
      </c>
      <c r="F278">
        <v>0.77</v>
      </c>
      <c r="G278" t="s">
        <v>5247</v>
      </c>
      <c r="H278" t="s">
        <v>5519</v>
      </c>
      <c r="I278" t="s">
        <v>14</v>
      </c>
      <c r="J278" t="s">
        <v>383</v>
      </c>
      <c r="K278">
        <v>16</v>
      </c>
      <c r="L278" t="s">
        <v>4523</v>
      </c>
      <c r="M278">
        <v>0.52531880838197897</v>
      </c>
      <c r="N278">
        <v>0.91013304412942597</v>
      </c>
    </row>
    <row r="279" spans="1:14">
      <c r="A279" t="s">
        <v>508</v>
      </c>
      <c r="B279">
        <v>5</v>
      </c>
      <c r="C279">
        <v>94850558</v>
      </c>
      <c r="D279">
        <v>94186263</v>
      </c>
      <c r="E279" t="s">
        <v>5197</v>
      </c>
      <c r="F279">
        <v>0</v>
      </c>
      <c r="G279" t="s">
        <v>5247</v>
      </c>
      <c r="H279" t="s">
        <v>5520</v>
      </c>
      <c r="I279" t="s">
        <v>10</v>
      </c>
      <c r="J279" t="s">
        <v>383</v>
      </c>
      <c r="K279">
        <v>7</v>
      </c>
      <c r="L279" t="s">
        <v>5247</v>
      </c>
      <c r="M279">
        <v>0</v>
      </c>
      <c r="N279">
        <v>0.35433043506668699</v>
      </c>
    </row>
    <row r="280" spans="1:14">
      <c r="A280" t="s">
        <v>508</v>
      </c>
      <c r="B280">
        <v>5</v>
      </c>
      <c r="C280">
        <v>94850558</v>
      </c>
      <c r="D280">
        <v>94186263</v>
      </c>
      <c r="E280" t="s">
        <v>5197</v>
      </c>
      <c r="F280">
        <v>0</v>
      </c>
      <c r="G280" t="s">
        <v>5247</v>
      </c>
      <c r="H280" t="s">
        <v>5207</v>
      </c>
      <c r="I280" t="s">
        <v>13</v>
      </c>
      <c r="J280" t="s">
        <v>383</v>
      </c>
      <c r="K280">
        <v>6</v>
      </c>
      <c r="L280" t="s">
        <v>5247</v>
      </c>
      <c r="M280">
        <v>0</v>
      </c>
      <c r="N280">
        <v>0.39033428790216501</v>
      </c>
    </row>
    <row r="281" spans="1:14">
      <c r="A281" t="s">
        <v>508</v>
      </c>
      <c r="B281">
        <v>5</v>
      </c>
      <c r="C281">
        <v>94850558</v>
      </c>
      <c r="D281">
        <v>94186263</v>
      </c>
      <c r="E281" t="s">
        <v>5197</v>
      </c>
      <c r="F281">
        <v>0</v>
      </c>
      <c r="G281" t="s">
        <v>5247</v>
      </c>
      <c r="H281" t="s">
        <v>5521</v>
      </c>
      <c r="I281" t="s">
        <v>14</v>
      </c>
      <c r="J281" t="s">
        <v>383</v>
      </c>
      <c r="K281">
        <v>16</v>
      </c>
      <c r="L281" t="s">
        <v>5247</v>
      </c>
      <c r="M281">
        <v>0</v>
      </c>
      <c r="N281">
        <v>0.193607680534436</v>
      </c>
    </row>
    <row r="282" spans="1:14">
      <c r="A282" t="s">
        <v>509</v>
      </c>
      <c r="B282">
        <v>2</v>
      </c>
      <c r="C282">
        <v>200208410</v>
      </c>
      <c r="D282">
        <v>201073133</v>
      </c>
      <c r="E282" t="s">
        <v>5195</v>
      </c>
      <c r="F282">
        <v>0.48</v>
      </c>
      <c r="G282" t="s">
        <v>5247</v>
      </c>
      <c r="H282" t="s">
        <v>5522</v>
      </c>
      <c r="I282" t="s">
        <v>14</v>
      </c>
      <c r="J282" t="s">
        <v>383</v>
      </c>
      <c r="K282">
        <v>16</v>
      </c>
      <c r="L282" t="s">
        <v>4549</v>
      </c>
      <c r="M282">
        <v>0.26400976338675802</v>
      </c>
      <c r="N282">
        <v>0.70373454383461997</v>
      </c>
    </row>
    <row r="283" spans="1:14">
      <c r="A283" t="s">
        <v>512</v>
      </c>
      <c r="B283">
        <v>1</v>
      </c>
      <c r="C283">
        <v>207078173</v>
      </c>
      <c r="D283">
        <v>207251518</v>
      </c>
      <c r="E283" t="s">
        <v>5198</v>
      </c>
      <c r="F283">
        <v>0.63</v>
      </c>
      <c r="G283" t="s">
        <v>5247</v>
      </c>
      <c r="H283" t="s">
        <v>5523</v>
      </c>
      <c r="I283" t="s">
        <v>14</v>
      </c>
      <c r="J283" t="s">
        <v>383</v>
      </c>
      <c r="K283">
        <v>16</v>
      </c>
      <c r="L283" t="s">
        <v>4480</v>
      </c>
      <c r="M283">
        <v>0.39090711596247002</v>
      </c>
      <c r="N283">
        <v>0.81875488709857702</v>
      </c>
    </row>
    <row r="284" spans="1:14">
      <c r="A284" t="s">
        <v>513</v>
      </c>
      <c r="B284">
        <v>3</v>
      </c>
      <c r="C284">
        <v>108976244</v>
      </c>
      <c r="D284">
        <v>108695091</v>
      </c>
      <c r="E284" t="s">
        <v>5197</v>
      </c>
      <c r="F284">
        <v>0.84</v>
      </c>
      <c r="G284" t="s">
        <v>5247</v>
      </c>
      <c r="H284" t="s">
        <v>5524</v>
      </c>
      <c r="I284" t="s">
        <v>14</v>
      </c>
      <c r="J284" t="s">
        <v>383</v>
      </c>
      <c r="K284">
        <v>16</v>
      </c>
      <c r="L284" t="s">
        <v>4451</v>
      </c>
      <c r="M284">
        <v>0.59994935172950103</v>
      </c>
      <c r="N284">
        <v>0.94839742550708295</v>
      </c>
    </row>
    <row r="285" spans="1:14">
      <c r="A285" t="s">
        <v>514</v>
      </c>
      <c r="B285">
        <v>16</v>
      </c>
      <c r="C285">
        <v>60995093</v>
      </c>
      <c r="D285">
        <v>61028997</v>
      </c>
      <c r="E285" t="s">
        <v>5195</v>
      </c>
      <c r="F285">
        <v>0.89</v>
      </c>
      <c r="G285" t="s">
        <v>5247</v>
      </c>
      <c r="H285" t="s">
        <v>5525</v>
      </c>
      <c r="I285" t="s">
        <v>14</v>
      </c>
      <c r="J285" t="s">
        <v>383</v>
      </c>
      <c r="K285">
        <v>16</v>
      </c>
      <c r="L285" t="s">
        <v>4462</v>
      </c>
      <c r="M285">
        <v>0.65747231079635704</v>
      </c>
      <c r="N285">
        <v>0.97151369838678303</v>
      </c>
    </row>
    <row r="286" spans="1:14">
      <c r="A286" t="s">
        <v>515</v>
      </c>
      <c r="B286">
        <v>16</v>
      </c>
      <c r="C286">
        <v>3316513</v>
      </c>
      <c r="D286">
        <v>3366513</v>
      </c>
      <c r="E286" t="s">
        <v>5195</v>
      </c>
      <c r="F286">
        <v>0.93</v>
      </c>
      <c r="G286" t="s">
        <v>5247</v>
      </c>
      <c r="H286" t="s">
        <v>5526</v>
      </c>
      <c r="I286" t="s">
        <v>14</v>
      </c>
      <c r="J286" t="s">
        <v>383</v>
      </c>
      <c r="K286">
        <v>16</v>
      </c>
      <c r="L286" t="s">
        <v>4463</v>
      </c>
      <c r="M286">
        <v>0.70698232304377695</v>
      </c>
      <c r="N286">
        <v>0.98651507169660801</v>
      </c>
    </row>
    <row r="287" spans="1:14">
      <c r="A287" t="s">
        <v>516</v>
      </c>
      <c r="B287">
        <v>7</v>
      </c>
      <c r="C287">
        <v>37006815</v>
      </c>
      <c r="D287">
        <v>37046420</v>
      </c>
      <c r="E287" t="s">
        <v>5197</v>
      </c>
      <c r="F287">
        <v>0.54</v>
      </c>
      <c r="G287" t="s">
        <v>5247</v>
      </c>
      <c r="H287" t="s">
        <v>5527</v>
      </c>
      <c r="I287" t="s">
        <v>14</v>
      </c>
      <c r="J287" t="s">
        <v>383</v>
      </c>
      <c r="K287">
        <v>16</v>
      </c>
      <c r="L287" t="s">
        <v>4564</v>
      </c>
      <c r="M287">
        <v>0.31281977470891997</v>
      </c>
      <c r="N287">
        <v>0.75169161084832503</v>
      </c>
    </row>
    <row r="288" spans="1:14">
      <c r="A288" t="s">
        <v>519</v>
      </c>
      <c r="B288">
        <v>6</v>
      </c>
      <c r="C288">
        <v>111597662</v>
      </c>
      <c r="D288">
        <v>111918865</v>
      </c>
      <c r="E288" t="s">
        <v>5198</v>
      </c>
      <c r="F288">
        <v>0</v>
      </c>
      <c r="G288" t="s">
        <v>5247</v>
      </c>
      <c r="H288" t="s">
        <v>5528</v>
      </c>
      <c r="I288" t="s">
        <v>10</v>
      </c>
      <c r="J288" t="s">
        <v>383</v>
      </c>
      <c r="K288">
        <v>5</v>
      </c>
      <c r="L288" t="s">
        <v>5247</v>
      </c>
      <c r="M288">
        <v>3.1392529421349397E-17</v>
      </c>
      <c r="N288">
        <v>0.43448246478317498</v>
      </c>
    </row>
    <row r="289" spans="1:14">
      <c r="A289" t="s">
        <v>519</v>
      </c>
      <c r="B289">
        <v>6</v>
      </c>
      <c r="C289">
        <v>111597662</v>
      </c>
      <c r="D289">
        <v>111918865</v>
      </c>
      <c r="E289" t="s">
        <v>5198</v>
      </c>
      <c r="F289">
        <v>0</v>
      </c>
      <c r="G289" t="s">
        <v>5247</v>
      </c>
      <c r="H289" t="s">
        <v>5208</v>
      </c>
      <c r="I289" t="s">
        <v>13</v>
      </c>
      <c r="J289" t="s">
        <v>383</v>
      </c>
      <c r="K289">
        <v>6</v>
      </c>
      <c r="L289" t="s">
        <v>5247</v>
      </c>
      <c r="M289">
        <v>0</v>
      </c>
      <c r="N289">
        <v>0.39033428790216501</v>
      </c>
    </row>
    <row r="290" spans="1:14">
      <c r="A290" t="s">
        <v>519</v>
      </c>
      <c r="B290">
        <v>6</v>
      </c>
      <c r="C290">
        <v>111597662</v>
      </c>
      <c r="D290">
        <v>111918865</v>
      </c>
      <c r="E290" t="s">
        <v>5198</v>
      </c>
      <c r="F290">
        <v>0.17</v>
      </c>
      <c r="G290" t="s">
        <v>5247</v>
      </c>
      <c r="H290" t="s">
        <v>5529</v>
      </c>
      <c r="I290" t="s">
        <v>14</v>
      </c>
      <c r="J290" t="s">
        <v>383</v>
      </c>
      <c r="K290">
        <v>16</v>
      </c>
      <c r="L290" t="s">
        <v>4509</v>
      </c>
      <c r="M290">
        <v>5.668995858446E-2</v>
      </c>
      <c r="N290">
        <v>0.41109111056826803</v>
      </c>
    </row>
    <row r="291" spans="1:14">
      <c r="A291" t="s">
        <v>520</v>
      </c>
      <c r="B291">
        <v>10</v>
      </c>
      <c r="C291">
        <v>26755823</v>
      </c>
      <c r="D291">
        <v>27044752</v>
      </c>
      <c r="E291" t="s">
        <v>5197</v>
      </c>
      <c r="F291">
        <v>1</v>
      </c>
      <c r="G291" t="s">
        <v>5247</v>
      </c>
      <c r="H291" t="s">
        <v>5530</v>
      </c>
      <c r="I291" t="s">
        <v>14</v>
      </c>
      <c r="J291" t="s">
        <v>383</v>
      </c>
      <c r="K291">
        <v>16</v>
      </c>
      <c r="L291" t="s">
        <v>5273</v>
      </c>
      <c r="M291">
        <v>0.806392319465564</v>
      </c>
      <c r="N291">
        <v>1</v>
      </c>
    </row>
    <row r="292" spans="1:14">
      <c r="A292" t="s">
        <v>521</v>
      </c>
      <c r="B292">
        <v>6</v>
      </c>
      <c r="C292">
        <v>144965232</v>
      </c>
      <c r="D292">
        <v>145286368</v>
      </c>
      <c r="E292" t="s">
        <v>5197</v>
      </c>
      <c r="F292">
        <v>0.56000000000000005</v>
      </c>
      <c r="G292" t="s">
        <v>5247</v>
      </c>
      <c r="H292" t="s">
        <v>5531</v>
      </c>
      <c r="I292" t="s">
        <v>14</v>
      </c>
      <c r="J292" t="s">
        <v>383</v>
      </c>
      <c r="K292">
        <v>16</v>
      </c>
      <c r="L292" t="s">
        <v>4453</v>
      </c>
      <c r="M292">
        <v>0.329660255894415</v>
      </c>
      <c r="N292">
        <v>0.76710682244145301</v>
      </c>
    </row>
    <row r="293" spans="1:14">
      <c r="A293" t="s">
        <v>522</v>
      </c>
      <c r="B293">
        <v>18</v>
      </c>
      <c r="C293">
        <v>56036712</v>
      </c>
      <c r="D293">
        <v>53703943</v>
      </c>
      <c r="E293" t="s">
        <v>5197</v>
      </c>
      <c r="F293">
        <v>0.18</v>
      </c>
      <c r="G293" t="s">
        <v>5247</v>
      </c>
      <c r="H293" t="s">
        <v>5532</v>
      </c>
      <c r="I293" t="s">
        <v>10</v>
      </c>
      <c r="J293" t="s">
        <v>383</v>
      </c>
      <c r="K293">
        <v>6</v>
      </c>
      <c r="L293" t="s">
        <v>4477</v>
      </c>
      <c r="M293">
        <v>3.4324096505127903E-2</v>
      </c>
      <c r="N293">
        <v>0.57548984775225798</v>
      </c>
    </row>
    <row r="294" spans="1:14">
      <c r="A294" t="s">
        <v>522</v>
      </c>
      <c r="B294">
        <v>18</v>
      </c>
      <c r="C294">
        <v>56036712</v>
      </c>
      <c r="D294">
        <v>53703943</v>
      </c>
      <c r="E294" t="s">
        <v>5197</v>
      </c>
      <c r="F294">
        <v>0</v>
      </c>
      <c r="G294" t="s">
        <v>5247</v>
      </c>
      <c r="H294" t="s">
        <v>5533</v>
      </c>
      <c r="I294" t="s">
        <v>13</v>
      </c>
      <c r="J294" t="s">
        <v>383</v>
      </c>
      <c r="K294">
        <v>7</v>
      </c>
      <c r="L294" t="s">
        <v>5247</v>
      </c>
      <c r="M294">
        <v>0</v>
      </c>
      <c r="N294">
        <v>0.35433043506668699</v>
      </c>
    </row>
    <row r="295" spans="1:14">
      <c r="A295" t="s">
        <v>522</v>
      </c>
      <c r="B295">
        <v>18</v>
      </c>
      <c r="C295">
        <v>56036712</v>
      </c>
      <c r="D295">
        <v>53703943</v>
      </c>
      <c r="E295" t="s">
        <v>5197</v>
      </c>
      <c r="F295">
        <v>0.13</v>
      </c>
      <c r="G295" t="s">
        <v>5247</v>
      </c>
      <c r="H295" t="s">
        <v>5534</v>
      </c>
      <c r="I295" t="s">
        <v>14</v>
      </c>
      <c r="J295" t="s">
        <v>383</v>
      </c>
      <c r="K295">
        <v>16</v>
      </c>
      <c r="L295" t="s">
        <v>4456</v>
      </c>
      <c r="M295">
        <v>3.7231133725714703E-2</v>
      </c>
      <c r="N295">
        <v>0.36603854986976803</v>
      </c>
    </row>
    <row r="296" spans="1:14">
      <c r="A296" t="s">
        <v>523</v>
      </c>
      <c r="B296">
        <v>2</v>
      </c>
      <c r="C296">
        <v>79269432</v>
      </c>
      <c r="D296">
        <v>79496558</v>
      </c>
      <c r="E296" t="s">
        <v>5197</v>
      </c>
      <c r="F296">
        <v>0.49</v>
      </c>
      <c r="G296" t="s">
        <v>5247</v>
      </c>
      <c r="H296" t="s">
        <v>5535</v>
      </c>
      <c r="I296" t="s">
        <v>14</v>
      </c>
      <c r="J296" t="s">
        <v>383</v>
      </c>
      <c r="K296">
        <v>16</v>
      </c>
      <c r="L296" t="s">
        <v>4510</v>
      </c>
      <c r="M296">
        <v>0.27196719773616401</v>
      </c>
      <c r="N296">
        <v>0.71190495587452496</v>
      </c>
    </row>
    <row r="297" spans="1:14">
      <c r="A297" t="s">
        <v>524</v>
      </c>
      <c r="B297">
        <v>8</v>
      </c>
      <c r="C297">
        <v>92188808</v>
      </c>
      <c r="D297">
        <v>93201036</v>
      </c>
      <c r="E297" t="s">
        <v>5197</v>
      </c>
      <c r="F297">
        <v>0.81</v>
      </c>
      <c r="G297" t="s">
        <v>5247</v>
      </c>
      <c r="H297" t="s">
        <v>5536</v>
      </c>
      <c r="I297" t="s">
        <v>14</v>
      </c>
      <c r="J297" t="s">
        <v>383</v>
      </c>
      <c r="K297">
        <v>16</v>
      </c>
      <c r="L297" t="s">
        <v>4513</v>
      </c>
      <c r="M297">
        <v>0.56722925081987297</v>
      </c>
      <c r="N297">
        <v>0.93273398724877699</v>
      </c>
    </row>
    <row r="298" spans="1:14">
      <c r="A298" t="s">
        <v>527</v>
      </c>
      <c r="B298">
        <v>10</v>
      </c>
      <c r="C298">
        <v>123924326</v>
      </c>
      <c r="D298">
        <v>125683842</v>
      </c>
      <c r="E298" t="s">
        <v>5197</v>
      </c>
      <c r="F298">
        <v>0.28000000000000003</v>
      </c>
      <c r="G298" t="s">
        <v>5247</v>
      </c>
      <c r="H298" t="s">
        <v>5537</v>
      </c>
      <c r="I298" t="s">
        <v>10</v>
      </c>
      <c r="J298" t="s">
        <v>383</v>
      </c>
      <c r="K298">
        <v>5</v>
      </c>
      <c r="L298" t="s">
        <v>4558</v>
      </c>
      <c r="M298">
        <v>6.4574284775827606E-2</v>
      </c>
      <c r="N298">
        <v>0.68659799972877</v>
      </c>
    </row>
    <row r="299" spans="1:14">
      <c r="A299" t="s">
        <v>527</v>
      </c>
      <c r="B299">
        <v>10</v>
      </c>
      <c r="C299">
        <v>123924326</v>
      </c>
      <c r="D299">
        <v>125683842</v>
      </c>
      <c r="E299" t="s">
        <v>5197</v>
      </c>
      <c r="F299">
        <v>0</v>
      </c>
      <c r="G299" t="s">
        <v>5247</v>
      </c>
      <c r="H299" t="s">
        <v>5208</v>
      </c>
      <c r="I299" t="s">
        <v>13</v>
      </c>
      <c r="J299" t="s">
        <v>383</v>
      </c>
      <c r="K299">
        <v>5</v>
      </c>
      <c r="L299" t="s">
        <v>5247</v>
      </c>
      <c r="M299">
        <v>3.1392529421349397E-17</v>
      </c>
      <c r="N299">
        <v>0.43448246478317498</v>
      </c>
    </row>
    <row r="300" spans="1:14">
      <c r="A300" t="s">
        <v>527</v>
      </c>
      <c r="B300">
        <v>10</v>
      </c>
      <c r="C300">
        <v>123924326</v>
      </c>
      <c r="D300">
        <v>125683842</v>
      </c>
      <c r="E300" t="s">
        <v>5197</v>
      </c>
      <c r="F300">
        <v>0.24</v>
      </c>
      <c r="G300" t="s">
        <v>5247</v>
      </c>
      <c r="H300" t="s">
        <v>5538</v>
      </c>
      <c r="I300" t="s">
        <v>14</v>
      </c>
      <c r="J300" t="s">
        <v>383</v>
      </c>
      <c r="K300">
        <v>16</v>
      </c>
      <c r="L300" t="s">
        <v>4449</v>
      </c>
      <c r="M300">
        <v>9.5792488470350406E-2</v>
      </c>
      <c r="N300">
        <v>0.48488350540755698</v>
      </c>
    </row>
    <row r="301" spans="1:14">
      <c r="A301" t="s">
        <v>528</v>
      </c>
      <c r="B301">
        <v>11</v>
      </c>
      <c r="C301">
        <v>132228311</v>
      </c>
      <c r="D301">
        <v>132098205</v>
      </c>
      <c r="E301" t="s">
        <v>5198</v>
      </c>
      <c r="F301">
        <v>0.57999999999999996</v>
      </c>
      <c r="G301" t="s">
        <v>5247</v>
      </c>
      <c r="H301" t="s">
        <v>5539</v>
      </c>
      <c r="I301" t="s">
        <v>14</v>
      </c>
      <c r="J301" t="s">
        <v>383</v>
      </c>
      <c r="K301">
        <v>16</v>
      </c>
      <c r="L301" t="s">
        <v>4461</v>
      </c>
      <c r="M301">
        <v>0.34678970965990802</v>
      </c>
      <c r="N301">
        <v>0.78223306145458205</v>
      </c>
    </row>
    <row r="302" spans="1:14">
      <c r="A302" t="s">
        <v>529</v>
      </c>
      <c r="B302">
        <v>7</v>
      </c>
      <c r="C302">
        <v>97756199</v>
      </c>
      <c r="D302">
        <v>97385511</v>
      </c>
      <c r="E302" t="s">
        <v>5198</v>
      </c>
      <c r="F302">
        <v>0.67</v>
      </c>
      <c r="G302" t="s">
        <v>5247</v>
      </c>
      <c r="H302" t="s">
        <v>5540</v>
      </c>
      <c r="I302" t="s">
        <v>14</v>
      </c>
      <c r="J302" t="s">
        <v>383</v>
      </c>
      <c r="K302">
        <v>16</v>
      </c>
      <c r="L302" t="s">
        <v>4567</v>
      </c>
      <c r="M302">
        <v>0.42758742496038799</v>
      </c>
      <c r="N302">
        <v>0.84658596365790395</v>
      </c>
    </row>
    <row r="303" spans="1:14">
      <c r="A303" t="s">
        <v>532</v>
      </c>
      <c r="B303">
        <v>8</v>
      </c>
      <c r="C303">
        <v>90124824</v>
      </c>
      <c r="D303">
        <v>91137052</v>
      </c>
      <c r="E303" t="s">
        <v>5195</v>
      </c>
      <c r="F303">
        <v>0.05</v>
      </c>
      <c r="G303" t="s">
        <v>5247</v>
      </c>
      <c r="H303" t="s">
        <v>5541</v>
      </c>
      <c r="I303" t="s">
        <v>13</v>
      </c>
      <c r="J303" t="s">
        <v>383</v>
      </c>
      <c r="K303">
        <v>6</v>
      </c>
      <c r="L303" t="s">
        <v>4544</v>
      </c>
      <c r="M303">
        <v>3.4029277060071699E-3</v>
      </c>
      <c r="N303">
        <v>0.44789793140594197</v>
      </c>
    </row>
    <row r="304" spans="1:14">
      <c r="A304" t="s">
        <v>532</v>
      </c>
      <c r="B304">
        <v>8</v>
      </c>
      <c r="C304">
        <v>90124824</v>
      </c>
      <c r="D304">
        <v>91137052</v>
      </c>
      <c r="E304" t="s">
        <v>5195</v>
      </c>
      <c r="F304">
        <v>0.3</v>
      </c>
      <c r="G304" t="s">
        <v>5247</v>
      </c>
      <c r="H304" t="s">
        <v>5542</v>
      </c>
      <c r="I304" t="s">
        <v>14</v>
      </c>
      <c r="J304" t="s">
        <v>383</v>
      </c>
      <c r="K304">
        <v>16</v>
      </c>
      <c r="L304" t="s">
        <v>4560</v>
      </c>
      <c r="M304">
        <v>0.13339990969917401</v>
      </c>
      <c r="N304">
        <v>0.54404316251460105</v>
      </c>
    </row>
    <row r="305" spans="1:14">
      <c r="A305" t="s">
        <v>533</v>
      </c>
      <c r="B305">
        <v>5</v>
      </c>
      <c r="C305">
        <v>80012492</v>
      </c>
      <c r="D305">
        <v>79308315</v>
      </c>
      <c r="E305" t="s">
        <v>5198</v>
      </c>
      <c r="F305">
        <v>0.11</v>
      </c>
      <c r="G305" t="s">
        <v>5247</v>
      </c>
      <c r="H305" t="s">
        <v>5543</v>
      </c>
      <c r="I305" t="s">
        <v>10</v>
      </c>
      <c r="J305" t="s">
        <v>383</v>
      </c>
      <c r="K305">
        <v>6</v>
      </c>
      <c r="L305" t="s">
        <v>4483</v>
      </c>
      <c r="M305">
        <v>1.4464730937668299E-2</v>
      </c>
      <c r="N305">
        <v>0.50999601362602098</v>
      </c>
    </row>
    <row r="306" spans="1:14">
      <c r="A306" t="s">
        <v>533</v>
      </c>
      <c r="B306">
        <v>5</v>
      </c>
      <c r="C306">
        <v>80012492</v>
      </c>
      <c r="D306">
        <v>79308315</v>
      </c>
      <c r="E306" t="s">
        <v>5198</v>
      </c>
      <c r="F306">
        <v>0.43</v>
      </c>
      <c r="G306" t="s">
        <v>5247</v>
      </c>
      <c r="H306" t="s">
        <v>5544</v>
      </c>
      <c r="I306" t="s">
        <v>14</v>
      </c>
      <c r="J306" t="s">
        <v>383</v>
      </c>
      <c r="K306">
        <v>16</v>
      </c>
      <c r="L306" t="s">
        <v>4520</v>
      </c>
      <c r="M306">
        <v>0.22529371473349299</v>
      </c>
      <c r="N306">
        <v>0.66181136054132805</v>
      </c>
    </row>
    <row r="307" spans="1:14">
      <c r="A307" t="s">
        <v>536</v>
      </c>
      <c r="B307">
        <v>19</v>
      </c>
      <c r="C307">
        <v>31224860</v>
      </c>
      <c r="D307">
        <v>31715766</v>
      </c>
      <c r="E307" t="s">
        <v>5198</v>
      </c>
      <c r="F307">
        <v>0.68</v>
      </c>
      <c r="G307" t="s">
        <v>5247</v>
      </c>
      <c r="H307" t="s">
        <v>5545</v>
      </c>
      <c r="I307" t="s">
        <v>14</v>
      </c>
      <c r="J307" t="s">
        <v>383</v>
      </c>
      <c r="K307">
        <v>16</v>
      </c>
      <c r="L307" t="s">
        <v>4528</v>
      </c>
      <c r="M307">
        <v>0.43695957364105598</v>
      </c>
      <c r="N307">
        <v>0.85334166136654699</v>
      </c>
    </row>
    <row r="308" spans="1:14">
      <c r="A308" t="s">
        <v>537</v>
      </c>
      <c r="B308">
        <v>4</v>
      </c>
      <c r="C308">
        <v>27431896</v>
      </c>
      <c r="D308">
        <v>27433518</v>
      </c>
      <c r="E308" t="s">
        <v>5198</v>
      </c>
      <c r="F308">
        <v>0.34</v>
      </c>
      <c r="G308" t="s">
        <v>5247</v>
      </c>
      <c r="H308" t="s">
        <v>5546</v>
      </c>
      <c r="I308" t="s">
        <v>14</v>
      </c>
      <c r="J308" t="s">
        <v>383</v>
      </c>
      <c r="K308">
        <v>16</v>
      </c>
      <c r="L308" t="s">
        <v>4565</v>
      </c>
      <c r="M308">
        <v>0.16025192850287201</v>
      </c>
      <c r="N308">
        <v>0.58170252926814703</v>
      </c>
    </row>
    <row r="309" spans="1:14">
      <c r="A309" t="s">
        <v>539</v>
      </c>
      <c r="B309">
        <v>2</v>
      </c>
      <c r="C309">
        <v>212349743</v>
      </c>
      <c r="D309">
        <v>213214467</v>
      </c>
      <c r="E309" t="s">
        <v>5195</v>
      </c>
      <c r="F309">
        <v>0.94</v>
      </c>
      <c r="G309" t="s">
        <v>5247</v>
      </c>
      <c r="H309" t="s">
        <v>5547</v>
      </c>
      <c r="I309" t="s">
        <v>14</v>
      </c>
      <c r="J309" t="s">
        <v>383</v>
      </c>
      <c r="K309">
        <v>16</v>
      </c>
      <c r="L309" t="s">
        <v>4504</v>
      </c>
      <c r="M309">
        <v>0.71999287869752804</v>
      </c>
      <c r="N309">
        <v>0.98963236243216801</v>
      </c>
    </row>
    <row r="310" spans="1:14">
      <c r="A310" t="s">
        <v>541</v>
      </c>
      <c r="B310">
        <v>3</v>
      </c>
      <c r="C310">
        <v>147388532</v>
      </c>
      <c r="D310">
        <v>147106319</v>
      </c>
      <c r="E310" t="s">
        <v>5197</v>
      </c>
      <c r="F310">
        <v>0.89</v>
      </c>
      <c r="G310" t="s">
        <v>5247</v>
      </c>
      <c r="H310" t="s">
        <v>5548</v>
      </c>
      <c r="I310" t="s">
        <v>14</v>
      </c>
      <c r="J310" t="s">
        <v>383</v>
      </c>
      <c r="K310">
        <v>16</v>
      </c>
      <c r="L310" t="s">
        <v>4462</v>
      </c>
      <c r="M310">
        <v>0.65747231079635704</v>
      </c>
      <c r="N310">
        <v>0.97151369838678303</v>
      </c>
    </row>
    <row r="311" spans="1:14">
      <c r="A311" t="s">
        <v>542</v>
      </c>
      <c r="B311">
        <v>20</v>
      </c>
      <c r="C311">
        <v>19666883</v>
      </c>
      <c r="D311">
        <v>19647527</v>
      </c>
      <c r="E311" t="s">
        <v>5198</v>
      </c>
      <c r="F311">
        <v>0.02</v>
      </c>
      <c r="G311" t="s">
        <v>5247</v>
      </c>
      <c r="H311" t="s">
        <v>5549</v>
      </c>
      <c r="I311" t="s">
        <v>10</v>
      </c>
      <c r="J311" t="s">
        <v>383</v>
      </c>
      <c r="K311">
        <v>5</v>
      </c>
      <c r="L311" t="s">
        <v>4475</v>
      </c>
      <c r="M311">
        <v>4.9540773211960605E-4</v>
      </c>
      <c r="N311">
        <v>0.45660775845972801</v>
      </c>
    </row>
    <row r="312" spans="1:14">
      <c r="A312" t="s">
        <v>542</v>
      </c>
      <c r="B312">
        <v>20</v>
      </c>
      <c r="C312">
        <v>19666883</v>
      </c>
      <c r="D312">
        <v>19647527</v>
      </c>
      <c r="E312" t="s">
        <v>5198</v>
      </c>
      <c r="F312">
        <v>0.63</v>
      </c>
      <c r="G312" t="s">
        <v>5247</v>
      </c>
      <c r="H312" t="s">
        <v>5550</v>
      </c>
      <c r="I312" t="s">
        <v>14</v>
      </c>
      <c r="J312" t="s">
        <v>383</v>
      </c>
      <c r="K312">
        <v>16</v>
      </c>
      <c r="L312" t="s">
        <v>4480</v>
      </c>
      <c r="M312">
        <v>0.39090711596247002</v>
      </c>
      <c r="N312">
        <v>0.81875488709857702</v>
      </c>
    </row>
    <row r="313" spans="1:14">
      <c r="A313" t="s">
        <v>543</v>
      </c>
      <c r="B313">
        <v>3</v>
      </c>
      <c r="C313">
        <v>50143703</v>
      </c>
      <c r="D313">
        <v>50181136</v>
      </c>
      <c r="E313" t="s">
        <v>5197</v>
      </c>
      <c r="F313">
        <v>0.19</v>
      </c>
      <c r="G313" t="s">
        <v>5247</v>
      </c>
      <c r="H313" t="s">
        <v>5551</v>
      </c>
      <c r="I313" t="s">
        <v>13</v>
      </c>
      <c r="J313" t="s">
        <v>383</v>
      </c>
      <c r="K313">
        <v>5</v>
      </c>
      <c r="L313" t="s">
        <v>4446</v>
      </c>
      <c r="M313">
        <v>3.3128026833885299E-2</v>
      </c>
      <c r="N313">
        <v>0.61625110133168304</v>
      </c>
    </row>
    <row r="314" spans="1:14">
      <c r="A314" t="s">
        <v>543</v>
      </c>
      <c r="B314">
        <v>3</v>
      </c>
      <c r="C314">
        <v>50143703</v>
      </c>
      <c r="D314">
        <v>50181136</v>
      </c>
      <c r="E314" t="s">
        <v>5197</v>
      </c>
      <c r="F314">
        <v>0.76</v>
      </c>
      <c r="G314" t="s">
        <v>5247</v>
      </c>
      <c r="H314" t="s">
        <v>5552</v>
      </c>
      <c r="I314" t="s">
        <v>14</v>
      </c>
      <c r="J314" t="s">
        <v>383</v>
      </c>
      <c r="K314">
        <v>16</v>
      </c>
      <c r="L314" t="s">
        <v>4440</v>
      </c>
      <c r="M314">
        <v>0.51511649459244402</v>
      </c>
      <c r="N314">
        <v>0.90420751152964995</v>
      </c>
    </row>
    <row r="315" spans="1:14">
      <c r="A315" t="s">
        <v>546</v>
      </c>
      <c r="B315">
        <v>17</v>
      </c>
      <c r="C315">
        <v>18248297</v>
      </c>
      <c r="D315">
        <v>18151611</v>
      </c>
      <c r="E315" t="s">
        <v>5197</v>
      </c>
      <c r="F315">
        <v>0.62</v>
      </c>
      <c r="G315" t="s">
        <v>5247</v>
      </c>
      <c r="H315" t="s">
        <v>5553</v>
      </c>
      <c r="I315" t="s">
        <v>14</v>
      </c>
      <c r="J315" t="s">
        <v>383</v>
      </c>
      <c r="K315">
        <v>16</v>
      </c>
      <c r="L315" t="s">
        <v>4522</v>
      </c>
      <c r="M315">
        <v>0.38193286741273502</v>
      </c>
      <c r="N315">
        <v>0.81160128925899999</v>
      </c>
    </row>
    <row r="316" spans="1:14">
      <c r="A316" t="s">
        <v>547</v>
      </c>
      <c r="B316">
        <v>1</v>
      </c>
      <c r="C316">
        <v>43540668</v>
      </c>
      <c r="D316">
        <v>44006339</v>
      </c>
      <c r="E316" t="s">
        <v>5198</v>
      </c>
      <c r="F316">
        <v>0.1</v>
      </c>
      <c r="G316" t="s">
        <v>5247</v>
      </c>
      <c r="H316" t="s">
        <v>5554</v>
      </c>
      <c r="I316" t="s">
        <v>14</v>
      </c>
      <c r="J316" t="s">
        <v>383</v>
      </c>
      <c r="K316">
        <v>16</v>
      </c>
      <c r="L316" t="s">
        <v>4482</v>
      </c>
      <c r="M316">
        <v>2.44002001745738E-2</v>
      </c>
      <c r="N316">
        <v>0.33048594425297501</v>
      </c>
    </row>
    <row r="317" spans="1:14">
      <c r="A317" t="s">
        <v>548</v>
      </c>
      <c r="B317">
        <v>13</v>
      </c>
      <c r="C317">
        <v>79596025</v>
      </c>
      <c r="D317">
        <v>80170160</v>
      </c>
      <c r="E317" t="s">
        <v>5196</v>
      </c>
      <c r="F317">
        <v>0.44</v>
      </c>
      <c r="G317" t="s">
        <v>5247</v>
      </c>
      <c r="H317" t="s">
        <v>5555</v>
      </c>
      <c r="I317" t="s">
        <v>14</v>
      </c>
      <c r="J317" t="s">
        <v>383</v>
      </c>
      <c r="K317">
        <v>16</v>
      </c>
      <c r="L317" t="s">
        <v>4466</v>
      </c>
      <c r="M317">
        <v>0.23289317755854699</v>
      </c>
      <c r="N317">
        <v>0.67033974410558494</v>
      </c>
    </row>
    <row r="318" spans="1:14">
      <c r="A318" t="s">
        <v>549</v>
      </c>
      <c r="B318">
        <v>10</v>
      </c>
      <c r="C318">
        <v>36345196</v>
      </c>
      <c r="D318">
        <v>36634124</v>
      </c>
      <c r="E318" t="s">
        <v>5198</v>
      </c>
      <c r="F318">
        <v>0.24</v>
      </c>
      <c r="G318" t="s">
        <v>5247</v>
      </c>
      <c r="H318" t="s">
        <v>5556</v>
      </c>
      <c r="I318" t="s">
        <v>10</v>
      </c>
      <c r="J318" t="s">
        <v>383</v>
      </c>
      <c r="K318">
        <v>5</v>
      </c>
      <c r="L318" t="s">
        <v>4449</v>
      </c>
      <c r="M318">
        <v>4.96326328563493E-2</v>
      </c>
      <c r="N318">
        <v>0.65629824883090104</v>
      </c>
    </row>
    <row r="319" spans="1:14">
      <c r="A319" t="s">
        <v>549</v>
      </c>
      <c r="B319">
        <v>10</v>
      </c>
      <c r="C319">
        <v>36345196</v>
      </c>
      <c r="D319">
        <v>36634124</v>
      </c>
      <c r="E319" t="s">
        <v>5198</v>
      </c>
      <c r="F319">
        <v>0.11</v>
      </c>
      <c r="G319" t="s">
        <v>5247</v>
      </c>
      <c r="H319" t="s">
        <v>5557</v>
      </c>
      <c r="I319" t="s">
        <v>13</v>
      </c>
      <c r="J319" t="s">
        <v>383</v>
      </c>
      <c r="K319">
        <v>5</v>
      </c>
      <c r="L319" t="s">
        <v>4483</v>
      </c>
      <c r="M319">
        <v>1.2523991025066799E-2</v>
      </c>
      <c r="N319">
        <v>0.54637233150580899</v>
      </c>
    </row>
    <row r="320" spans="1:14">
      <c r="A320" t="s">
        <v>549</v>
      </c>
      <c r="B320">
        <v>10</v>
      </c>
      <c r="C320">
        <v>36345196</v>
      </c>
      <c r="D320">
        <v>36634124</v>
      </c>
      <c r="E320" t="s">
        <v>5198</v>
      </c>
      <c r="F320">
        <v>0.55000000000000004</v>
      </c>
      <c r="G320" t="s">
        <v>5247</v>
      </c>
      <c r="H320" t="s">
        <v>5558</v>
      </c>
      <c r="I320" t="s">
        <v>14</v>
      </c>
      <c r="J320" t="s">
        <v>383</v>
      </c>
      <c r="K320">
        <v>16</v>
      </c>
      <c r="L320" t="s">
        <v>4531</v>
      </c>
      <c r="M320">
        <v>0.32120409674385902</v>
      </c>
      <c r="N320">
        <v>0.75943513520269701</v>
      </c>
    </row>
    <row r="321" spans="1:14">
      <c r="A321" t="s">
        <v>553</v>
      </c>
      <c r="B321">
        <v>1</v>
      </c>
      <c r="C321">
        <v>61277488</v>
      </c>
      <c r="D321">
        <v>61743160</v>
      </c>
      <c r="E321" t="s">
        <v>5198</v>
      </c>
      <c r="F321">
        <v>0.5</v>
      </c>
      <c r="G321" t="s">
        <v>5247</v>
      </c>
      <c r="H321" t="s">
        <v>5559</v>
      </c>
      <c r="I321" t="s">
        <v>14</v>
      </c>
      <c r="J321" t="s">
        <v>383</v>
      </c>
      <c r="K321">
        <v>16</v>
      </c>
      <c r="L321" t="s">
        <v>4511</v>
      </c>
      <c r="M321">
        <v>0.27999563610326</v>
      </c>
      <c r="N321">
        <v>0.72000436389674005</v>
      </c>
    </row>
    <row r="322" spans="1:14">
      <c r="A322" t="s">
        <v>554</v>
      </c>
      <c r="B322">
        <v>20</v>
      </c>
      <c r="C322">
        <v>43301046</v>
      </c>
      <c r="D322">
        <v>41929686</v>
      </c>
      <c r="E322" t="s">
        <v>5197</v>
      </c>
      <c r="F322">
        <v>1</v>
      </c>
      <c r="G322" t="s">
        <v>5247</v>
      </c>
      <c r="H322" t="s">
        <v>5560</v>
      </c>
      <c r="I322" t="s">
        <v>14</v>
      </c>
      <c r="J322" t="s">
        <v>383</v>
      </c>
      <c r="K322">
        <v>16</v>
      </c>
      <c r="L322" t="s">
        <v>5273</v>
      </c>
      <c r="M322">
        <v>0.806392319465564</v>
      </c>
      <c r="N322">
        <v>1</v>
      </c>
    </row>
    <row r="323" spans="1:14">
      <c r="A323" t="s">
        <v>555</v>
      </c>
      <c r="B323">
        <v>9</v>
      </c>
      <c r="C323">
        <v>131459201</v>
      </c>
      <c r="D323">
        <v>134334588</v>
      </c>
      <c r="E323" t="s">
        <v>5196</v>
      </c>
      <c r="F323">
        <v>0.9</v>
      </c>
      <c r="G323" t="s">
        <v>5247</v>
      </c>
      <c r="H323" t="s">
        <v>5561</v>
      </c>
      <c r="I323" t="s">
        <v>14</v>
      </c>
      <c r="J323" t="s">
        <v>383</v>
      </c>
      <c r="K323">
        <v>16</v>
      </c>
      <c r="L323" t="s">
        <v>5134</v>
      </c>
      <c r="M323">
        <v>0.66951405574702505</v>
      </c>
      <c r="N323">
        <v>0.975599799825426</v>
      </c>
    </row>
    <row r="324" spans="1:14">
      <c r="A324" t="s">
        <v>558</v>
      </c>
      <c r="B324">
        <v>11</v>
      </c>
      <c r="C324">
        <v>124736716</v>
      </c>
      <c r="D324">
        <v>124606612</v>
      </c>
      <c r="E324" t="s">
        <v>5198</v>
      </c>
      <c r="F324">
        <v>0.98</v>
      </c>
      <c r="G324" t="s">
        <v>5247</v>
      </c>
      <c r="H324" t="s">
        <v>5562</v>
      </c>
      <c r="I324" t="s">
        <v>14</v>
      </c>
      <c r="J324" t="s">
        <v>383</v>
      </c>
      <c r="K324">
        <v>16</v>
      </c>
      <c r="L324" t="s">
        <v>5209</v>
      </c>
      <c r="M324">
        <v>0.77557387884872897</v>
      </c>
      <c r="N324">
        <v>0.99856274783821297</v>
      </c>
    </row>
    <row r="325" spans="1:14">
      <c r="A325" t="s">
        <v>561</v>
      </c>
      <c r="B325">
        <v>9</v>
      </c>
      <c r="C325">
        <v>135079003</v>
      </c>
      <c r="D325">
        <v>137970849</v>
      </c>
      <c r="E325" t="s">
        <v>5197</v>
      </c>
      <c r="F325">
        <v>1</v>
      </c>
      <c r="G325" t="s">
        <v>5247</v>
      </c>
      <c r="H325" t="s">
        <v>5563</v>
      </c>
      <c r="I325" t="s">
        <v>14</v>
      </c>
      <c r="J325" t="s">
        <v>383</v>
      </c>
      <c r="K325">
        <v>16</v>
      </c>
      <c r="L325" t="s">
        <v>5273</v>
      </c>
      <c r="M325">
        <v>0.806392319465564</v>
      </c>
      <c r="N325">
        <v>1</v>
      </c>
    </row>
    <row r="326" spans="1:14">
      <c r="A326" t="s">
        <v>562</v>
      </c>
      <c r="B326">
        <v>8</v>
      </c>
      <c r="C326">
        <v>63518485</v>
      </c>
      <c r="D326">
        <v>64431043</v>
      </c>
      <c r="E326" t="s">
        <v>5198</v>
      </c>
      <c r="F326">
        <v>0.89</v>
      </c>
      <c r="G326" t="s">
        <v>5247</v>
      </c>
      <c r="H326" t="s">
        <v>5564</v>
      </c>
      <c r="I326" t="s">
        <v>14</v>
      </c>
      <c r="J326" t="s">
        <v>383</v>
      </c>
      <c r="K326">
        <v>16</v>
      </c>
      <c r="L326" t="s">
        <v>4462</v>
      </c>
      <c r="M326">
        <v>0.65747231079635704</v>
      </c>
      <c r="N326">
        <v>0.97151369838678303</v>
      </c>
    </row>
    <row r="327" spans="1:14">
      <c r="A327" t="s">
        <v>563</v>
      </c>
      <c r="B327">
        <v>5</v>
      </c>
      <c r="C327">
        <v>104336166</v>
      </c>
      <c r="D327">
        <v>103671867</v>
      </c>
      <c r="E327" t="s">
        <v>5196</v>
      </c>
      <c r="F327">
        <v>0.37</v>
      </c>
      <c r="G327" t="s">
        <v>5247</v>
      </c>
      <c r="H327" t="s">
        <v>5565</v>
      </c>
      <c r="I327" t="s">
        <v>10</v>
      </c>
      <c r="J327" t="s">
        <v>383</v>
      </c>
      <c r="K327">
        <v>5</v>
      </c>
      <c r="L327" t="s">
        <v>4505</v>
      </c>
      <c r="M327">
        <v>0.103267373869074</v>
      </c>
      <c r="N327">
        <v>0.74969806697455099</v>
      </c>
    </row>
    <row r="328" spans="1:14">
      <c r="A328" t="s">
        <v>563</v>
      </c>
      <c r="B328">
        <v>5</v>
      </c>
      <c r="C328">
        <v>104336166</v>
      </c>
      <c r="D328">
        <v>103671867</v>
      </c>
      <c r="E328" t="s">
        <v>5196</v>
      </c>
      <c r="F328">
        <v>0.34</v>
      </c>
      <c r="G328" t="s">
        <v>5247</v>
      </c>
      <c r="H328" t="s">
        <v>5566</v>
      </c>
      <c r="I328" t="s">
        <v>13</v>
      </c>
      <c r="J328" t="s">
        <v>383</v>
      </c>
      <c r="K328">
        <v>6</v>
      </c>
      <c r="L328" t="s">
        <v>4565</v>
      </c>
      <c r="M328">
        <v>9.9977946347768007E-2</v>
      </c>
      <c r="N328">
        <v>0.70492902578092498</v>
      </c>
    </row>
    <row r="329" spans="1:14">
      <c r="A329" t="s">
        <v>563</v>
      </c>
      <c r="B329">
        <v>5</v>
      </c>
      <c r="C329">
        <v>104336166</v>
      </c>
      <c r="D329">
        <v>103671867</v>
      </c>
      <c r="E329" t="s">
        <v>5196</v>
      </c>
      <c r="F329">
        <v>0.64</v>
      </c>
      <c r="G329" t="s">
        <v>5247</v>
      </c>
      <c r="H329" t="s">
        <v>5567</v>
      </c>
      <c r="I329" t="s">
        <v>14</v>
      </c>
      <c r="J329" t="s">
        <v>383</v>
      </c>
      <c r="K329">
        <v>16</v>
      </c>
      <c r="L329" t="s">
        <v>4473</v>
      </c>
      <c r="M329">
        <v>0.399958561694371</v>
      </c>
      <c r="N329">
        <v>0.82583128775598702</v>
      </c>
    </row>
    <row r="330" spans="1:14">
      <c r="A330" t="s">
        <v>564</v>
      </c>
      <c r="B330">
        <v>1</v>
      </c>
      <c r="C330">
        <v>204998058</v>
      </c>
      <c r="D330">
        <v>204967186</v>
      </c>
      <c r="E330" t="s">
        <v>5196</v>
      </c>
      <c r="F330">
        <v>0.96</v>
      </c>
      <c r="G330" t="s">
        <v>5247</v>
      </c>
      <c r="H330" t="s">
        <v>5568</v>
      </c>
      <c r="I330" t="s">
        <v>14</v>
      </c>
      <c r="J330" t="s">
        <v>383</v>
      </c>
      <c r="K330">
        <v>16</v>
      </c>
      <c r="L330" t="s">
        <v>4527</v>
      </c>
      <c r="M330">
        <v>0.74698025011478097</v>
      </c>
      <c r="N330">
        <v>0.99490068379353702</v>
      </c>
    </row>
    <row r="331" spans="1:14">
      <c r="A331" t="s">
        <v>566</v>
      </c>
      <c r="B331">
        <v>18</v>
      </c>
      <c r="C331">
        <v>45089927</v>
      </c>
      <c r="D331">
        <v>42669892</v>
      </c>
      <c r="E331" t="s">
        <v>5195</v>
      </c>
      <c r="F331">
        <v>0.54</v>
      </c>
      <c r="G331" t="s">
        <v>5247</v>
      </c>
      <c r="H331" t="s">
        <v>5569</v>
      </c>
      <c r="I331" t="s">
        <v>14</v>
      </c>
      <c r="J331" t="s">
        <v>383</v>
      </c>
      <c r="K331">
        <v>16</v>
      </c>
      <c r="L331" t="s">
        <v>4564</v>
      </c>
      <c r="M331">
        <v>0.31281977470891997</v>
      </c>
      <c r="N331">
        <v>0.75169161084832503</v>
      </c>
    </row>
    <row r="332" spans="1:14">
      <c r="A332" t="s">
        <v>567</v>
      </c>
      <c r="B332">
        <v>4</v>
      </c>
      <c r="C332">
        <v>180564456</v>
      </c>
      <c r="D332">
        <v>181485609</v>
      </c>
      <c r="E332" t="s">
        <v>5198</v>
      </c>
      <c r="F332">
        <v>0.43</v>
      </c>
      <c r="G332" t="s">
        <v>5247</v>
      </c>
      <c r="H332" t="s">
        <v>5570</v>
      </c>
      <c r="I332" t="s">
        <v>14</v>
      </c>
      <c r="J332" t="s">
        <v>383</v>
      </c>
      <c r="K332">
        <v>16</v>
      </c>
      <c r="L332" t="s">
        <v>4520</v>
      </c>
      <c r="M332">
        <v>0.22529371473349299</v>
      </c>
      <c r="N332">
        <v>0.66181136054132805</v>
      </c>
    </row>
    <row r="333" spans="1:14">
      <c r="A333" t="s">
        <v>568</v>
      </c>
      <c r="B333">
        <v>7</v>
      </c>
      <c r="C333">
        <v>21360907</v>
      </c>
      <c r="D333">
        <v>21400525</v>
      </c>
      <c r="E333" t="s">
        <v>5198</v>
      </c>
      <c r="F333">
        <v>0.78</v>
      </c>
      <c r="G333" t="s">
        <v>5247</v>
      </c>
      <c r="H333" t="s">
        <v>5571</v>
      </c>
      <c r="I333" t="s">
        <v>14</v>
      </c>
      <c r="J333" t="s">
        <v>383</v>
      </c>
      <c r="K333">
        <v>16</v>
      </c>
      <c r="L333" t="s">
        <v>4529</v>
      </c>
      <c r="M333">
        <v>0.53562723902884501</v>
      </c>
      <c r="N333">
        <v>0.91595245987187102</v>
      </c>
    </row>
    <row r="334" spans="1:14">
      <c r="A334" t="s">
        <v>569</v>
      </c>
      <c r="B334">
        <v>7</v>
      </c>
      <c r="C334">
        <v>128055805</v>
      </c>
      <c r="D334">
        <v>127695857</v>
      </c>
      <c r="E334" t="s">
        <v>5198</v>
      </c>
      <c r="F334">
        <v>0.84</v>
      </c>
      <c r="G334" t="s">
        <v>5247</v>
      </c>
      <c r="H334" t="s">
        <v>5572</v>
      </c>
      <c r="I334" t="s">
        <v>14</v>
      </c>
      <c r="J334" t="s">
        <v>383</v>
      </c>
      <c r="K334">
        <v>16</v>
      </c>
      <c r="L334" t="s">
        <v>4451</v>
      </c>
      <c r="M334">
        <v>0.59994935172950103</v>
      </c>
      <c r="N334">
        <v>0.94839742550708295</v>
      </c>
    </row>
    <row r="335" spans="1:14">
      <c r="A335" t="s">
        <v>570</v>
      </c>
      <c r="B335">
        <v>1</v>
      </c>
      <c r="C335">
        <v>154238195</v>
      </c>
      <c r="D335">
        <v>154210671</v>
      </c>
      <c r="E335" t="s">
        <v>5197</v>
      </c>
      <c r="F335">
        <v>0.93</v>
      </c>
      <c r="G335" t="s">
        <v>5247</v>
      </c>
      <c r="H335" t="s">
        <v>5573</v>
      </c>
      <c r="I335" t="s">
        <v>14</v>
      </c>
      <c r="J335" t="s">
        <v>383</v>
      </c>
      <c r="K335">
        <v>16</v>
      </c>
      <c r="L335" t="s">
        <v>4463</v>
      </c>
      <c r="M335">
        <v>0.70698232304377695</v>
      </c>
      <c r="N335">
        <v>0.98651507169660801</v>
      </c>
    </row>
    <row r="336" spans="1:14">
      <c r="A336" t="s">
        <v>571</v>
      </c>
      <c r="B336">
        <v>7</v>
      </c>
      <c r="C336">
        <v>97008955</v>
      </c>
      <c r="D336">
        <v>96638267</v>
      </c>
      <c r="E336" t="s">
        <v>5196</v>
      </c>
      <c r="F336">
        <v>0.16</v>
      </c>
      <c r="G336" t="s">
        <v>5247</v>
      </c>
      <c r="H336" t="s">
        <v>5574</v>
      </c>
      <c r="I336" t="s">
        <v>13</v>
      </c>
      <c r="J336" t="s">
        <v>383</v>
      </c>
      <c r="K336">
        <v>5</v>
      </c>
      <c r="L336" t="s">
        <v>4545</v>
      </c>
      <c r="M336">
        <v>2.44982717590694E-2</v>
      </c>
      <c r="N336">
        <v>0.59094980429348898</v>
      </c>
    </row>
    <row r="337" spans="1:14">
      <c r="A337" t="s">
        <v>571</v>
      </c>
      <c r="B337">
        <v>7</v>
      </c>
      <c r="C337">
        <v>97008955</v>
      </c>
      <c r="D337">
        <v>96638267</v>
      </c>
      <c r="E337" t="s">
        <v>5196</v>
      </c>
      <c r="F337">
        <v>0.41</v>
      </c>
      <c r="G337" t="s">
        <v>5247</v>
      </c>
      <c r="H337" t="s">
        <v>5575</v>
      </c>
      <c r="I337" t="s">
        <v>14</v>
      </c>
      <c r="J337" t="s">
        <v>383</v>
      </c>
      <c r="K337">
        <v>16</v>
      </c>
      <c r="L337" t="s">
        <v>5201</v>
      </c>
      <c r="M337">
        <v>0.210313388487576</v>
      </c>
      <c r="N337">
        <v>0.64453599400862305</v>
      </c>
    </row>
    <row r="338" spans="1:14">
      <c r="A338" t="s">
        <v>574</v>
      </c>
      <c r="B338">
        <v>5</v>
      </c>
      <c r="C338">
        <v>165669430</v>
      </c>
      <c r="D338">
        <v>165096435</v>
      </c>
      <c r="E338" t="s">
        <v>5195</v>
      </c>
      <c r="F338">
        <v>0.56999999999999995</v>
      </c>
      <c r="G338" t="s">
        <v>5247</v>
      </c>
      <c r="H338" t="s">
        <v>5576</v>
      </c>
      <c r="I338" t="s">
        <v>14</v>
      </c>
      <c r="J338" t="s">
        <v>383</v>
      </c>
      <c r="K338">
        <v>16</v>
      </c>
      <c r="L338" t="s">
        <v>4517</v>
      </c>
      <c r="M338">
        <v>0.338188639458672</v>
      </c>
      <c r="N338">
        <v>0.77470628526650698</v>
      </c>
    </row>
    <row r="339" spans="1:14">
      <c r="A339" t="s">
        <v>577</v>
      </c>
      <c r="B339">
        <v>2</v>
      </c>
      <c r="C339">
        <v>35432825</v>
      </c>
      <c r="D339">
        <v>35657891</v>
      </c>
      <c r="E339" t="s">
        <v>5197</v>
      </c>
      <c r="F339">
        <v>0</v>
      </c>
      <c r="G339" t="s">
        <v>5247</v>
      </c>
      <c r="H339" t="s">
        <v>5577</v>
      </c>
      <c r="I339" t="s">
        <v>10</v>
      </c>
      <c r="J339" t="s">
        <v>383</v>
      </c>
      <c r="K339">
        <v>6</v>
      </c>
      <c r="L339" t="s">
        <v>5247</v>
      </c>
      <c r="M339">
        <v>0</v>
      </c>
      <c r="N339">
        <v>0.39033428790216501</v>
      </c>
    </row>
    <row r="340" spans="1:14">
      <c r="A340" t="s">
        <v>577</v>
      </c>
      <c r="B340">
        <v>2</v>
      </c>
      <c r="C340">
        <v>35432825</v>
      </c>
      <c r="D340">
        <v>35657891</v>
      </c>
      <c r="E340" t="s">
        <v>5197</v>
      </c>
      <c r="F340">
        <v>0</v>
      </c>
      <c r="G340" t="s">
        <v>5247</v>
      </c>
      <c r="H340" t="s">
        <v>5578</v>
      </c>
      <c r="I340" t="s">
        <v>13</v>
      </c>
      <c r="J340" t="s">
        <v>383</v>
      </c>
      <c r="K340">
        <v>6</v>
      </c>
      <c r="L340" t="s">
        <v>5247</v>
      </c>
      <c r="M340">
        <v>0</v>
      </c>
      <c r="N340">
        <v>0.39033428790216501</v>
      </c>
    </row>
    <row r="341" spans="1:14">
      <c r="A341" t="s">
        <v>577</v>
      </c>
      <c r="B341">
        <v>2</v>
      </c>
      <c r="C341">
        <v>35432825</v>
      </c>
      <c r="D341">
        <v>35657891</v>
      </c>
      <c r="E341" t="s">
        <v>5197</v>
      </c>
      <c r="F341">
        <v>0.09</v>
      </c>
      <c r="G341" t="s">
        <v>5247</v>
      </c>
      <c r="H341" t="s">
        <v>5579</v>
      </c>
      <c r="I341" t="s">
        <v>14</v>
      </c>
      <c r="J341" t="s">
        <v>383</v>
      </c>
      <c r="K341">
        <v>16</v>
      </c>
      <c r="L341" t="s">
        <v>4562</v>
      </c>
      <c r="M341">
        <v>2.0525132161091801E-2</v>
      </c>
      <c r="N341">
        <v>0.31823316587714601</v>
      </c>
    </row>
    <row r="342" spans="1:14">
      <c r="A342" t="s">
        <v>578</v>
      </c>
      <c r="B342">
        <v>16</v>
      </c>
      <c r="C342">
        <v>7280127</v>
      </c>
      <c r="D342">
        <v>7330128</v>
      </c>
      <c r="E342" t="s">
        <v>5197</v>
      </c>
      <c r="F342">
        <v>0.79</v>
      </c>
      <c r="G342" t="s">
        <v>5247</v>
      </c>
      <c r="H342" t="s">
        <v>5580</v>
      </c>
      <c r="I342" t="s">
        <v>14</v>
      </c>
      <c r="J342" t="s">
        <v>383</v>
      </c>
      <c r="K342">
        <v>16</v>
      </c>
      <c r="L342" t="s">
        <v>4542</v>
      </c>
      <c r="M342">
        <v>0.54604559112231998</v>
      </c>
      <c r="N342">
        <v>0.92166195416770602</v>
      </c>
    </row>
    <row r="343" spans="1:14">
      <c r="A343" t="s">
        <v>579</v>
      </c>
      <c r="B343">
        <v>1</v>
      </c>
      <c r="C343">
        <v>237696455</v>
      </c>
      <c r="D343">
        <v>237859755</v>
      </c>
      <c r="E343" t="s">
        <v>5198</v>
      </c>
      <c r="F343">
        <v>0.19</v>
      </c>
      <c r="G343" t="s">
        <v>5247</v>
      </c>
      <c r="H343" t="s">
        <v>5581</v>
      </c>
      <c r="I343" t="s">
        <v>13</v>
      </c>
      <c r="J343" t="s">
        <v>383</v>
      </c>
      <c r="K343">
        <v>6</v>
      </c>
      <c r="L343" t="s">
        <v>4446</v>
      </c>
      <c r="M343">
        <v>3.7664416549160397E-2</v>
      </c>
      <c r="N343">
        <v>0.58434284195018205</v>
      </c>
    </row>
    <row r="344" spans="1:14">
      <c r="A344" t="s">
        <v>579</v>
      </c>
      <c r="B344">
        <v>1</v>
      </c>
      <c r="C344">
        <v>237696455</v>
      </c>
      <c r="D344">
        <v>237859755</v>
      </c>
      <c r="E344" t="s">
        <v>5198</v>
      </c>
      <c r="F344">
        <v>0.12</v>
      </c>
      <c r="G344" t="s">
        <v>5247</v>
      </c>
      <c r="H344" t="s">
        <v>5582</v>
      </c>
      <c r="I344" t="s">
        <v>14</v>
      </c>
      <c r="J344" t="s">
        <v>383</v>
      </c>
      <c r="K344">
        <v>16</v>
      </c>
      <c r="L344" t="s">
        <v>4457</v>
      </c>
      <c r="M344">
        <v>3.2767774577422103E-2</v>
      </c>
      <c r="N344">
        <v>0.35437406262874999</v>
      </c>
    </row>
    <row r="345" spans="1:14">
      <c r="A345" t="s">
        <v>581</v>
      </c>
      <c r="B345">
        <v>8</v>
      </c>
      <c r="C345">
        <v>92039026</v>
      </c>
      <c r="D345">
        <v>93051254</v>
      </c>
      <c r="E345" t="s">
        <v>5197</v>
      </c>
      <c r="F345">
        <v>0.56000000000000005</v>
      </c>
      <c r="G345" t="s">
        <v>5247</v>
      </c>
      <c r="H345" t="s">
        <v>5583</v>
      </c>
      <c r="I345" t="s">
        <v>14</v>
      </c>
      <c r="J345" t="s">
        <v>383</v>
      </c>
      <c r="K345">
        <v>16</v>
      </c>
      <c r="L345" t="s">
        <v>4453</v>
      </c>
      <c r="M345">
        <v>0.329660255894415</v>
      </c>
      <c r="N345">
        <v>0.76710682244145301</v>
      </c>
    </row>
    <row r="346" spans="1:14">
      <c r="A346" t="s">
        <v>582</v>
      </c>
      <c r="B346">
        <v>12</v>
      </c>
      <c r="C346">
        <v>72342043</v>
      </c>
      <c r="D346">
        <v>72735823</v>
      </c>
      <c r="E346" t="s">
        <v>5196</v>
      </c>
      <c r="F346">
        <v>0.11</v>
      </c>
      <c r="G346" t="s">
        <v>5247</v>
      </c>
      <c r="H346" t="s">
        <v>5584</v>
      </c>
      <c r="I346" t="s">
        <v>13</v>
      </c>
      <c r="J346" t="s">
        <v>383</v>
      </c>
      <c r="K346">
        <v>5</v>
      </c>
      <c r="L346" t="s">
        <v>4483</v>
      </c>
      <c r="M346">
        <v>1.2523991025066799E-2</v>
      </c>
      <c r="N346">
        <v>0.54637233150580899</v>
      </c>
    </row>
    <row r="347" spans="1:14">
      <c r="A347" t="s">
        <v>582</v>
      </c>
      <c r="B347">
        <v>12</v>
      </c>
      <c r="C347">
        <v>72342043</v>
      </c>
      <c r="D347">
        <v>72735823</v>
      </c>
      <c r="E347" t="s">
        <v>5196</v>
      </c>
      <c r="F347">
        <v>0.53</v>
      </c>
      <c r="G347" t="s">
        <v>5247</v>
      </c>
      <c r="H347" t="s">
        <v>5585</v>
      </c>
      <c r="I347" t="s">
        <v>14</v>
      </c>
      <c r="J347" t="s">
        <v>383</v>
      </c>
      <c r="K347">
        <v>16</v>
      </c>
      <c r="L347" t="s">
        <v>4535</v>
      </c>
      <c r="M347">
        <v>0.304506975477288</v>
      </c>
      <c r="N347">
        <v>0.74387656369064603</v>
      </c>
    </row>
    <row r="348" spans="1:14">
      <c r="A348" t="s">
        <v>583</v>
      </c>
      <c r="B348">
        <v>16</v>
      </c>
      <c r="C348">
        <v>50905878</v>
      </c>
      <c r="D348">
        <v>50939789</v>
      </c>
      <c r="E348" t="s">
        <v>5198</v>
      </c>
      <c r="F348">
        <v>0.73</v>
      </c>
      <c r="G348" t="s">
        <v>5247</v>
      </c>
      <c r="H348" t="s">
        <v>5586</v>
      </c>
      <c r="I348" t="s">
        <v>14</v>
      </c>
      <c r="J348" t="s">
        <v>383</v>
      </c>
      <c r="K348">
        <v>16</v>
      </c>
      <c r="L348" t="s">
        <v>5210</v>
      </c>
      <c r="M348">
        <v>0.485113117456901</v>
      </c>
      <c r="N348">
        <v>0.88582734949725805</v>
      </c>
    </row>
    <row r="349" spans="1:14">
      <c r="A349" t="s">
        <v>586</v>
      </c>
      <c r="B349">
        <v>16</v>
      </c>
      <c r="C349">
        <v>6061252</v>
      </c>
      <c r="D349">
        <v>6111253</v>
      </c>
      <c r="E349" t="s">
        <v>5197</v>
      </c>
      <c r="F349">
        <v>0.53</v>
      </c>
      <c r="G349" t="s">
        <v>5247</v>
      </c>
      <c r="H349" t="s">
        <v>5587</v>
      </c>
      <c r="I349" t="s">
        <v>14</v>
      </c>
      <c r="J349" t="s">
        <v>383</v>
      </c>
      <c r="K349">
        <v>16</v>
      </c>
      <c r="L349" t="s">
        <v>4535</v>
      </c>
      <c r="M349">
        <v>0.304506975477288</v>
      </c>
      <c r="N349">
        <v>0.74387656369064603</v>
      </c>
    </row>
    <row r="350" spans="1:14">
      <c r="A350" t="s">
        <v>587</v>
      </c>
      <c r="B350">
        <v>21</v>
      </c>
      <c r="C350">
        <v>39318635</v>
      </c>
      <c r="D350">
        <v>40690561</v>
      </c>
      <c r="E350" t="s">
        <v>5198</v>
      </c>
      <c r="F350">
        <v>0.11</v>
      </c>
      <c r="G350" t="s">
        <v>5247</v>
      </c>
      <c r="H350" t="s">
        <v>5588</v>
      </c>
      <c r="I350" t="s">
        <v>10</v>
      </c>
      <c r="J350" t="s">
        <v>383</v>
      </c>
      <c r="K350">
        <v>6</v>
      </c>
      <c r="L350" t="s">
        <v>4483</v>
      </c>
      <c r="M350">
        <v>1.4464730937668299E-2</v>
      </c>
      <c r="N350">
        <v>0.50999601362602098</v>
      </c>
    </row>
    <row r="351" spans="1:14">
      <c r="A351" t="s">
        <v>587</v>
      </c>
      <c r="B351">
        <v>21</v>
      </c>
      <c r="C351">
        <v>39318635</v>
      </c>
      <c r="D351">
        <v>40690561</v>
      </c>
      <c r="E351" t="s">
        <v>5198</v>
      </c>
      <c r="F351">
        <v>0.04</v>
      </c>
      <c r="G351" t="s">
        <v>5247</v>
      </c>
      <c r="H351" t="s">
        <v>5589</v>
      </c>
      <c r="I351" t="s">
        <v>13</v>
      </c>
      <c r="J351" t="s">
        <v>383</v>
      </c>
      <c r="K351">
        <v>5</v>
      </c>
      <c r="L351" t="s">
        <v>4479</v>
      </c>
      <c r="M351">
        <v>1.89361819909977E-3</v>
      </c>
      <c r="N351">
        <v>0.47783024940142099</v>
      </c>
    </row>
    <row r="352" spans="1:14">
      <c r="A352" t="s">
        <v>587</v>
      </c>
      <c r="B352">
        <v>21</v>
      </c>
      <c r="C352">
        <v>39318635</v>
      </c>
      <c r="D352">
        <v>40690561</v>
      </c>
      <c r="E352" t="s">
        <v>5198</v>
      </c>
      <c r="F352">
        <v>0.28000000000000003</v>
      </c>
      <c r="G352" t="s">
        <v>5247</v>
      </c>
      <c r="H352" t="s">
        <v>5590</v>
      </c>
      <c r="I352" t="s">
        <v>14</v>
      </c>
      <c r="J352" t="s">
        <v>383</v>
      </c>
      <c r="K352">
        <v>16</v>
      </c>
      <c r="L352" t="s">
        <v>4558</v>
      </c>
      <c r="M352">
        <v>0.120490916853126</v>
      </c>
      <c r="N352">
        <v>0.52469646258202596</v>
      </c>
    </row>
    <row r="353" spans="1:14">
      <c r="A353" t="s">
        <v>588</v>
      </c>
      <c r="B353">
        <v>18</v>
      </c>
      <c r="C353">
        <v>41724012</v>
      </c>
      <c r="D353">
        <v>39303976</v>
      </c>
      <c r="E353" t="s">
        <v>5198</v>
      </c>
      <c r="F353">
        <v>0.89</v>
      </c>
      <c r="G353" t="s">
        <v>5247</v>
      </c>
      <c r="H353" t="s">
        <v>5591</v>
      </c>
      <c r="I353" t="s">
        <v>14</v>
      </c>
      <c r="J353" t="s">
        <v>383</v>
      </c>
      <c r="K353">
        <v>16</v>
      </c>
      <c r="L353" t="s">
        <v>4462</v>
      </c>
      <c r="M353">
        <v>0.65747231079635704</v>
      </c>
      <c r="N353">
        <v>0.97151369838678303</v>
      </c>
    </row>
    <row r="354" spans="1:14">
      <c r="A354" t="s">
        <v>589</v>
      </c>
      <c r="B354">
        <v>5</v>
      </c>
      <c r="C354">
        <v>107084888</v>
      </c>
      <c r="D354">
        <v>106420589</v>
      </c>
      <c r="E354" t="s">
        <v>5196</v>
      </c>
      <c r="F354">
        <v>0</v>
      </c>
      <c r="G354" t="s">
        <v>5247</v>
      </c>
      <c r="H354" t="s">
        <v>5592</v>
      </c>
      <c r="I354" t="s">
        <v>10</v>
      </c>
      <c r="J354" t="s">
        <v>383</v>
      </c>
      <c r="K354">
        <v>5</v>
      </c>
      <c r="L354" t="s">
        <v>5247</v>
      </c>
      <c r="M354">
        <v>3.1392529421349397E-17</v>
      </c>
      <c r="N354">
        <v>0.43448246478317498</v>
      </c>
    </row>
    <row r="355" spans="1:14">
      <c r="A355" t="s">
        <v>589</v>
      </c>
      <c r="B355">
        <v>5</v>
      </c>
      <c r="C355">
        <v>107084888</v>
      </c>
      <c r="D355">
        <v>106420589</v>
      </c>
      <c r="E355" t="s">
        <v>5196</v>
      </c>
      <c r="F355">
        <v>0</v>
      </c>
      <c r="G355" t="s">
        <v>5247</v>
      </c>
      <c r="H355" t="s">
        <v>5593</v>
      </c>
      <c r="I355" t="s">
        <v>13</v>
      </c>
      <c r="J355" t="s">
        <v>383</v>
      </c>
      <c r="K355">
        <v>5</v>
      </c>
      <c r="L355" t="s">
        <v>5247</v>
      </c>
      <c r="M355">
        <v>3.1392529421349397E-17</v>
      </c>
      <c r="N355">
        <v>0.43448246478317498</v>
      </c>
    </row>
    <row r="356" spans="1:14">
      <c r="A356" t="s">
        <v>589</v>
      </c>
      <c r="B356">
        <v>5</v>
      </c>
      <c r="C356">
        <v>107084888</v>
      </c>
      <c r="D356">
        <v>106420589</v>
      </c>
      <c r="E356" t="s">
        <v>5196</v>
      </c>
      <c r="F356">
        <v>0.04</v>
      </c>
      <c r="G356" t="s">
        <v>5247</v>
      </c>
      <c r="H356" t="s">
        <v>5594</v>
      </c>
      <c r="I356" t="s">
        <v>14</v>
      </c>
      <c r="J356" t="s">
        <v>383</v>
      </c>
      <c r="K356">
        <v>16</v>
      </c>
      <c r="L356" t="s">
        <v>4479</v>
      </c>
      <c r="M356">
        <v>5.0993162064629704E-3</v>
      </c>
      <c r="N356">
        <v>0.25301974988521903</v>
      </c>
    </row>
    <row r="357" spans="1:14">
      <c r="A357" t="s">
        <v>590</v>
      </c>
      <c r="B357">
        <v>6</v>
      </c>
      <c r="C357">
        <v>108698403</v>
      </c>
      <c r="D357">
        <v>109019606</v>
      </c>
      <c r="E357" t="s">
        <v>5195</v>
      </c>
      <c r="F357">
        <v>0.79</v>
      </c>
      <c r="G357" t="s">
        <v>5247</v>
      </c>
      <c r="H357" t="s">
        <v>5595</v>
      </c>
      <c r="I357" t="s">
        <v>14</v>
      </c>
      <c r="J357" t="s">
        <v>383</v>
      </c>
      <c r="K357">
        <v>16</v>
      </c>
      <c r="L357" t="s">
        <v>4542</v>
      </c>
      <c r="M357">
        <v>0.54604559112231998</v>
      </c>
      <c r="N357">
        <v>0.92166195416770602</v>
      </c>
    </row>
    <row r="358" spans="1:14">
      <c r="A358" t="s">
        <v>591</v>
      </c>
      <c r="B358">
        <v>3</v>
      </c>
      <c r="C358">
        <v>81195215</v>
      </c>
      <c r="D358">
        <v>81244366</v>
      </c>
      <c r="E358" t="s">
        <v>5196</v>
      </c>
      <c r="F358">
        <v>0.91</v>
      </c>
      <c r="G358" t="s">
        <v>5247</v>
      </c>
      <c r="H358" t="s">
        <v>5596</v>
      </c>
      <c r="I358" t="s">
        <v>14</v>
      </c>
      <c r="J358" t="s">
        <v>383</v>
      </c>
      <c r="K358">
        <v>16</v>
      </c>
      <c r="L358" t="s">
        <v>4534</v>
      </c>
      <c r="M358">
        <v>0.68176683412285399</v>
      </c>
      <c r="N358">
        <v>0.97947486783890803</v>
      </c>
    </row>
    <row r="359" spans="1:14">
      <c r="A359" t="s">
        <v>592</v>
      </c>
      <c r="B359">
        <v>3</v>
      </c>
      <c r="C359">
        <v>16809262</v>
      </c>
      <c r="D359">
        <v>16850764</v>
      </c>
      <c r="E359" t="s">
        <v>5197</v>
      </c>
      <c r="F359">
        <v>0.61</v>
      </c>
      <c r="G359" t="s">
        <v>5247</v>
      </c>
      <c r="H359" t="s">
        <v>5597</v>
      </c>
      <c r="I359" t="s">
        <v>14</v>
      </c>
      <c r="J359" t="s">
        <v>383</v>
      </c>
      <c r="K359">
        <v>16</v>
      </c>
      <c r="L359" t="s">
        <v>4452</v>
      </c>
      <c r="M359">
        <v>0.37303483850642699</v>
      </c>
      <c r="N359">
        <v>0.80437147177599699</v>
      </c>
    </row>
    <row r="360" spans="1:14">
      <c r="A360" t="s">
        <v>595</v>
      </c>
      <c r="B360">
        <v>16</v>
      </c>
      <c r="C360">
        <v>49592861</v>
      </c>
      <c r="D360">
        <v>49626772</v>
      </c>
      <c r="E360" t="s">
        <v>5198</v>
      </c>
      <c r="F360">
        <v>0.92</v>
      </c>
      <c r="G360" t="s">
        <v>5247</v>
      </c>
      <c r="H360" t="s">
        <v>5598</v>
      </c>
      <c r="I360" t="s">
        <v>14</v>
      </c>
      <c r="J360" t="s">
        <v>383</v>
      </c>
      <c r="K360">
        <v>16</v>
      </c>
      <c r="L360" t="s">
        <v>4547</v>
      </c>
      <c r="M360">
        <v>0.694249005620037</v>
      </c>
      <c r="N360">
        <v>0.98312054273103699</v>
      </c>
    </row>
    <row r="361" spans="1:14">
      <c r="A361" t="s">
        <v>597</v>
      </c>
      <c r="B361">
        <v>6</v>
      </c>
      <c r="C361">
        <v>4366474</v>
      </c>
      <c r="D361">
        <v>4366708</v>
      </c>
      <c r="E361" t="s">
        <v>5197</v>
      </c>
      <c r="F361">
        <v>0.92</v>
      </c>
      <c r="G361" t="s">
        <v>5247</v>
      </c>
      <c r="H361" t="s">
        <v>5599</v>
      </c>
      <c r="I361" t="s">
        <v>14</v>
      </c>
      <c r="J361" t="s">
        <v>383</v>
      </c>
      <c r="K361">
        <v>16</v>
      </c>
      <c r="L361" t="s">
        <v>4547</v>
      </c>
      <c r="M361">
        <v>0.694249005620037</v>
      </c>
      <c r="N361">
        <v>0.98312054273103699</v>
      </c>
    </row>
    <row r="362" spans="1:14">
      <c r="A362" t="s">
        <v>598</v>
      </c>
      <c r="B362">
        <v>2</v>
      </c>
      <c r="C362">
        <v>183551882</v>
      </c>
      <c r="D362">
        <v>184416610</v>
      </c>
      <c r="E362" t="s">
        <v>5198</v>
      </c>
      <c r="F362">
        <v>0.74</v>
      </c>
      <c r="G362" t="s">
        <v>5247</v>
      </c>
      <c r="H362" t="s">
        <v>5600</v>
      </c>
      <c r="I362" t="s">
        <v>14</v>
      </c>
      <c r="J362" t="s">
        <v>383</v>
      </c>
      <c r="K362">
        <v>16</v>
      </c>
      <c r="L362" t="s">
        <v>4464</v>
      </c>
      <c r="M362">
        <v>0.49501667046199999</v>
      </c>
      <c r="N362">
        <v>0.89205164288146999</v>
      </c>
    </row>
    <row r="363" spans="1:14">
      <c r="A363" t="s">
        <v>599</v>
      </c>
      <c r="B363">
        <v>13</v>
      </c>
      <c r="C363">
        <v>58880005</v>
      </c>
      <c r="D363">
        <v>59454139</v>
      </c>
      <c r="E363" t="s">
        <v>5197</v>
      </c>
      <c r="F363">
        <v>0.8</v>
      </c>
      <c r="G363" t="s">
        <v>5247</v>
      </c>
      <c r="H363" t="s">
        <v>5601</v>
      </c>
      <c r="I363" t="s">
        <v>14</v>
      </c>
      <c r="J363" t="s">
        <v>383</v>
      </c>
      <c r="K363">
        <v>16</v>
      </c>
      <c r="L363" t="s">
        <v>4503</v>
      </c>
      <c r="M363">
        <v>0.55657805371720503</v>
      </c>
      <c r="N363">
        <v>0.92725733796213305</v>
      </c>
    </row>
    <row r="364" spans="1:14">
      <c r="A364" t="s">
        <v>600</v>
      </c>
      <c r="B364">
        <v>22</v>
      </c>
      <c r="C364">
        <v>28638976</v>
      </c>
      <c r="D364">
        <v>29034964</v>
      </c>
      <c r="E364" t="s">
        <v>5197</v>
      </c>
      <c r="F364">
        <v>0</v>
      </c>
      <c r="G364" t="s">
        <v>5247</v>
      </c>
      <c r="H364" t="s">
        <v>5602</v>
      </c>
      <c r="I364" t="s">
        <v>10</v>
      </c>
      <c r="J364" t="s">
        <v>383</v>
      </c>
      <c r="K364">
        <v>5</v>
      </c>
      <c r="L364" t="s">
        <v>5247</v>
      </c>
      <c r="M364">
        <v>3.1392529421349397E-17</v>
      </c>
      <c r="N364">
        <v>0.43448246478317498</v>
      </c>
    </row>
    <row r="365" spans="1:14">
      <c r="A365" t="s">
        <v>600</v>
      </c>
      <c r="B365">
        <v>22</v>
      </c>
      <c r="C365">
        <v>28638976</v>
      </c>
      <c r="D365">
        <v>29034964</v>
      </c>
      <c r="E365" t="s">
        <v>5197</v>
      </c>
      <c r="F365">
        <v>0.04</v>
      </c>
      <c r="G365" t="s">
        <v>5247</v>
      </c>
      <c r="H365" t="s">
        <v>5603</v>
      </c>
      <c r="I365" t="s">
        <v>13</v>
      </c>
      <c r="J365" t="s">
        <v>383</v>
      </c>
      <c r="K365">
        <v>7</v>
      </c>
      <c r="L365" t="s">
        <v>4479</v>
      </c>
      <c r="M365">
        <v>2.5607630114109301E-3</v>
      </c>
      <c r="N365">
        <v>0.403423237249941</v>
      </c>
    </row>
    <row r="366" spans="1:14">
      <c r="A366" t="s">
        <v>600</v>
      </c>
      <c r="B366">
        <v>22</v>
      </c>
      <c r="C366">
        <v>28638976</v>
      </c>
      <c r="D366">
        <v>29034964</v>
      </c>
      <c r="E366" t="s">
        <v>5197</v>
      </c>
      <c r="F366">
        <v>0.28000000000000003</v>
      </c>
      <c r="G366" t="s">
        <v>5247</v>
      </c>
      <c r="H366" t="s">
        <v>5604</v>
      </c>
      <c r="I366" t="s">
        <v>14</v>
      </c>
      <c r="J366" t="s">
        <v>383</v>
      </c>
      <c r="K366">
        <v>16</v>
      </c>
      <c r="L366" t="s">
        <v>4558</v>
      </c>
      <c r="M366">
        <v>0.120490916853126</v>
      </c>
      <c r="N366">
        <v>0.52469646258202596</v>
      </c>
    </row>
    <row r="367" spans="1:14">
      <c r="A367" t="s">
        <v>601</v>
      </c>
      <c r="B367">
        <v>10</v>
      </c>
      <c r="C367">
        <v>71131786</v>
      </c>
      <c r="D367">
        <v>72891543</v>
      </c>
      <c r="E367" t="s">
        <v>5198</v>
      </c>
      <c r="F367">
        <v>0.65</v>
      </c>
      <c r="G367" t="s">
        <v>5247</v>
      </c>
      <c r="H367" t="s">
        <v>5605</v>
      </c>
      <c r="I367" t="s">
        <v>14</v>
      </c>
      <c r="J367" t="s">
        <v>383</v>
      </c>
      <c r="K367">
        <v>16</v>
      </c>
      <c r="L367" t="s">
        <v>4465</v>
      </c>
      <c r="M367">
        <v>0.40908828404715403</v>
      </c>
      <c r="N367">
        <v>0.83282941179251502</v>
      </c>
    </row>
    <row r="368" spans="1:14">
      <c r="A368" t="s">
        <v>602</v>
      </c>
      <c r="B368">
        <v>17</v>
      </c>
      <c r="C368">
        <v>4834195</v>
      </c>
      <c r="D368">
        <v>4737490</v>
      </c>
      <c r="E368" t="s">
        <v>5195</v>
      </c>
      <c r="F368">
        <v>0.89</v>
      </c>
      <c r="G368" t="s">
        <v>5247</v>
      </c>
      <c r="H368" t="s">
        <v>5606</v>
      </c>
      <c r="I368" t="s">
        <v>14</v>
      </c>
      <c r="J368" t="s">
        <v>383</v>
      </c>
      <c r="K368">
        <v>16</v>
      </c>
      <c r="L368" t="s">
        <v>4462</v>
      </c>
      <c r="M368">
        <v>0.65747231079635704</v>
      </c>
      <c r="N368">
        <v>0.97151369838678303</v>
      </c>
    </row>
    <row r="369" spans="1:14">
      <c r="A369" t="s">
        <v>603</v>
      </c>
      <c r="B369">
        <v>4</v>
      </c>
      <c r="C369">
        <v>28785031</v>
      </c>
      <c r="D369">
        <v>28786653</v>
      </c>
      <c r="E369" t="s">
        <v>5196</v>
      </c>
      <c r="F369">
        <v>0.74</v>
      </c>
      <c r="G369" t="s">
        <v>5247</v>
      </c>
      <c r="H369" t="s">
        <v>5607</v>
      </c>
      <c r="I369" t="s">
        <v>14</v>
      </c>
      <c r="J369" t="s">
        <v>383</v>
      </c>
      <c r="K369">
        <v>16</v>
      </c>
      <c r="L369" t="s">
        <v>4464</v>
      </c>
      <c r="M369">
        <v>0.49501667046199999</v>
      </c>
      <c r="N369">
        <v>0.89205164288146999</v>
      </c>
    </row>
    <row r="370" spans="1:14">
      <c r="A370" t="s">
        <v>604</v>
      </c>
      <c r="B370">
        <v>20</v>
      </c>
      <c r="C370">
        <v>60688094</v>
      </c>
      <c r="D370">
        <v>59263152</v>
      </c>
      <c r="E370" t="s">
        <v>5198</v>
      </c>
      <c r="F370">
        <v>0.93</v>
      </c>
      <c r="G370" t="s">
        <v>5247</v>
      </c>
      <c r="H370" t="s">
        <v>5608</v>
      </c>
      <c r="I370" t="s">
        <v>14</v>
      </c>
      <c r="J370" t="s">
        <v>383</v>
      </c>
      <c r="K370">
        <v>16</v>
      </c>
      <c r="L370" t="s">
        <v>4463</v>
      </c>
      <c r="M370">
        <v>0.70698232304377695</v>
      </c>
      <c r="N370">
        <v>0.98651507169660801</v>
      </c>
    </row>
    <row r="371" spans="1:14">
      <c r="A371" t="s">
        <v>605</v>
      </c>
      <c r="B371">
        <v>18</v>
      </c>
      <c r="C371">
        <v>1839910</v>
      </c>
      <c r="D371">
        <v>1839911</v>
      </c>
      <c r="E371" t="s">
        <v>5198</v>
      </c>
      <c r="F371">
        <v>1</v>
      </c>
      <c r="G371" t="s">
        <v>5247</v>
      </c>
      <c r="H371" t="s">
        <v>5609</v>
      </c>
      <c r="I371" t="s">
        <v>14</v>
      </c>
      <c r="J371" t="s">
        <v>383</v>
      </c>
      <c r="K371">
        <v>16</v>
      </c>
      <c r="L371" t="s">
        <v>5273</v>
      </c>
      <c r="M371">
        <v>0.806392319465564</v>
      </c>
      <c r="N371">
        <v>1</v>
      </c>
    </row>
    <row r="372" spans="1:14">
      <c r="A372" t="s">
        <v>606</v>
      </c>
      <c r="B372">
        <v>3</v>
      </c>
      <c r="C372">
        <v>54126299</v>
      </c>
      <c r="D372">
        <v>54160326</v>
      </c>
      <c r="E372" t="s">
        <v>5198</v>
      </c>
      <c r="F372">
        <v>0.78</v>
      </c>
      <c r="G372" t="s">
        <v>5247</v>
      </c>
      <c r="H372" t="s">
        <v>5610</v>
      </c>
      <c r="I372" t="s">
        <v>14</v>
      </c>
      <c r="J372" t="s">
        <v>383</v>
      </c>
      <c r="K372">
        <v>16</v>
      </c>
      <c r="L372" t="s">
        <v>4529</v>
      </c>
      <c r="M372">
        <v>0.53562723902884501</v>
      </c>
      <c r="N372">
        <v>0.91595245987187102</v>
      </c>
    </row>
    <row r="373" spans="1:14">
      <c r="A373" t="s">
        <v>607</v>
      </c>
      <c r="B373">
        <v>1</v>
      </c>
      <c r="C373">
        <v>216122856</v>
      </c>
      <c r="D373">
        <v>216296198</v>
      </c>
      <c r="E373" t="s">
        <v>5197</v>
      </c>
      <c r="F373">
        <v>0.28999999999999998</v>
      </c>
      <c r="G373" t="s">
        <v>5247</v>
      </c>
      <c r="H373" t="s">
        <v>5611</v>
      </c>
      <c r="I373" t="s">
        <v>13</v>
      </c>
      <c r="J373" t="s">
        <v>383</v>
      </c>
      <c r="K373">
        <v>6</v>
      </c>
      <c r="L373" t="s">
        <v>4488</v>
      </c>
      <c r="M373">
        <v>7.6861841305704198E-2</v>
      </c>
      <c r="N373">
        <v>0.66707855961320495</v>
      </c>
    </row>
    <row r="374" spans="1:14">
      <c r="A374" t="s">
        <v>607</v>
      </c>
      <c r="B374">
        <v>1</v>
      </c>
      <c r="C374">
        <v>216122856</v>
      </c>
      <c r="D374">
        <v>216296198</v>
      </c>
      <c r="E374" t="s">
        <v>5197</v>
      </c>
      <c r="F374">
        <v>0.61</v>
      </c>
      <c r="G374" t="s">
        <v>5247</v>
      </c>
      <c r="H374" t="s">
        <v>5612</v>
      </c>
      <c r="I374" t="s">
        <v>14</v>
      </c>
      <c r="J374" t="s">
        <v>383</v>
      </c>
      <c r="K374">
        <v>16</v>
      </c>
      <c r="L374" t="s">
        <v>4452</v>
      </c>
      <c r="M374">
        <v>0.37303483850642699</v>
      </c>
      <c r="N374">
        <v>0.80437147177599699</v>
      </c>
    </row>
    <row r="375" spans="1:14">
      <c r="A375" t="s">
        <v>609</v>
      </c>
      <c r="B375">
        <v>2</v>
      </c>
      <c r="C375">
        <v>105352905</v>
      </c>
      <c r="D375">
        <v>105969362</v>
      </c>
      <c r="E375" t="s">
        <v>5197</v>
      </c>
      <c r="F375">
        <v>1</v>
      </c>
      <c r="G375" t="s">
        <v>5247</v>
      </c>
      <c r="H375" t="s">
        <v>5613</v>
      </c>
      <c r="I375" t="s">
        <v>14</v>
      </c>
      <c r="J375" t="s">
        <v>383</v>
      </c>
      <c r="K375">
        <v>16</v>
      </c>
      <c r="L375" t="s">
        <v>5273</v>
      </c>
      <c r="M375">
        <v>0.806392319465564</v>
      </c>
      <c r="N375">
        <v>1</v>
      </c>
    </row>
    <row r="376" spans="1:14">
      <c r="A376" t="s">
        <v>611</v>
      </c>
      <c r="B376">
        <v>3</v>
      </c>
      <c r="C376">
        <v>74991188</v>
      </c>
      <c r="D376">
        <v>75040339</v>
      </c>
      <c r="E376" t="s">
        <v>5198</v>
      </c>
      <c r="F376">
        <v>0.95</v>
      </c>
      <c r="G376" t="s">
        <v>5247</v>
      </c>
      <c r="H376" t="s">
        <v>5614</v>
      </c>
      <c r="I376" t="s">
        <v>14</v>
      </c>
      <c r="J376" t="s">
        <v>383</v>
      </c>
      <c r="K376">
        <v>16</v>
      </c>
      <c r="L376" t="s">
        <v>4533</v>
      </c>
      <c r="M376">
        <v>0.73331242275111896</v>
      </c>
      <c r="N376">
        <v>0.99244066476788895</v>
      </c>
    </row>
    <row r="377" spans="1:14">
      <c r="A377" t="s">
        <v>614</v>
      </c>
      <c r="B377">
        <v>6</v>
      </c>
      <c r="C377">
        <v>99873512</v>
      </c>
      <c r="D377">
        <v>100321388</v>
      </c>
      <c r="E377" t="s">
        <v>5196</v>
      </c>
      <c r="F377">
        <v>0.25</v>
      </c>
      <c r="G377" t="s">
        <v>5247</v>
      </c>
      <c r="H377" t="s">
        <v>5615</v>
      </c>
      <c r="I377" t="s">
        <v>10</v>
      </c>
      <c r="J377" t="s">
        <v>383</v>
      </c>
      <c r="K377">
        <v>5</v>
      </c>
      <c r="L377" t="s">
        <v>4506</v>
      </c>
      <c r="M377">
        <v>5.3229227303442699E-2</v>
      </c>
      <c r="N377">
        <v>0.66401200508814495</v>
      </c>
    </row>
    <row r="378" spans="1:14">
      <c r="A378" t="s">
        <v>614</v>
      </c>
      <c r="B378">
        <v>6</v>
      </c>
      <c r="C378">
        <v>99873512</v>
      </c>
      <c r="D378">
        <v>100321388</v>
      </c>
      <c r="E378" t="s">
        <v>5196</v>
      </c>
      <c r="F378">
        <v>0.26</v>
      </c>
      <c r="G378" t="s">
        <v>5247</v>
      </c>
      <c r="H378" t="s">
        <v>5616</v>
      </c>
      <c r="I378" t="s">
        <v>13</v>
      </c>
      <c r="J378" t="s">
        <v>383</v>
      </c>
      <c r="K378">
        <v>5</v>
      </c>
      <c r="L378" t="s">
        <v>4459</v>
      </c>
      <c r="M378">
        <v>5.6919537459588401E-2</v>
      </c>
      <c r="N378">
        <v>0.67163204563633505</v>
      </c>
    </row>
    <row r="379" spans="1:14">
      <c r="A379" t="s">
        <v>614</v>
      </c>
      <c r="B379">
        <v>6</v>
      </c>
      <c r="C379">
        <v>99873512</v>
      </c>
      <c r="D379">
        <v>100321388</v>
      </c>
      <c r="E379" t="s">
        <v>5196</v>
      </c>
      <c r="F379">
        <v>0.48</v>
      </c>
      <c r="G379" t="s">
        <v>5247</v>
      </c>
      <c r="H379" t="s">
        <v>5617</v>
      </c>
      <c r="I379" t="s">
        <v>14</v>
      </c>
      <c r="J379" t="s">
        <v>383</v>
      </c>
      <c r="K379">
        <v>16</v>
      </c>
      <c r="L379" t="s">
        <v>4549</v>
      </c>
      <c r="M379">
        <v>0.26400976338675802</v>
      </c>
      <c r="N379">
        <v>0.70373454383461997</v>
      </c>
    </row>
    <row r="380" spans="1:14">
      <c r="A380" t="s">
        <v>616</v>
      </c>
      <c r="B380">
        <v>18</v>
      </c>
      <c r="C380">
        <v>5871421</v>
      </c>
      <c r="D380">
        <v>5871420</v>
      </c>
      <c r="E380" t="s">
        <v>5197</v>
      </c>
      <c r="F380">
        <v>0.1</v>
      </c>
      <c r="G380" t="s">
        <v>5247</v>
      </c>
      <c r="H380" t="s">
        <v>5618</v>
      </c>
      <c r="I380" t="s">
        <v>13</v>
      </c>
      <c r="J380" t="s">
        <v>383</v>
      </c>
      <c r="K380">
        <v>6</v>
      </c>
      <c r="L380" t="s">
        <v>4482</v>
      </c>
      <c r="M380">
        <v>1.21914619099597E-2</v>
      </c>
      <c r="N380">
        <v>0.50007596841177204</v>
      </c>
    </row>
    <row r="381" spans="1:14">
      <c r="A381" t="s">
        <v>616</v>
      </c>
      <c r="B381">
        <v>18</v>
      </c>
      <c r="C381">
        <v>5871421</v>
      </c>
      <c r="D381">
        <v>5871420</v>
      </c>
      <c r="E381" t="s">
        <v>5197</v>
      </c>
      <c r="F381">
        <v>0.56000000000000005</v>
      </c>
      <c r="G381" t="s">
        <v>5247</v>
      </c>
      <c r="H381" t="s">
        <v>5619</v>
      </c>
      <c r="I381" t="s">
        <v>14</v>
      </c>
      <c r="J381" t="s">
        <v>383</v>
      </c>
      <c r="K381">
        <v>16</v>
      </c>
      <c r="L381" t="s">
        <v>4453</v>
      </c>
      <c r="M381">
        <v>0.329660255894415</v>
      </c>
      <c r="N381">
        <v>0.76710682244145301</v>
      </c>
    </row>
    <row r="382" spans="1:14">
      <c r="A382" t="s">
        <v>618</v>
      </c>
      <c r="B382">
        <v>1</v>
      </c>
      <c r="C382">
        <v>50136823</v>
      </c>
      <c r="D382">
        <v>50602495</v>
      </c>
      <c r="E382" t="s">
        <v>5198</v>
      </c>
      <c r="F382">
        <v>0.84</v>
      </c>
      <c r="G382" t="s">
        <v>5247</v>
      </c>
      <c r="H382" t="s">
        <v>5620</v>
      </c>
      <c r="I382" t="s">
        <v>14</v>
      </c>
      <c r="J382" t="s">
        <v>383</v>
      </c>
      <c r="K382">
        <v>16</v>
      </c>
      <c r="L382" t="s">
        <v>4451</v>
      </c>
      <c r="M382">
        <v>0.59994935172950103</v>
      </c>
      <c r="N382">
        <v>0.94839742550708295</v>
      </c>
    </row>
    <row r="383" spans="1:14">
      <c r="A383" t="s">
        <v>619</v>
      </c>
      <c r="B383">
        <v>10</v>
      </c>
      <c r="C383">
        <v>9993053</v>
      </c>
      <c r="D383">
        <v>10035016</v>
      </c>
      <c r="E383" t="s">
        <v>5198</v>
      </c>
      <c r="F383">
        <v>0.08</v>
      </c>
      <c r="G383" t="s">
        <v>5247</v>
      </c>
      <c r="H383" t="s">
        <v>5621</v>
      </c>
      <c r="I383" t="s">
        <v>10</v>
      </c>
      <c r="J383" t="s">
        <v>383</v>
      </c>
      <c r="K383">
        <v>7</v>
      </c>
      <c r="L383" t="s">
        <v>4447</v>
      </c>
      <c r="M383">
        <v>9.2151622807254505E-3</v>
      </c>
      <c r="N383">
        <v>0.44842240317529197</v>
      </c>
    </row>
    <row r="384" spans="1:14">
      <c r="A384" t="s">
        <v>619</v>
      </c>
      <c r="B384">
        <v>10</v>
      </c>
      <c r="C384">
        <v>9993053</v>
      </c>
      <c r="D384">
        <v>10035016</v>
      </c>
      <c r="E384" t="s">
        <v>5198</v>
      </c>
      <c r="F384">
        <v>0.37</v>
      </c>
      <c r="G384" t="s">
        <v>5247</v>
      </c>
      <c r="H384" t="s">
        <v>5622</v>
      </c>
      <c r="I384" t="s">
        <v>14</v>
      </c>
      <c r="J384" t="s">
        <v>383</v>
      </c>
      <c r="K384">
        <v>16</v>
      </c>
      <c r="L384" t="s">
        <v>4505</v>
      </c>
      <c r="M384">
        <v>0.18124511290142301</v>
      </c>
      <c r="N384">
        <v>0.60909288403753004</v>
      </c>
    </row>
    <row r="385" spans="1:14">
      <c r="A385" t="s">
        <v>620</v>
      </c>
      <c r="B385">
        <v>1</v>
      </c>
      <c r="C385">
        <v>80346644</v>
      </c>
      <c r="D385">
        <v>80812329</v>
      </c>
      <c r="E385" t="s">
        <v>5195</v>
      </c>
      <c r="F385">
        <v>0.8</v>
      </c>
      <c r="G385" t="s">
        <v>5247</v>
      </c>
      <c r="H385" t="s">
        <v>5623</v>
      </c>
      <c r="I385" t="s">
        <v>14</v>
      </c>
      <c r="J385" t="s">
        <v>383</v>
      </c>
      <c r="K385">
        <v>16</v>
      </c>
      <c r="L385" t="s">
        <v>4503</v>
      </c>
      <c r="M385">
        <v>0.55657805371720503</v>
      </c>
      <c r="N385">
        <v>0.92725733796213305</v>
      </c>
    </row>
    <row r="386" spans="1:14">
      <c r="A386" t="s">
        <v>621</v>
      </c>
      <c r="B386">
        <v>3</v>
      </c>
      <c r="C386">
        <v>35733623</v>
      </c>
      <c r="D386">
        <v>35775115</v>
      </c>
      <c r="E386" t="s">
        <v>5195</v>
      </c>
      <c r="F386">
        <v>0</v>
      </c>
      <c r="G386" t="s">
        <v>5247</v>
      </c>
      <c r="H386" t="s">
        <v>5624</v>
      </c>
      <c r="I386" t="s">
        <v>13</v>
      </c>
      <c r="J386" t="s">
        <v>383</v>
      </c>
      <c r="K386">
        <v>5</v>
      </c>
      <c r="L386" t="s">
        <v>5247</v>
      </c>
      <c r="M386">
        <v>3.1392529421349397E-17</v>
      </c>
      <c r="N386">
        <v>0.43448246478317498</v>
      </c>
    </row>
    <row r="387" spans="1:14">
      <c r="A387" t="s">
        <v>621</v>
      </c>
      <c r="B387">
        <v>3</v>
      </c>
      <c r="C387">
        <v>35733623</v>
      </c>
      <c r="D387">
        <v>35775115</v>
      </c>
      <c r="E387" t="s">
        <v>5195</v>
      </c>
      <c r="F387">
        <v>0.56999999999999995</v>
      </c>
      <c r="G387" t="s">
        <v>5247</v>
      </c>
      <c r="H387" t="s">
        <v>5625</v>
      </c>
      <c r="I387" t="s">
        <v>14</v>
      </c>
      <c r="J387" t="s">
        <v>383</v>
      </c>
      <c r="K387">
        <v>16</v>
      </c>
      <c r="L387" t="s">
        <v>4517</v>
      </c>
      <c r="M387">
        <v>0.338188639458672</v>
      </c>
      <c r="N387">
        <v>0.77470628526650698</v>
      </c>
    </row>
    <row r="388" spans="1:14">
      <c r="A388" t="s">
        <v>622</v>
      </c>
      <c r="B388">
        <v>3</v>
      </c>
      <c r="C388">
        <v>139777629</v>
      </c>
      <c r="D388">
        <v>139496471</v>
      </c>
      <c r="E388" t="s">
        <v>5196</v>
      </c>
      <c r="F388">
        <v>0.8</v>
      </c>
      <c r="G388" t="s">
        <v>5247</v>
      </c>
      <c r="H388" t="s">
        <v>5626</v>
      </c>
      <c r="I388" t="s">
        <v>14</v>
      </c>
      <c r="J388" t="s">
        <v>383</v>
      </c>
      <c r="K388">
        <v>16</v>
      </c>
      <c r="L388" t="s">
        <v>4503</v>
      </c>
      <c r="M388">
        <v>0.55657805371720503</v>
      </c>
      <c r="N388">
        <v>0.92725733796213305</v>
      </c>
    </row>
    <row r="389" spans="1:14">
      <c r="A389" t="s">
        <v>623</v>
      </c>
      <c r="B389">
        <v>3</v>
      </c>
      <c r="C389">
        <v>134968452</v>
      </c>
      <c r="D389">
        <v>134687294</v>
      </c>
      <c r="E389" t="s">
        <v>5197</v>
      </c>
      <c r="F389">
        <v>0</v>
      </c>
      <c r="G389" t="s">
        <v>5247</v>
      </c>
      <c r="H389" t="s">
        <v>5627</v>
      </c>
      <c r="I389" t="s">
        <v>10</v>
      </c>
      <c r="J389" t="s">
        <v>383</v>
      </c>
      <c r="K389">
        <v>5</v>
      </c>
      <c r="L389" t="s">
        <v>5247</v>
      </c>
      <c r="M389">
        <v>3.1392529421349397E-17</v>
      </c>
      <c r="N389">
        <v>0.43448246478317498</v>
      </c>
    </row>
    <row r="390" spans="1:14">
      <c r="A390" t="s">
        <v>623</v>
      </c>
      <c r="B390">
        <v>3</v>
      </c>
      <c r="C390">
        <v>134968452</v>
      </c>
      <c r="D390">
        <v>134687294</v>
      </c>
      <c r="E390" t="s">
        <v>5197</v>
      </c>
      <c r="F390">
        <v>0.14000000000000001</v>
      </c>
      <c r="G390" t="s">
        <v>5247</v>
      </c>
      <c r="H390" t="s">
        <v>5628</v>
      </c>
      <c r="I390" t="s">
        <v>13</v>
      </c>
      <c r="J390" t="s">
        <v>383</v>
      </c>
      <c r="K390">
        <v>5</v>
      </c>
      <c r="L390" t="s">
        <v>4454</v>
      </c>
      <c r="M390">
        <v>1.9327183966870099E-2</v>
      </c>
      <c r="N390">
        <v>0.57350019067701596</v>
      </c>
    </row>
    <row r="391" spans="1:14">
      <c r="A391" t="s">
        <v>623</v>
      </c>
      <c r="B391">
        <v>3</v>
      </c>
      <c r="C391">
        <v>134968452</v>
      </c>
      <c r="D391">
        <v>134687294</v>
      </c>
      <c r="E391" t="s">
        <v>5197</v>
      </c>
      <c r="F391">
        <v>0.74</v>
      </c>
      <c r="G391" t="s">
        <v>5247</v>
      </c>
      <c r="H391" t="s">
        <v>5629</v>
      </c>
      <c r="I391" t="s">
        <v>14</v>
      </c>
      <c r="J391" t="s">
        <v>383</v>
      </c>
      <c r="K391">
        <v>16</v>
      </c>
      <c r="L391" t="s">
        <v>4464</v>
      </c>
      <c r="M391">
        <v>0.49501667046199999</v>
      </c>
      <c r="N391">
        <v>0.89205164288146999</v>
      </c>
    </row>
    <row r="392" spans="1:14">
      <c r="A392" t="s">
        <v>624</v>
      </c>
      <c r="B392">
        <v>5</v>
      </c>
      <c r="C392">
        <v>161484962</v>
      </c>
      <c r="D392">
        <v>160911968</v>
      </c>
      <c r="E392" t="s">
        <v>5195</v>
      </c>
      <c r="F392">
        <v>0.74</v>
      </c>
      <c r="G392" t="s">
        <v>5247</v>
      </c>
      <c r="H392" t="s">
        <v>5630</v>
      </c>
      <c r="I392" t="s">
        <v>14</v>
      </c>
      <c r="J392" t="s">
        <v>383</v>
      </c>
      <c r="K392">
        <v>16</v>
      </c>
      <c r="L392" t="s">
        <v>4464</v>
      </c>
      <c r="M392">
        <v>0.49501667046199999</v>
      </c>
      <c r="N392">
        <v>0.89205164288146999</v>
      </c>
    </row>
    <row r="393" spans="1:14">
      <c r="A393" t="s">
        <v>625</v>
      </c>
      <c r="B393">
        <v>14</v>
      </c>
      <c r="C393">
        <v>56803107</v>
      </c>
      <c r="D393">
        <v>57269825</v>
      </c>
      <c r="E393" t="s">
        <v>5197</v>
      </c>
      <c r="F393">
        <v>0</v>
      </c>
      <c r="G393" t="s">
        <v>5247</v>
      </c>
      <c r="H393" t="s">
        <v>5631</v>
      </c>
      <c r="I393" t="s">
        <v>13</v>
      </c>
      <c r="J393" t="s">
        <v>383</v>
      </c>
      <c r="K393">
        <v>5</v>
      </c>
      <c r="L393" t="s">
        <v>5247</v>
      </c>
      <c r="M393">
        <v>3.1392529421349397E-17</v>
      </c>
      <c r="N393">
        <v>0.43448246478317498</v>
      </c>
    </row>
    <row r="394" spans="1:14">
      <c r="A394" t="s">
        <v>625</v>
      </c>
      <c r="B394">
        <v>14</v>
      </c>
      <c r="C394">
        <v>56803107</v>
      </c>
      <c r="D394">
        <v>57269825</v>
      </c>
      <c r="E394" t="s">
        <v>5197</v>
      </c>
      <c r="F394">
        <v>0.46</v>
      </c>
      <c r="G394" t="s">
        <v>5247</v>
      </c>
      <c r="H394" t="s">
        <v>5632</v>
      </c>
      <c r="I394" t="s">
        <v>14</v>
      </c>
      <c r="J394" t="s">
        <v>383</v>
      </c>
      <c r="K394">
        <v>16</v>
      </c>
      <c r="L394" t="s">
        <v>4458</v>
      </c>
      <c r="M394">
        <v>0.248308389151675</v>
      </c>
      <c r="N394">
        <v>0.68718022529108003</v>
      </c>
    </row>
    <row r="395" spans="1:14">
      <c r="A395" t="s">
        <v>626</v>
      </c>
      <c r="B395">
        <v>10</v>
      </c>
      <c r="C395">
        <v>50577646</v>
      </c>
      <c r="D395">
        <v>52337406</v>
      </c>
      <c r="E395" t="s">
        <v>5195</v>
      </c>
      <c r="F395">
        <v>0.39</v>
      </c>
      <c r="G395" t="s">
        <v>5247</v>
      </c>
      <c r="H395" t="s">
        <v>5633</v>
      </c>
      <c r="I395" t="s">
        <v>10</v>
      </c>
      <c r="J395" t="s">
        <v>383</v>
      </c>
      <c r="K395">
        <v>5</v>
      </c>
      <c r="L395" t="s">
        <v>5206</v>
      </c>
      <c r="M395">
        <v>0.112758371409971</v>
      </c>
      <c r="N395">
        <v>0.762827770842328</v>
      </c>
    </row>
    <row r="396" spans="1:14">
      <c r="A396" t="s">
        <v>626</v>
      </c>
      <c r="B396">
        <v>10</v>
      </c>
      <c r="C396">
        <v>50577646</v>
      </c>
      <c r="D396">
        <v>52337406</v>
      </c>
      <c r="E396" t="s">
        <v>5195</v>
      </c>
      <c r="F396">
        <v>0.88</v>
      </c>
      <c r="G396" t="s">
        <v>5247</v>
      </c>
      <c r="H396" t="s">
        <v>5634</v>
      </c>
      <c r="I396" t="s">
        <v>14</v>
      </c>
      <c r="J396" t="s">
        <v>383</v>
      </c>
      <c r="K396">
        <v>16</v>
      </c>
      <c r="L396" t="s">
        <v>4470</v>
      </c>
      <c r="M396">
        <v>0.64562593737124996</v>
      </c>
      <c r="N396">
        <v>0.96723222542257803</v>
      </c>
    </row>
    <row r="397" spans="1:14">
      <c r="A397" t="s">
        <v>629</v>
      </c>
      <c r="B397">
        <v>10</v>
      </c>
      <c r="C397">
        <v>114809806</v>
      </c>
      <c r="D397">
        <v>116569565</v>
      </c>
      <c r="E397" t="s">
        <v>5197</v>
      </c>
      <c r="F397">
        <v>0.21</v>
      </c>
      <c r="G397" t="s">
        <v>5247</v>
      </c>
      <c r="H397" t="s">
        <v>5635</v>
      </c>
      <c r="I397" t="s">
        <v>13</v>
      </c>
      <c r="J397" t="s">
        <v>383</v>
      </c>
      <c r="K397">
        <v>5</v>
      </c>
      <c r="L397" t="s">
        <v>4442</v>
      </c>
      <c r="M397">
        <v>3.9425102245849102E-2</v>
      </c>
      <c r="N397">
        <v>0.63257472732839204</v>
      </c>
    </row>
    <row r="398" spans="1:14">
      <c r="A398" t="s">
        <v>629</v>
      </c>
      <c r="B398">
        <v>10</v>
      </c>
      <c r="C398">
        <v>114809806</v>
      </c>
      <c r="D398">
        <v>116569565</v>
      </c>
      <c r="E398" t="s">
        <v>5197</v>
      </c>
      <c r="F398">
        <v>0.77</v>
      </c>
      <c r="G398" t="s">
        <v>5247</v>
      </c>
      <c r="H398" t="s">
        <v>5636</v>
      </c>
      <c r="I398" t="s">
        <v>14</v>
      </c>
      <c r="J398" t="s">
        <v>383</v>
      </c>
      <c r="K398">
        <v>16</v>
      </c>
      <c r="L398" t="s">
        <v>4523</v>
      </c>
      <c r="M398">
        <v>0.52531880838197897</v>
      </c>
      <c r="N398">
        <v>0.91013304412942597</v>
      </c>
    </row>
    <row r="399" spans="1:14">
      <c r="A399" t="s">
        <v>631</v>
      </c>
      <c r="B399">
        <v>11</v>
      </c>
      <c r="C399">
        <v>3912065</v>
      </c>
      <c r="D399">
        <v>3933295</v>
      </c>
      <c r="E399" t="s">
        <v>5195</v>
      </c>
      <c r="F399">
        <v>0.24</v>
      </c>
      <c r="G399" t="s">
        <v>5247</v>
      </c>
      <c r="H399" t="s">
        <v>5637</v>
      </c>
      <c r="I399" t="s">
        <v>13</v>
      </c>
      <c r="J399" t="s">
        <v>383</v>
      </c>
      <c r="K399">
        <v>5</v>
      </c>
      <c r="L399" t="s">
        <v>4449</v>
      </c>
      <c r="M399">
        <v>4.96326328563493E-2</v>
      </c>
      <c r="N399">
        <v>0.65629824883090104</v>
      </c>
    </row>
    <row r="400" spans="1:14">
      <c r="A400" t="s">
        <v>631</v>
      </c>
      <c r="B400">
        <v>11</v>
      </c>
      <c r="C400">
        <v>3912065</v>
      </c>
      <c r="D400">
        <v>3933295</v>
      </c>
      <c r="E400" t="s">
        <v>5195</v>
      </c>
      <c r="F400">
        <v>0.54</v>
      </c>
      <c r="G400" t="s">
        <v>5247</v>
      </c>
      <c r="H400" t="s">
        <v>5638</v>
      </c>
      <c r="I400" t="s">
        <v>14</v>
      </c>
      <c r="J400" t="s">
        <v>383</v>
      </c>
      <c r="K400">
        <v>16</v>
      </c>
      <c r="L400" t="s">
        <v>4564</v>
      </c>
      <c r="M400">
        <v>0.31281977470891997</v>
      </c>
      <c r="N400">
        <v>0.75169161084832503</v>
      </c>
    </row>
    <row r="401" spans="1:14">
      <c r="A401" t="s">
        <v>632</v>
      </c>
      <c r="B401">
        <v>15</v>
      </c>
      <c r="C401">
        <v>77772569</v>
      </c>
      <c r="D401">
        <v>78064911</v>
      </c>
      <c r="E401" t="s">
        <v>5197</v>
      </c>
      <c r="F401">
        <v>0.89</v>
      </c>
      <c r="G401" t="s">
        <v>5247</v>
      </c>
      <c r="H401" t="s">
        <v>5639</v>
      </c>
      <c r="I401" t="s">
        <v>14</v>
      </c>
      <c r="J401" t="s">
        <v>383</v>
      </c>
      <c r="K401">
        <v>16</v>
      </c>
      <c r="L401" t="s">
        <v>4462</v>
      </c>
      <c r="M401">
        <v>0.65747231079635704</v>
      </c>
      <c r="N401">
        <v>0.97151369838678303</v>
      </c>
    </row>
    <row r="402" spans="1:14">
      <c r="A402" t="s">
        <v>633</v>
      </c>
      <c r="B402">
        <v>10</v>
      </c>
      <c r="C402">
        <v>51331332</v>
      </c>
      <c r="D402">
        <v>53091092</v>
      </c>
      <c r="E402" t="s">
        <v>5197</v>
      </c>
      <c r="F402">
        <v>0.76</v>
      </c>
      <c r="G402" t="s">
        <v>5247</v>
      </c>
      <c r="H402" t="s">
        <v>5640</v>
      </c>
      <c r="I402" t="s">
        <v>14</v>
      </c>
      <c r="J402" t="s">
        <v>383</v>
      </c>
      <c r="K402">
        <v>16</v>
      </c>
      <c r="L402" t="s">
        <v>4440</v>
      </c>
      <c r="M402">
        <v>0.51511649459244402</v>
      </c>
      <c r="N402">
        <v>0.90420751152964995</v>
      </c>
    </row>
    <row r="403" spans="1:14">
      <c r="A403" t="s">
        <v>634</v>
      </c>
      <c r="B403">
        <v>2</v>
      </c>
      <c r="C403">
        <v>57941204</v>
      </c>
      <c r="D403">
        <v>58168339</v>
      </c>
      <c r="E403" t="s">
        <v>5196</v>
      </c>
      <c r="F403">
        <v>1</v>
      </c>
      <c r="G403" t="s">
        <v>5247</v>
      </c>
      <c r="H403" t="s">
        <v>5641</v>
      </c>
      <c r="I403" t="s">
        <v>14</v>
      </c>
      <c r="J403" t="s">
        <v>383</v>
      </c>
      <c r="K403">
        <v>16</v>
      </c>
      <c r="L403" t="s">
        <v>5273</v>
      </c>
      <c r="M403">
        <v>0.806392319465564</v>
      </c>
      <c r="N403">
        <v>1</v>
      </c>
    </row>
    <row r="404" spans="1:14">
      <c r="A404" t="s">
        <v>635</v>
      </c>
      <c r="B404">
        <v>2</v>
      </c>
      <c r="C404">
        <v>78563010</v>
      </c>
      <c r="D404">
        <v>78790136</v>
      </c>
      <c r="E404" t="s">
        <v>5198</v>
      </c>
      <c r="F404">
        <v>0.66</v>
      </c>
      <c r="G404" t="s">
        <v>5247</v>
      </c>
      <c r="H404" t="s">
        <v>5642</v>
      </c>
      <c r="I404" t="s">
        <v>14</v>
      </c>
      <c r="J404" t="s">
        <v>383</v>
      </c>
      <c r="K404">
        <v>16</v>
      </c>
      <c r="L404" t="s">
        <v>4481</v>
      </c>
      <c r="M404">
        <v>0.41829747073185303</v>
      </c>
      <c r="N404">
        <v>0.83974807149712805</v>
      </c>
    </row>
    <row r="405" spans="1:14">
      <c r="A405" t="s">
        <v>636</v>
      </c>
      <c r="B405">
        <v>10</v>
      </c>
      <c r="C405">
        <v>61910926</v>
      </c>
      <c r="D405">
        <v>63670685</v>
      </c>
      <c r="E405" t="s">
        <v>5196</v>
      </c>
      <c r="F405">
        <v>0</v>
      </c>
      <c r="G405" t="s">
        <v>5247</v>
      </c>
      <c r="H405" t="s">
        <v>5643</v>
      </c>
      <c r="I405" t="s">
        <v>13</v>
      </c>
      <c r="J405" t="s">
        <v>383</v>
      </c>
      <c r="K405">
        <v>5</v>
      </c>
      <c r="L405" t="s">
        <v>5247</v>
      </c>
      <c r="M405">
        <v>3.1392529421349397E-17</v>
      </c>
      <c r="N405">
        <v>0.43448246478317498</v>
      </c>
    </row>
    <row r="406" spans="1:14">
      <c r="A406" t="s">
        <v>636</v>
      </c>
      <c r="B406">
        <v>10</v>
      </c>
      <c r="C406">
        <v>61910926</v>
      </c>
      <c r="D406">
        <v>63670685</v>
      </c>
      <c r="E406" t="s">
        <v>5196</v>
      </c>
      <c r="F406">
        <v>0.62</v>
      </c>
      <c r="G406" t="s">
        <v>5247</v>
      </c>
      <c r="H406" t="s">
        <v>5644</v>
      </c>
      <c r="I406" t="s">
        <v>14</v>
      </c>
      <c r="J406" t="s">
        <v>383</v>
      </c>
      <c r="K406">
        <v>16</v>
      </c>
      <c r="L406" t="s">
        <v>4522</v>
      </c>
      <c r="M406">
        <v>0.38193286741273502</v>
      </c>
      <c r="N406">
        <v>0.81160128925899999</v>
      </c>
    </row>
    <row r="407" spans="1:14">
      <c r="A407" t="s">
        <v>637</v>
      </c>
      <c r="B407">
        <v>2</v>
      </c>
      <c r="C407">
        <v>213006241</v>
      </c>
      <c r="D407">
        <v>213870965</v>
      </c>
      <c r="E407" t="s">
        <v>5197</v>
      </c>
      <c r="F407">
        <v>0.93</v>
      </c>
      <c r="G407" t="s">
        <v>5247</v>
      </c>
      <c r="H407" t="s">
        <v>5645</v>
      </c>
      <c r="I407" t="s">
        <v>14</v>
      </c>
      <c r="J407" t="s">
        <v>383</v>
      </c>
      <c r="K407">
        <v>16</v>
      </c>
      <c r="L407" t="s">
        <v>4463</v>
      </c>
      <c r="M407">
        <v>0.70698232304377695</v>
      </c>
      <c r="N407">
        <v>0.98651507169660801</v>
      </c>
    </row>
    <row r="408" spans="1:14">
      <c r="A408" t="s">
        <v>638</v>
      </c>
      <c r="B408">
        <v>18</v>
      </c>
      <c r="C408">
        <v>78127663</v>
      </c>
      <c r="D408">
        <v>75887663</v>
      </c>
      <c r="E408" t="s">
        <v>5197</v>
      </c>
      <c r="F408">
        <v>0.72</v>
      </c>
      <c r="G408" t="s">
        <v>5247</v>
      </c>
      <c r="H408" t="s">
        <v>5646</v>
      </c>
      <c r="I408" t="s">
        <v>14</v>
      </c>
      <c r="J408" t="s">
        <v>383</v>
      </c>
      <c r="K408">
        <v>16</v>
      </c>
      <c r="L408" t="s">
        <v>4516</v>
      </c>
      <c r="M408">
        <v>0.47530353741797399</v>
      </c>
      <c r="N408">
        <v>0.87950908314687404</v>
      </c>
    </row>
    <row r="409" spans="1:14">
      <c r="A409" t="s">
        <v>639</v>
      </c>
      <c r="B409">
        <v>3</v>
      </c>
      <c r="C409">
        <v>49826050</v>
      </c>
      <c r="D409">
        <v>49863483</v>
      </c>
      <c r="E409" t="s">
        <v>5197</v>
      </c>
      <c r="F409">
        <v>0.97</v>
      </c>
      <c r="G409" t="s">
        <v>5247</v>
      </c>
      <c r="H409" t="s">
        <v>5647</v>
      </c>
      <c r="I409" t="s">
        <v>14</v>
      </c>
      <c r="J409" t="s">
        <v>383</v>
      </c>
      <c r="K409">
        <v>16</v>
      </c>
      <c r="L409" t="s">
        <v>4472</v>
      </c>
      <c r="M409">
        <v>0.76104598851611505</v>
      </c>
      <c r="N409">
        <v>0.99696279178151403</v>
      </c>
    </row>
    <row r="410" spans="1:14">
      <c r="A410" t="s">
        <v>642</v>
      </c>
      <c r="B410">
        <v>20</v>
      </c>
      <c r="C410">
        <v>14710923</v>
      </c>
      <c r="D410">
        <v>14691569</v>
      </c>
      <c r="E410" t="s">
        <v>5197</v>
      </c>
      <c r="F410">
        <v>1</v>
      </c>
      <c r="G410" t="s">
        <v>5247</v>
      </c>
      <c r="H410" t="s">
        <v>5648</v>
      </c>
      <c r="I410" t="s">
        <v>14</v>
      </c>
      <c r="J410" t="s">
        <v>383</v>
      </c>
      <c r="K410">
        <v>16</v>
      </c>
      <c r="L410" t="s">
        <v>5273</v>
      </c>
      <c r="M410">
        <v>0.806392319465564</v>
      </c>
      <c r="N410">
        <v>1</v>
      </c>
    </row>
    <row r="411" spans="1:14">
      <c r="A411" t="s">
        <v>643</v>
      </c>
      <c r="B411">
        <v>22</v>
      </c>
      <c r="C411">
        <v>27694254</v>
      </c>
      <c r="D411">
        <v>28090252</v>
      </c>
      <c r="E411" t="s">
        <v>5196</v>
      </c>
      <c r="F411">
        <v>0.97</v>
      </c>
      <c r="G411" t="s">
        <v>5247</v>
      </c>
      <c r="H411" t="s">
        <v>5649</v>
      </c>
      <c r="I411" t="s">
        <v>14</v>
      </c>
      <c r="J411" t="s">
        <v>383</v>
      </c>
      <c r="K411">
        <v>16</v>
      </c>
      <c r="L411" t="s">
        <v>4472</v>
      </c>
      <c r="M411">
        <v>0.76104598851611505</v>
      </c>
      <c r="N411">
        <v>0.99696279178151403</v>
      </c>
    </row>
    <row r="412" spans="1:14">
      <c r="A412" t="s">
        <v>644</v>
      </c>
      <c r="B412">
        <v>3</v>
      </c>
      <c r="C412">
        <v>77191679</v>
      </c>
      <c r="D412">
        <v>77240830</v>
      </c>
      <c r="E412" t="s">
        <v>5197</v>
      </c>
      <c r="F412">
        <v>0.91</v>
      </c>
      <c r="G412" t="s">
        <v>5247</v>
      </c>
      <c r="H412" t="s">
        <v>5650</v>
      </c>
      <c r="I412" t="s">
        <v>14</v>
      </c>
      <c r="J412" t="s">
        <v>383</v>
      </c>
      <c r="K412">
        <v>16</v>
      </c>
      <c r="L412" t="s">
        <v>4534</v>
      </c>
      <c r="M412">
        <v>0.68176683412285399</v>
      </c>
      <c r="N412">
        <v>0.97947486783890803</v>
      </c>
    </row>
    <row r="413" spans="1:14">
      <c r="A413" t="s">
        <v>645</v>
      </c>
      <c r="B413">
        <v>15</v>
      </c>
      <c r="C413">
        <v>63712048</v>
      </c>
      <c r="D413">
        <v>64004247</v>
      </c>
      <c r="E413" t="s">
        <v>5197</v>
      </c>
      <c r="F413">
        <v>0.95</v>
      </c>
      <c r="G413" t="s">
        <v>5247</v>
      </c>
      <c r="H413" t="s">
        <v>5651</v>
      </c>
      <c r="I413" t="s">
        <v>14</v>
      </c>
      <c r="J413" t="s">
        <v>383</v>
      </c>
      <c r="K413">
        <v>16</v>
      </c>
      <c r="L413" t="s">
        <v>4533</v>
      </c>
      <c r="M413">
        <v>0.73331242275111896</v>
      </c>
      <c r="N413">
        <v>0.99244066476788895</v>
      </c>
    </row>
    <row r="414" spans="1:14">
      <c r="A414" t="s">
        <v>646</v>
      </c>
      <c r="B414">
        <v>8</v>
      </c>
      <c r="C414">
        <v>34495092</v>
      </c>
      <c r="D414">
        <v>34352610</v>
      </c>
      <c r="E414" t="s">
        <v>5198</v>
      </c>
      <c r="F414">
        <v>0</v>
      </c>
      <c r="G414" t="s">
        <v>5247</v>
      </c>
      <c r="H414" t="s">
        <v>5652</v>
      </c>
      <c r="I414" t="s">
        <v>14</v>
      </c>
      <c r="J414" t="s">
        <v>383</v>
      </c>
      <c r="K414">
        <v>16</v>
      </c>
      <c r="L414" t="s">
        <v>5247</v>
      </c>
      <c r="M414">
        <v>0</v>
      </c>
      <c r="N414">
        <v>0.193607680534436</v>
      </c>
    </row>
    <row r="415" spans="1:14">
      <c r="A415" t="s">
        <v>647</v>
      </c>
      <c r="B415">
        <v>15</v>
      </c>
      <c r="C415">
        <v>89355925</v>
      </c>
      <c r="D415">
        <v>89899156</v>
      </c>
      <c r="E415" t="s">
        <v>5197</v>
      </c>
      <c r="F415">
        <v>0.04</v>
      </c>
      <c r="G415" t="s">
        <v>5247</v>
      </c>
      <c r="H415" t="s">
        <v>5653</v>
      </c>
      <c r="I415" t="s">
        <v>10</v>
      </c>
      <c r="J415" t="s">
        <v>383</v>
      </c>
      <c r="K415">
        <v>6</v>
      </c>
      <c r="L415" t="s">
        <v>4479</v>
      </c>
      <c r="M415">
        <v>2.2328257890698601E-3</v>
      </c>
      <c r="N415">
        <v>0.43687471908092201</v>
      </c>
    </row>
    <row r="416" spans="1:14">
      <c r="A416" t="s">
        <v>647</v>
      </c>
      <c r="B416">
        <v>15</v>
      </c>
      <c r="C416">
        <v>89355925</v>
      </c>
      <c r="D416">
        <v>89899156</v>
      </c>
      <c r="E416" t="s">
        <v>5197</v>
      </c>
      <c r="F416">
        <v>0.37</v>
      </c>
      <c r="G416" t="s">
        <v>5247</v>
      </c>
      <c r="H416" t="s">
        <v>5654</v>
      </c>
      <c r="I416" t="s">
        <v>13</v>
      </c>
      <c r="J416" t="s">
        <v>383</v>
      </c>
      <c r="K416">
        <v>5</v>
      </c>
      <c r="L416" t="s">
        <v>4505</v>
      </c>
      <c r="M416">
        <v>0.103267373869074</v>
      </c>
      <c r="N416">
        <v>0.74969806697455099</v>
      </c>
    </row>
    <row r="417" spans="1:14">
      <c r="A417" t="s">
        <v>647</v>
      </c>
      <c r="B417">
        <v>15</v>
      </c>
      <c r="C417">
        <v>89355925</v>
      </c>
      <c r="D417">
        <v>89899156</v>
      </c>
      <c r="E417" t="s">
        <v>5197</v>
      </c>
      <c r="F417">
        <v>0.78</v>
      </c>
      <c r="G417" t="s">
        <v>5247</v>
      </c>
      <c r="H417" t="s">
        <v>5655</v>
      </c>
      <c r="I417" t="s">
        <v>14</v>
      </c>
      <c r="J417" t="s">
        <v>383</v>
      </c>
      <c r="K417">
        <v>16</v>
      </c>
      <c r="L417" t="s">
        <v>4529</v>
      </c>
      <c r="M417">
        <v>0.53562723902884501</v>
      </c>
      <c r="N417">
        <v>0.91595245987187102</v>
      </c>
    </row>
    <row r="418" spans="1:14">
      <c r="A418" t="s">
        <v>649</v>
      </c>
      <c r="B418">
        <v>1</v>
      </c>
      <c r="C418">
        <v>31713660</v>
      </c>
      <c r="D418">
        <v>32179261</v>
      </c>
      <c r="E418" t="s">
        <v>5197</v>
      </c>
      <c r="F418">
        <v>0.85</v>
      </c>
      <c r="G418" t="s">
        <v>5247</v>
      </c>
      <c r="H418" t="s">
        <v>5656</v>
      </c>
      <c r="I418" t="s">
        <v>14</v>
      </c>
      <c r="J418" t="s">
        <v>383</v>
      </c>
      <c r="K418">
        <v>16</v>
      </c>
      <c r="L418" t="s">
        <v>4524</v>
      </c>
      <c r="M418">
        <v>0.61113277891426498</v>
      </c>
      <c r="N418">
        <v>0.95334184471162997</v>
      </c>
    </row>
    <row r="419" spans="1:14">
      <c r="A419" t="s">
        <v>650</v>
      </c>
      <c r="B419">
        <v>1</v>
      </c>
      <c r="C419">
        <v>210002825</v>
      </c>
      <c r="D419">
        <v>210176170</v>
      </c>
      <c r="E419" t="s">
        <v>5195</v>
      </c>
      <c r="F419">
        <v>0.94</v>
      </c>
      <c r="G419" t="s">
        <v>5247</v>
      </c>
      <c r="H419" t="s">
        <v>5657</v>
      </c>
      <c r="I419" t="s">
        <v>14</v>
      </c>
      <c r="J419" t="s">
        <v>383</v>
      </c>
      <c r="K419">
        <v>16</v>
      </c>
      <c r="L419" t="s">
        <v>4504</v>
      </c>
      <c r="M419">
        <v>0.71999287869752804</v>
      </c>
      <c r="N419">
        <v>0.98963236243216801</v>
      </c>
    </row>
    <row r="420" spans="1:14">
      <c r="A420" t="s">
        <v>651</v>
      </c>
      <c r="B420">
        <v>2</v>
      </c>
      <c r="C420">
        <v>173150440</v>
      </c>
      <c r="D420">
        <v>174015168</v>
      </c>
      <c r="E420" t="s">
        <v>5198</v>
      </c>
      <c r="F420">
        <v>0.4</v>
      </c>
      <c r="G420" t="s">
        <v>5247</v>
      </c>
      <c r="H420" t="s">
        <v>5658</v>
      </c>
      <c r="I420" t="s">
        <v>14</v>
      </c>
      <c r="J420" t="s">
        <v>383</v>
      </c>
      <c r="K420">
        <v>16</v>
      </c>
      <c r="L420" t="s">
        <v>4530</v>
      </c>
      <c r="M420">
        <v>0.20293368410163301</v>
      </c>
      <c r="N420">
        <v>0.63578785200525401</v>
      </c>
    </row>
    <row r="421" spans="1:14">
      <c r="A421" t="s">
        <v>652</v>
      </c>
      <c r="B421">
        <v>2</v>
      </c>
      <c r="C421">
        <v>112476739</v>
      </c>
      <c r="D421">
        <v>113234316</v>
      </c>
      <c r="E421" t="s">
        <v>5197</v>
      </c>
      <c r="F421">
        <v>0.86</v>
      </c>
      <c r="G421" t="s">
        <v>5247</v>
      </c>
      <c r="H421" t="s">
        <v>5659</v>
      </c>
      <c r="I421" t="s">
        <v>14</v>
      </c>
      <c r="J421" t="s">
        <v>383</v>
      </c>
      <c r="K421">
        <v>16</v>
      </c>
      <c r="L421" t="s">
        <v>4474</v>
      </c>
      <c r="M421">
        <v>0.62246714258948999</v>
      </c>
      <c r="N421">
        <v>0.95813532742571605</v>
      </c>
    </row>
    <row r="422" spans="1:14">
      <c r="A422" t="s">
        <v>653</v>
      </c>
      <c r="B422">
        <v>2</v>
      </c>
      <c r="C422">
        <v>40061447</v>
      </c>
      <c r="D422">
        <v>40288587</v>
      </c>
      <c r="E422" t="s">
        <v>5195</v>
      </c>
      <c r="F422">
        <v>0.44</v>
      </c>
      <c r="G422" t="s">
        <v>5247</v>
      </c>
      <c r="H422" t="s">
        <v>5660</v>
      </c>
      <c r="I422" t="s">
        <v>14</v>
      </c>
      <c r="J422" t="s">
        <v>383</v>
      </c>
      <c r="K422">
        <v>16</v>
      </c>
      <c r="L422" t="s">
        <v>4466</v>
      </c>
      <c r="M422">
        <v>0.23289317755854699</v>
      </c>
      <c r="N422">
        <v>0.67033974410558494</v>
      </c>
    </row>
    <row r="423" spans="1:14">
      <c r="A423" t="s">
        <v>654</v>
      </c>
      <c r="B423">
        <v>2</v>
      </c>
      <c r="C423">
        <v>59725124</v>
      </c>
      <c r="D423">
        <v>59952259</v>
      </c>
      <c r="E423" t="s">
        <v>5197</v>
      </c>
      <c r="F423">
        <v>0.62</v>
      </c>
      <c r="G423" t="s">
        <v>5247</v>
      </c>
      <c r="H423" t="s">
        <v>5661</v>
      </c>
      <c r="I423" t="s">
        <v>14</v>
      </c>
      <c r="J423" t="s">
        <v>383</v>
      </c>
      <c r="K423">
        <v>16</v>
      </c>
      <c r="L423" t="s">
        <v>4522</v>
      </c>
      <c r="M423">
        <v>0.38193286741273502</v>
      </c>
      <c r="N423">
        <v>0.81160128925899999</v>
      </c>
    </row>
    <row r="424" spans="1:14">
      <c r="A424" t="s">
        <v>655</v>
      </c>
      <c r="B424">
        <v>3</v>
      </c>
      <c r="C424">
        <v>173680206</v>
      </c>
      <c r="D424">
        <v>173397996</v>
      </c>
      <c r="E424" t="s">
        <v>5197</v>
      </c>
      <c r="F424">
        <v>0.56999999999999995</v>
      </c>
      <c r="G424" t="s">
        <v>5247</v>
      </c>
      <c r="H424" t="s">
        <v>5662</v>
      </c>
      <c r="I424" t="s">
        <v>14</v>
      </c>
      <c r="J424" t="s">
        <v>383</v>
      </c>
      <c r="K424">
        <v>16</v>
      </c>
      <c r="L424" t="s">
        <v>4517</v>
      </c>
      <c r="M424">
        <v>0.338188639458672</v>
      </c>
      <c r="N424">
        <v>0.77470628526650698</v>
      </c>
    </row>
    <row r="425" spans="1:14">
      <c r="A425" t="s">
        <v>656</v>
      </c>
      <c r="B425">
        <v>4</v>
      </c>
      <c r="C425">
        <v>31142196</v>
      </c>
      <c r="D425">
        <v>31143818</v>
      </c>
      <c r="E425" t="s">
        <v>5197</v>
      </c>
      <c r="F425">
        <v>0</v>
      </c>
      <c r="G425" t="s">
        <v>5247</v>
      </c>
      <c r="H425" t="s">
        <v>5663</v>
      </c>
      <c r="I425" t="s">
        <v>10</v>
      </c>
      <c r="J425" t="s">
        <v>383</v>
      </c>
      <c r="K425">
        <v>5</v>
      </c>
      <c r="L425" t="s">
        <v>5247</v>
      </c>
      <c r="M425">
        <v>3.1392529421349397E-17</v>
      </c>
      <c r="N425">
        <v>0.43448246478317498</v>
      </c>
    </row>
    <row r="426" spans="1:14">
      <c r="A426" t="s">
        <v>656</v>
      </c>
      <c r="B426">
        <v>4</v>
      </c>
      <c r="C426">
        <v>31142196</v>
      </c>
      <c r="D426">
        <v>31143818</v>
      </c>
      <c r="E426" t="s">
        <v>5197</v>
      </c>
      <c r="F426">
        <v>0.63</v>
      </c>
      <c r="G426" t="s">
        <v>5247</v>
      </c>
      <c r="H426" t="s">
        <v>5664</v>
      </c>
      <c r="I426" t="s">
        <v>14</v>
      </c>
      <c r="J426" t="s">
        <v>383</v>
      </c>
      <c r="K426">
        <v>16</v>
      </c>
      <c r="L426" t="s">
        <v>4480</v>
      </c>
      <c r="M426">
        <v>0.39090711596247002</v>
      </c>
      <c r="N426">
        <v>0.81875488709857702</v>
      </c>
    </row>
    <row r="427" spans="1:14">
      <c r="A427" t="s">
        <v>657</v>
      </c>
      <c r="B427">
        <v>4</v>
      </c>
      <c r="C427">
        <v>56957291</v>
      </c>
      <c r="D427">
        <v>57823457</v>
      </c>
      <c r="E427" t="s">
        <v>5196</v>
      </c>
      <c r="F427">
        <v>0.46</v>
      </c>
      <c r="G427" t="s">
        <v>5247</v>
      </c>
      <c r="H427" t="s">
        <v>5665</v>
      </c>
      <c r="I427" t="s">
        <v>14</v>
      </c>
      <c r="J427" t="s">
        <v>383</v>
      </c>
      <c r="K427">
        <v>16</v>
      </c>
      <c r="L427" t="s">
        <v>4458</v>
      </c>
      <c r="M427">
        <v>0.248308389151675</v>
      </c>
      <c r="N427">
        <v>0.68718022529108003</v>
      </c>
    </row>
    <row r="428" spans="1:14">
      <c r="A428" t="s">
        <v>658</v>
      </c>
      <c r="B428">
        <v>3</v>
      </c>
      <c r="C428">
        <v>43279922</v>
      </c>
      <c r="D428">
        <v>43321414</v>
      </c>
      <c r="E428" t="s">
        <v>5198</v>
      </c>
      <c r="F428">
        <v>0.9</v>
      </c>
      <c r="G428" t="s">
        <v>5247</v>
      </c>
      <c r="H428" t="s">
        <v>5666</v>
      </c>
      <c r="I428" t="s">
        <v>14</v>
      </c>
      <c r="J428" t="s">
        <v>383</v>
      </c>
      <c r="K428">
        <v>16</v>
      </c>
      <c r="L428" t="s">
        <v>5134</v>
      </c>
      <c r="M428">
        <v>0.66951405574702505</v>
      </c>
      <c r="N428">
        <v>0.975599799825426</v>
      </c>
    </row>
    <row r="429" spans="1:14">
      <c r="A429" t="s">
        <v>659</v>
      </c>
      <c r="B429">
        <v>2</v>
      </c>
      <c r="C429">
        <v>124295419</v>
      </c>
      <c r="D429">
        <v>125052996</v>
      </c>
      <c r="E429" t="s">
        <v>5195</v>
      </c>
      <c r="F429">
        <v>0.65</v>
      </c>
      <c r="G429" t="s">
        <v>5247</v>
      </c>
      <c r="H429" t="s">
        <v>5667</v>
      </c>
      <c r="I429" t="s">
        <v>14</v>
      </c>
      <c r="J429" t="s">
        <v>383</v>
      </c>
      <c r="K429">
        <v>16</v>
      </c>
      <c r="L429" t="s">
        <v>4465</v>
      </c>
      <c r="M429">
        <v>0.40908828404715403</v>
      </c>
      <c r="N429">
        <v>0.83282941179251502</v>
      </c>
    </row>
    <row r="430" spans="1:14">
      <c r="A430" t="s">
        <v>660</v>
      </c>
      <c r="B430">
        <v>8</v>
      </c>
      <c r="C430">
        <v>91764832</v>
      </c>
      <c r="D430">
        <v>92777060</v>
      </c>
      <c r="E430" t="s">
        <v>5198</v>
      </c>
      <c r="F430">
        <v>0.7</v>
      </c>
      <c r="G430" t="s">
        <v>5247</v>
      </c>
      <c r="H430" t="s">
        <v>5668</v>
      </c>
      <c r="I430" t="s">
        <v>14</v>
      </c>
      <c r="J430" t="s">
        <v>383</v>
      </c>
      <c r="K430">
        <v>16</v>
      </c>
      <c r="L430" t="s">
        <v>4548</v>
      </c>
      <c r="M430">
        <v>0.4559568374854</v>
      </c>
      <c r="N430">
        <v>0.86660009030082596</v>
      </c>
    </row>
    <row r="431" spans="1:14">
      <c r="A431" t="s">
        <v>661</v>
      </c>
      <c r="B431">
        <v>16</v>
      </c>
      <c r="C431">
        <v>83380456</v>
      </c>
      <c r="D431">
        <v>83414061</v>
      </c>
      <c r="E431" t="s">
        <v>5196</v>
      </c>
      <c r="F431">
        <v>0.9</v>
      </c>
      <c r="G431" t="s">
        <v>5247</v>
      </c>
      <c r="H431" t="s">
        <v>5669</v>
      </c>
      <c r="I431" t="s">
        <v>14</v>
      </c>
      <c r="J431" t="s">
        <v>383</v>
      </c>
      <c r="K431">
        <v>16</v>
      </c>
      <c r="L431" t="s">
        <v>5134</v>
      </c>
      <c r="M431">
        <v>0.66951405574702505</v>
      </c>
      <c r="N431">
        <v>0.975599799825426</v>
      </c>
    </row>
    <row r="432" spans="1:14">
      <c r="A432" t="s">
        <v>662</v>
      </c>
      <c r="B432">
        <v>10</v>
      </c>
      <c r="C432">
        <v>55425749</v>
      </c>
      <c r="D432">
        <v>57185509</v>
      </c>
      <c r="E432" t="s">
        <v>5198</v>
      </c>
      <c r="F432">
        <v>0.03</v>
      </c>
      <c r="G432" t="s">
        <v>5247</v>
      </c>
      <c r="H432" t="s">
        <v>5670</v>
      </c>
      <c r="I432" t="s">
        <v>10</v>
      </c>
      <c r="J432" t="s">
        <v>383</v>
      </c>
      <c r="K432">
        <v>5</v>
      </c>
      <c r="L432" t="s">
        <v>4556</v>
      </c>
      <c r="M432">
        <v>1.0891059181564601E-3</v>
      </c>
      <c r="N432">
        <v>0.46732441097802802</v>
      </c>
    </row>
    <row r="433" spans="1:14">
      <c r="A433" t="s">
        <v>662</v>
      </c>
      <c r="B433">
        <v>10</v>
      </c>
      <c r="C433">
        <v>55425749</v>
      </c>
      <c r="D433">
        <v>57185509</v>
      </c>
      <c r="E433" t="s">
        <v>5198</v>
      </c>
      <c r="F433">
        <v>0.06</v>
      </c>
      <c r="G433" t="s">
        <v>5247</v>
      </c>
      <c r="H433" t="s">
        <v>5671</v>
      </c>
      <c r="I433" t="s">
        <v>13</v>
      </c>
      <c r="J433" t="s">
        <v>383</v>
      </c>
      <c r="K433">
        <v>7</v>
      </c>
      <c r="L433" t="s">
        <v>4460</v>
      </c>
      <c r="M433">
        <v>5.4517680000993798E-3</v>
      </c>
      <c r="N433">
        <v>0.42635901485858502</v>
      </c>
    </row>
    <row r="434" spans="1:14">
      <c r="A434" t="s">
        <v>662</v>
      </c>
      <c r="B434">
        <v>10</v>
      </c>
      <c r="C434">
        <v>55425749</v>
      </c>
      <c r="D434">
        <v>57185509</v>
      </c>
      <c r="E434" t="s">
        <v>5198</v>
      </c>
      <c r="F434">
        <v>0.44</v>
      </c>
      <c r="G434" t="s">
        <v>5247</v>
      </c>
      <c r="H434" t="s">
        <v>5672</v>
      </c>
      <c r="I434" t="s">
        <v>14</v>
      </c>
      <c r="J434" t="s">
        <v>383</v>
      </c>
      <c r="K434">
        <v>16</v>
      </c>
      <c r="L434" t="s">
        <v>4466</v>
      </c>
      <c r="M434">
        <v>0.23289317755854699</v>
      </c>
      <c r="N434">
        <v>0.67033974410558494</v>
      </c>
    </row>
    <row r="435" spans="1:14">
      <c r="A435" t="s">
        <v>664</v>
      </c>
      <c r="B435">
        <v>11</v>
      </c>
      <c r="C435">
        <v>127593138</v>
      </c>
      <c r="D435">
        <v>127463033</v>
      </c>
      <c r="E435" t="s">
        <v>5198</v>
      </c>
      <c r="F435">
        <v>0.23</v>
      </c>
      <c r="G435" t="s">
        <v>5247</v>
      </c>
      <c r="H435" t="s">
        <v>5673</v>
      </c>
      <c r="I435" t="s">
        <v>10</v>
      </c>
      <c r="J435" t="s">
        <v>383</v>
      </c>
      <c r="K435">
        <v>5</v>
      </c>
      <c r="L435" t="s">
        <v>4478</v>
      </c>
      <c r="M435">
        <v>4.6131675776357399E-2</v>
      </c>
      <c r="N435">
        <v>0.64848885520655697</v>
      </c>
    </row>
    <row r="436" spans="1:14">
      <c r="A436" t="s">
        <v>664</v>
      </c>
      <c r="B436">
        <v>11</v>
      </c>
      <c r="C436">
        <v>127593138</v>
      </c>
      <c r="D436">
        <v>127463033</v>
      </c>
      <c r="E436" t="s">
        <v>5198</v>
      </c>
      <c r="F436">
        <v>0.48</v>
      </c>
      <c r="G436" t="s">
        <v>5247</v>
      </c>
      <c r="H436" t="s">
        <v>5674</v>
      </c>
      <c r="I436" t="s">
        <v>14</v>
      </c>
      <c r="J436" t="s">
        <v>383</v>
      </c>
      <c r="K436">
        <v>16</v>
      </c>
      <c r="L436" t="s">
        <v>4549</v>
      </c>
      <c r="M436">
        <v>0.26400976338675802</v>
      </c>
      <c r="N436">
        <v>0.70373454383461997</v>
      </c>
    </row>
    <row r="437" spans="1:14">
      <c r="A437" t="s">
        <v>665</v>
      </c>
      <c r="B437">
        <v>3</v>
      </c>
      <c r="C437">
        <v>77531064</v>
      </c>
      <c r="D437">
        <v>77580215</v>
      </c>
      <c r="E437" t="s">
        <v>5196</v>
      </c>
      <c r="F437">
        <v>0</v>
      </c>
      <c r="G437" t="s">
        <v>5247</v>
      </c>
      <c r="H437" t="s">
        <v>5675</v>
      </c>
      <c r="I437" t="s">
        <v>10</v>
      </c>
      <c r="J437" t="s">
        <v>383</v>
      </c>
      <c r="K437">
        <v>6</v>
      </c>
      <c r="L437" t="s">
        <v>5247</v>
      </c>
      <c r="M437">
        <v>0</v>
      </c>
      <c r="N437">
        <v>0.39033428790216501</v>
      </c>
    </row>
    <row r="438" spans="1:14">
      <c r="A438" t="s">
        <v>665</v>
      </c>
      <c r="B438">
        <v>3</v>
      </c>
      <c r="C438">
        <v>77531064</v>
      </c>
      <c r="D438">
        <v>77580215</v>
      </c>
      <c r="E438" t="s">
        <v>5196</v>
      </c>
      <c r="F438">
        <v>0</v>
      </c>
      <c r="G438" t="s">
        <v>5247</v>
      </c>
      <c r="H438" t="s">
        <v>5676</v>
      </c>
      <c r="I438" t="s">
        <v>14</v>
      </c>
      <c r="J438" t="s">
        <v>383</v>
      </c>
      <c r="K438">
        <v>16</v>
      </c>
      <c r="L438" t="s">
        <v>5247</v>
      </c>
      <c r="M438">
        <v>0</v>
      </c>
      <c r="N438">
        <v>0.193607680534436</v>
      </c>
    </row>
    <row r="439" spans="1:14">
      <c r="A439" t="s">
        <v>666</v>
      </c>
      <c r="B439">
        <v>21</v>
      </c>
      <c r="C439">
        <v>30087911</v>
      </c>
      <c r="D439">
        <v>31460229</v>
      </c>
      <c r="E439" t="s">
        <v>5197</v>
      </c>
      <c r="F439">
        <v>0.24</v>
      </c>
      <c r="G439" t="s">
        <v>5247</v>
      </c>
      <c r="H439" t="s">
        <v>5677</v>
      </c>
      <c r="I439" t="s">
        <v>13</v>
      </c>
      <c r="J439" t="s">
        <v>383</v>
      </c>
      <c r="K439">
        <v>5</v>
      </c>
      <c r="L439" t="s">
        <v>4449</v>
      </c>
      <c r="M439">
        <v>4.96326328563493E-2</v>
      </c>
      <c r="N439">
        <v>0.65629824883090104</v>
      </c>
    </row>
    <row r="440" spans="1:14">
      <c r="A440" t="s">
        <v>666</v>
      </c>
      <c r="B440">
        <v>21</v>
      </c>
      <c r="C440">
        <v>30087911</v>
      </c>
      <c r="D440">
        <v>31460229</v>
      </c>
      <c r="E440" t="s">
        <v>5197</v>
      </c>
      <c r="F440">
        <v>0.78</v>
      </c>
      <c r="G440" t="s">
        <v>5247</v>
      </c>
      <c r="H440" t="s">
        <v>5678</v>
      </c>
      <c r="I440" t="s">
        <v>14</v>
      </c>
      <c r="J440" t="s">
        <v>383</v>
      </c>
      <c r="K440">
        <v>16</v>
      </c>
      <c r="L440" t="s">
        <v>4529</v>
      </c>
      <c r="M440">
        <v>0.53562723902884501</v>
      </c>
      <c r="N440">
        <v>0.91595245987187102</v>
      </c>
    </row>
    <row r="441" spans="1:14">
      <c r="A441" t="s">
        <v>667</v>
      </c>
      <c r="B441">
        <v>5</v>
      </c>
      <c r="C441">
        <v>107527077</v>
      </c>
      <c r="D441">
        <v>106862778</v>
      </c>
      <c r="E441" t="s">
        <v>5195</v>
      </c>
      <c r="F441">
        <v>0.63</v>
      </c>
      <c r="G441" t="s">
        <v>5247</v>
      </c>
      <c r="H441" t="s">
        <v>5679</v>
      </c>
      <c r="I441" t="s">
        <v>14</v>
      </c>
      <c r="J441" t="s">
        <v>383</v>
      </c>
      <c r="K441">
        <v>16</v>
      </c>
      <c r="L441" t="s">
        <v>4480</v>
      </c>
      <c r="M441">
        <v>0.39090711596247002</v>
      </c>
      <c r="N441">
        <v>0.81875488709857702</v>
      </c>
    </row>
    <row r="442" spans="1:14">
      <c r="A442" t="s">
        <v>668</v>
      </c>
      <c r="B442">
        <v>10</v>
      </c>
      <c r="C442">
        <v>13490648</v>
      </c>
      <c r="D442">
        <v>13532648</v>
      </c>
      <c r="E442" t="s">
        <v>5197</v>
      </c>
      <c r="F442">
        <v>0.76</v>
      </c>
      <c r="G442" t="s">
        <v>5247</v>
      </c>
      <c r="H442" t="s">
        <v>5680</v>
      </c>
      <c r="I442" t="s">
        <v>14</v>
      </c>
      <c r="J442" t="s">
        <v>383</v>
      </c>
      <c r="K442">
        <v>16</v>
      </c>
      <c r="L442" t="s">
        <v>4440</v>
      </c>
      <c r="M442">
        <v>0.51511649459244402</v>
      </c>
      <c r="N442">
        <v>0.90420751152964995</v>
      </c>
    </row>
    <row r="443" spans="1:14">
      <c r="A443" t="s">
        <v>669</v>
      </c>
      <c r="B443">
        <v>6</v>
      </c>
      <c r="C443">
        <v>19373583</v>
      </c>
      <c r="D443">
        <v>19373814</v>
      </c>
      <c r="E443" t="s">
        <v>5197</v>
      </c>
      <c r="F443">
        <v>0.97</v>
      </c>
      <c r="G443" t="s">
        <v>5247</v>
      </c>
      <c r="H443" t="s">
        <v>5681</v>
      </c>
      <c r="I443" t="s">
        <v>14</v>
      </c>
      <c r="J443" t="s">
        <v>383</v>
      </c>
      <c r="K443">
        <v>16</v>
      </c>
      <c r="L443" t="s">
        <v>4472</v>
      </c>
      <c r="M443">
        <v>0.76104598851611505</v>
      </c>
      <c r="N443">
        <v>0.99696279178151403</v>
      </c>
    </row>
    <row r="444" spans="1:14">
      <c r="A444" t="s">
        <v>670</v>
      </c>
      <c r="B444">
        <v>13</v>
      </c>
      <c r="C444">
        <v>99897631</v>
      </c>
      <c r="D444">
        <v>100549885</v>
      </c>
      <c r="E444" t="s">
        <v>5198</v>
      </c>
      <c r="F444">
        <v>0</v>
      </c>
      <c r="G444" t="s">
        <v>5247</v>
      </c>
      <c r="H444" t="s">
        <v>5207</v>
      </c>
      <c r="I444" t="s">
        <v>10</v>
      </c>
      <c r="J444" t="s">
        <v>383</v>
      </c>
      <c r="K444">
        <v>6</v>
      </c>
      <c r="L444" t="s">
        <v>5247</v>
      </c>
      <c r="M444">
        <v>0</v>
      </c>
      <c r="N444">
        <v>0.39033428790216501</v>
      </c>
    </row>
    <row r="445" spans="1:14">
      <c r="A445" t="s">
        <v>670</v>
      </c>
      <c r="B445">
        <v>13</v>
      </c>
      <c r="C445">
        <v>99897631</v>
      </c>
      <c r="D445">
        <v>100549885</v>
      </c>
      <c r="E445" t="s">
        <v>5198</v>
      </c>
      <c r="F445">
        <v>0</v>
      </c>
      <c r="G445" t="s">
        <v>5247</v>
      </c>
      <c r="H445" t="s">
        <v>5682</v>
      </c>
      <c r="I445" t="s">
        <v>13</v>
      </c>
      <c r="J445" t="s">
        <v>383</v>
      </c>
      <c r="K445">
        <v>7</v>
      </c>
      <c r="L445" t="s">
        <v>5247</v>
      </c>
      <c r="M445">
        <v>0</v>
      </c>
      <c r="N445">
        <v>0.35433043506668699</v>
      </c>
    </row>
    <row r="446" spans="1:14">
      <c r="A446" t="s">
        <v>670</v>
      </c>
      <c r="B446">
        <v>13</v>
      </c>
      <c r="C446">
        <v>99897631</v>
      </c>
      <c r="D446">
        <v>100549885</v>
      </c>
      <c r="E446" t="s">
        <v>5198</v>
      </c>
      <c r="F446">
        <v>0.2</v>
      </c>
      <c r="G446" t="s">
        <v>5247</v>
      </c>
      <c r="H446" t="s">
        <v>5683</v>
      </c>
      <c r="I446" t="s">
        <v>14</v>
      </c>
      <c r="J446" t="s">
        <v>383</v>
      </c>
      <c r="K446">
        <v>16</v>
      </c>
      <c r="L446" t="s">
        <v>4484</v>
      </c>
      <c r="M446">
        <v>7.2742662037867001E-2</v>
      </c>
      <c r="N446">
        <v>0.44342194628279502</v>
      </c>
    </row>
    <row r="447" spans="1:14">
      <c r="A447" t="s">
        <v>671</v>
      </c>
      <c r="B447">
        <v>13</v>
      </c>
      <c r="C447">
        <v>35529777</v>
      </c>
      <c r="D447">
        <v>36103914</v>
      </c>
      <c r="E447" t="s">
        <v>5196</v>
      </c>
      <c r="F447">
        <v>0.67</v>
      </c>
      <c r="G447" t="s">
        <v>5247</v>
      </c>
      <c r="H447" t="s">
        <v>5684</v>
      </c>
      <c r="I447" t="s">
        <v>14</v>
      </c>
      <c r="J447" t="s">
        <v>383</v>
      </c>
      <c r="K447">
        <v>16</v>
      </c>
      <c r="L447" t="s">
        <v>4567</v>
      </c>
      <c r="M447">
        <v>0.42758742496038799</v>
      </c>
      <c r="N447">
        <v>0.84658596365790395</v>
      </c>
    </row>
    <row r="448" spans="1:14">
      <c r="A448" t="s">
        <v>672</v>
      </c>
      <c r="B448">
        <v>1</v>
      </c>
      <c r="C448">
        <v>164763490</v>
      </c>
      <c r="D448">
        <v>164732727</v>
      </c>
      <c r="E448" t="s">
        <v>5198</v>
      </c>
      <c r="F448">
        <v>0.62</v>
      </c>
      <c r="G448" t="s">
        <v>5247</v>
      </c>
      <c r="H448" t="s">
        <v>5685</v>
      </c>
      <c r="I448" t="s">
        <v>14</v>
      </c>
      <c r="J448" t="s">
        <v>383</v>
      </c>
      <c r="K448">
        <v>16</v>
      </c>
      <c r="L448" t="s">
        <v>4522</v>
      </c>
      <c r="M448">
        <v>0.38193286741273502</v>
      </c>
      <c r="N448">
        <v>0.81160128925899999</v>
      </c>
    </row>
    <row r="449" spans="1:14">
      <c r="A449" t="s">
        <v>673</v>
      </c>
      <c r="B449">
        <v>10</v>
      </c>
      <c r="C449">
        <v>54880180</v>
      </c>
      <c r="D449">
        <v>56639940</v>
      </c>
      <c r="E449" t="s">
        <v>5198</v>
      </c>
      <c r="F449">
        <v>0.23</v>
      </c>
      <c r="G449" t="s">
        <v>5247</v>
      </c>
      <c r="H449" t="s">
        <v>5686</v>
      </c>
      <c r="I449" t="s">
        <v>10</v>
      </c>
      <c r="J449" t="s">
        <v>383</v>
      </c>
      <c r="K449">
        <v>5</v>
      </c>
      <c r="L449" t="s">
        <v>4478</v>
      </c>
      <c r="M449">
        <v>4.6131675776357399E-2</v>
      </c>
      <c r="N449">
        <v>0.64848885520655697</v>
      </c>
    </row>
    <row r="450" spans="1:14">
      <c r="A450" t="s">
        <v>673</v>
      </c>
      <c r="B450">
        <v>10</v>
      </c>
      <c r="C450">
        <v>54880180</v>
      </c>
      <c r="D450">
        <v>56639940</v>
      </c>
      <c r="E450" t="s">
        <v>5198</v>
      </c>
      <c r="F450">
        <v>0.4</v>
      </c>
      <c r="G450" t="s">
        <v>5247</v>
      </c>
      <c r="H450" t="s">
        <v>5687</v>
      </c>
      <c r="I450" t="s">
        <v>14</v>
      </c>
      <c r="J450" t="s">
        <v>383</v>
      </c>
      <c r="K450">
        <v>16</v>
      </c>
      <c r="L450" t="s">
        <v>4530</v>
      </c>
      <c r="M450">
        <v>0.20293368410163301</v>
      </c>
      <c r="N450">
        <v>0.63578785200525401</v>
      </c>
    </row>
    <row r="451" spans="1:14">
      <c r="A451" t="s">
        <v>674</v>
      </c>
      <c r="B451">
        <v>3</v>
      </c>
      <c r="C451">
        <v>17484013</v>
      </c>
      <c r="D451">
        <v>17525505</v>
      </c>
      <c r="E451" t="s">
        <v>5198</v>
      </c>
      <c r="F451">
        <v>0.03</v>
      </c>
      <c r="G451" t="s">
        <v>5247</v>
      </c>
      <c r="H451" t="s">
        <v>5688</v>
      </c>
      <c r="I451" t="s">
        <v>13</v>
      </c>
      <c r="J451" t="s">
        <v>383</v>
      </c>
      <c r="K451">
        <v>5</v>
      </c>
      <c r="L451" t="s">
        <v>4556</v>
      </c>
      <c r="M451">
        <v>1.0891059181564601E-3</v>
      </c>
      <c r="N451">
        <v>0.46732441097802802</v>
      </c>
    </row>
    <row r="452" spans="1:14">
      <c r="A452" t="s">
        <v>674</v>
      </c>
      <c r="B452">
        <v>3</v>
      </c>
      <c r="C452">
        <v>17484013</v>
      </c>
      <c r="D452">
        <v>17525505</v>
      </c>
      <c r="E452" t="s">
        <v>5198</v>
      </c>
      <c r="F452">
        <v>0.74</v>
      </c>
      <c r="G452" t="s">
        <v>5247</v>
      </c>
      <c r="H452" t="s">
        <v>5689</v>
      </c>
      <c r="I452" t="s">
        <v>14</v>
      </c>
      <c r="J452" t="s">
        <v>383</v>
      </c>
      <c r="K452">
        <v>16</v>
      </c>
      <c r="L452" t="s">
        <v>4464</v>
      </c>
      <c r="M452">
        <v>0.49501667046199999</v>
      </c>
      <c r="N452">
        <v>0.89205164288146999</v>
      </c>
    </row>
    <row r="453" spans="1:14">
      <c r="A453" t="s">
        <v>675</v>
      </c>
      <c r="B453">
        <v>17</v>
      </c>
      <c r="C453">
        <v>67128437</v>
      </c>
      <c r="D453">
        <v>65124553</v>
      </c>
      <c r="E453" t="s">
        <v>5198</v>
      </c>
      <c r="F453">
        <v>0.6</v>
      </c>
      <c r="G453" t="s">
        <v>5247</v>
      </c>
      <c r="H453" t="s">
        <v>5690</v>
      </c>
      <c r="I453" t="s">
        <v>14</v>
      </c>
      <c r="J453" t="s">
        <v>383</v>
      </c>
      <c r="K453">
        <v>16</v>
      </c>
      <c r="L453" t="s">
        <v>4486</v>
      </c>
      <c r="M453">
        <v>0.36421214799474599</v>
      </c>
      <c r="N453">
        <v>0.79706631589836696</v>
      </c>
    </row>
    <row r="454" spans="1:14">
      <c r="A454" t="s">
        <v>676</v>
      </c>
      <c r="B454">
        <v>16</v>
      </c>
      <c r="C454">
        <v>5777014</v>
      </c>
      <c r="D454">
        <v>5827015</v>
      </c>
      <c r="E454" t="s">
        <v>5198</v>
      </c>
      <c r="F454">
        <v>0.77</v>
      </c>
      <c r="G454" t="s">
        <v>5247</v>
      </c>
      <c r="H454" t="s">
        <v>5691</v>
      </c>
      <c r="I454" t="s">
        <v>14</v>
      </c>
      <c r="J454" t="s">
        <v>383</v>
      </c>
      <c r="K454">
        <v>16</v>
      </c>
      <c r="L454" t="s">
        <v>4523</v>
      </c>
      <c r="M454">
        <v>0.52531880838197897</v>
      </c>
      <c r="N454">
        <v>0.91013304412942597</v>
      </c>
    </row>
    <row r="455" spans="1:14">
      <c r="A455" t="s">
        <v>677</v>
      </c>
      <c r="B455">
        <v>2</v>
      </c>
      <c r="C455">
        <v>57760458</v>
      </c>
      <c r="D455">
        <v>57987593</v>
      </c>
      <c r="E455" t="s">
        <v>5195</v>
      </c>
      <c r="F455">
        <v>0.08</v>
      </c>
      <c r="G455" t="s">
        <v>5247</v>
      </c>
      <c r="H455" t="s">
        <v>5692</v>
      </c>
      <c r="I455" t="s">
        <v>10</v>
      </c>
      <c r="J455" t="s">
        <v>678</v>
      </c>
      <c r="K455">
        <v>5</v>
      </c>
      <c r="L455" t="s">
        <v>4447</v>
      </c>
      <c r="M455">
        <v>6.9873875802577102E-3</v>
      </c>
      <c r="N455">
        <v>0.51797788283760904</v>
      </c>
    </row>
    <row r="456" spans="1:14">
      <c r="A456" t="s">
        <v>677</v>
      </c>
      <c r="B456">
        <v>2</v>
      </c>
      <c r="C456">
        <v>57760458</v>
      </c>
      <c r="D456">
        <v>57987593</v>
      </c>
      <c r="E456" t="s">
        <v>5195</v>
      </c>
      <c r="F456">
        <v>0</v>
      </c>
      <c r="G456" t="s">
        <v>5247</v>
      </c>
      <c r="H456" t="s">
        <v>5693</v>
      </c>
      <c r="I456" t="s">
        <v>13</v>
      </c>
      <c r="J456" t="s">
        <v>678</v>
      </c>
      <c r="K456">
        <v>5</v>
      </c>
      <c r="L456" t="s">
        <v>5247</v>
      </c>
      <c r="M456">
        <v>3.1392529421349397E-17</v>
      </c>
      <c r="N456">
        <v>0.43448246478317498</v>
      </c>
    </row>
    <row r="457" spans="1:14">
      <c r="A457" t="s">
        <v>677</v>
      </c>
      <c r="B457">
        <v>2</v>
      </c>
      <c r="C457">
        <v>57760458</v>
      </c>
      <c r="D457">
        <v>57987593</v>
      </c>
      <c r="E457" t="s">
        <v>5195</v>
      </c>
      <c r="F457">
        <v>0.25</v>
      </c>
      <c r="G457" t="s">
        <v>5247</v>
      </c>
      <c r="H457" t="s">
        <v>5694</v>
      </c>
      <c r="I457" t="s">
        <v>14</v>
      </c>
      <c r="J457" t="s">
        <v>678</v>
      </c>
      <c r="K457">
        <v>16</v>
      </c>
      <c r="L457" t="s">
        <v>4506</v>
      </c>
      <c r="M457">
        <v>0.10182067491213</v>
      </c>
      <c r="N457">
        <v>0.49498316535508802</v>
      </c>
    </row>
    <row r="458" spans="1:14">
      <c r="A458" t="s">
        <v>679</v>
      </c>
      <c r="B458">
        <v>11</v>
      </c>
      <c r="C458">
        <v>113522272</v>
      </c>
      <c r="D458">
        <v>113392994</v>
      </c>
      <c r="E458" t="s">
        <v>5195</v>
      </c>
      <c r="F458">
        <v>0.24</v>
      </c>
      <c r="G458" t="s">
        <v>5247</v>
      </c>
      <c r="H458" t="s">
        <v>5695</v>
      </c>
      <c r="I458" t="s">
        <v>14</v>
      </c>
      <c r="J458" t="s">
        <v>678</v>
      </c>
      <c r="K458">
        <v>16</v>
      </c>
      <c r="L458" t="s">
        <v>4449</v>
      </c>
      <c r="M458">
        <v>9.5792488470350406E-2</v>
      </c>
      <c r="N458">
        <v>0.48488350540755698</v>
      </c>
    </row>
    <row r="459" spans="1:14">
      <c r="A459" t="s">
        <v>680</v>
      </c>
      <c r="B459">
        <v>18</v>
      </c>
      <c r="C459">
        <v>53393230</v>
      </c>
      <c r="D459">
        <v>50919600</v>
      </c>
      <c r="E459" t="s">
        <v>5195</v>
      </c>
      <c r="F459">
        <v>0.08</v>
      </c>
      <c r="G459" t="s">
        <v>5247</v>
      </c>
      <c r="H459" t="s">
        <v>5696</v>
      </c>
      <c r="I459" t="s">
        <v>10</v>
      </c>
      <c r="J459" t="s">
        <v>681</v>
      </c>
      <c r="K459">
        <v>6</v>
      </c>
      <c r="L459" t="s">
        <v>4447</v>
      </c>
      <c r="M459">
        <v>8.1331519992629293E-3</v>
      </c>
      <c r="N459">
        <v>0.479747649838556</v>
      </c>
    </row>
    <row r="460" spans="1:14">
      <c r="A460" t="s">
        <v>680</v>
      </c>
      <c r="B460">
        <v>18</v>
      </c>
      <c r="C460">
        <v>53393230</v>
      </c>
      <c r="D460">
        <v>50919600</v>
      </c>
      <c r="E460" t="s">
        <v>5195</v>
      </c>
      <c r="F460">
        <v>0.18</v>
      </c>
      <c r="G460" t="s">
        <v>5247</v>
      </c>
      <c r="H460" t="s">
        <v>5697</v>
      </c>
      <c r="I460" t="s">
        <v>13</v>
      </c>
      <c r="J460" t="s">
        <v>681</v>
      </c>
      <c r="K460">
        <v>5</v>
      </c>
      <c r="L460" t="s">
        <v>4477</v>
      </c>
      <c r="M460">
        <v>3.0139644832959299E-2</v>
      </c>
      <c r="N460">
        <v>0.60792913262827197</v>
      </c>
    </row>
    <row r="461" spans="1:14">
      <c r="A461" t="s">
        <v>680</v>
      </c>
      <c r="B461">
        <v>18</v>
      </c>
      <c r="C461">
        <v>53393230</v>
      </c>
      <c r="D461">
        <v>50919600</v>
      </c>
      <c r="E461" t="s">
        <v>5195</v>
      </c>
      <c r="F461">
        <v>0.83</v>
      </c>
      <c r="G461" t="s">
        <v>5247</v>
      </c>
      <c r="H461" t="s">
        <v>5698</v>
      </c>
      <c r="I461" t="s">
        <v>14</v>
      </c>
      <c r="J461" t="s">
        <v>681</v>
      </c>
      <c r="K461">
        <v>16</v>
      </c>
      <c r="L461" t="s">
        <v>4518</v>
      </c>
      <c r="M461">
        <v>0.58890888943173203</v>
      </c>
      <c r="N461">
        <v>0.94331004141553998</v>
      </c>
    </row>
    <row r="462" spans="1:14">
      <c r="A462" t="s">
        <v>683</v>
      </c>
      <c r="B462">
        <v>5</v>
      </c>
      <c r="C462">
        <v>104434280</v>
      </c>
      <c r="D462">
        <v>103769981</v>
      </c>
      <c r="E462" t="s">
        <v>5196</v>
      </c>
      <c r="F462">
        <v>0.77</v>
      </c>
      <c r="G462" t="s">
        <v>5247</v>
      </c>
      <c r="H462" t="s">
        <v>5699</v>
      </c>
      <c r="I462" t="s">
        <v>14</v>
      </c>
      <c r="J462" t="s">
        <v>681</v>
      </c>
      <c r="K462">
        <v>16</v>
      </c>
      <c r="L462" t="s">
        <v>4523</v>
      </c>
      <c r="M462">
        <v>0.52531880838197897</v>
      </c>
      <c r="N462">
        <v>0.91013304412942597</v>
      </c>
    </row>
    <row r="463" spans="1:14">
      <c r="A463" t="s">
        <v>684</v>
      </c>
      <c r="B463">
        <v>10</v>
      </c>
      <c r="C463">
        <v>60462349</v>
      </c>
      <c r="D463">
        <v>62222107</v>
      </c>
      <c r="E463" t="s">
        <v>5197</v>
      </c>
      <c r="F463">
        <v>0</v>
      </c>
      <c r="G463" t="s">
        <v>5247</v>
      </c>
      <c r="H463" t="s">
        <v>5700</v>
      </c>
      <c r="I463" t="s">
        <v>14</v>
      </c>
      <c r="J463" t="s">
        <v>681</v>
      </c>
      <c r="K463">
        <v>16</v>
      </c>
      <c r="L463" t="s">
        <v>5247</v>
      </c>
      <c r="M463">
        <v>0</v>
      </c>
      <c r="N463">
        <v>0.193607680534436</v>
      </c>
    </row>
    <row r="464" spans="1:14">
      <c r="A464" t="s">
        <v>685</v>
      </c>
      <c r="B464">
        <v>10</v>
      </c>
      <c r="C464">
        <v>104915027</v>
      </c>
      <c r="D464">
        <v>106674785</v>
      </c>
      <c r="E464" t="s">
        <v>5196</v>
      </c>
      <c r="F464">
        <v>0.56999999999999995</v>
      </c>
      <c r="G464" t="s">
        <v>5247</v>
      </c>
      <c r="H464" t="s">
        <v>5701</v>
      </c>
      <c r="I464" t="s">
        <v>14</v>
      </c>
      <c r="J464" t="s">
        <v>681</v>
      </c>
      <c r="K464">
        <v>16</v>
      </c>
      <c r="L464" t="s">
        <v>4517</v>
      </c>
      <c r="M464">
        <v>0.338188639458672</v>
      </c>
      <c r="N464">
        <v>0.77470628526650698</v>
      </c>
    </row>
    <row r="465" spans="1:14">
      <c r="A465" t="s">
        <v>686</v>
      </c>
      <c r="B465">
        <v>18</v>
      </c>
      <c r="C465">
        <v>55431781</v>
      </c>
      <c r="D465">
        <v>53099012</v>
      </c>
      <c r="E465" t="s">
        <v>5197</v>
      </c>
      <c r="F465">
        <v>0.63</v>
      </c>
      <c r="G465" t="s">
        <v>5247</v>
      </c>
      <c r="H465" t="s">
        <v>5702</v>
      </c>
      <c r="I465" t="s">
        <v>13</v>
      </c>
      <c r="J465" t="s">
        <v>681</v>
      </c>
      <c r="K465">
        <v>5</v>
      </c>
      <c r="L465" t="s">
        <v>4480</v>
      </c>
      <c r="M465">
        <v>0.25030193302544901</v>
      </c>
      <c r="N465">
        <v>0.89673262613092597</v>
      </c>
    </row>
    <row r="466" spans="1:14">
      <c r="A466" t="s">
        <v>686</v>
      </c>
      <c r="B466">
        <v>18</v>
      </c>
      <c r="C466">
        <v>55431781</v>
      </c>
      <c r="D466">
        <v>53099012</v>
      </c>
      <c r="E466" t="s">
        <v>5197</v>
      </c>
      <c r="F466">
        <v>0.48</v>
      </c>
      <c r="G466" t="s">
        <v>5247</v>
      </c>
      <c r="H466" t="s">
        <v>5703</v>
      </c>
      <c r="I466" t="s">
        <v>14</v>
      </c>
      <c r="J466" t="s">
        <v>681</v>
      </c>
      <c r="K466">
        <v>16</v>
      </c>
      <c r="L466" t="s">
        <v>4549</v>
      </c>
      <c r="M466">
        <v>0.26400976338675802</v>
      </c>
      <c r="N466">
        <v>0.70373454383461997</v>
      </c>
    </row>
    <row r="467" spans="1:14">
      <c r="A467" t="s">
        <v>688</v>
      </c>
      <c r="B467">
        <v>18</v>
      </c>
      <c r="C467">
        <v>55055147</v>
      </c>
      <c r="D467">
        <v>52722378</v>
      </c>
      <c r="E467" t="s">
        <v>5195</v>
      </c>
      <c r="F467">
        <v>0.04</v>
      </c>
      <c r="G467" t="s">
        <v>5247</v>
      </c>
      <c r="H467" t="s">
        <v>5704</v>
      </c>
      <c r="I467" t="s">
        <v>14</v>
      </c>
      <c r="J467" t="s">
        <v>681</v>
      </c>
      <c r="K467">
        <v>16</v>
      </c>
      <c r="L467" t="s">
        <v>4479</v>
      </c>
      <c r="M467">
        <v>5.0993162064629704E-3</v>
      </c>
      <c r="N467">
        <v>0.25301974988521903</v>
      </c>
    </row>
    <row r="468" spans="1:14">
      <c r="A468" t="s">
        <v>689</v>
      </c>
      <c r="B468">
        <v>2</v>
      </c>
      <c r="C468">
        <v>57945260</v>
      </c>
      <c r="D468">
        <v>58172395</v>
      </c>
      <c r="E468" t="s">
        <v>5195</v>
      </c>
      <c r="F468">
        <v>1</v>
      </c>
      <c r="G468" t="s">
        <v>5247</v>
      </c>
      <c r="H468" t="s">
        <v>5705</v>
      </c>
      <c r="I468" t="s">
        <v>14</v>
      </c>
      <c r="J468" t="s">
        <v>681</v>
      </c>
      <c r="K468">
        <v>16</v>
      </c>
      <c r="L468" t="s">
        <v>5273</v>
      </c>
      <c r="M468">
        <v>0.806392319465564</v>
      </c>
      <c r="N468">
        <v>1</v>
      </c>
    </row>
    <row r="469" spans="1:14">
      <c r="A469" t="s">
        <v>690</v>
      </c>
      <c r="B469">
        <v>3</v>
      </c>
      <c r="C469">
        <v>56080833</v>
      </c>
      <c r="D469">
        <v>56114861</v>
      </c>
      <c r="E469" t="s">
        <v>5195</v>
      </c>
      <c r="F469">
        <v>0.95</v>
      </c>
      <c r="G469" t="s">
        <v>5247</v>
      </c>
      <c r="H469" t="s">
        <v>5706</v>
      </c>
      <c r="I469" t="s">
        <v>14</v>
      </c>
      <c r="J469" t="s">
        <v>691</v>
      </c>
      <c r="K469">
        <v>16</v>
      </c>
      <c r="L469" t="s">
        <v>4533</v>
      </c>
      <c r="M469">
        <v>0.73331242275111896</v>
      </c>
      <c r="N469">
        <v>0.99244066476788895</v>
      </c>
    </row>
    <row r="470" spans="1:14">
      <c r="A470" t="s">
        <v>692</v>
      </c>
      <c r="B470">
        <v>14</v>
      </c>
      <c r="C470">
        <v>29000167</v>
      </c>
      <c r="D470">
        <v>29469373</v>
      </c>
      <c r="E470" t="s">
        <v>5195</v>
      </c>
      <c r="F470">
        <v>0.11</v>
      </c>
      <c r="G470" t="s">
        <v>5247</v>
      </c>
      <c r="H470" t="s">
        <v>5707</v>
      </c>
      <c r="I470" t="s">
        <v>10</v>
      </c>
      <c r="J470" t="s">
        <v>693</v>
      </c>
      <c r="K470">
        <v>7</v>
      </c>
      <c r="L470" t="s">
        <v>4483</v>
      </c>
      <c r="M470">
        <v>1.62726923718764E-2</v>
      </c>
      <c r="N470">
        <v>0.48010504698014</v>
      </c>
    </row>
    <row r="471" spans="1:14">
      <c r="A471" t="s">
        <v>692</v>
      </c>
      <c r="B471">
        <v>14</v>
      </c>
      <c r="C471">
        <v>29000167</v>
      </c>
      <c r="D471">
        <v>29469373</v>
      </c>
      <c r="E471" t="s">
        <v>5195</v>
      </c>
      <c r="F471">
        <v>0.11</v>
      </c>
      <c r="G471" t="s">
        <v>5247</v>
      </c>
      <c r="H471" t="s">
        <v>5708</v>
      </c>
      <c r="I471" t="s">
        <v>14</v>
      </c>
      <c r="J471" t="s">
        <v>693</v>
      </c>
      <c r="K471">
        <v>16</v>
      </c>
      <c r="L471" t="s">
        <v>4483</v>
      </c>
      <c r="M471">
        <v>2.8486301613217201E-2</v>
      </c>
      <c r="N471">
        <v>0.34252768920364302</v>
      </c>
    </row>
    <row r="472" spans="1:14">
      <c r="A472" t="s">
        <v>697</v>
      </c>
      <c r="B472">
        <v>1</v>
      </c>
      <c r="C472">
        <v>43572014</v>
      </c>
      <c r="D472">
        <v>44037685</v>
      </c>
      <c r="E472" t="s">
        <v>5196</v>
      </c>
      <c r="F472">
        <v>0.19</v>
      </c>
      <c r="G472" t="s">
        <v>5247</v>
      </c>
      <c r="H472" t="s">
        <v>5709</v>
      </c>
      <c r="I472" t="s">
        <v>14</v>
      </c>
      <c r="J472" t="s">
        <v>693</v>
      </c>
      <c r="K472">
        <v>16</v>
      </c>
      <c r="L472" t="s">
        <v>4446</v>
      </c>
      <c r="M472">
        <v>6.7266012751223195E-2</v>
      </c>
      <c r="N472">
        <v>0.43277074918012698</v>
      </c>
    </row>
    <row r="473" spans="1:14">
      <c r="A473" t="s">
        <v>698</v>
      </c>
      <c r="B473">
        <v>18</v>
      </c>
      <c r="C473">
        <v>55383415</v>
      </c>
      <c r="D473">
        <v>53050646</v>
      </c>
      <c r="E473" t="s">
        <v>5196</v>
      </c>
      <c r="F473">
        <v>1</v>
      </c>
      <c r="G473" t="s">
        <v>5247</v>
      </c>
      <c r="H473" t="s">
        <v>5710</v>
      </c>
      <c r="I473" t="s">
        <v>14</v>
      </c>
      <c r="J473" t="s">
        <v>699</v>
      </c>
      <c r="K473">
        <v>16</v>
      </c>
      <c r="L473" t="s">
        <v>5273</v>
      </c>
      <c r="M473">
        <v>0.806392319465564</v>
      </c>
      <c r="N473">
        <v>1</v>
      </c>
    </row>
    <row r="474" spans="1:14">
      <c r="A474" t="s">
        <v>700</v>
      </c>
      <c r="B474">
        <v>8</v>
      </c>
      <c r="C474">
        <v>10719265</v>
      </c>
      <c r="D474">
        <v>10576775</v>
      </c>
      <c r="E474" t="s">
        <v>5197</v>
      </c>
      <c r="F474">
        <v>0.3</v>
      </c>
      <c r="G474" t="s">
        <v>5247</v>
      </c>
      <c r="H474" t="s">
        <v>5711</v>
      </c>
      <c r="I474" t="s">
        <v>14</v>
      </c>
      <c r="J474" t="s">
        <v>701</v>
      </c>
      <c r="K474">
        <v>16</v>
      </c>
      <c r="L474" t="s">
        <v>4560</v>
      </c>
      <c r="M474">
        <v>0.13339990969917401</v>
      </c>
      <c r="N474">
        <v>0.54404316251460105</v>
      </c>
    </row>
    <row r="475" spans="1:14">
      <c r="A475" t="s">
        <v>702</v>
      </c>
      <c r="B475">
        <v>1</v>
      </c>
      <c r="C475">
        <v>114518963</v>
      </c>
      <c r="D475">
        <v>115061584</v>
      </c>
      <c r="E475" t="s">
        <v>5196</v>
      </c>
      <c r="F475">
        <v>0.31</v>
      </c>
      <c r="G475" t="s">
        <v>5247</v>
      </c>
      <c r="H475" t="s">
        <v>5712</v>
      </c>
      <c r="I475" t="s">
        <v>10</v>
      </c>
      <c r="J475" t="s">
        <v>701</v>
      </c>
      <c r="K475">
        <v>7</v>
      </c>
      <c r="L475" t="s">
        <v>4485</v>
      </c>
      <c r="M475">
        <v>9.3908532621834406E-2</v>
      </c>
      <c r="N475">
        <v>0.66073703270350703</v>
      </c>
    </row>
    <row r="476" spans="1:14">
      <c r="A476" t="s">
        <v>702</v>
      </c>
      <c r="B476">
        <v>1</v>
      </c>
      <c r="C476">
        <v>114518963</v>
      </c>
      <c r="D476">
        <v>115061584</v>
      </c>
      <c r="E476" t="s">
        <v>5196</v>
      </c>
      <c r="F476">
        <v>0.56999999999999995</v>
      </c>
      <c r="G476" t="s">
        <v>5247</v>
      </c>
      <c r="H476" t="s">
        <v>5713</v>
      </c>
      <c r="I476" t="s">
        <v>14</v>
      </c>
      <c r="J476" t="s">
        <v>701</v>
      </c>
      <c r="K476">
        <v>16</v>
      </c>
      <c r="L476" t="s">
        <v>4517</v>
      </c>
      <c r="M476">
        <v>0.338188639458672</v>
      </c>
      <c r="N476">
        <v>0.77470628526650698</v>
      </c>
    </row>
    <row r="477" spans="1:14">
      <c r="A477" t="s">
        <v>704</v>
      </c>
      <c r="B477">
        <v>4</v>
      </c>
      <c r="C477">
        <v>42121711</v>
      </c>
      <c r="D477">
        <v>42123728</v>
      </c>
      <c r="E477" t="s">
        <v>5196</v>
      </c>
      <c r="F477">
        <v>0.73</v>
      </c>
      <c r="G477" t="s">
        <v>5247</v>
      </c>
      <c r="H477" t="s">
        <v>5714</v>
      </c>
      <c r="I477" t="s">
        <v>14</v>
      </c>
      <c r="J477" t="s">
        <v>701</v>
      </c>
      <c r="K477">
        <v>16</v>
      </c>
      <c r="L477" t="s">
        <v>5210</v>
      </c>
      <c r="M477">
        <v>0.485113117456901</v>
      </c>
      <c r="N477">
        <v>0.88582734949725805</v>
      </c>
    </row>
    <row r="478" spans="1:14">
      <c r="A478" t="s">
        <v>705</v>
      </c>
      <c r="B478">
        <v>20</v>
      </c>
      <c r="C478">
        <v>14766825</v>
      </c>
      <c r="D478">
        <v>14747471</v>
      </c>
      <c r="E478" t="s">
        <v>4448</v>
      </c>
      <c r="F478">
        <v>0.22</v>
      </c>
      <c r="G478" t="s">
        <v>5247</v>
      </c>
      <c r="H478" t="s">
        <v>5715</v>
      </c>
      <c r="I478" t="s">
        <v>14</v>
      </c>
      <c r="J478" t="s">
        <v>701</v>
      </c>
      <c r="K478">
        <v>16</v>
      </c>
      <c r="L478" t="s">
        <v>4476</v>
      </c>
      <c r="M478">
        <v>8.4047540128129095E-2</v>
      </c>
      <c r="N478">
        <v>0.46437276097115499</v>
      </c>
    </row>
    <row r="479" spans="1:14">
      <c r="A479" t="s">
        <v>706</v>
      </c>
      <c r="B479">
        <v>5</v>
      </c>
      <c r="C479">
        <v>153418096</v>
      </c>
      <c r="D479">
        <v>152797656</v>
      </c>
      <c r="E479" t="s">
        <v>5197</v>
      </c>
      <c r="F479">
        <v>0.83</v>
      </c>
      <c r="G479" t="s">
        <v>5247</v>
      </c>
      <c r="H479" t="s">
        <v>5716</v>
      </c>
      <c r="I479" t="s">
        <v>14</v>
      </c>
      <c r="J479" t="s">
        <v>707</v>
      </c>
      <c r="K479">
        <v>17</v>
      </c>
      <c r="L479" t="s">
        <v>4518</v>
      </c>
      <c r="M479">
        <v>0.59681792219121099</v>
      </c>
      <c r="N479">
        <v>0.94153210870294701</v>
      </c>
    </row>
    <row r="480" spans="1:14">
      <c r="A480" t="s">
        <v>710</v>
      </c>
      <c r="B480">
        <v>6</v>
      </c>
      <c r="C480">
        <v>27332531</v>
      </c>
      <c r="D480">
        <v>27300310</v>
      </c>
      <c r="E480" t="s">
        <v>5196</v>
      </c>
      <c r="F480">
        <v>1</v>
      </c>
      <c r="G480" t="s">
        <v>5247</v>
      </c>
      <c r="H480" t="s">
        <v>5717</v>
      </c>
      <c r="I480" t="s">
        <v>14</v>
      </c>
      <c r="J480" t="s">
        <v>707</v>
      </c>
      <c r="K480">
        <v>16</v>
      </c>
      <c r="L480" t="s">
        <v>5273</v>
      </c>
      <c r="M480">
        <v>0.806392319465564</v>
      </c>
      <c r="N480">
        <v>1</v>
      </c>
    </row>
    <row r="481" spans="1:14">
      <c r="A481" t="s">
        <v>711</v>
      </c>
      <c r="B481">
        <v>7</v>
      </c>
      <c r="C481">
        <v>111258859</v>
      </c>
      <c r="D481">
        <v>110898915</v>
      </c>
      <c r="E481" t="s">
        <v>5195</v>
      </c>
      <c r="F481">
        <v>0.6</v>
      </c>
      <c r="G481" t="s">
        <v>5247</v>
      </c>
      <c r="H481" t="s">
        <v>5718</v>
      </c>
      <c r="I481" t="s">
        <v>14</v>
      </c>
      <c r="J481" t="s">
        <v>707</v>
      </c>
      <c r="K481">
        <v>16</v>
      </c>
      <c r="L481" t="s">
        <v>4486</v>
      </c>
      <c r="M481">
        <v>0.36421214799474599</v>
      </c>
      <c r="N481">
        <v>0.79706631589836696</v>
      </c>
    </row>
    <row r="482" spans="1:14">
      <c r="A482" t="s">
        <v>712</v>
      </c>
      <c r="B482">
        <v>21</v>
      </c>
      <c r="C482">
        <v>23732894</v>
      </c>
      <c r="D482">
        <v>25105211</v>
      </c>
      <c r="E482" t="s">
        <v>5196</v>
      </c>
      <c r="F482">
        <v>0.01</v>
      </c>
      <c r="G482" t="s">
        <v>5247</v>
      </c>
      <c r="H482" t="s">
        <v>5719</v>
      </c>
      <c r="I482" t="s">
        <v>10</v>
      </c>
      <c r="J482" t="s">
        <v>707</v>
      </c>
      <c r="K482">
        <v>6</v>
      </c>
      <c r="L482" t="s">
        <v>4525</v>
      </c>
      <c r="M482">
        <v>1.5151638819502301E-4</v>
      </c>
      <c r="N482">
        <v>0.40237608575592698</v>
      </c>
    </row>
    <row r="483" spans="1:14">
      <c r="A483" t="s">
        <v>712</v>
      </c>
      <c r="B483">
        <v>21</v>
      </c>
      <c r="C483">
        <v>23732894</v>
      </c>
      <c r="D483">
        <v>25105211</v>
      </c>
      <c r="E483" t="s">
        <v>5196</v>
      </c>
      <c r="F483">
        <v>0</v>
      </c>
      <c r="G483" t="s">
        <v>5247</v>
      </c>
      <c r="H483" t="s">
        <v>5211</v>
      </c>
      <c r="I483" t="s">
        <v>13</v>
      </c>
      <c r="J483" t="s">
        <v>707</v>
      </c>
      <c r="K483">
        <v>5</v>
      </c>
      <c r="L483" t="s">
        <v>5247</v>
      </c>
      <c r="M483">
        <v>3.1392529421349397E-17</v>
      </c>
      <c r="N483">
        <v>0.43448246478317498</v>
      </c>
    </row>
    <row r="484" spans="1:14">
      <c r="A484" t="s">
        <v>712</v>
      </c>
      <c r="B484">
        <v>21</v>
      </c>
      <c r="C484">
        <v>23732894</v>
      </c>
      <c r="D484">
        <v>25105211</v>
      </c>
      <c r="E484" t="s">
        <v>5196</v>
      </c>
      <c r="F484">
        <v>0.08</v>
      </c>
      <c r="G484" t="s">
        <v>5247</v>
      </c>
      <c r="H484" t="s">
        <v>5720</v>
      </c>
      <c r="I484" t="s">
        <v>14</v>
      </c>
      <c r="J484" t="s">
        <v>707</v>
      </c>
      <c r="K484">
        <v>16</v>
      </c>
      <c r="L484" t="s">
        <v>4447</v>
      </c>
      <c r="M484">
        <v>1.6879457268963199E-2</v>
      </c>
      <c r="N484">
        <v>0.305750994379963</v>
      </c>
    </row>
    <row r="485" spans="1:14">
      <c r="A485" t="s">
        <v>714</v>
      </c>
      <c r="B485">
        <v>5</v>
      </c>
      <c r="C485">
        <v>109678809</v>
      </c>
      <c r="D485">
        <v>109014510</v>
      </c>
      <c r="E485" t="s">
        <v>5196</v>
      </c>
      <c r="F485">
        <v>0.44</v>
      </c>
      <c r="G485" t="s">
        <v>5247</v>
      </c>
      <c r="H485" t="s">
        <v>5721</v>
      </c>
      <c r="I485" t="s">
        <v>10</v>
      </c>
      <c r="J485" t="s">
        <v>707</v>
      </c>
      <c r="K485">
        <v>5</v>
      </c>
      <c r="L485" t="s">
        <v>4466</v>
      </c>
      <c r="M485">
        <v>0.13783721668705201</v>
      </c>
      <c r="N485">
        <v>0.79430067908692903</v>
      </c>
    </row>
    <row r="486" spans="1:14">
      <c r="A486" t="s">
        <v>714</v>
      </c>
      <c r="B486">
        <v>5</v>
      </c>
      <c r="C486">
        <v>109678809</v>
      </c>
      <c r="D486">
        <v>109014510</v>
      </c>
      <c r="E486" t="s">
        <v>5196</v>
      </c>
      <c r="F486">
        <v>0.24</v>
      </c>
      <c r="G486" t="s">
        <v>5247</v>
      </c>
      <c r="H486" t="s">
        <v>5722</v>
      </c>
      <c r="I486" t="s">
        <v>14</v>
      </c>
      <c r="J486" t="s">
        <v>707</v>
      </c>
      <c r="K486">
        <v>16</v>
      </c>
      <c r="L486" t="s">
        <v>4449</v>
      </c>
      <c r="M486">
        <v>9.5792488470350406E-2</v>
      </c>
      <c r="N486">
        <v>0.48488350540755698</v>
      </c>
    </row>
    <row r="487" spans="1:14">
      <c r="A487" t="s">
        <v>717</v>
      </c>
      <c r="B487">
        <v>17</v>
      </c>
      <c r="C487">
        <v>2305605</v>
      </c>
      <c r="D487">
        <v>2208899</v>
      </c>
      <c r="E487" t="s">
        <v>5195</v>
      </c>
      <c r="F487">
        <v>0.61</v>
      </c>
      <c r="G487" t="s">
        <v>5247</v>
      </c>
      <c r="H487" t="s">
        <v>5723</v>
      </c>
      <c r="I487" t="s">
        <v>14</v>
      </c>
      <c r="J487" t="s">
        <v>707</v>
      </c>
      <c r="K487">
        <v>16</v>
      </c>
      <c r="L487" t="s">
        <v>4452</v>
      </c>
      <c r="M487">
        <v>0.37303483850642699</v>
      </c>
      <c r="N487">
        <v>0.80437147177599699</v>
      </c>
    </row>
    <row r="488" spans="1:14">
      <c r="A488" t="s">
        <v>718</v>
      </c>
      <c r="B488">
        <v>1</v>
      </c>
      <c r="C488">
        <v>97938540</v>
      </c>
      <c r="D488">
        <v>98404096</v>
      </c>
      <c r="E488" t="s">
        <v>5195</v>
      </c>
      <c r="F488">
        <v>0.87</v>
      </c>
      <c r="G488" t="s">
        <v>5247</v>
      </c>
      <c r="H488" t="s">
        <v>5724</v>
      </c>
      <c r="I488" t="s">
        <v>14</v>
      </c>
      <c r="J488" t="s">
        <v>707</v>
      </c>
      <c r="K488">
        <v>17</v>
      </c>
      <c r="L488" t="s">
        <v>4563</v>
      </c>
      <c r="M488">
        <v>0.64212352279079898</v>
      </c>
      <c r="N488">
        <v>0.96148105730265099</v>
      </c>
    </row>
    <row r="489" spans="1:14">
      <c r="A489" t="s">
        <v>721</v>
      </c>
      <c r="B489">
        <v>6</v>
      </c>
      <c r="C489">
        <v>28357424</v>
      </c>
      <c r="D489">
        <v>28325201</v>
      </c>
      <c r="E489" t="s">
        <v>5197</v>
      </c>
      <c r="F489">
        <v>0.9</v>
      </c>
      <c r="G489" t="s">
        <v>5247</v>
      </c>
      <c r="H489" t="s">
        <v>5725</v>
      </c>
      <c r="I489" t="s">
        <v>14</v>
      </c>
      <c r="J489" t="s">
        <v>707</v>
      </c>
      <c r="K489">
        <v>16</v>
      </c>
      <c r="L489" t="s">
        <v>5134</v>
      </c>
      <c r="M489">
        <v>0.66951405574702505</v>
      </c>
      <c r="N489">
        <v>0.975599799825426</v>
      </c>
    </row>
    <row r="490" spans="1:14">
      <c r="A490" t="s">
        <v>722</v>
      </c>
      <c r="B490">
        <v>5</v>
      </c>
      <c r="C490">
        <v>61400496</v>
      </c>
      <c r="D490">
        <v>60696323</v>
      </c>
      <c r="E490" t="s">
        <v>5196</v>
      </c>
      <c r="F490">
        <v>0.96</v>
      </c>
      <c r="G490" t="s">
        <v>5247</v>
      </c>
      <c r="H490" t="s">
        <v>5726</v>
      </c>
      <c r="I490" t="s">
        <v>14</v>
      </c>
      <c r="J490" t="s">
        <v>707</v>
      </c>
      <c r="K490">
        <v>16</v>
      </c>
      <c r="L490" t="s">
        <v>4527</v>
      </c>
      <c r="M490">
        <v>0.74698025011478097</v>
      </c>
      <c r="N490">
        <v>0.99490068379353702</v>
      </c>
    </row>
    <row r="491" spans="1:14">
      <c r="A491" t="s">
        <v>723</v>
      </c>
      <c r="B491">
        <v>6</v>
      </c>
      <c r="C491">
        <v>27344299</v>
      </c>
      <c r="D491">
        <v>27312078</v>
      </c>
      <c r="E491" t="s">
        <v>5196</v>
      </c>
      <c r="F491">
        <v>0.48</v>
      </c>
      <c r="G491" t="s">
        <v>5247</v>
      </c>
      <c r="H491" t="s">
        <v>5727</v>
      </c>
      <c r="I491" t="s">
        <v>14</v>
      </c>
      <c r="J491" t="s">
        <v>707</v>
      </c>
      <c r="K491">
        <v>16</v>
      </c>
      <c r="L491" t="s">
        <v>4549</v>
      </c>
      <c r="M491">
        <v>0.26400976338675802</v>
      </c>
      <c r="N491">
        <v>0.70373454383461997</v>
      </c>
    </row>
    <row r="492" spans="1:14">
      <c r="A492" t="s">
        <v>724</v>
      </c>
      <c r="B492">
        <v>12</v>
      </c>
      <c r="C492">
        <v>10408358</v>
      </c>
      <c r="D492">
        <v>10560957</v>
      </c>
      <c r="E492" t="s">
        <v>5195</v>
      </c>
      <c r="F492">
        <v>0</v>
      </c>
      <c r="G492" t="s">
        <v>5247</v>
      </c>
      <c r="H492" t="s">
        <v>5728</v>
      </c>
      <c r="I492" t="s">
        <v>10</v>
      </c>
      <c r="J492" t="s">
        <v>725</v>
      </c>
      <c r="K492">
        <v>6</v>
      </c>
      <c r="L492" t="s">
        <v>5247</v>
      </c>
      <c r="M492">
        <v>0</v>
      </c>
      <c r="N492">
        <v>0.39033428790216501</v>
      </c>
    </row>
    <row r="493" spans="1:14">
      <c r="A493" t="s">
        <v>724</v>
      </c>
      <c r="B493">
        <v>12</v>
      </c>
      <c r="C493">
        <v>10408358</v>
      </c>
      <c r="D493">
        <v>10560957</v>
      </c>
      <c r="E493" t="s">
        <v>5195</v>
      </c>
      <c r="F493">
        <v>0.04</v>
      </c>
      <c r="G493" t="s">
        <v>5247</v>
      </c>
      <c r="H493" t="s">
        <v>5729</v>
      </c>
      <c r="I493" t="s">
        <v>13</v>
      </c>
      <c r="J493" t="s">
        <v>725</v>
      </c>
      <c r="K493">
        <v>5</v>
      </c>
      <c r="L493" t="s">
        <v>4479</v>
      </c>
      <c r="M493">
        <v>1.89361819909977E-3</v>
      </c>
      <c r="N493">
        <v>0.47783024940142099</v>
      </c>
    </row>
    <row r="494" spans="1:14">
      <c r="A494" t="s">
        <v>724</v>
      </c>
      <c r="B494">
        <v>12</v>
      </c>
      <c r="C494">
        <v>10408358</v>
      </c>
      <c r="D494">
        <v>10560957</v>
      </c>
      <c r="E494" t="s">
        <v>5195</v>
      </c>
      <c r="F494">
        <v>0.48</v>
      </c>
      <c r="G494" t="s">
        <v>5247</v>
      </c>
      <c r="H494" t="s">
        <v>5730</v>
      </c>
      <c r="I494" t="s">
        <v>14</v>
      </c>
      <c r="J494" t="s">
        <v>725</v>
      </c>
      <c r="K494">
        <v>16</v>
      </c>
      <c r="L494" t="s">
        <v>4549</v>
      </c>
      <c r="M494">
        <v>0.26400976338675802</v>
      </c>
      <c r="N494">
        <v>0.70373454383461997</v>
      </c>
    </row>
    <row r="495" spans="1:14">
      <c r="A495" t="s">
        <v>726</v>
      </c>
      <c r="B495">
        <v>6</v>
      </c>
      <c r="C495">
        <v>137193653</v>
      </c>
      <c r="D495">
        <v>137514790</v>
      </c>
      <c r="E495" t="s">
        <v>5197</v>
      </c>
      <c r="F495">
        <v>0.02</v>
      </c>
      <c r="G495" t="s">
        <v>5247</v>
      </c>
      <c r="H495" t="s">
        <v>5731</v>
      </c>
      <c r="I495" t="s">
        <v>13</v>
      </c>
      <c r="J495" t="s">
        <v>725</v>
      </c>
      <c r="K495">
        <v>6</v>
      </c>
      <c r="L495" t="s">
        <v>4475</v>
      </c>
      <c r="M495">
        <v>5.8886116581687205E-4</v>
      </c>
      <c r="N495">
        <v>0.41413205522026197</v>
      </c>
    </row>
    <row r="496" spans="1:14">
      <c r="A496" t="s">
        <v>726</v>
      </c>
      <c r="B496">
        <v>6</v>
      </c>
      <c r="C496">
        <v>137193653</v>
      </c>
      <c r="D496">
        <v>137514790</v>
      </c>
      <c r="E496" t="s">
        <v>5197</v>
      </c>
      <c r="F496">
        <v>0.46</v>
      </c>
      <c r="G496" t="s">
        <v>5247</v>
      </c>
      <c r="H496" t="s">
        <v>5732</v>
      </c>
      <c r="I496" t="s">
        <v>14</v>
      </c>
      <c r="J496" t="s">
        <v>725</v>
      </c>
      <c r="K496">
        <v>16</v>
      </c>
      <c r="L496" t="s">
        <v>4458</v>
      </c>
      <c r="M496">
        <v>0.248308389151675</v>
      </c>
      <c r="N496">
        <v>0.68718022529108003</v>
      </c>
    </row>
    <row r="497" spans="1:14">
      <c r="A497" t="s">
        <v>727</v>
      </c>
      <c r="B497">
        <v>1</v>
      </c>
      <c r="C497">
        <v>67278918</v>
      </c>
      <c r="D497">
        <v>67744601</v>
      </c>
      <c r="E497" t="s">
        <v>5196</v>
      </c>
      <c r="F497">
        <v>0.48</v>
      </c>
      <c r="G497" t="s">
        <v>5247</v>
      </c>
      <c r="H497" t="s">
        <v>5733</v>
      </c>
      <c r="I497" t="s">
        <v>10</v>
      </c>
      <c r="J497" t="s">
        <v>725</v>
      </c>
      <c r="K497">
        <v>5</v>
      </c>
      <c r="L497" t="s">
        <v>4549</v>
      </c>
      <c r="M497">
        <v>0.15926236867858701</v>
      </c>
      <c r="N497">
        <v>0.81811692991273999</v>
      </c>
    </row>
    <row r="498" spans="1:14">
      <c r="A498" t="s">
        <v>727</v>
      </c>
      <c r="B498">
        <v>1</v>
      </c>
      <c r="C498">
        <v>67278918</v>
      </c>
      <c r="D498">
        <v>67744601</v>
      </c>
      <c r="E498" t="s">
        <v>5196</v>
      </c>
      <c r="F498">
        <v>0.21</v>
      </c>
      <c r="G498" t="s">
        <v>5247</v>
      </c>
      <c r="H498" t="s">
        <v>5734</v>
      </c>
      <c r="I498" t="s">
        <v>14</v>
      </c>
      <c r="J498" t="s">
        <v>725</v>
      </c>
      <c r="K498">
        <v>16</v>
      </c>
      <c r="L498" t="s">
        <v>4442</v>
      </c>
      <c r="M498">
        <v>7.8338045832293507E-2</v>
      </c>
      <c r="N498">
        <v>0.45395440887768002</v>
      </c>
    </row>
    <row r="499" spans="1:14">
      <c r="A499" t="s">
        <v>729</v>
      </c>
      <c r="B499">
        <v>2</v>
      </c>
      <c r="C499">
        <v>191145762</v>
      </c>
      <c r="D499">
        <v>192010488</v>
      </c>
      <c r="E499" t="s">
        <v>5196</v>
      </c>
      <c r="F499">
        <v>0.28999999999999998</v>
      </c>
      <c r="G499" t="s">
        <v>5247</v>
      </c>
      <c r="H499" t="s">
        <v>5735</v>
      </c>
      <c r="I499" t="s">
        <v>10</v>
      </c>
      <c r="J499" t="s">
        <v>725</v>
      </c>
      <c r="K499">
        <v>6</v>
      </c>
      <c r="L499" t="s">
        <v>4488</v>
      </c>
      <c r="M499">
        <v>7.6861841305704198E-2</v>
      </c>
      <c r="N499">
        <v>0.66707855961320495</v>
      </c>
    </row>
    <row r="500" spans="1:14">
      <c r="A500" t="s">
        <v>729</v>
      </c>
      <c r="B500">
        <v>2</v>
      </c>
      <c r="C500">
        <v>191145762</v>
      </c>
      <c r="D500">
        <v>192010488</v>
      </c>
      <c r="E500" t="s">
        <v>5196</v>
      </c>
      <c r="F500">
        <v>0.49</v>
      </c>
      <c r="G500" t="s">
        <v>5247</v>
      </c>
      <c r="H500" t="s">
        <v>5736</v>
      </c>
      <c r="I500" t="s">
        <v>14</v>
      </c>
      <c r="J500" t="s">
        <v>725</v>
      </c>
      <c r="K500">
        <v>16</v>
      </c>
      <c r="L500" t="s">
        <v>4510</v>
      </c>
      <c r="M500">
        <v>0.27196719773616401</v>
      </c>
      <c r="N500">
        <v>0.71190495587452496</v>
      </c>
    </row>
    <row r="501" spans="1:14">
      <c r="A501" t="s">
        <v>730</v>
      </c>
      <c r="B501">
        <v>2</v>
      </c>
      <c r="C501">
        <v>59067423</v>
      </c>
      <c r="D501">
        <v>59294558</v>
      </c>
      <c r="E501" t="s">
        <v>5195</v>
      </c>
      <c r="F501">
        <v>7.0000000000000007E-2</v>
      </c>
      <c r="G501" t="s">
        <v>5247</v>
      </c>
      <c r="H501" t="s">
        <v>5737</v>
      </c>
      <c r="I501" t="s">
        <v>10</v>
      </c>
      <c r="J501" t="s">
        <v>731</v>
      </c>
      <c r="K501">
        <v>7</v>
      </c>
      <c r="L501" t="s">
        <v>4543</v>
      </c>
      <c r="M501">
        <v>7.2316222397521704E-3</v>
      </c>
      <c r="N501">
        <v>0.437492551917599</v>
      </c>
    </row>
    <row r="502" spans="1:14">
      <c r="A502" t="s">
        <v>730</v>
      </c>
      <c r="B502">
        <v>2</v>
      </c>
      <c r="C502">
        <v>59067423</v>
      </c>
      <c r="D502">
        <v>59294558</v>
      </c>
      <c r="E502" t="s">
        <v>5195</v>
      </c>
      <c r="F502">
        <v>0</v>
      </c>
      <c r="G502" t="s">
        <v>5247</v>
      </c>
      <c r="H502" t="s">
        <v>5738</v>
      </c>
      <c r="I502" t="s">
        <v>13</v>
      </c>
      <c r="J502" t="s">
        <v>731</v>
      </c>
      <c r="K502">
        <v>7</v>
      </c>
      <c r="L502" t="s">
        <v>5247</v>
      </c>
      <c r="M502">
        <v>0</v>
      </c>
      <c r="N502">
        <v>0.35433043506668699</v>
      </c>
    </row>
    <row r="503" spans="1:14">
      <c r="A503" t="s">
        <v>730</v>
      </c>
      <c r="B503">
        <v>2</v>
      </c>
      <c r="C503">
        <v>59067423</v>
      </c>
      <c r="D503">
        <v>59294558</v>
      </c>
      <c r="E503" t="s">
        <v>5195</v>
      </c>
      <c r="F503">
        <v>0.18</v>
      </c>
      <c r="G503" t="s">
        <v>5247</v>
      </c>
      <c r="H503" t="s">
        <v>5739</v>
      </c>
      <c r="I503" t="s">
        <v>14</v>
      </c>
      <c r="J503" t="s">
        <v>731</v>
      </c>
      <c r="K503">
        <v>16</v>
      </c>
      <c r="L503" t="s">
        <v>4477</v>
      </c>
      <c r="M503">
        <v>6.1913216705024303E-2</v>
      </c>
      <c r="N503">
        <v>0.42199569883701499</v>
      </c>
    </row>
    <row r="504" spans="1:14">
      <c r="A504" t="s">
        <v>734</v>
      </c>
      <c r="B504">
        <v>22</v>
      </c>
      <c r="C504">
        <v>48478600</v>
      </c>
      <c r="D504">
        <v>48874412</v>
      </c>
      <c r="E504" t="s">
        <v>5195</v>
      </c>
      <c r="F504">
        <v>0.34</v>
      </c>
      <c r="G504" t="s">
        <v>5247</v>
      </c>
      <c r="H504" t="s">
        <v>5740</v>
      </c>
      <c r="I504" t="s">
        <v>10</v>
      </c>
      <c r="J504" t="s">
        <v>731</v>
      </c>
      <c r="K504">
        <v>6</v>
      </c>
      <c r="L504" t="s">
        <v>4565</v>
      </c>
      <c r="M504">
        <v>9.9977946347768007E-2</v>
      </c>
      <c r="N504">
        <v>0.70492902578092498</v>
      </c>
    </row>
    <row r="505" spans="1:14">
      <c r="A505" t="s">
        <v>734</v>
      </c>
      <c r="B505">
        <v>22</v>
      </c>
      <c r="C505">
        <v>48478600</v>
      </c>
      <c r="D505">
        <v>48874412</v>
      </c>
      <c r="E505" t="s">
        <v>5195</v>
      </c>
      <c r="F505">
        <v>0.47</v>
      </c>
      <c r="G505" t="s">
        <v>5247</v>
      </c>
      <c r="H505" t="s">
        <v>5741</v>
      </c>
      <c r="I505" t="s">
        <v>13</v>
      </c>
      <c r="J505" t="s">
        <v>731</v>
      </c>
      <c r="K505">
        <v>7</v>
      </c>
      <c r="L505" t="s">
        <v>4471</v>
      </c>
      <c r="M505">
        <v>0.18334771306921499</v>
      </c>
      <c r="N505">
        <v>0.77791211303478602</v>
      </c>
    </row>
    <row r="506" spans="1:14">
      <c r="A506" t="s">
        <v>734</v>
      </c>
      <c r="B506">
        <v>22</v>
      </c>
      <c r="C506">
        <v>48478600</v>
      </c>
      <c r="D506">
        <v>48874412</v>
      </c>
      <c r="E506" t="s">
        <v>5195</v>
      </c>
      <c r="F506">
        <v>0.19</v>
      </c>
      <c r="G506" t="s">
        <v>5247</v>
      </c>
      <c r="H506" t="s">
        <v>5742</v>
      </c>
      <c r="I506" t="s">
        <v>14</v>
      </c>
      <c r="J506" t="s">
        <v>731</v>
      </c>
      <c r="K506">
        <v>16</v>
      </c>
      <c r="L506" t="s">
        <v>4446</v>
      </c>
      <c r="M506">
        <v>6.7266012751223195E-2</v>
      </c>
      <c r="N506">
        <v>0.43277074918012698</v>
      </c>
    </row>
    <row r="507" spans="1:14">
      <c r="A507" t="s">
        <v>737</v>
      </c>
      <c r="B507">
        <v>12</v>
      </c>
      <c r="C507">
        <v>54028026</v>
      </c>
      <c r="D507">
        <v>54421810</v>
      </c>
      <c r="E507" t="s">
        <v>5197</v>
      </c>
      <c r="F507">
        <v>0.43</v>
      </c>
      <c r="G507" t="s">
        <v>5247</v>
      </c>
      <c r="H507" t="s">
        <v>5743</v>
      </c>
      <c r="I507" t="s">
        <v>14</v>
      </c>
      <c r="J507" t="s">
        <v>731</v>
      </c>
      <c r="K507">
        <v>16</v>
      </c>
      <c r="L507" t="s">
        <v>4520</v>
      </c>
      <c r="M507">
        <v>0.22529371473349299</v>
      </c>
      <c r="N507">
        <v>0.66181136054132805</v>
      </c>
    </row>
    <row r="508" spans="1:14">
      <c r="A508" t="s">
        <v>738</v>
      </c>
      <c r="B508">
        <v>5</v>
      </c>
      <c r="C508">
        <v>158503125</v>
      </c>
      <c r="D508">
        <v>157930133</v>
      </c>
      <c r="E508" t="s">
        <v>5198</v>
      </c>
      <c r="F508">
        <v>0</v>
      </c>
      <c r="G508" t="s">
        <v>5247</v>
      </c>
      <c r="H508" t="s">
        <v>5744</v>
      </c>
      <c r="I508" t="s">
        <v>14</v>
      </c>
      <c r="J508" t="s">
        <v>731</v>
      </c>
      <c r="K508">
        <v>16</v>
      </c>
      <c r="L508" t="s">
        <v>5247</v>
      </c>
      <c r="M508">
        <v>0</v>
      </c>
      <c r="N508">
        <v>0.193607680534436</v>
      </c>
    </row>
    <row r="509" spans="1:14">
      <c r="A509" t="s">
        <v>739</v>
      </c>
      <c r="B509">
        <v>5</v>
      </c>
      <c r="C509">
        <v>96218312</v>
      </c>
      <c r="D509">
        <v>95554016</v>
      </c>
      <c r="E509" t="s">
        <v>5198</v>
      </c>
      <c r="F509">
        <v>0.39</v>
      </c>
      <c r="G509" t="s">
        <v>5247</v>
      </c>
      <c r="H509" t="s">
        <v>5745</v>
      </c>
      <c r="I509" t="s">
        <v>10</v>
      </c>
      <c r="J509" t="s">
        <v>731</v>
      </c>
      <c r="K509">
        <v>5</v>
      </c>
      <c r="L509" t="s">
        <v>5206</v>
      </c>
      <c r="M509">
        <v>0.112758371409971</v>
      </c>
      <c r="N509">
        <v>0.762827770842328</v>
      </c>
    </row>
    <row r="510" spans="1:14">
      <c r="A510" t="s">
        <v>739</v>
      </c>
      <c r="B510">
        <v>5</v>
      </c>
      <c r="C510">
        <v>96218312</v>
      </c>
      <c r="D510">
        <v>95554016</v>
      </c>
      <c r="E510" t="s">
        <v>5198</v>
      </c>
      <c r="F510">
        <v>0.52</v>
      </c>
      <c r="G510" t="s">
        <v>5247</v>
      </c>
      <c r="H510" t="s">
        <v>5746</v>
      </c>
      <c r="I510" t="s">
        <v>13</v>
      </c>
      <c r="J510" t="s">
        <v>731</v>
      </c>
      <c r="K510">
        <v>5</v>
      </c>
      <c r="L510" t="s">
        <v>4515</v>
      </c>
      <c r="M510">
        <v>0.18188307008726001</v>
      </c>
      <c r="N510">
        <v>0.84073763132141299</v>
      </c>
    </row>
    <row r="511" spans="1:14">
      <c r="A511" t="s">
        <v>739</v>
      </c>
      <c r="B511">
        <v>5</v>
      </c>
      <c r="C511">
        <v>96218312</v>
      </c>
      <c r="D511">
        <v>95554016</v>
      </c>
      <c r="E511" t="s">
        <v>5198</v>
      </c>
      <c r="F511">
        <v>0.63</v>
      </c>
      <c r="G511" t="s">
        <v>5247</v>
      </c>
      <c r="H511" t="s">
        <v>5747</v>
      </c>
      <c r="I511" t="s">
        <v>14</v>
      </c>
      <c r="J511" t="s">
        <v>731</v>
      </c>
      <c r="K511">
        <v>16</v>
      </c>
      <c r="L511" t="s">
        <v>4480</v>
      </c>
      <c r="M511">
        <v>0.39090711596247002</v>
      </c>
      <c r="N511">
        <v>0.81875488709857702</v>
      </c>
    </row>
    <row r="512" spans="1:14">
      <c r="A512" t="s">
        <v>740</v>
      </c>
      <c r="B512">
        <v>2</v>
      </c>
      <c r="C512">
        <v>18204788</v>
      </c>
      <c r="D512">
        <v>18386054</v>
      </c>
      <c r="E512" t="s">
        <v>5196</v>
      </c>
      <c r="F512">
        <v>0</v>
      </c>
      <c r="G512" t="s">
        <v>5247</v>
      </c>
      <c r="H512" t="s">
        <v>5748</v>
      </c>
      <c r="I512" t="s">
        <v>14</v>
      </c>
      <c r="J512" t="s">
        <v>731</v>
      </c>
      <c r="K512">
        <v>16</v>
      </c>
      <c r="L512" t="s">
        <v>5247</v>
      </c>
      <c r="M512">
        <v>0</v>
      </c>
      <c r="N512">
        <v>0.193607680534436</v>
      </c>
    </row>
    <row r="513" spans="1:14">
      <c r="A513" t="s">
        <v>741</v>
      </c>
      <c r="B513">
        <v>12</v>
      </c>
      <c r="C513">
        <v>57133500</v>
      </c>
      <c r="D513">
        <v>57527283</v>
      </c>
      <c r="E513" t="s">
        <v>5197</v>
      </c>
      <c r="F513">
        <v>0.13</v>
      </c>
      <c r="G513" t="s">
        <v>5247</v>
      </c>
      <c r="H513" t="s">
        <v>5749</v>
      </c>
      <c r="I513" t="s">
        <v>14</v>
      </c>
      <c r="J513" t="s">
        <v>731</v>
      </c>
      <c r="K513">
        <v>16</v>
      </c>
      <c r="L513" t="s">
        <v>4456</v>
      </c>
      <c r="M513">
        <v>3.7231133725714703E-2</v>
      </c>
      <c r="N513">
        <v>0.36603854986976803</v>
      </c>
    </row>
    <row r="514" spans="1:14">
      <c r="A514" t="s">
        <v>742</v>
      </c>
      <c r="B514">
        <v>1</v>
      </c>
      <c r="C514">
        <v>149934520</v>
      </c>
      <c r="D514">
        <v>149906413</v>
      </c>
      <c r="E514" t="s">
        <v>5197</v>
      </c>
      <c r="F514">
        <v>0.32</v>
      </c>
      <c r="G514" t="s">
        <v>5247</v>
      </c>
      <c r="H514" t="s">
        <v>5750</v>
      </c>
      <c r="I514" t="s">
        <v>10</v>
      </c>
      <c r="J514" t="s">
        <v>731</v>
      </c>
      <c r="K514">
        <v>6</v>
      </c>
      <c r="L514" t="s">
        <v>4450</v>
      </c>
      <c r="M514">
        <v>9.0471524952594307E-2</v>
      </c>
      <c r="N514">
        <v>0.69004881869218504</v>
      </c>
    </row>
    <row r="515" spans="1:14">
      <c r="A515" t="s">
        <v>742</v>
      </c>
      <c r="B515">
        <v>1</v>
      </c>
      <c r="C515">
        <v>149934520</v>
      </c>
      <c r="D515">
        <v>149906413</v>
      </c>
      <c r="E515" t="s">
        <v>5197</v>
      </c>
      <c r="F515">
        <v>0.17</v>
      </c>
      <c r="G515" t="s">
        <v>5247</v>
      </c>
      <c r="H515" t="s">
        <v>5751</v>
      </c>
      <c r="I515" t="s">
        <v>13</v>
      </c>
      <c r="J515" t="s">
        <v>731</v>
      </c>
      <c r="K515">
        <v>6</v>
      </c>
      <c r="L515" t="s">
        <v>4509</v>
      </c>
      <c r="M515">
        <v>3.1101022536604801E-2</v>
      </c>
      <c r="N515">
        <v>0.56651960747882402</v>
      </c>
    </row>
    <row r="516" spans="1:14">
      <c r="A516" t="s">
        <v>742</v>
      </c>
      <c r="B516">
        <v>1</v>
      </c>
      <c r="C516">
        <v>149934520</v>
      </c>
      <c r="D516">
        <v>149906413</v>
      </c>
      <c r="E516" t="s">
        <v>5197</v>
      </c>
      <c r="F516">
        <v>0.54</v>
      </c>
      <c r="G516" t="s">
        <v>5247</v>
      </c>
      <c r="H516" t="s">
        <v>5752</v>
      </c>
      <c r="I516" t="s">
        <v>14</v>
      </c>
      <c r="J516" t="s">
        <v>731</v>
      </c>
      <c r="K516">
        <v>16</v>
      </c>
      <c r="L516" t="s">
        <v>4564</v>
      </c>
      <c r="M516">
        <v>0.31281977470891997</v>
      </c>
      <c r="N516">
        <v>0.75169161084832503</v>
      </c>
    </row>
    <row r="517" spans="1:14">
      <c r="A517" t="s">
        <v>744</v>
      </c>
      <c r="B517">
        <v>2</v>
      </c>
      <c r="C517">
        <v>233770738</v>
      </c>
      <c r="D517">
        <v>234679384</v>
      </c>
      <c r="E517" t="s">
        <v>5197</v>
      </c>
      <c r="F517">
        <v>0.96</v>
      </c>
      <c r="G517" t="s">
        <v>5247</v>
      </c>
      <c r="H517" t="s">
        <v>5753</v>
      </c>
      <c r="I517" t="s">
        <v>14</v>
      </c>
      <c r="J517" t="s">
        <v>731</v>
      </c>
      <c r="K517">
        <v>16</v>
      </c>
      <c r="L517" t="s">
        <v>4527</v>
      </c>
      <c r="M517">
        <v>0.74698025011478097</v>
      </c>
      <c r="N517">
        <v>0.99490068379353702</v>
      </c>
    </row>
    <row r="518" spans="1:14">
      <c r="A518" t="s">
        <v>745</v>
      </c>
      <c r="B518">
        <v>3</v>
      </c>
      <c r="C518">
        <v>123346931</v>
      </c>
      <c r="D518">
        <v>123065778</v>
      </c>
      <c r="E518" t="s">
        <v>5198</v>
      </c>
      <c r="F518">
        <v>0.09</v>
      </c>
      <c r="G518" t="s">
        <v>5247</v>
      </c>
      <c r="H518" t="s">
        <v>5754</v>
      </c>
      <c r="I518" t="s">
        <v>14</v>
      </c>
      <c r="J518" t="s">
        <v>731</v>
      </c>
      <c r="K518">
        <v>16</v>
      </c>
      <c r="L518" t="s">
        <v>4562</v>
      </c>
      <c r="M518">
        <v>2.0525132161091801E-2</v>
      </c>
      <c r="N518">
        <v>0.31823316587714601</v>
      </c>
    </row>
    <row r="519" spans="1:14">
      <c r="A519" t="s">
        <v>746</v>
      </c>
      <c r="B519">
        <v>20</v>
      </c>
      <c r="C519">
        <v>46964203</v>
      </c>
      <c r="D519">
        <v>45592842</v>
      </c>
      <c r="E519" t="s">
        <v>5197</v>
      </c>
      <c r="F519">
        <v>0.18</v>
      </c>
      <c r="G519" t="s">
        <v>5247</v>
      </c>
      <c r="H519" t="s">
        <v>5755</v>
      </c>
      <c r="I519" t="s">
        <v>14</v>
      </c>
      <c r="J519" t="s">
        <v>731</v>
      </c>
      <c r="K519">
        <v>16</v>
      </c>
      <c r="L519" t="s">
        <v>4477</v>
      </c>
      <c r="M519">
        <v>6.1913216705024303E-2</v>
      </c>
      <c r="N519">
        <v>0.42199569883701499</v>
      </c>
    </row>
    <row r="520" spans="1:14">
      <c r="A520" t="s">
        <v>747</v>
      </c>
      <c r="B520">
        <v>1</v>
      </c>
      <c r="C520">
        <v>221902272</v>
      </c>
      <c r="D520">
        <v>222075614</v>
      </c>
      <c r="E520" t="s">
        <v>5197</v>
      </c>
      <c r="F520">
        <v>0.73</v>
      </c>
      <c r="G520" t="s">
        <v>5247</v>
      </c>
      <c r="H520" t="s">
        <v>5756</v>
      </c>
      <c r="I520" t="s">
        <v>14</v>
      </c>
      <c r="J520" t="s">
        <v>731</v>
      </c>
      <c r="K520">
        <v>16</v>
      </c>
      <c r="L520" t="s">
        <v>5210</v>
      </c>
      <c r="M520">
        <v>0.485113117456901</v>
      </c>
      <c r="N520">
        <v>0.88582734949725805</v>
      </c>
    </row>
    <row r="521" spans="1:14">
      <c r="A521" t="s">
        <v>748</v>
      </c>
      <c r="B521">
        <v>12</v>
      </c>
      <c r="C521">
        <v>107696741</v>
      </c>
      <c r="D521">
        <v>108090518</v>
      </c>
      <c r="E521" t="s">
        <v>5198</v>
      </c>
      <c r="F521">
        <v>0.48</v>
      </c>
      <c r="G521" t="s">
        <v>5247</v>
      </c>
      <c r="H521" t="s">
        <v>5757</v>
      </c>
      <c r="I521" t="s">
        <v>13</v>
      </c>
      <c r="J521" t="s">
        <v>731</v>
      </c>
      <c r="K521">
        <v>5</v>
      </c>
      <c r="L521" t="s">
        <v>4549</v>
      </c>
      <c r="M521">
        <v>0.15926236867858701</v>
      </c>
      <c r="N521">
        <v>0.81811692991273999</v>
      </c>
    </row>
    <row r="522" spans="1:14">
      <c r="A522" t="s">
        <v>748</v>
      </c>
      <c r="B522">
        <v>12</v>
      </c>
      <c r="C522">
        <v>107696741</v>
      </c>
      <c r="D522">
        <v>108090518</v>
      </c>
      <c r="E522" t="s">
        <v>5198</v>
      </c>
      <c r="F522">
        <v>0.34</v>
      </c>
      <c r="G522" t="s">
        <v>5247</v>
      </c>
      <c r="H522" t="s">
        <v>5758</v>
      </c>
      <c r="I522" t="s">
        <v>14</v>
      </c>
      <c r="J522" t="s">
        <v>731</v>
      </c>
      <c r="K522">
        <v>16</v>
      </c>
      <c r="L522" t="s">
        <v>4565</v>
      </c>
      <c r="M522">
        <v>0.16025192850287201</v>
      </c>
      <c r="N522">
        <v>0.58170252926814703</v>
      </c>
    </row>
    <row r="523" spans="1:14">
      <c r="A523" t="s">
        <v>749</v>
      </c>
      <c r="B523">
        <v>1</v>
      </c>
      <c r="C523">
        <v>42004603</v>
      </c>
      <c r="D523">
        <v>42470274</v>
      </c>
      <c r="E523" t="s">
        <v>5198</v>
      </c>
      <c r="F523">
        <v>0.11</v>
      </c>
      <c r="G523" t="s">
        <v>5247</v>
      </c>
      <c r="H523" t="s">
        <v>5759</v>
      </c>
      <c r="I523" t="s">
        <v>14</v>
      </c>
      <c r="J523" t="s">
        <v>731</v>
      </c>
      <c r="K523">
        <v>16</v>
      </c>
      <c r="L523" t="s">
        <v>4483</v>
      </c>
      <c r="M523">
        <v>2.8486301613217201E-2</v>
      </c>
      <c r="N523">
        <v>0.34252768920364302</v>
      </c>
    </row>
    <row r="524" spans="1:14">
      <c r="A524" t="s">
        <v>750</v>
      </c>
      <c r="B524">
        <v>4</v>
      </c>
      <c r="C524">
        <v>4988571</v>
      </c>
      <c r="D524">
        <v>4990298</v>
      </c>
      <c r="E524" t="s">
        <v>5198</v>
      </c>
      <c r="F524">
        <v>0.32</v>
      </c>
      <c r="G524" t="s">
        <v>5247</v>
      </c>
      <c r="H524" t="s">
        <v>5760</v>
      </c>
      <c r="I524" t="s">
        <v>14</v>
      </c>
      <c r="J524" t="s">
        <v>731</v>
      </c>
      <c r="K524">
        <v>16</v>
      </c>
      <c r="L524" t="s">
        <v>4450</v>
      </c>
      <c r="M524">
        <v>0.14665833863345301</v>
      </c>
      <c r="N524">
        <v>0.56304042635894402</v>
      </c>
    </row>
    <row r="525" spans="1:14">
      <c r="A525" t="s">
        <v>751</v>
      </c>
      <c r="B525">
        <v>3</v>
      </c>
      <c r="C525">
        <v>150348753</v>
      </c>
      <c r="D525">
        <v>150066540</v>
      </c>
      <c r="E525" t="s">
        <v>5195</v>
      </c>
      <c r="F525">
        <v>1</v>
      </c>
      <c r="G525" t="s">
        <v>5247</v>
      </c>
      <c r="H525" t="s">
        <v>5761</v>
      </c>
      <c r="I525" t="s">
        <v>14</v>
      </c>
      <c r="J525" t="s">
        <v>731</v>
      </c>
      <c r="K525">
        <v>16</v>
      </c>
      <c r="L525" t="s">
        <v>5273</v>
      </c>
      <c r="M525">
        <v>0.806392319465564</v>
      </c>
      <c r="N525">
        <v>1</v>
      </c>
    </row>
    <row r="526" spans="1:14">
      <c r="A526" t="s">
        <v>752</v>
      </c>
      <c r="B526">
        <v>13</v>
      </c>
      <c r="C526">
        <v>80384153</v>
      </c>
      <c r="D526">
        <v>80958288</v>
      </c>
      <c r="E526" t="s">
        <v>5197</v>
      </c>
      <c r="F526">
        <v>0.11</v>
      </c>
      <c r="G526" t="s">
        <v>5247</v>
      </c>
      <c r="H526" t="s">
        <v>5762</v>
      </c>
      <c r="I526" t="s">
        <v>10</v>
      </c>
      <c r="J526" t="s">
        <v>731</v>
      </c>
      <c r="K526">
        <v>5</v>
      </c>
      <c r="L526" t="s">
        <v>4483</v>
      </c>
      <c r="M526">
        <v>1.2523991025066799E-2</v>
      </c>
      <c r="N526">
        <v>0.54637233150580899</v>
      </c>
    </row>
    <row r="527" spans="1:14">
      <c r="A527" t="s">
        <v>752</v>
      </c>
      <c r="B527">
        <v>13</v>
      </c>
      <c r="C527">
        <v>80384153</v>
      </c>
      <c r="D527">
        <v>80958288</v>
      </c>
      <c r="E527" t="s">
        <v>5197</v>
      </c>
      <c r="F527">
        <v>0.03</v>
      </c>
      <c r="G527" t="s">
        <v>5247</v>
      </c>
      <c r="H527" t="s">
        <v>5763</v>
      </c>
      <c r="I527" t="s">
        <v>13</v>
      </c>
      <c r="J527" t="s">
        <v>731</v>
      </c>
      <c r="K527">
        <v>6</v>
      </c>
      <c r="L527" t="s">
        <v>4556</v>
      </c>
      <c r="M527">
        <v>1.2891607655190101E-3</v>
      </c>
      <c r="N527">
        <v>0.42562506986251603</v>
      </c>
    </row>
    <row r="528" spans="1:14">
      <c r="A528" t="s">
        <v>752</v>
      </c>
      <c r="B528">
        <v>13</v>
      </c>
      <c r="C528">
        <v>80384153</v>
      </c>
      <c r="D528">
        <v>80958288</v>
      </c>
      <c r="E528" t="s">
        <v>5197</v>
      </c>
      <c r="F528">
        <v>0.24</v>
      </c>
      <c r="G528" t="s">
        <v>5247</v>
      </c>
      <c r="H528" t="s">
        <v>5764</v>
      </c>
      <c r="I528" t="s">
        <v>14</v>
      </c>
      <c r="J528" t="s">
        <v>731</v>
      </c>
      <c r="K528">
        <v>16</v>
      </c>
      <c r="L528" t="s">
        <v>4449</v>
      </c>
      <c r="M528">
        <v>9.5792488470350406E-2</v>
      </c>
      <c r="N528">
        <v>0.48488350540755698</v>
      </c>
    </row>
    <row r="529" spans="1:14">
      <c r="A529" t="s">
        <v>754</v>
      </c>
      <c r="B529">
        <v>19</v>
      </c>
      <c r="C529">
        <v>33408159</v>
      </c>
      <c r="D529">
        <v>33899065</v>
      </c>
      <c r="E529" t="s">
        <v>5196</v>
      </c>
      <c r="F529">
        <v>0.54</v>
      </c>
      <c r="G529" t="s">
        <v>5247</v>
      </c>
      <c r="H529" t="s">
        <v>5765</v>
      </c>
      <c r="I529" t="s">
        <v>14</v>
      </c>
      <c r="J529" t="s">
        <v>731</v>
      </c>
      <c r="K529">
        <v>16</v>
      </c>
      <c r="L529" t="s">
        <v>4564</v>
      </c>
      <c r="M529">
        <v>0.31281977470891997</v>
      </c>
      <c r="N529">
        <v>0.75169161084832503</v>
      </c>
    </row>
    <row r="530" spans="1:14">
      <c r="A530" t="s">
        <v>755</v>
      </c>
      <c r="B530">
        <v>8</v>
      </c>
      <c r="C530">
        <v>132811959</v>
      </c>
      <c r="D530">
        <v>133824204</v>
      </c>
      <c r="E530" t="s">
        <v>5198</v>
      </c>
      <c r="F530">
        <v>0</v>
      </c>
      <c r="G530" t="s">
        <v>5247</v>
      </c>
      <c r="H530" t="s">
        <v>5766</v>
      </c>
      <c r="I530" t="s">
        <v>14</v>
      </c>
      <c r="J530" t="s">
        <v>731</v>
      </c>
      <c r="K530">
        <v>16</v>
      </c>
      <c r="L530" t="s">
        <v>5247</v>
      </c>
      <c r="M530">
        <v>0</v>
      </c>
      <c r="N530">
        <v>0.193607680534436</v>
      </c>
    </row>
    <row r="531" spans="1:14">
      <c r="A531" t="s">
        <v>756</v>
      </c>
      <c r="B531">
        <v>17</v>
      </c>
      <c r="C531">
        <v>72725568</v>
      </c>
      <c r="D531">
        <v>70721707</v>
      </c>
      <c r="E531" t="s">
        <v>5198</v>
      </c>
      <c r="F531">
        <v>0.26</v>
      </c>
      <c r="G531" t="s">
        <v>5247</v>
      </c>
      <c r="H531" t="s">
        <v>5767</v>
      </c>
      <c r="I531" t="s">
        <v>14</v>
      </c>
      <c r="J531" t="s">
        <v>731</v>
      </c>
      <c r="K531">
        <v>16</v>
      </c>
      <c r="L531" t="s">
        <v>4459</v>
      </c>
      <c r="M531">
        <v>0.10794835711853</v>
      </c>
      <c r="N531">
        <v>0.50498332953799996</v>
      </c>
    </row>
    <row r="532" spans="1:14">
      <c r="A532" t="s">
        <v>757</v>
      </c>
      <c r="B532">
        <v>1</v>
      </c>
      <c r="C532">
        <v>107074019</v>
      </c>
      <c r="D532">
        <v>107616641</v>
      </c>
      <c r="E532" t="s">
        <v>5195</v>
      </c>
      <c r="F532">
        <v>0.01</v>
      </c>
      <c r="G532" t="s">
        <v>5247</v>
      </c>
      <c r="H532" t="s">
        <v>5768</v>
      </c>
      <c r="I532" t="s">
        <v>10</v>
      </c>
      <c r="J532" t="s">
        <v>731</v>
      </c>
      <c r="K532">
        <v>5</v>
      </c>
      <c r="L532" t="s">
        <v>4525</v>
      </c>
      <c r="M532">
        <v>1.26892702875587E-4</v>
      </c>
      <c r="N532">
        <v>0.44566592278463601</v>
      </c>
    </row>
    <row r="533" spans="1:14">
      <c r="A533" t="s">
        <v>757</v>
      </c>
      <c r="B533">
        <v>1</v>
      </c>
      <c r="C533">
        <v>107074019</v>
      </c>
      <c r="D533">
        <v>107616641</v>
      </c>
      <c r="E533" t="s">
        <v>5195</v>
      </c>
      <c r="F533">
        <v>0.09</v>
      </c>
      <c r="G533" t="s">
        <v>5247</v>
      </c>
      <c r="H533" t="s">
        <v>5769</v>
      </c>
      <c r="I533" t="s">
        <v>14</v>
      </c>
      <c r="J533" t="s">
        <v>731</v>
      </c>
      <c r="K533">
        <v>16</v>
      </c>
      <c r="L533" t="s">
        <v>4562</v>
      </c>
      <c r="M533">
        <v>2.0525132161091801E-2</v>
      </c>
      <c r="N533">
        <v>0.31823316587714601</v>
      </c>
    </row>
    <row r="534" spans="1:14">
      <c r="A534" t="s">
        <v>761</v>
      </c>
      <c r="B534">
        <v>3</v>
      </c>
      <c r="C534">
        <v>138402667</v>
      </c>
      <c r="D534">
        <v>138121509</v>
      </c>
      <c r="E534" t="s">
        <v>5196</v>
      </c>
      <c r="F534">
        <v>0.82</v>
      </c>
      <c r="G534" t="s">
        <v>5247</v>
      </c>
      <c r="H534" t="s">
        <v>5770</v>
      </c>
      <c r="I534" t="s">
        <v>14</v>
      </c>
      <c r="J534" t="s">
        <v>731</v>
      </c>
      <c r="K534">
        <v>16</v>
      </c>
      <c r="L534" t="s">
        <v>4551</v>
      </c>
      <c r="M534">
        <v>0.57800430116298496</v>
      </c>
      <c r="N534">
        <v>0.93808678329497597</v>
      </c>
    </row>
    <row r="535" spans="1:14">
      <c r="A535" t="s">
        <v>764</v>
      </c>
      <c r="B535">
        <v>1</v>
      </c>
      <c r="C535">
        <v>201831383</v>
      </c>
      <c r="D535">
        <v>201800511</v>
      </c>
      <c r="E535" t="s">
        <v>5198</v>
      </c>
      <c r="F535">
        <v>0.18</v>
      </c>
      <c r="G535" t="s">
        <v>5247</v>
      </c>
      <c r="H535" t="s">
        <v>5771</v>
      </c>
      <c r="I535" t="s">
        <v>14</v>
      </c>
      <c r="J535" t="s">
        <v>765</v>
      </c>
      <c r="K535">
        <v>16</v>
      </c>
      <c r="L535" t="s">
        <v>4477</v>
      </c>
      <c r="M535">
        <v>6.1913216705024303E-2</v>
      </c>
      <c r="N535">
        <v>0.42199569883701499</v>
      </c>
    </row>
    <row r="536" spans="1:14">
      <c r="A536" t="s">
        <v>766</v>
      </c>
      <c r="B536">
        <v>20</v>
      </c>
      <c r="C536">
        <v>40550283</v>
      </c>
      <c r="D536">
        <v>39178923</v>
      </c>
      <c r="E536" t="s">
        <v>5198</v>
      </c>
      <c r="F536">
        <v>7.0000000000000007E-2</v>
      </c>
      <c r="G536" t="s">
        <v>5247</v>
      </c>
      <c r="H536" t="s">
        <v>5772</v>
      </c>
      <c r="I536" t="s">
        <v>14</v>
      </c>
      <c r="J536" t="s">
        <v>765</v>
      </c>
      <c r="K536">
        <v>16</v>
      </c>
      <c r="L536" t="s">
        <v>4543</v>
      </c>
      <c r="M536">
        <v>1.34849283033924E-2</v>
      </c>
      <c r="N536">
        <v>0.29301767695622299</v>
      </c>
    </row>
    <row r="537" spans="1:14">
      <c r="A537" t="s">
        <v>767</v>
      </c>
      <c r="B537">
        <v>1</v>
      </c>
      <c r="C537">
        <v>65969060</v>
      </c>
      <c r="D537">
        <v>66434743</v>
      </c>
      <c r="E537" t="s">
        <v>5196</v>
      </c>
      <c r="F537">
        <v>0.14000000000000001</v>
      </c>
      <c r="G537" t="s">
        <v>5247</v>
      </c>
      <c r="H537" t="s">
        <v>5773</v>
      </c>
      <c r="I537" t="s">
        <v>14</v>
      </c>
      <c r="J537" t="s">
        <v>765</v>
      </c>
      <c r="K537">
        <v>16</v>
      </c>
      <c r="L537" t="s">
        <v>4454</v>
      </c>
      <c r="M537">
        <v>4.1864672574284598E-2</v>
      </c>
      <c r="N537">
        <v>0.37753285741051001</v>
      </c>
    </row>
    <row r="538" spans="1:14">
      <c r="A538" t="s">
        <v>768</v>
      </c>
      <c r="B538">
        <v>16</v>
      </c>
      <c r="C538">
        <v>72217233</v>
      </c>
      <c r="D538">
        <v>72251132</v>
      </c>
      <c r="E538" t="s">
        <v>5195</v>
      </c>
      <c r="F538">
        <v>0.49</v>
      </c>
      <c r="G538" t="s">
        <v>5247</v>
      </c>
      <c r="H538" t="s">
        <v>5774</v>
      </c>
      <c r="I538" t="s">
        <v>14</v>
      </c>
      <c r="J538" t="s">
        <v>765</v>
      </c>
      <c r="K538">
        <v>16</v>
      </c>
      <c r="L538" t="s">
        <v>4510</v>
      </c>
      <c r="M538">
        <v>0.27196719773616401</v>
      </c>
      <c r="N538">
        <v>0.71190495587452496</v>
      </c>
    </row>
    <row r="539" spans="1:14">
      <c r="A539" t="s">
        <v>769</v>
      </c>
      <c r="B539">
        <v>16</v>
      </c>
      <c r="C539">
        <v>3965728</v>
      </c>
      <c r="D539">
        <v>4015729</v>
      </c>
      <c r="E539" t="s">
        <v>5195</v>
      </c>
      <c r="F539">
        <v>0.44</v>
      </c>
      <c r="G539" t="s">
        <v>5247</v>
      </c>
      <c r="H539" t="s">
        <v>5775</v>
      </c>
      <c r="I539" t="s">
        <v>14</v>
      </c>
      <c r="J539" t="s">
        <v>770</v>
      </c>
      <c r="K539">
        <v>16</v>
      </c>
      <c r="L539" t="s">
        <v>4466</v>
      </c>
      <c r="M539">
        <v>0.23289317755854699</v>
      </c>
      <c r="N539">
        <v>0.67033974410558494</v>
      </c>
    </row>
    <row r="540" spans="1:14">
      <c r="A540" t="s">
        <v>771</v>
      </c>
      <c r="B540">
        <v>17</v>
      </c>
      <c r="C540">
        <v>80783826</v>
      </c>
      <c r="D540">
        <v>78757626</v>
      </c>
      <c r="E540" t="s">
        <v>5196</v>
      </c>
      <c r="F540">
        <v>0.2</v>
      </c>
      <c r="G540" t="s">
        <v>5247</v>
      </c>
      <c r="H540" t="s">
        <v>5776</v>
      </c>
      <c r="I540" t="s">
        <v>13</v>
      </c>
      <c r="J540" t="s">
        <v>772</v>
      </c>
      <c r="K540">
        <v>5</v>
      </c>
      <c r="L540" t="s">
        <v>4484</v>
      </c>
      <c r="M540">
        <v>3.6224108632430099E-2</v>
      </c>
      <c r="N540">
        <v>0.62446537023747495</v>
      </c>
    </row>
    <row r="541" spans="1:14">
      <c r="A541" t="s">
        <v>771</v>
      </c>
      <c r="B541">
        <v>17</v>
      </c>
      <c r="C541">
        <v>80783826</v>
      </c>
      <c r="D541">
        <v>78757626</v>
      </c>
      <c r="E541" t="s">
        <v>5196</v>
      </c>
      <c r="F541">
        <v>0.65</v>
      </c>
      <c r="G541" t="s">
        <v>5247</v>
      </c>
      <c r="H541" t="s">
        <v>5777</v>
      </c>
      <c r="I541" t="s">
        <v>14</v>
      </c>
      <c r="J541" t="s">
        <v>772</v>
      </c>
      <c r="K541">
        <v>16</v>
      </c>
      <c r="L541" t="s">
        <v>4465</v>
      </c>
      <c r="M541">
        <v>0.40908828404715403</v>
      </c>
      <c r="N541">
        <v>0.83282941179251502</v>
      </c>
    </row>
    <row r="542" spans="1:14">
      <c r="A542" t="s">
        <v>774</v>
      </c>
      <c r="B542">
        <v>17</v>
      </c>
      <c r="C542">
        <v>29747545</v>
      </c>
      <c r="D542">
        <v>28074563</v>
      </c>
      <c r="E542" t="s">
        <v>5198</v>
      </c>
      <c r="F542">
        <v>0.35</v>
      </c>
      <c r="G542" t="s">
        <v>5247</v>
      </c>
      <c r="H542" t="s">
        <v>5778</v>
      </c>
      <c r="I542" t="s">
        <v>10</v>
      </c>
      <c r="J542" t="s">
        <v>775</v>
      </c>
      <c r="K542">
        <v>6</v>
      </c>
      <c r="L542" t="s">
        <v>4489</v>
      </c>
      <c r="M542">
        <v>0.10485758521795401</v>
      </c>
      <c r="N542">
        <v>0.71224270115269495</v>
      </c>
    </row>
    <row r="543" spans="1:14">
      <c r="A543" t="s">
        <v>774</v>
      </c>
      <c r="B543">
        <v>17</v>
      </c>
      <c r="C543">
        <v>29747545</v>
      </c>
      <c r="D543">
        <v>28074563</v>
      </c>
      <c r="E543" t="s">
        <v>5198</v>
      </c>
      <c r="F543">
        <v>0.66</v>
      </c>
      <c r="G543" t="s">
        <v>5247</v>
      </c>
      <c r="H543" t="s">
        <v>5779</v>
      </c>
      <c r="I543" t="s">
        <v>13</v>
      </c>
      <c r="J543" t="s">
        <v>775</v>
      </c>
      <c r="K543">
        <v>5</v>
      </c>
      <c r="L543" t="s">
        <v>4481</v>
      </c>
      <c r="M543">
        <v>0.27059140936125597</v>
      </c>
      <c r="N543">
        <v>0.91037420190812801</v>
      </c>
    </row>
    <row r="544" spans="1:14">
      <c r="A544" t="s">
        <v>774</v>
      </c>
      <c r="B544">
        <v>17</v>
      </c>
      <c r="C544">
        <v>29747545</v>
      </c>
      <c r="D544">
        <v>28074563</v>
      </c>
      <c r="E544" t="s">
        <v>5198</v>
      </c>
      <c r="F544">
        <v>0.4</v>
      </c>
      <c r="G544" t="s">
        <v>5247</v>
      </c>
      <c r="H544" t="s">
        <v>5780</v>
      </c>
      <c r="I544" t="s">
        <v>14</v>
      </c>
      <c r="J544" t="s">
        <v>775</v>
      </c>
      <c r="K544">
        <v>16</v>
      </c>
      <c r="L544" t="s">
        <v>4530</v>
      </c>
      <c r="M544">
        <v>0.20293368410163301</v>
      </c>
      <c r="N544">
        <v>0.63578785200525401</v>
      </c>
    </row>
    <row r="545" spans="1:14">
      <c r="A545" t="s">
        <v>780</v>
      </c>
      <c r="B545">
        <v>16</v>
      </c>
      <c r="C545">
        <v>17083253</v>
      </c>
      <c r="D545">
        <v>17177110</v>
      </c>
      <c r="E545" t="s">
        <v>5196</v>
      </c>
      <c r="F545">
        <v>0</v>
      </c>
      <c r="G545" t="s">
        <v>5247</v>
      </c>
      <c r="H545" t="s">
        <v>5781</v>
      </c>
      <c r="I545" t="s">
        <v>14</v>
      </c>
      <c r="J545" t="s">
        <v>775</v>
      </c>
      <c r="K545">
        <v>16</v>
      </c>
      <c r="L545" t="s">
        <v>5247</v>
      </c>
      <c r="M545">
        <v>0</v>
      </c>
      <c r="N545">
        <v>0.193607680534436</v>
      </c>
    </row>
    <row r="546" spans="1:14">
      <c r="A546" t="s">
        <v>781</v>
      </c>
      <c r="B546">
        <v>6</v>
      </c>
      <c r="C546">
        <v>126443044</v>
      </c>
      <c r="D546">
        <v>126764190</v>
      </c>
      <c r="E546" t="s">
        <v>5195</v>
      </c>
      <c r="F546">
        <v>0.17</v>
      </c>
      <c r="G546" t="s">
        <v>5247</v>
      </c>
      <c r="H546" t="s">
        <v>5782</v>
      </c>
      <c r="I546" t="s">
        <v>10</v>
      </c>
      <c r="J546" t="s">
        <v>782</v>
      </c>
      <c r="K546">
        <v>6</v>
      </c>
      <c r="L546" t="s">
        <v>4509</v>
      </c>
      <c r="M546">
        <v>3.1101022536604801E-2</v>
      </c>
      <c r="N546">
        <v>0.56651960747882402</v>
      </c>
    </row>
    <row r="547" spans="1:14">
      <c r="A547" t="s">
        <v>781</v>
      </c>
      <c r="B547">
        <v>6</v>
      </c>
      <c r="C547">
        <v>126443044</v>
      </c>
      <c r="D547">
        <v>126764190</v>
      </c>
      <c r="E547" t="s">
        <v>5195</v>
      </c>
      <c r="F547">
        <v>0.36</v>
      </c>
      <c r="G547" t="s">
        <v>5247</v>
      </c>
      <c r="H547" t="s">
        <v>5783</v>
      </c>
      <c r="I547" t="s">
        <v>14</v>
      </c>
      <c r="J547" t="s">
        <v>782</v>
      </c>
      <c r="K547">
        <v>16</v>
      </c>
      <c r="L547" t="s">
        <v>4445</v>
      </c>
      <c r="M547">
        <v>0.17416871224401401</v>
      </c>
      <c r="N547">
        <v>0.60004143830562895</v>
      </c>
    </row>
    <row r="548" spans="1:14">
      <c r="A548" t="s">
        <v>11</v>
      </c>
      <c r="B548">
        <v>5</v>
      </c>
      <c r="C548">
        <v>33381475</v>
      </c>
      <c r="D548">
        <v>33381581</v>
      </c>
      <c r="E548" t="s">
        <v>5197</v>
      </c>
      <c r="F548">
        <v>0.56000000000000005</v>
      </c>
      <c r="G548" t="s">
        <v>5247</v>
      </c>
      <c r="H548" t="s">
        <v>5784</v>
      </c>
      <c r="I548" t="s">
        <v>10</v>
      </c>
      <c r="J548" t="s">
        <v>12</v>
      </c>
      <c r="K548">
        <v>5</v>
      </c>
      <c r="L548" t="s">
        <v>4453</v>
      </c>
      <c r="M548">
        <v>0.205699320913071</v>
      </c>
      <c r="N548">
        <v>0.86216278331294804</v>
      </c>
    </row>
    <row r="549" spans="1:14">
      <c r="A549" t="s">
        <v>11</v>
      </c>
      <c r="B549">
        <v>5</v>
      </c>
      <c r="C549">
        <v>33381475</v>
      </c>
      <c r="D549">
        <v>33381581</v>
      </c>
      <c r="E549" t="s">
        <v>5197</v>
      </c>
      <c r="F549">
        <v>0.61</v>
      </c>
      <c r="G549" t="s">
        <v>5247</v>
      </c>
      <c r="H549" t="s">
        <v>5785</v>
      </c>
      <c r="I549" t="s">
        <v>13</v>
      </c>
      <c r="J549" t="s">
        <v>12</v>
      </c>
      <c r="K549">
        <v>6</v>
      </c>
      <c r="L549" t="s">
        <v>4452</v>
      </c>
      <c r="M549">
        <v>0.25932292636609999</v>
      </c>
      <c r="N549">
        <v>0.87480353029542401</v>
      </c>
    </row>
    <row r="550" spans="1:14">
      <c r="A550" t="s">
        <v>11</v>
      </c>
      <c r="B550">
        <v>5</v>
      </c>
      <c r="C550">
        <v>33381475</v>
      </c>
      <c r="D550">
        <v>33381581</v>
      </c>
      <c r="E550" t="s">
        <v>5197</v>
      </c>
      <c r="F550">
        <v>0.57999999999999996</v>
      </c>
      <c r="G550" t="s">
        <v>5247</v>
      </c>
      <c r="H550" t="s">
        <v>5786</v>
      </c>
      <c r="I550" t="s">
        <v>14</v>
      </c>
      <c r="J550" t="s">
        <v>12</v>
      </c>
      <c r="K550">
        <v>16</v>
      </c>
      <c r="L550" t="s">
        <v>4461</v>
      </c>
      <c r="M550">
        <v>0.34678970965990802</v>
      </c>
      <c r="N550">
        <v>0.78223306145458205</v>
      </c>
    </row>
    <row r="551" spans="1:14">
      <c r="A551" t="s">
        <v>15</v>
      </c>
      <c r="B551">
        <v>9</v>
      </c>
      <c r="C551">
        <v>6926233</v>
      </c>
      <c r="D551">
        <v>6926233</v>
      </c>
      <c r="E551" t="s">
        <v>5198</v>
      </c>
      <c r="F551">
        <v>0.25</v>
      </c>
      <c r="G551" t="s">
        <v>5247</v>
      </c>
      <c r="H551" t="s">
        <v>5787</v>
      </c>
      <c r="I551" t="s">
        <v>10</v>
      </c>
      <c r="J551" t="s">
        <v>12</v>
      </c>
      <c r="K551">
        <v>7</v>
      </c>
      <c r="L551" t="s">
        <v>4506</v>
      </c>
      <c r="M551">
        <v>6.6031998510680798E-2</v>
      </c>
      <c r="N551">
        <v>0.61113321902266304</v>
      </c>
    </row>
    <row r="552" spans="1:14">
      <c r="A552" t="s">
        <v>15</v>
      </c>
      <c r="B552">
        <v>9</v>
      </c>
      <c r="C552">
        <v>6926233</v>
      </c>
      <c r="D552">
        <v>6926233</v>
      </c>
      <c r="E552" t="s">
        <v>5198</v>
      </c>
      <c r="F552">
        <v>0.42</v>
      </c>
      <c r="G552" t="s">
        <v>5247</v>
      </c>
      <c r="H552" t="s">
        <v>5788</v>
      </c>
      <c r="I552" t="s">
        <v>14</v>
      </c>
      <c r="J552" t="s">
        <v>12</v>
      </c>
      <c r="K552">
        <v>16</v>
      </c>
      <c r="L552" t="s">
        <v>4508</v>
      </c>
      <c r="M552">
        <v>0.21776693854541801</v>
      </c>
      <c r="N552">
        <v>0.65321029034009204</v>
      </c>
    </row>
    <row r="553" spans="1:14">
      <c r="A553" t="s">
        <v>787</v>
      </c>
      <c r="B553">
        <v>15</v>
      </c>
      <c r="C553">
        <v>69755818</v>
      </c>
      <c r="D553">
        <v>70048157</v>
      </c>
      <c r="E553" t="s">
        <v>5196</v>
      </c>
      <c r="F553">
        <v>0.79</v>
      </c>
      <c r="G553" t="s">
        <v>5247</v>
      </c>
      <c r="H553" t="s">
        <v>5789</v>
      </c>
      <c r="I553" t="s">
        <v>14</v>
      </c>
      <c r="J553" t="s">
        <v>12</v>
      </c>
      <c r="K553">
        <v>16</v>
      </c>
      <c r="L553" t="s">
        <v>4542</v>
      </c>
      <c r="M553">
        <v>0.54604559112231998</v>
      </c>
      <c r="N553">
        <v>0.92166195416770602</v>
      </c>
    </row>
    <row r="554" spans="1:14">
      <c r="A554" t="s">
        <v>788</v>
      </c>
      <c r="B554">
        <v>2</v>
      </c>
      <c r="C554">
        <v>40055062</v>
      </c>
      <c r="D554">
        <v>40282202</v>
      </c>
      <c r="E554" t="s">
        <v>5198</v>
      </c>
      <c r="F554">
        <v>0.62</v>
      </c>
      <c r="G554" t="s">
        <v>5247</v>
      </c>
      <c r="H554" t="s">
        <v>5790</v>
      </c>
      <c r="I554" t="s">
        <v>14</v>
      </c>
      <c r="J554" t="s">
        <v>12</v>
      </c>
      <c r="K554">
        <v>16</v>
      </c>
      <c r="L554" t="s">
        <v>4522</v>
      </c>
      <c r="M554">
        <v>0.38193286741273502</v>
      </c>
      <c r="N554">
        <v>0.81160128925899999</v>
      </c>
    </row>
    <row r="555" spans="1:14">
      <c r="A555" t="s">
        <v>789</v>
      </c>
      <c r="B555">
        <v>8</v>
      </c>
      <c r="C555">
        <v>28747274</v>
      </c>
      <c r="D555">
        <v>28604791</v>
      </c>
      <c r="E555" t="s">
        <v>5195</v>
      </c>
      <c r="F555">
        <v>0.57999999999999996</v>
      </c>
      <c r="G555" t="s">
        <v>5247</v>
      </c>
      <c r="H555" t="s">
        <v>5791</v>
      </c>
      <c r="I555" t="s">
        <v>14</v>
      </c>
      <c r="J555" t="s">
        <v>12</v>
      </c>
      <c r="K555">
        <v>16</v>
      </c>
      <c r="L555" t="s">
        <v>4461</v>
      </c>
      <c r="M555">
        <v>0.34678970965990802</v>
      </c>
      <c r="N555">
        <v>0.78223306145458205</v>
      </c>
    </row>
    <row r="556" spans="1:14">
      <c r="A556" t="s">
        <v>790</v>
      </c>
      <c r="B556">
        <v>6</v>
      </c>
      <c r="C556">
        <v>19841262</v>
      </c>
      <c r="D556">
        <v>19841493</v>
      </c>
      <c r="E556" t="s">
        <v>5195</v>
      </c>
      <c r="F556">
        <v>1</v>
      </c>
      <c r="G556" t="s">
        <v>5247</v>
      </c>
      <c r="H556" t="s">
        <v>5792</v>
      </c>
      <c r="I556" t="s">
        <v>14</v>
      </c>
      <c r="J556" t="s">
        <v>12</v>
      </c>
      <c r="K556">
        <v>16</v>
      </c>
      <c r="L556" t="s">
        <v>5273</v>
      </c>
      <c r="M556">
        <v>0.806392319465564</v>
      </c>
      <c r="N556">
        <v>1</v>
      </c>
    </row>
    <row r="557" spans="1:14">
      <c r="A557" t="s">
        <v>791</v>
      </c>
      <c r="B557">
        <v>6</v>
      </c>
      <c r="C557">
        <v>97499879</v>
      </c>
      <c r="D557">
        <v>97947755</v>
      </c>
      <c r="E557" t="s">
        <v>5197</v>
      </c>
      <c r="F557">
        <v>0.78</v>
      </c>
      <c r="G557" t="s">
        <v>5247</v>
      </c>
      <c r="H557" t="s">
        <v>5793</v>
      </c>
      <c r="I557" t="s">
        <v>14</v>
      </c>
      <c r="J557" t="s">
        <v>12</v>
      </c>
      <c r="K557">
        <v>16</v>
      </c>
      <c r="L557" t="s">
        <v>4529</v>
      </c>
      <c r="M557">
        <v>0.53562723902884501</v>
      </c>
      <c r="N557">
        <v>0.91595245987187102</v>
      </c>
    </row>
    <row r="558" spans="1:14">
      <c r="A558" t="s">
        <v>16</v>
      </c>
      <c r="B558">
        <v>12</v>
      </c>
      <c r="C558">
        <v>19135574</v>
      </c>
      <c r="D558">
        <v>19288508</v>
      </c>
      <c r="E558" t="s">
        <v>5196</v>
      </c>
      <c r="F558">
        <v>0</v>
      </c>
      <c r="G558" t="s">
        <v>5247</v>
      </c>
      <c r="H558" t="s">
        <v>5794</v>
      </c>
      <c r="I558" t="s">
        <v>10</v>
      </c>
      <c r="J558" t="s">
        <v>12</v>
      </c>
      <c r="K558">
        <v>6</v>
      </c>
      <c r="L558" t="s">
        <v>5247</v>
      </c>
      <c r="M558">
        <v>0</v>
      </c>
      <c r="N558">
        <v>0.39033428790216501</v>
      </c>
    </row>
    <row r="559" spans="1:14">
      <c r="A559" t="s">
        <v>16</v>
      </c>
      <c r="B559">
        <v>12</v>
      </c>
      <c r="C559">
        <v>19135574</v>
      </c>
      <c r="D559">
        <v>19288508</v>
      </c>
      <c r="E559" t="s">
        <v>5196</v>
      </c>
      <c r="F559">
        <v>0</v>
      </c>
      <c r="G559" t="s">
        <v>5247</v>
      </c>
      <c r="H559" t="s">
        <v>5795</v>
      </c>
      <c r="I559" t="s">
        <v>13</v>
      </c>
      <c r="J559" t="s">
        <v>12</v>
      </c>
      <c r="K559">
        <v>7</v>
      </c>
      <c r="L559" t="s">
        <v>5247</v>
      </c>
      <c r="M559">
        <v>0</v>
      </c>
      <c r="N559">
        <v>0.35433043506668699</v>
      </c>
    </row>
    <row r="560" spans="1:14">
      <c r="A560" t="s">
        <v>16</v>
      </c>
      <c r="B560">
        <v>12</v>
      </c>
      <c r="C560">
        <v>19135574</v>
      </c>
      <c r="D560">
        <v>19288508</v>
      </c>
      <c r="E560" t="s">
        <v>5196</v>
      </c>
      <c r="F560">
        <v>0</v>
      </c>
      <c r="G560" t="s">
        <v>5247</v>
      </c>
      <c r="H560" t="s">
        <v>5796</v>
      </c>
      <c r="I560" t="s">
        <v>14</v>
      </c>
      <c r="J560" t="s">
        <v>12</v>
      </c>
      <c r="K560">
        <v>16</v>
      </c>
      <c r="L560" t="s">
        <v>5247</v>
      </c>
      <c r="M560">
        <v>0</v>
      </c>
      <c r="N560">
        <v>0.193607680534436</v>
      </c>
    </row>
    <row r="561" spans="1:14">
      <c r="A561" t="s">
        <v>792</v>
      </c>
      <c r="B561">
        <v>20</v>
      </c>
      <c r="C561">
        <v>33716847</v>
      </c>
      <c r="D561">
        <v>32304653</v>
      </c>
      <c r="E561" t="s">
        <v>5197</v>
      </c>
      <c r="F561">
        <v>0.76</v>
      </c>
      <c r="G561" t="s">
        <v>5247</v>
      </c>
      <c r="H561" t="s">
        <v>5797</v>
      </c>
      <c r="I561" t="s">
        <v>14</v>
      </c>
      <c r="J561" t="s">
        <v>12</v>
      </c>
      <c r="K561">
        <v>16</v>
      </c>
      <c r="L561" t="s">
        <v>4440</v>
      </c>
      <c r="M561">
        <v>0.51511649459244402</v>
      </c>
      <c r="N561">
        <v>0.90420751152964995</v>
      </c>
    </row>
    <row r="562" spans="1:14">
      <c r="A562" t="s">
        <v>793</v>
      </c>
      <c r="B562">
        <v>9</v>
      </c>
      <c r="C562">
        <v>123331720</v>
      </c>
      <c r="D562">
        <v>126093999</v>
      </c>
      <c r="E562" t="s">
        <v>5197</v>
      </c>
      <c r="F562">
        <v>0.63</v>
      </c>
      <c r="G562" t="s">
        <v>5247</v>
      </c>
      <c r="H562" t="s">
        <v>5798</v>
      </c>
      <c r="I562" t="s">
        <v>14</v>
      </c>
      <c r="J562" t="s">
        <v>12</v>
      </c>
      <c r="K562">
        <v>16</v>
      </c>
      <c r="L562" t="s">
        <v>4480</v>
      </c>
      <c r="M562">
        <v>0.39090711596247002</v>
      </c>
      <c r="N562">
        <v>0.81875488709857702</v>
      </c>
    </row>
    <row r="563" spans="1:14">
      <c r="A563" t="s">
        <v>794</v>
      </c>
      <c r="B563">
        <v>11</v>
      </c>
      <c r="C563">
        <v>131003270</v>
      </c>
      <c r="D563">
        <v>130873165</v>
      </c>
      <c r="E563" t="s">
        <v>5196</v>
      </c>
      <c r="F563">
        <v>0.56000000000000005</v>
      </c>
      <c r="G563" t="s">
        <v>5247</v>
      </c>
      <c r="H563" t="s">
        <v>5799</v>
      </c>
      <c r="I563" t="s">
        <v>14</v>
      </c>
      <c r="J563" t="s">
        <v>12</v>
      </c>
      <c r="K563">
        <v>16</v>
      </c>
      <c r="L563" t="s">
        <v>4453</v>
      </c>
      <c r="M563">
        <v>0.329660255894415</v>
      </c>
      <c r="N563">
        <v>0.76710682244145301</v>
      </c>
    </row>
    <row r="564" spans="1:14">
      <c r="A564" t="s">
        <v>795</v>
      </c>
      <c r="B564">
        <v>9</v>
      </c>
      <c r="C564">
        <v>136227369</v>
      </c>
      <c r="D564">
        <v>139119215</v>
      </c>
      <c r="E564" t="s">
        <v>5196</v>
      </c>
      <c r="F564">
        <v>0.71</v>
      </c>
      <c r="G564" t="s">
        <v>5247</v>
      </c>
      <c r="H564" t="s">
        <v>5800</v>
      </c>
      <c r="I564" t="s">
        <v>14</v>
      </c>
      <c r="J564" t="s">
        <v>12</v>
      </c>
      <c r="K564">
        <v>16</v>
      </c>
      <c r="L564" t="s">
        <v>4526</v>
      </c>
      <c r="M564">
        <v>0.46558551503246498</v>
      </c>
      <c r="N564">
        <v>0.87309925914307196</v>
      </c>
    </row>
    <row r="565" spans="1:14">
      <c r="A565" t="s">
        <v>798</v>
      </c>
      <c r="B565">
        <v>3</v>
      </c>
      <c r="C565">
        <v>134946317</v>
      </c>
      <c r="D565">
        <v>134665159</v>
      </c>
      <c r="E565" t="s">
        <v>5198</v>
      </c>
      <c r="F565">
        <v>0.43</v>
      </c>
      <c r="G565" t="s">
        <v>5247</v>
      </c>
      <c r="H565" t="s">
        <v>5801</v>
      </c>
      <c r="I565" t="s">
        <v>14</v>
      </c>
      <c r="J565" t="s">
        <v>12</v>
      </c>
      <c r="K565">
        <v>16</v>
      </c>
      <c r="L565" t="s">
        <v>4520</v>
      </c>
      <c r="M565">
        <v>0.22529371473349299</v>
      </c>
      <c r="N565">
        <v>0.66181136054132805</v>
      </c>
    </row>
    <row r="566" spans="1:14">
      <c r="A566" t="s">
        <v>799</v>
      </c>
      <c r="B566">
        <v>10</v>
      </c>
      <c r="C566">
        <v>74324353</v>
      </c>
      <c r="D566">
        <v>76084111</v>
      </c>
      <c r="E566" t="s">
        <v>5195</v>
      </c>
      <c r="F566">
        <v>0.83</v>
      </c>
      <c r="G566" t="s">
        <v>5247</v>
      </c>
      <c r="H566" t="s">
        <v>5802</v>
      </c>
      <c r="I566" t="s">
        <v>14</v>
      </c>
      <c r="J566" t="s">
        <v>12</v>
      </c>
      <c r="K566">
        <v>16</v>
      </c>
      <c r="L566" t="s">
        <v>4518</v>
      </c>
      <c r="M566">
        <v>0.58890888943173203</v>
      </c>
      <c r="N566">
        <v>0.94331004141553998</v>
      </c>
    </row>
    <row r="567" spans="1:14">
      <c r="A567" t="s">
        <v>800</v>
      </c>
      <c r="B567">
        <v>12</v>
      </c>
      <c r="C567">
        <v>93767943</v>
      </c>
      <c r="D567">
        <v>94161719</v>
      </c>
      <c r="E567" t="s">
        <v>5197</v>
      </c>
      <c r="F567">
        <v>1</v>
      </c>
      <c r="G567" t="s">
        <v>5247</v>
      </c>
      <c r="H567" t="s">
        <v>5803</v>
      </c>
      <c r="I567" t="s">
        <v>14</v>
      </c>
      <c r="J567" t="s">
        <v>12</v>
      </c>
      <c r="K567">
        <v>16</v>
      </c>
      <c r="L567" t="s">
        <v>5273</v>
      </c>
      <c r="M567">
        <v>0.806392319465564</v>
      </c>
      <c r="N567">
        <v>1</v>
      </c>
    </row>
    <row r="568" spans="1:14">
      <c r="A568" t="s">
        <v>17</v>
      </c>
      <c r="B568">
        <v>1</v>
      </c>
      <c r="C568">
        <v>219570377</v>
      </c>
      <c r="D568">
        <v>219743719</v>
      </c>
      <c r="E568" t="s">
        <v>5195</v>
      </c>
      <c r="F568">
        <v>0.32</v>
      </c>
      <c r="G568" t="s">
        <v>5247</v>
      </c>
      <c r="H568" t="s">
        <v>5804</v>
      </c>
      <c r="I568" t="s">
        <v>10</v>
      </c>
      <c r="J568" t="s">
        <v>12</v>
      </c>
      <c r="K568">
        <v>7</v>
      </c>
      <c r="L568" t="s">
        <v>4450</v>
      </c>
      <c r="M568">
        <v>9.8875767342380599E-2</v>
      </c>
      <c r="N568">
        <v>0.66868318928162696</v>
      </c>
    </row>
    <row r="569" spans="1:14">
      <c r="A569" t="s">
        <v>17</v>
      </c>
      <c r="B569">
        <v>1</v>
      </c>
      <c r="C569">
        <v>219570377</v>
      </c>
      <c r="D569">
        <v>219743719</v>
      </c>
      <c r="E569" t="s">
        <v>5195</v>
      </c>
      <c r="F569">
        <v>0.4</v>
      </c>
      <c r="G569" t="s">
        <v>5247</v>
      </c>
      <c r="H569" t="s">
        <v>5805</v>
      </c>
      <c r="I569" t="s">
        <v>13</v>
      </c>
      <c r="J569" t="s">
        <v>12</v>
      </c>
      <c r="K569">
        <v>5</v>
      </c>
      <c r="L569" t="s">
        <v>4530</v>
      </c>
      <c r="M569">
        <v>0.117620774232648</v>
      </c>
      <c r="N569">
        <v>0.76927571872398703</v>
      </c>
    </row>
    <row r="570" spans="1:14">
      <c r="A570" t="s">
        <v>17</v>
      </c>
      <c r="B570">
        <v>1</v>
      </c>
      <c r="C570">
        <v>219570377</v>
      </c>
      <c r="D570">
        <v>219743719</v>
      </c>
      <c r="E570" t="s">
        <v>5195</v>
      </c>
      <c r="F570">
        <v>0.38</v>
      </c>
      <c r="G570" t="s">
        <v>5247</v>
      </c>
      <c r="H570" t="s">
        <v>5806</v>
      </c>
      <c r="I570" t="s">
        <v>14</v>
      </c>
      <c r="J570" t="s">
        <v>12</v>
      </c>
      <c r="K570">
        <v>16</v>
      </c>
      <c r="L570" t="s">
        <v>4441</v>
      </c>
      <c r="M570">
        <v>0.18839871074100001</v>
      </c>
      <c r="N570">
        <v>0.61806713258726498</v>
      </c>
    </row>
    <row r="571" spans="1:14">
      <c r="A571" t="s">
        <v>805</v>
      </c>
      <c r="B571">
        <v>3</v>
      </c>
      <c r="C571">
        <v>44117664</v>
      </c>
      <c r="D571">
        <v>44159156</v>
      </c>
      <c r="E571" t="s">
        <v>5195</v>
      </c>
      <c r="F571">
        <v>1</v>
      </c>
      <c r="G571" t="s">
        <v>5247</v>
      </c>
      <c r="H571" t="s">
        <v>5807</v>
      </c>
      <c r="I571" t="s">
        <v>14</v>
      </c>
      <c r="J571" t="s">
        <v>12</v>
      </c>
      <c r="K571">
        <v>16</v>
      </c>
      <c r="L571" t="s">
        <v>5273</v>
      </c>
      <c r="M571">
        <v>0.806392319465564</v>
      </c>
      <c r="N571">
        <v>1</v>
      </c>
    </row>
    <row r="572" spans="1:14">
      <c r="A572" t="s">
        <v>806</v>
      </c>
      <c r="B572">
        <v>3</v>
      </c>
      <c r="C572">
        <v>84064340</v>
      </c>
      <c r="D572">
        <v>84113491</v>
      </c>
      <c r="E572" t="s">
        <v>5196</v>
      </c>
      <c r="F572">
        <v>1</v>
      </c>
      <c r="G572" t="s">
        <v>5247</v>
      </c>
      <c r="H572" t="s">
        <v>5808</v>
      </c>
      <c r="I572" t="s">
        <v>14</v>
      </c>
      <c r="J572" t="s">
        <v>12</v>
      </c>
      <c r="K572">
        <v>16</v>
      </c>
      <c r="L572" t="s">
        <v>5273</v>
      </c>
      <c r="M572">
        <v>0.806392319465564</v>
      </c>
      <c r="N572">
        <v>1</v>
      </c>
    </row>
    <row r="573" spans="1:14">
      <c r="A573" t="s">
        <v>807</v>
      </c>
      <c r="B573">
        <v>3</v>
      </c>
      <c r="C573">
        <v>78434252</v>
      </c>
      <c r="D573">
        <v>78483402</v>
      </c>
      <c r="E573" t="s">
        <v>5196</v>
      </c>
      <c r="F573">
        <v>0.82</v>
      </c>
      <c r="G573" t="s">
        <v>5247</v>
      </c>
      <c r="H573" t="s">
        <v>5809</v>
      </c>
      <c r="I573" t="s">
        <v>14</v>
      </c>
      <c r="J573" t="s">
        <v>12</v>
      </c>
      <c r="K573">
        <v>16</v>
      </c>
      <c r="L573" t="s">
        <v>4551</v>
      </c>
      <c r="M573">
        <v>0.57800430116298496</v>
      </c>
      <c r="N573">
        <v>0.93808678329497597</v>
      </c>
    </row>
    <row r="574" spans="1:14">
      <c r="A574" t="s">
        <v>18</v>
      </c>
      <c r="B574">
        <v>10</v>
      </c>
      <c r="C574">
        <v>100045685</v>
      </c>
      <c r="D574">
        <v>101805442</v>
      </c>
      <c r="E574" t="s">
        <v>5195</v>
      </c>
      <c r="F574">
        <v>0.28000000000000003</v>
      </c>
      <c r="G574" t="s">
        <v>5247</v>
      </c>
      <c r="H574" t="s">
        <v>5810</v>
      </c>
      <c r="I574" t="s">
        <v>10</v>
      </c>
      <c r="J574" t="s">
        <v>12</v>
      </c>
      <c r="K574">
        <v>5</v>
      </c>
      <c r="L574" t="s">
        <v>4558</v>
      </c>
      <c r="M574">
        <v>6.4574284775827606E-2</v>
      </c>
      <c r="N574">
        <v>0.68659799972877</v>
      </c>
    </row>
    <row r="575" spans="1:14">
      <c r="A575" t="s">
        <v>18</v>
      </c>
      <c r="B575">
        <v>10</v>
      </c>
      <c r="C575">
        <v>100045685</v>
      </c>
      <c r="D575">
        <v>101805442</v>
      </c>
      <c r="E575" t="s">
        <v>5195</v>
      </c>
      <c r="F575">
        <v>0.53</v>
      </c>
      <c r="G575" t="s">
        <v>5247</v>
      </c>
      <c r="H575" t="s">
        <v>5811</v>
      </c>
      <c r="I575" t="s">
        <v>13</v>
      </c>
      <c r="J575" t="s">
        <v>12</v>
      </c>
      <c r="K575">
        <v>6</v>
      </c>
      <c r="L575" t="s">
        <v>4535</v>
      </c>
      <c r="M575">
        <v>0.206249275479994</v>
      </c>
      <c r="N575">
        <v>0.83033066724587601</v>
      </c>
    </row>
    <row r="576" spans="1:14">
      <c r="A576" t="s">
        <v>18</v>
      </c>
      <c r="B576">
        <v>10</v>
      </c>
      <c r="C576">
        <v>100045685</v>
      </c>
      <c r="D576">
        <v>101805442</v>
      </c>
      <c r="E576" t="s">
        <v>5195</v>
      </c>
      <c r="F576">
        <v>0.26</v>
      </c>
      <c r="G576" t="s">
        <v>5247</v>
      </c>
      <c r="H576" t="s">
        <v>5812</v>
      </c>
      <c r="I576" t="s">
        <v>14</v>
      </c>
      <c r="J576" t="s">
        <v>12</v>
      </c>
      <c r="K576">
        <v>16</v>
      </c>
      <c r="L576" t="s">
        <v>4459</v>
      </c>
      <c r="M576">
        <v>0.10794835711853</v>
      </c>
      <c r="N576">
        <v>0.50498332953799996</v>
      </c>
    </row>
    <row r="577" spans="1:14">
      <c r="A577" t="s">
        <v>19</v>
      </c>
      <c r="B577">
        <v>12</v>
      </c>
      <c r="C577">
        <v>467818</v>
      </c>
      <c r="D577">
        <v>576984</v>
      </c>
      <c r="E577" t="s">
        <v>5195</v>
      </c>
      <c r="F577">
        <v>0.43</v>
      </c>
      <c r="G577" t="s">
        <v>5247</v>
      </c>
      <c r="H577" t="s">
        <v>5813</v>
      </c>
      <c r="I577" t="s">
        <v>10</v>
      </c>
      <c r="J577" t="s">
        <v>12</v>
      </c>
      <c r="K577">
        <v>5</v>
      </c>
      <c r="L577" t="s">
        <v>4520</v>
      </c>
      <c r="M577">
        <v>0.13266897901682301</v>
      </c>
      <c r="N577">
        <v>0.78815856605282197</v>
      </c>
    </row>
    <row r="578" spans="1:14">
      <c r="A578" t="s">
        <v>19</v>
      </c>
      <c r="B578">
        <v>12</v>
      </c>
      <c r="C578">
        <v>467818</v>
      </c>
      <c r="D578">
        <v>576984</v>
      </c>
      <c r="E578" t="s">
        <v>5195</v>
      </c>
      <c r="F578">
        <v>0.13</v>
      </c>
      <c r="G578" t="s">
        <v>5247</v>
      </c>
      <c r="H578" t="s">
        <v>5814</v>
      </c>
      <c r="I578" t="s">
        <v>14</v>
      </c>
      <c r="J578" t="s">
        <v>12</v>
      </c>
      <c r="K578">
        <v>16</v>
      </c>
      <c r="L578" t="s">
        <v>4456</v>
      </c>
      <c r="M578">
        <v>3.7231133725714703E-2</v>
      </c>
      <c r="N578">
        <v>0.36603854986976803</v>
      </c>
    </row>
    <row r="579" spans="1:14">
      <c r="A579" t="s">
        <v>812</v>
      </c>
      <c r="B579">
        <v>2</v>
      </c>
      <c r="C579">
        <v>219842264</v>
      </c>
      <c r="D579">
        <v>220706985</v>
      </c>
      <c r="E579" t="s">
        <v>5195</v>
      </c>
      <c r="F579">
        <v>0.83</v>
      </c>
      <c r="G579" t="s">
        <v>5247</v>
      </c>
      <c r="H579" t="s">
        <v>5815</v>
      </c>
      <c r="I579" t="s">
        <v>14</v>
      </c>
      <c r="J579" t="s">
        <v>12</v>
      </c>
      <c r="K579">
        <v>16</v>
      </c>
      <c r="L579" t="s">
        <v>4518</v>
      </c>
      <c r="M579">
        <v>0.58890888943173203</v>
      </c>
      <c r="N579">
        <v>0.94331004141553998</v>
      </c>
    </row>
    <row r="580" spans="1:14">
      <c r="A580" t="s">
        <v>20</v>
      </c>
      <c r="B580">
        <v>2</v>
      </c>
      <c r="C580">
        <v>100189534</v>
      </c>
      <c r="D580">
        <v>100805996</v>
      </c>
      <c r="E580" t="s">
        <v>5197</v>
      </c>
      <c r="F580">
        <v>0.19</v>
      </c>
      <c r="G580" t="s">
        <v>5247</v>
      </c>
      <c r="H580" t="s">
        <v>5816</v>
      </c>
      <c r="I580" t="s">
        <v>10</v>
      </c>
      <c r="J580" t="s">
        <v>12</v>
      </c>
      <c r="K580">
        <v>5</v>
      </c>
      <c r="L580" t="s">
        <v>4446</v>
      </c>
      <c r="M580">
        <v>3.3128026833885299E-2</v>
      </c>
      <c r="N580">
        <v>0.61625110133168304</v>
      </c>
    </row>
    <row r="581" spans="1:14">
      <c r="A581" t="s">
        <v>20</v>
      </c>
      <c r="B581">
        <v>2</v>
      </c>
      <c r="C581">
        <v>100189534</v>
      </c>
      <c r="D581">
        <v>100805996</v>
      </c>
      <c r="E581" t="s">
        <v>5197</v>
      </c>
      <c r="F581">
        <v>0.54</v>
      </c>
      <c r="G581" t="s">
        <v>5247</v>
      </c>
      <c r="H581" t="s">
        <v>5817</v>
      </c>
      <c r="I581" t="s">
        <v>14</v>
      </c>
      <c r="J581" t="s">
        <v>12</v>
      </c>
      <c r="K581">
        <v>16</v>
      </c>
      <c r="L581" t="s">
        <v>4564</v>
      </c>
      <c r="M581">
        <v>0.31281977470891997</v>
      </c>
      <c r="N581">
        <v>0.75169161084832503</v>
      </c>
    </row>
    <row r="582" spans="1:14">
      <c r="A582" t="s">
        <v>813</v>
      </c>
      <c r="B582">
        <v>2</v>
      </c>
      <c r="C582">
        <v>25260101</v>
      </c>
      <c r="D582">
        <v>25482970</v>
      </c>
      <c r="E582" t="s">
        <v>5196</v>
      </c>
      <c r="F582">
        <v>0.53</v>
      </c>
      <c r="G582" t="s">
        <v>5247</v>
      </c>
      <c r="H582" t="s">
        <v>5818</v>
      </c>
      <c r="I582" t="s">
        <v>14</v>
      </c>
      <c r="J582" t="s">
        <v>12</v>
      </c>
      <c r="K582">
        <v>16</v>
      </c>
      <c r="L582" t="s">
        <v>4535</v>
      </c>
      <c r="M582">
        <v>0.304506975477288</v>
      </c>
      <c r="N582">
        <v>0.74387656369064603</v>
      </c>
    </row>
    <row r="583" spans="1:14">
      <c r="A583" t="s">
        <v>814</v>
      </c>
      <c r="B583">
        <v>8</v>
      </c>
      <c r="C583">
        <v>27403621</v>
      </c>
      <c r="D583">
        <v>27261138</v>
      </c>
      <c r="E583" t="s">
        <v>5197</v>
      </c>
      <c r="F583">
        <v>1</v>
      </c>
      <c r="G583" t="s">
        <v>5247</v>
      </c>
      <c r="H583" t="s">
        <v>5819</v>
      </c>
      <c r="I583" t="s">
        <v>14</v>
      </c>
      <c r="J583" t="s">
        <v>12</v>
      </c>
      <c r="K583">
        <v>16</v>
      </c>
      <c r="L583" t="s">
        <v>5273</v>
      </c>
      <c r="M583">
        <v>0.806392319465564</v>
      </c>
      <c r="N583">
        <v>1</v>
      </c>
    </row>
    <row r="584" spans="1:14">
      <c r="A584" t="s">
        <v>815</v>
      </c>
      <c r="B584">
        <v>12</v>
      </c>
      <c r="C584">
        <v>123338999</v>
      </c>
      <c r="D584">
        <v>123823546</v>
      </c>
      <c r="E584" t="s">
        <v>5196</v>
      </c>
      <c r="F584">
        <v>0.69</v>
      </c>
      <c r="G584" t="s">
        <v>5247</v>
      </c>
      <c r="H584" t="s">
        <v>5820</v>
      </c>
      <c r="I584" t="s">
        <v>14</v>
      </c>
      <c r="J584" t="s">
        <v>12</v>
      </c>
      <c r="K584">
        <v>16</v>
      </c>
      <c r="L584" t="s">
        <v>4566</v>
      </c>
      <c r="M584">
        <v>0.446415476671703</v>
      </c>
      <c r="N584">
        <v>0.86001360472521104</v>
      </c>
    </row>
    <row r="585" spans="1:14">
      <c r="A585" t="s">
        <v>816</v>
      </c>
      <c r="B585">
        <v>2</v>
      </c>
      <c r="C585">
        <v>55875609</v>
      </c>
      <c r="D585">
        <v>56102744</v>
      </c>
      <c r="E585" t="s">
        <v>5196</v>
      </c>
      <c r="F585">
        <v>0.8</v>
      </c>
      <c r="G585" t="s">
        <v>5247</v>
      </c>
      <c r="H585" t="s">
        <v>5821</v>
      </c>
      <c r="I585" t="s">
        <v>14</v>
      </c>
      <c r="J585" t="s">
        <v>12</v>
      </c>
      <c r="K585">
        <v>16</v>
      </c>
      <c r="L585" t="s">
        <v>4503</v>
      </c>
      <c r="M585">
        <v>0.55657805371720503</v>
      </c>
      <c r="N585">
        <v>0.92725733796213305</v>
      </c>
    </row>
    <row r="586" spans="1:14">
      <c r="A586" t="s">
        <v>817</v>
      </c>
      <c r="B586">
        <v>5</v>
      </c>
      <c r="C586">
        <v>55706071</v>
      </c>
      <c r="D586">
        <v>55001899</v>
      </c>
      <c r="E586" t="s">
        <v>5196</v>
      </c>
      <c r="F586">
        <v>0.6</v>
      </c>
      <c r="G586" t="s">
        <v>5247</v>
      </c>
      <c r="H586" t="s">
        <v>5822</v>
      </c>
      <c r="I586" t="s">
        <v>14</v>
      </c>
      <c r="J586" t="s">
        <v>12</v>
      </c>
      <c r="K586">
        <v>16</v>
      </c>
      <c r="L586" t="s">
        <v>4486</v>
      </c>
      <c r="M586">
        <v>0.36421214799474599</v>
      </c>
      <c r="N586">
        <v>0.79706631589836696</v>
      </c>
    </row>
    <row r="587" spans="1:14">
      <c r="A587" t="s">
        <v>818</v>
      </c>
      <c r="B587">
        <v>1</v>
      </c>
      <c r="C587">
        <v>112659949</v>
      </c>
      <c r="D587">
        <v>113202571</v>
      </c>
      <c r="E587" t="s">
        <v>5196</v>
      </c>
      <c r="F587">
        <v>0.18</v>
      </c>
      <c r="G587" t="s">
        <v>5247</v>
      </c>
      <c r="H587" t="s">
        <v>5823</v>
      </c>
      <c r="I587" t="s">
        <v>14</v>
      </c>
      <c r="J587" t="s">
        <v>12</v>
      </c>
      <c r="K587">
        <v>16</v>
      </c>
      <c r="L587" t="s">
        <v>4477</v>
      </c>
      <c r="M587">
        <v>6.1913216705024303E-2</v>
      </c>
      <c r="N587">
        <v>0.42199569883701499</v>
      </c>
    </row>
    <row r="588" spans="1:14">
      <c r="A588" t="s">
        <v>819</v>
      </c>
      <c r="B588">
        <v>16</v>
      </c>
      <c r="C588">
        <v>70275334</v>
      </c>
      <c r="D588">
        <v>70309237</v>
      </c>
      <c r="E588" t="s">
        <v>5198</v>
      </c>
      <c r="F588">
        <v>0.92</v>
      </c>
      <c r="G588" t="s">
        <v>5247</v>
      </c>
      <c r="H588" t="s">
        <v>5824</v>
      </c>
      <c r="I588" t="s">
        <v>14</v>
      </c>
      <c r="J588" t="s">
        <v>12</v>
      </c>
      <c r="K588">
        <v>16</v>
      </c>
      <c r="L588" t="s">
        <v>4547</v>
      </c>
      <c r="M588">
        <v>0.694249005620037</v>
      </c>
      <c r="N588">
        <v>0.98312054273103699</v>
      </c>
    </row>
    <row r="589" spans="1:14">
      <c r="A589" t="s">
        <v>820</v>
      </c>
      <c r="B589">
        <v>5</v>
      </c>
      <c r="C589">
        <v>171776434</v>
      </c>
      <c r="D589">
        <v>171203438</v>
      </c>
      <c r="E589" t="s">
        <v>5196</v>
      </c>
      <c r="F589">
        <v>0</v>
      </c>
      <c r="G589" t="s">
        <v>5247</v>
      </c>
      <c r="H589" t="s">
        <v>5825</v>
      </c>
      <c r="I589" t="s">
        <v>14</v>
      </c>
      <c r="J589" t="s">
        <v>12</v>
      </c>
      <c r="K589">
        <v>16</v>
      </c>
      <c r="L589" t="s">
        <v>5247</v>
      </c>
      <c r="M589">
        <v>0</v>
      </c>
      <c r="N589">
        <v>0.193607680534436</v>
      </c>
    </row>
    <row r="590" spans="1:14">
      <c r="A590" t="s">
        <v>21</v>
      </c>
      <c r="B590">
        <v>6</v>
      </c>
      <c r="C590">
        <v>142887701</v>
      </c>
      <c r="D590">
        <v>143208838</v>
      </c>
      <c r="E590" t="s">
        <v>5197</v>
      </c>
      <c r="F590">
        <v>0.22</v>
      </c>
      <c r="G590" t="s">
        <v>5247</v>
      </c>
      <c r="H590" t="s">
        <v>5826</v>
      </c>
      <c r="I590" t="s">
        <v>10</v>
      </c>
      <c r="J590" t="s">
        <v>12</v>
      </c>
      <c r="K590">
        <v>5</v>
      </c>
      <c r="L590" t="s">
        <v>4476</v>
      </c>
      <c r="M590">
        <v>4.2728423691493898E-2</v>
      </c>
      <c r="N590">
        <v>0.64058175658708405</v>
      </c>
    </row>
    <row r="591" spans="1:14">
      <c r="A591" t="s">
        <v>21</v>
      </c>
      <c r="B591">
        <v>6</v>
      </c>
      <c r="C591">
        <v>142887701</v>
      </c>
      <c r="D591">
        <v>143208838</v>
      </c>
      <c r="E591" t="s">
        <v>5197</v>
      </c>
      <c r="F591">
        <v>0.65</v>
      </c>
      <c r="G591" t="s">
        <v>5247</v>
      </c>
      <c r="H591" t="s">
        <v>5827</v>
      </c>
      <c r="I591" t="s">
        <v>14</v>
      </c>
      <c r="J591" t="s">
        <v>12</v>
      </c>
      <c r="K591">
        <v>16</v>
      </c>
      <c r="L591" t="s">
        <v>4465</v>
      </c>
      <c r="M591">
        <v>0.40908828404715403</v>
      </c>
      <c r="N591">
        <v>0.83282941179251502</v>
      </c>
    </row>
    <row r="592" spans="1:14">
      <c r="A592" t="s">
        <v>821</v>
      </c>
      <c r="B592">
        <v>11</v>
      </c>
      <c r="C592">
        <v>30324505</v>
      </c>
      <c r="D592">
        <v>30346052</v>
      </c>
      <c r="E592" t="s">
        <v>5197</v>
      </c>
      <c r="F592">
        <v>0.94</v>
      </c>
      <c r="G592" t="s">
        <v>5247</v>
      </c>
      <c r="H592" t="s">
        <v>5828</v>
      </c>
      <c r="I592" t="s">
        <v>14</v>
      </c>
      <c r="J592" t="s">
        <v>12</v>
      </c>
      <c r="K592">
        <v>16</v>
      </c>
      <c r="L592" t="s">
        <v>4504</v>
      </c>
      <c r="M592">
        <v>0.71999287869752804</v>
      </c>
      <c r="N592">
        <v>0.98963236243216801</v>
      </c>
    </row>
    <row r="593" spans="1:14">
      <c r="A593" t="s">
        <v>822</v>
      </c>
      <c r="B593">
        <v>12</v>
      </c>
      <c r="C593">
        <v>46782083</v>
      </c>
      <c r="D593">
        <v>47175866</v>
      </c>
      <c r="E593" t="s">
        <v>5195</v>
      </c>
      <c r="F593">
        <v>0</v>
      </c>
      <c r="G593" t="s">
        <v>5247</v>
      </c>
      <c r="H593" t="s">
        <v>5829</v>
      </c>
      <c r="I593" t="s">
        <v>14</v>
      </c>
      <c r="J593" t="s">
        <v>12</v>
      </c>
      <c r="K593">
        <v>16</v>
      </c>
      <c r="L593" t="s">
        <v>5247</v>
      </c>
      <c r="M593">
        <v>0</v>
      </c>
      <c r="N593">
        <v>0.193607680534436</v>
      </c>
    </row>
    <row r="594" spans="1:14">
      <c r="A594" t="s">
        <v>823</v>
      </c>
      <c r="B594">
        <v>6</v>
      </c>
      <c r="C594">
        <v>35311147</v>
      </c>
      <c r="D594">
        <v>35278924</v>
      </c>
      <c r="E594" t="s">
        <v>5197</v>
      </c>
      <c r="F594">
        <v>1</v>
      </c>
      <c r="G594" t="s">
        <v>5247</v>
      </c>
      <c r="H594" t="s">
        <v>5830</v>
      </c>
      <c r="I594" t="s">
        <v>14</v>
      </c>
      <c r="J594" t="s">
        <v>12</v>
      </c>
      <c r="K594">
        <v>16</v>
      </c>
      <c r="L594" t="s">
        <v>5273</v>
      </c>
      <c r="M594">
        <v>0.806392319465564</v>
      </c>
      <c r="N594">
        <v>1</v>
      </c>
    </row>
    <row r="595" spans="1:14">
      <c r="A595" t="s">
        <v>824</v>
      </c>
      <c r="B595">
        <v>12</v>
      </c>
      <c r="C595">
        <v>65952934</v>
      </c>
      <c r="D595">
        <v>66346714</v>
      </c>
      <c r="E595" t="s">
        <v>5195</v>
      </c>
      <c r="F595">
        <v>0.87</v>
      </c>
      <c r="G595" t="s">
        <v>5247</v>
      </c>
      <c r="H595" t="s">
        <v>5831</v>
      </c>
      <c r="I595" t="s">
        <v>14</v>
      </c>
      <c r="J595" t="s">
        <v>12</v>
      </c>
      <c r="K595">
        <v>16</v>
      </c>
      <c r="L595" t="s">
        <v>4563</v>
      </c>
      <c r="M595">
        <v>0.63396145013023197</v>
      </c>
      <c r="N595">
        <v>0.96276886627428504</v>
      </c>
    </row>
    <row r="596" spans="1:14">
      <c r="A596" t="s">
        <v>825</v>
      </c>
      <c r="B596">
        <v>9</v>
      </c>
      <c r="C596">
        <v>115128288</v>
      </c>
      <c r="D596">
        <v>117890567</v>
      </c>
      <c r="E596" t="s">
        <v>5198</v>
      </c>
      <c r="F596">
        <v>0.87</v>
      </c>
      <c r="G596" t="s">
        <v>5247</v>
      </c>
      <c r="H596" t="s">
        <v>5832</v>
      </c>
      <c r="I596" t="s">
        <v>14</v>
      </c>
      <c r="J596" t="s">
        <v>12</v>
      </c>
      <c r="K596">
        <v>16</v>
      </c>
      <c r="L596" t="s">
        <v>4563</v>
      </c>
      <c r="M596">
        <v>0.63396145013023197</v>
      </c>
      <c r="N596">
        <v>0.96276886627428504</v>
      </c>
    </row>
    <row r="597" spans="1:14">
      <c r="A597" t="s">
        <v>22</v>
      </c>
      <c r="B597">
        <v>1</v>
      </c>
      <c r="C597">
        <v>172224680</v>
      </c>
      <c r="D597">
        <v>172193820</v>
      </c>
      <c r="E597" t="s">
        <v>5195</v>
      </c>
      <c r="F597">
        <v>0.05</v>
      </c>
      <c r="G597" t="s">
        <v>5247</v>
      </c>
      <c r="H597" t="s">
        <v>5833</v>
      </c>
      <c r="I597" t="s">
        <v>10</v>
      </c>
      <c r="J597" t="s">
        <v>12</v>
      </c>
      <c r="K597">
        <v>6</v>
      </c>
      <c r="L597" t="s">
        <v>4544</v>
      </c>
      <c r="M597">
        <v>3.4029277060071699E-3</v>
      </c>
      <c r="N597">
        <v>0.44789793140594197</v>
      </c>
    </row>
    <row r="598" spans="1:14">
      <c r="A598" t="s">
        <v>22</v>
      </c>
      <c r="B598">
        <v>1</v>
      </c>
      <c r="C598">
        <v>172224680</v>
      </c>
      <c r="D598">
        <v>172193820</v>
      </c>
      <c r="E598" t="s">
        <v>5195</v>
      </c>
      <c r="F598">
        <v>0.89</v>
      </c>
      <c r="G598" t="s">
        <v>5247</v>
      </c>
      <c r="H598" t="s">
        <v>5834</v>
      </c>
      <c r="I598" t="s">
        <v>14</v>
      </c>
      <c r="J598" t="s">
        <v>12</v>
      </c>
      <c r="K598">
        <v>16</v>
      </c>
      <c r="L598" t="s">
        <v>4462</v>
      </c>
      <c r="M598">
        <v>0.65747231079635704</v>
      </c>
      <c r="N598">
        <v>0.97151369838678303</v>
      </c>
    </row>
    <row r="599" spans="1:14">
      <c r="A599" t="s">
        <v>826</v>
      </c>
      <c r="B599">
        <v>2</v>
      </c>
      <c r="C599">
        <v>219043647</v>
      </c>
      <c r="D599">
        <v>219908369</v>
      </c>
      <c r="E599" t="s">
        <v>5195</v>
      </c>
      <c r="F599">
        <v>0.95</v>
      </c>
      <c r="G599" t="s">
        <v>5247</v>
      </c>
      <c r="H599" t="s">
        <v>5835</v>
      </c>
      <c r="I599" t="s">
        <v>14</v>
      </c>
      <c r="J599" t="s">
        <v>12</v>
      </c>
      <c r="K599">
        <v>16</v>
      </c>
      <c r="L599" t="s">
        <v>4533</v>
      </c>
      <c r="M599">
        <v>0.73331242275111896</v>
      </c>
      <c r="N599">
        <v>0.99244066476788895</v>
      </c>
    </row>
    <row r="600" spans="1:14">
      <c r="A600" t="s">
        <v>827</v>
      </c>
      <c r="B600">
        <v>2</v>
      </c>
      <c r="C600">
        <v>46694146</v>
      </c>
      <c r="D600">
        <v>46921285</v>
      </c>
      <c r="E600" t="s">
        <v>5196</v>
      </c>
      <c r="F600">
        <v>0.11</v>
      </c>
      <c r="G600" t="s">
        <v>5247</v>
      </c>
      <c r="H600" t="s">
        <v>5836</v>
      </c>
      <c r="I600" t="s">
        <v>14</v>
      </c>
      <c r="J600" t="s">
        <v>12</v>
      </c>
      <c r="K600">
        <v>16</v>
      </c>
      <c r="L600" t="s">
        <v>4483</v>
      </c>
      <c r="M600">
        <v>2.8486301613217201E-2</v>
      </c>
      <c r="N600">
        <v>0.34252768920364302</v>
      </c>
    </row>
    <row r="601" spans="1:14">
      <c r="A601" t="s">
        <v>23</v>
      </c>
      <c r="B601">
        <v>5</v>
      </c>
      <c r="C601">
        <v>113108985</v>
      </c>
      <c r="D601">
        <v>112444682</v>
      </c>
      <c r="E601" t="s">
        <v>5197</v>
      </c>
      <c r="F601">
        <v>0.13</v>
      </c>
      <c r="G601" t="s">
        <v>5247</v>
      </c>
      <c r="H601" t="s">
        <v>5837</v>
      </c>
      <c r="I601" t="s">
        <v>13</v>
      </c>
      <c r="J601" t="s">
        <v>12</v>
      </c>
      <c r="K601">
        <v>5</v>
      </c>
      <c r="L601" t="s">
        <v>4456</v>
      </c>
      <c r="M601">
        <v>1.6927786999560199E-2</v>
      </c>
      <c r="N601">
        <v>0.56458923693998897</v>
      </c>
    </row>
    <row r="602" spans="1:14">
      <c r="A602" t="s">
        <v>23</v>
      </c>
      <c r="B602">
        <v>5</v>
      </c>
      <c r="C602">
        <v>113108985</v>
      </c>
      <c r="D602">
        <v>112444682</v>
      </c>
      <c r="E602" t="s">
        <v>5197</v>
      </c>
      <c r="F602">
        <v>0.73</v>
      </c>
      <c r="G602" t="s">
        <v>5247</v>
      </c>
      <c r="H602" t="s">
        <v>5838</v>
      </c>
      <c r="I602" t="s">
        <v>14</v>
      </c>
      <c r="J602" t="s">
        <v>12</v>
      </c>
      <c r="K602">
        <v>16</v>
      </c>
      <c r="L602" t="s">
        <v>5210</v>
      </c>
      <c r="M602">
        <v>0.485113117456901</v>
      </c>
      <c r="N602">
        <v>0.88582734949725805</v>
      </c>
    </row>
    <row r="603" spans="1:14">
      <c r="A603" t="s">
        <v>24</v>
      </c>
      <c r="B603">
        <v>7</v>
      </c>
      <c r="C603">
        <v>23463355</v>
      </c>
      <c r="D603">
        <v>23502974</v>
      </c>
      <c r="E603" t="s">
        <v>5196</v>
      </c>
      <c r="F603">
        <v>0.22</v>
      </c>
      <c r="G603" t="s">
        <v>5247</v>
      </c>
      <c r="H603" t="s">
        <v>5839</v>
      </c>
      <c r="I603" t="s">
        <v>10</v>
      </c>
      <c r="J603" t="s">
        <v>12</v>
      </c>
      <c r="K603">
        <v>6</v>
      </c>
      <c r="L603" t="s">
        <v>4476</v>
      </c>
      <c r="M603">
        <v>4.8355075417360997E-2</v>
      </c>
      <c r="N603">
        <v>0.61023212580785102</v>
      </c>
    </row>
    <row r="604" spans="1:14">
      <c r="A604" t="s">
        <v>24</v>
      </c>
      <c r="B604">
        <v>7</v>
      </c>
      <c r="C604">
        <v>23463355</v>
      </c>
      <c r="D604">
        <v>23502974</v>
      </c>
      <c r="E604" t="s">
        <v>5196</v>
      </c>
      <c r="F604">
        <v>0.03</v>
      </c>
      <c r="G604" t="s">
        <v>5247</v>
      </c>
      <c r="H604" t="s">
        <v>5840</v>
      </c>
      <c r="I604" t="s">
        <v>14</v>
      </c>
      <c r="J604" t="s">
        <v>12</v>
      </c>
      <c r="K604">
        <v>16</v>
      </c>
      <c r="L604" t="s">
        <v>4556</v>
      </c>
      <c r="M604">
        <v>3.0372082184858002E-3</v>
      </c>
      <c r="N604">
        <v>0.23895401148388401</v>
      </c>
    </row>
    <row r="605" spans="1:14">
      <c r="A605" t="s">
        <v>831</v>
      </c>
      <c r="B605">
        <v>2</v>
      </c>
      <c r="C605">
        <v>241323571</v>
      </c>
      <c r="D605">
        <v>242262986</v>
      </c>
      <c r="E605" t="s">
        <v>5196</v>
      </c>
      <c r="F605">
        <v>0.21</v>
      </c>
      <c r="G605" t="s">
        <v>5247</v>
      </c>
      <c r="H605" t="s">
        <v>5841</v>
      </c>
      <c r="I605" t="s">
        <v>14</v>
      </c>
      <c r="J605" t="s">
        <v>12</v>
      </c>
      <c r="K605">
        <v>16</v>
      </c>
      <c r="L605" t="s">
        <v>4442</v>
      </c>
      <c r="M605">
        <v>7.8338045832293507E-2</v>
      </c>
      <c r="N605">
        <v>0.45395440887768002</v>
      </c>
    </row>
    <row r="606" spans="1:14">
      <c r="A606" t="s">
        <v>25</v>
      </c>
      <c r="B606">
        <v>7</v>
      </c>
      <c r="C606">
        <v>113711197</v>
      </c>
      <c r="D606">
        <v>113351252</v>
      </c>
      <c r="E606" t="s">
        <v>5198</v>
      </c>
      <c r="F606">
        <v>0.32</v>
      </c>
      <c r="G606" t="s">
        <v>5247</v>
      </c>
      <c r="H606" t="s">
        <v>5842</v>
      </c>
      <c r="I606" t="s">
        <v>10</v>
      </c>
      <c r="J606" t="s">
        <v>12</v>
      </c>
      <c r="K606">
        <v>5</v>
      </c>
      <c r="L606" t="s">
        <v>4450</v>
      </c>
      <c r="M606">
        <v>8.0937723303773093E-2</v>
      </c>
      <c r="N606">
        <v>0.71547596401817004</v>
      </c>
    </row>
    <row r="607" spans="1:14">
      <c r="A607" t="s">
        <v>25</v>
      </c>
      <c r="B607">
        <v>7</v>
      </c>
      <c r="C607">
        <v>113711197</v>
      </c>
      <c r="D607">
        <v>113351252</v>
      </c>
      <c r="E607" t="s">
        <v>5198</v>
      </c>
      <c r="F607">
        <v>0.02</v>
      </c>
      <c r="G607" t="s">
        <v>5247</v>
      </c>
      <c r="H607" t="s">
        <v>5843</v>
      </c>
      <c r="I607" t="s">
        <v>13</v>
      </c>
      <c r="J607" t="s">
        <v>12</v>
      </c>
      <c r="K607">
        <v>7</v>
      </c>
      <c r="L607" t="s">
        <v>4475</v>
      </c>
      <c r="M607">
        <v>6.80589545801662E-4</v>
      </c>
      <c r="N607">
        <v>0.37947662811821797</v>
      </c>
    </row>
    <row r="608" spans="1:14">
      <c r="A608" t="s">
        <v>25</v>
      </c>
      <c r="B608">
        <v>7</v>
      </c>
      <c r="C608">
        <v>113711197</v>
      </c>
      <c r="D608">
        <v>113351252</v>
      </c>
      <c r="E608" t="s">
        <v>5198</v>
      </c>
      <c r="F608">
        <v>0.65</v>
      </c>
      <c r="G608" t="s">
        <v>5247</v>
      </c>
      <c r="H608" t="s">
        <v>5844</v>
      </c>
      <c r="I608" t="s">
        <v>14</v>
      </c>
      <c r="J608" t="s">
        <v>12</v>
      </c>
      <c r="K608">
        <v>16</v>
      </c>
      <c r="L608" t="s">
        <v>4465</v>
      </c>
      <c r="M608">
        <v>0.40908828404715403</v>
      </c>
      <c r="N608">
        <v>0.83282941179251502</v>
      </c>
    </row>
    <row r="609" spans="1:14">
      <c r="A609" t="s">
        <v>834</v>
      </c>
      <c r="B609">
        <v>12</v>
      </c>
      <c r="C609">
        <v>58186787</v>
      </c>
      <c r="D609">
        <v>58580570</v>
      </c>
      <c r="E609" t="s">
        <v>5197</v>
      </c>
      <c r="F609">
        <v>0.94</v>
      </c>
      <c r="G609" t="s">
        <v>5247</v>
      </c>
      <c r="H609" t="s">
        <v>5845</v>
      </c>
      <c r="I609" t="s">
        <v>14</v>
      </c>
      <c r="J609" t="s">
        <v>12</v>
      </c>
      <c r="K609">
        <v>16</v>
      </c>
      <c r="L609" t="s">
        <v>4504</v>
      </c>
      <c r="M609">
        <v>0.71999287869752804</v>
      </c>
      <c r="N609">
        <v>0.98963236243216801</v>
      </c>
    </row>
    <row r="610" spans="1:14">
      <c r="A610" t="s">
        <v>835</v>
      </c>
      <c r="B610">
        <v>15</v>
      </c>
      <c r="C610">
        <v>75524308</v>
      </c>
      <c r="D610">
        <v>75816649</v>
      </c>
      <c r="E610" t="s">
        <v>5197</v>
      </c>
      <c r="F610">
        <v>0</v>
      </c>
      <c r="G610" t="s">
        <v>5247</v>
      </c>
      <c r="H610" t="s">
        <v>5846</v>
      </c>
      <c r="I610" t="s">
        <v>14</v>
      </c>
      <c r="J610" t="s">
        <v>12</v>
      </c>
      <c r="K610">
        <v>16</v>
      </c>
      <c r="L610" t="s">
        <v>5247</v>
      </c>
      <c r="M610">
        <v>0</v>
      </c>
      <c r="N610">
        <v>0.193607680534436</v>
      </c>
    </row>
    <row r="611" spans="1:14">
      <c r="A611" t="s">
        <v>836</v>
      </c>
      <c r="B611">
        <v>16</v>
      </c>
      <c r="C611">
        <v>9619337</v>
      </c>
      <c r="D611">
        <v>9713194</v>
      </c>
      <c r="E611" t="s">
        <v>5197</v>
      </c>
      <c r="F611">
        <v>0.48</v>
      </c>
      <c r="G611" t="s">
        <v>5247</v>
      </c>
      <c r="H611" t="s">
        <v>5847</v>
      </c>
      <c r="I611" t="s">
        <v>14</v>
      </c>
      <c r="J611" t="s">
        <v>12</v>
      </c>
      <c r="K611">
        <v>16</v>
      </c>
      <c r="L611" t="s">
        <v>4549</v>
      </c>
      <c r="M611">
        <v>0.26400976338675802</v>
      </c>
      <c r="N611">
        <v>0.70373454383461997</v>
      </c>
    </row>
    <row r="612" spans="1:14">
      <c r="A612" t="s">
        <v>26</v>
      </c>
      <c r="B612">
        <v>19</v>
      </c>
      <c r="C612">
        <v>2181608</v>
      </c>
      <c r="D612">
        <v>2181607</v>
      </c>
      <c r="E612" t="s">
        <v>5195</v>
      </c>
      <c r="F612">
        <v>0.26</v>
      </c>
      <c r="G612" t="s">
        <v>5247</v>
      </c>
      <c r="H612" t="s">
        <v>5848</v>
      </c>
      <c r="I612" t="s">
        <v>10</v>
      </c>
      <c r="J612" t="s">
        <v>12</v>
      </c>
      <c r="K612">
        <v>6</v>
      </c>
      <c r="L612" t="s">
        <v>4459</v>
      </c>
      <c r="M612">
        <v>6.40661715717631E-2</v>
      </c>
      <c r="N612">
        <v>0.64329428662127597</v>
      </c>
    </row>
    <row r="613" spans="1:14">
      <c r="A613" t="s">
        <v>26</v>
      </c>
      <c r="B613">
        <v>19</v>
      </c>
      <c r="C613">
        <v>2181608</v>
      </c>
      <c r="D613">
        <v>2181607</v>
      </c>
      <c r="E613" t="s">
        <v>5195</v>
      </c>
      <c r="F613">
        <v>0.66</v>
      </c>
      <c r="G613" t="s">
        <v>5247</v>
      </c>
      <c r="H613" t="s">
        <v>5849</v>
      </c>
      <c r="I613" t="s">
        <v>14</v>
      </c>
      <c r="J613" t="s">
        <v>12</v>
      </c>
      <c r="K613">
        <v>16</v>
      </c>
      <c r="L613" t="s">
        <v>4481</v>
      </c>
      <c r="M613">
        <v>0.41829747073185303</v>
      </c>
      <c r="N613">
        <v>0.83974807149712805</v>
      </c>
    </row>
    <row r="614" spans="1:14">
      <c r="A614" t="s">
        <v>838</v>
      </c>
      <c r="B614">
        <v>20</v>
      </c>
      <c r="C614">
        <v>49313692</v>
      </c>
      <c r="D614">
        <v>47930229</v>
      </c>
      <c r="E614" t="s">
        <v>5195</v>
      </c>
      <c r="F614">
        <v>0</v>
      </c>
      <c r="G614" t="s">
        <v>5247</v>
      </c>
      <c r="H614" t="s">
        <v>5850</v>
      </c>
      <c r="I614" t="s">
        <v>14</v>
      </c>
      <c r="J614" t="s">
        <v>12</v>
      </c>
      <c r="K614">
        <v>16</v>
      </c>
      <c r="L614" t="s">
        <v>5247</v>
      </c>
      <c r="M614">
        <v>0</v>
      </c>
      <c r="N614">
        <v>0.193607680534436</v>
      </c>
    </row>
    <row r="615" spans="1:14">
      <c r="A615" t="s">
        <v>839</v>
      </c>
      <c r="B615">
        <v>3</v>
      </c>
      <c r="C615">
        <v>181468678</v>
      </c>
      <c r="D615">
        <v>181186466</v>
      </c>
      <c r="E615" t="s">
        <v>5195</v>
      </c>
      <c r="F615">
        <v>1</v>
      </c>
      <c r="G615" t="s">
        <v>5247</v>
      </c>
      <c r="H615" t="s">
        <v>5851</v>
      </c>
      <c r="I615" t="s">
        <v>14</v>
      </c>
      <c r="J615" t="s">
        <v>12</v>
      </c>
      <c r="K615">
        <v>16</v>
      </c>
      <c r="L615" t="s">
        <v>5273</v>
      </c>
      <c r="M615">
        <v>0.806392319465564</v>
      </c>
      <c r="N615">
        <v>1</v>
      </c>
    </row>
    <row r="616" spans="1:14">
      <c r="A616" t="s">
        <v>27</v>
      </c>
      <c r="B616">
        <v>3</v>
      </c>
      <c r="C616">
        <v>72460486</v>
      </c>
      <c r="D616">
        <v>72509637</v>
      </c>
      <c r="E616" t="s">
        <v>5195</v>
      </c>
      <c r="F616">
        <v>0.16</v>
      </c>
      <c r="G616" t="s">
        <v>5247</v>
      </c>
      <c r="H616" t="s">
        <v>5852</v>
      </c>
      <c r="I616" t="s">
        <v>10</v>
      </c>
      <c r="J616" t="s">
        <v>12</v>
      </c>
      <c r="K616">
        <v>5</v>
      </c>
      <c r="L616" t="s">
        <v>4545</v>
      </c>
      <c r="M616">
        <v>2.44982717590694E-2</v>
      </c>
      <c r="N616">
        <v>0.59094980429348898</v>
      </c>
    </row>
    <row r="617" spans="1:14">
      <c r="A617" t="s">
        <v>27</v>
      </c>
      <c r="B617">
        <v>3</v>
      </c>
      <c r="C617">
        <v>72460486</v>
      </c>
      <c r="D617">
        <v>72509637</v>
      </c>
      <c r="E617" t="s">
        <v>5195</v>
      </c>
      <c r="F617">
        <v>0</v>
      </c>
      <c r="G617" t="s">
        <v>5247</v>
      </c>
      <c r="H617" t="s">
        <v>5853</v>
      </c>
      <c r="I617" t="s">
        <v>13</v>
      </c>
      <c r="J617" t="s">
        <v>12</v>
      </c>
      <c r="K617">
        <v>6</v>
      </c>
      <c r="L617" t="s">
        <v>5247</v>
      </c>
      <c r="M617">
        <v>0</v>
      </c>
      <c r="N617">
        <v>0.39033428790216501</v>
      </c>
    </row>
    <row r="618" spans="1:14">
      <c r="A618" t="s">
        <v>27</v>
      </c>
      <c r="B618">
        <v>3</v>
      </c>
      <c r="C618">
        <v>72460486</v>
      </c>
      <c r="D618">
        <v>72509637</v>
      </c>
      <c r="E618" t="s">
        <v>5195</v>
      </c>
      <c r="F618">
        <v>0.18</v>
      </c>
      <c r="G618" t="s">
        <v>5247</v>
      </c>
      <c r="H618" t="s">
        <v>5854</v>
      </c>
      <c r="I618" t="s">
        <v>14</v>
      </c>
      <c r="J618" t="s">
        <v>12</v>
      </c>
      <c r="K618">
        <v>16</v>
      </c>
      <c r="L618" t="s">
        <v>4477</v>
      </c>
      <c r="M618">
        <v>6.1913216705024303E-2</v>
      </c>
      <c r="N618">
        <v>0.42199569883701499</v>
      </c>
    </row>
    <row r="619" spans="1:14">
      <c r="A619" t="s">
        <v>840</v>
      </c>
      <c r="B619">
        <v>6</v>
      </c>
      <c r="C619">
        <v>119852355</v>
      </c>
      <c r="D619">
        <v>120173501</v>
      </c>
      <c r="E619" t="s">
        <v>5197</v>
      </c>
      <c r="F619">
        <v>0.5</v>
      </c>
      <c r="G619" t="s">
        <v>5247</v>
      </c>
      <c r="H619" t="s">
        <v>5855</v>
      </c>
      <c r="I619" t="s">
        <v>14</v>
      </c>
      <c r="J619" t="s">
        <v>12</v>
      </c>
      <c r="K619">
        <v>16</v>
      </c>
      <c r="L619" t="s">
        <v>4511</v>
      </c>
      <c r="M619">
        <v>0.27999563610326</v>
      </c>
      <c r="N619">
        <v>0.72000436389674005</v>
      </c>
    </row>
    <row r="620" spans="1:14">
      <c r="A620" t="s">
        <v>28</v>
      </c>
      <c r="B620">
        <v>1</v>
      </c>
      <c r="C620">
        <v>176823113</v>
      </c>
      <c r="D620">
        <v>176792249</v>
      </c>
      <c r="E620" t="s">
        <v>5196</v>
      </c>
      <c r="F620">
        <v>0</v>
      </c>
      <c r="G620" t="s">
        <v>5247</v>
      </c>
      <c r="H620" t="s">
        <v>5856</v>
      </c>
      <c r="I620" t="s">
        <v>10</v>
      </c>
      <c r="J620" t="s">
        <v>12</v>
      </c>
      <c r="K620">
        <v>5</v>
      </c>
      <c r="L620" t="s">
        <v>5247</v>
      </c>
      <c r="M620">
        <v>3.1392529421349397E-17</v>
      </c>
      <c r="N620">
        <v>0.43448246478317498</v>
      </c>
    </row>
    <row r="621" spans="1:14">
      <c r="A621" t="s">
        <v>28</v>
      </c>
      <c r="B621">
        <v>1</v>
      </c>
      <c r="C621">
        <v>176823113</v>
      </c>
      <c r="D621">
        <v>176792249</v>
      </c>
      <c r="E621" t="s">
        <v>5196</v>
      </c>
      <c r="F621">
        <v>0.41</v>
      </c>
      <c r="G621" t="s">
        <v>5247</v>
      </c>
      <c r="H621" t="s">
        <v>5857</v>
      </c>
      <c r="I621" t="s">
        <v>14</v>
      </c>
      <c r="J621" t="s">
        <v>12</v>
      </c>
      <c r="K621">
        <v>16</v>
      </c>
      <c r="L621" t="s">
        <v>5201</v>
      </c>
      <c r="M621">
        <v>0.210313388487576</v>
      </c>
      <c r="N621">
        <v>0.64453599400862305</v>
      </c>
    </row>
    <row r="622" spans="1:14">
      <c r="A622" t="s">
        <v>29</v>
      </c>
      <c r="B622">
        <v>9</v>
      </c>
      <c r="C622">
        <v>74640194</v>
      </c>
      <c r="D622">
        <v>77255110</v>
      </c>
      <c r="E622" t="s">
        <v>5195</v>
      </c>
      <c r="F622">
        <v>0</v>
      </c>
      <c r="G622" t="s">
        <v>5247</v>
      </c>
      <c r="H622" t="s">
        <v>5858</v>
      </c>
      <c r="I622" t="s">
        <v>10</v>
      </c>
      <c r="J622" t="s">
        <v>12</v>
      </c>
      <c r="K622">
        <v>7</v>
      </c>
      <c r="L622" t="s">
        <v>5247</v>
      </c>
      <c r="M622">
        <v>0</v>
      </c>
      <c r="N622">
        <v>0.35433043506668699</v>
      </c>
    </row>
    <row r="623" spans="1:14">
      <c r="A623" t="s">
        <v>29</v>
      </c>
      <c r="B623">
        <v>9</v>
      </c>
      <c r="C623">
        <v>74640194</v>
      </c>
      <c r="D623">
        <v>77255110</v>
      </c>
      <c r="E623" t="s">
        <v>5195</v>
      </c>
      <c r="F623">
        <v>0</v>
      </c>
      <c r="G623" t="s">
        <v>5247</v>
      </c>
      <c r="H623" t="s">
        <v>5859</v>
      </c>
      <c r="I623" t="s">
        <v>13</v>
      </c>
      <c r="J623" t="s">
        <v>12</v>
      </c>
      <c r="K623">
        <v>7</v>
      </c>
      <c r="L623" t="s">
        <v>5247</v>
      </c>
      <c r="M623">
        <v>0</v>
      </c>
      <c r="N623">
        <v>0.35433043506668699</v>
      </c>
    </row>
    <row r="624" spans="1:14">
      <c r="A624" t="s">
        <v>29</v>
      </c>
      <c r="B624">
        <v>9</v>
      </c>
      <c r="C624">
        <v>74640194</v>
      </c>
      <c r="D624">
        <v>77255110</v>
      </c>
      <c r="E624" t="s">
        <v>5195</v>
      </c>
      <c r="F624">
        <v>0.04</v>
      </c>
      <c r="G624" t="s">
        <v>5247</v>
      </c>
      <c r="H624" t="s">
        <v>5860</v>
      </c>
      <c r="I624" t="s">
        <v>14</v>
      </c>
      <c r="J624" t="s">
        <v>12</v>
      </c>
      <c r="K624">
        <v>16</v>
      </c>
      <c r="L624" t="s">
        <v>4479</v>
      </c>
      <c r="M624">
        <v>5.0993162064629704E-3</v>
      </c>
      <c r="N624">
        <v>0.25301974988521903</v>
      </c>
    </row>
    <row r="625" spans="1:14">
      <c r="A625" t="s">
        <v>841</v>
      </c>
      <c r="B625">
        <v>11</v>
      </c>
      <c r="C625">
        <v>17294482</v>
      </c>
      <c r="D625">
        <v>17316029</v>
      </c>
      <c r="E625" t="s">
        <v>5195</v>
      </c>
      <c r="F625">
        <v>0.09</v>
      </c>
      <c r="G625" t="s">
        <v>5247</v>
      </c>
      <c r="H625" t="s">
        <v>5861</v>
      </c>
      <c r="I625" t="s">
        <v>14</v>
      </c>
      <c r="J625" t="s">
        <v>12</v>
      </c>
      <c r="K625">
        <v>16</v>
      </c>
      <c r="L625" t="s">
        <v>4562</v>
      </c>
      <c r="M625">
        <v>2.0525132161091801E-2</v>
      </c>
      <c r="N625">
        <v>0.31823316587714601</v>
      </c>
    </row>
    <row r="626" spans="1:14">
      <c r="A626" t="s">
        <v>842</v>
      </c>
      <c r="B626">
        <v>19</v>
      </c>
      <c r="C626">
        <v>41439932</v>
      </c>
      <c r="D626">
        <v>41945837</v>
      </c>
      <c r="E626" t="s">
        <v>5196</v>
      </c>
      <c r="F626">
        <v>0.22</v>
      </c>
      <c r="G626" t="s">
        <v>5247</v>
      </c>
      <c r="H626" t="s">
        <v>5862</v>
      </c>
      <c r="I626" t="s">
        <v>14</v>
      </c>
      <c r="J626" t="s">
        <v>12</v>
      </c>
      <c r="K626">
        <v>16</v>
      </c>
      <c r="L626" t="s">
        <v>4476</v>
      </c>
      <c r="M626">
        <v>8.4047540128129095E-2</v>
      </c>
      <c r="N626">
        <v>0.46437276097115499</v>
      </c>
    </row>
    <row r="627" spans="1:14">
      <c r="A627" t="s">
        <v>843</v>
      </c>
      <c r="B627">
        <v>2</v>
      </c>
      <c r="C627">
        <v>232577381</v>
      </c>
      <c r="D627">
        <v>233442091</v>
      </c>
      <c r="E627" t="s">
        <v>5196</v>
      </c>
      <c r="F627">
        <v>0</v>
      </c>
      <c r="G627" t="s">
        <v>5247</v>
      </c>
      <c r="H627" t="s">
        <v>5863</v>
      </c>
      <c r="I627" t="s">
        <v>14</v>
      </c>
      <c r="J627" t="s">
        <v>12</v>
      </c>
      <c r="K627">
        <v>16</v>
      </c>
      <c r="L627" t="s">
        <v>5247</v>
      </c>
      <c r="M627">
        <v>0</v>
      </c>
      <c r="N627">
        <v>0.193607680534436</v>
      </c>
    </row>
    <row r="628" spans="1:14">
      <c r="A628" t="s">
        <v>30</v>
      </c>
      <c r="B628">
        <v>2</v>
      </c>
      <c r="C628">
        <v>25250442</v>
      </c>
      <c r="D628">
        <v>25473311</v>
      </c>
      <c r="E628" t="s">
        <v>5196</v>
      </c>
      <c r="F628">
        <v>0.36</v>
      </c>
      <c r="G628" t="s">
        <v>5247</v>
      </c>
      <c r="H628" t="s">
        <v>5864</v>
      </c>
      <c r="I628" t="s">
        <v>10</v>
      </c>
      <c r="J628" t="s">
        <v>12</v>
      </c>
      <c r="K628">
        <v>5</v>
      </c>
      <c r="L628" t="s">
        <v>4445</v>
      </c>
      <c r="M628">
        <v>9.8640099433966302E-2</v>
      </c>
      <c r="N628">
        <v>0.74301499070532295</v>
      </c>
    </row>
    <row r="629" spans="1:14">
      <c r="A629" t="s">
        <v>30</v>
      </c>
      <c r="B629">
        <v>2</v>
      </c>
      <c r="C629">
        <v>25250442</v>
      </c>
      <c r="D629">
        <v>25473311</v>
      </c>
      <c r="E629" t="s">
        <v>5196</v>
      </c>
      <c r="F629">
        <v>0.67</v>
      </c>
      <c r="G629" t="s">
        <v>5247</v>
      </c>
      <c r="H629" t="s">
        <v>5865</v>
      </c>
      <c r="I629" t="s">
        <v>13</v>
      </c>
      <c r="J629" t="s">
        <v>12</v>
      </c>
      <c r="K629">
        <v>5</v>
      </c>
      <c r="L629" t="s">
        <v>4567</v>
      </c>
      <c r="M629">
        <v>0.27751646442487798</v>
      </c>
      <c r="N629">
        <v>0.914759497548842</v>
      </c>
    </row>
    <row r="630" spans="1:14">
      <c r="A630" t="s">
        <v>30</v>
      </c>
      <c r="B630">
        <v>2</v>
      </c>
      <c r="C630">
        <v>25250442</v>
      </c>
      <c r="D630">
        <v>25473311</v>
      </c>
      <c r="E630" t="s">
        <v>5196</v>
      </c>
      <c r="F630">
        <v>0.32</v>
      </c>
      <c r="G630" t="s">
        <v>5247</v>
      </c>
      <c r="H630" t="s">
        <v>5866</v>
      </c>
      <c r="I630" t="s">
        <v>14</v>
      </c>
      <c r="J630" t="s">
        <v>12</v>
      </c>
      <c r="K630">
        <v>16</v>
      </c>
      <c r="L630" t="s">
        <v>4450</v>
      </c>
      <c r="M630">
        <v>0.14665833863345301</v>
      </c>
      <c r="N630">
        <v>0.56304042635894402</v>
      </c>
    </row>
    <row r="631" spans="1:14">
      <c r="A631" t="s">
        <v>31</v>
      </c>
      <c r="B631">
        <v>2</v>
      </c>
      <c r="C631">
        <v>25150429</v>
      </c>
      <c r="D631">
        <v>25373298</v>
      </c>
      <c r="E631" t="s">
        <v>5198</v>
      </c>
      <c r="F631">
        <v>0.17</v>
      </c>
      <c r="G631" t="s">
        <v>5247</v>
      </c>
      <c r="H631" t="s">
        <v>5867</v>
      </c>
      <c r="I631" t="s">
        <v>13</v>
      </c>
      <c r="J631" t="s">
        <v>12</v>
      </c>
      <c r="K631">
        <v>7</v>
      </c>
      <c r="L631" t="s">
        <v>4509</v>
      </c>
      <c r="M631">
        <v>3.4603013169723799E-2</v>
      </c>
      <c r="N631">
        <v>0.53925507397428996</v>
      </c>
    </row>
    <row r="632" spans="1:14">
      <c r="A632" t="s">
        <v>31</v>
      </c>
      <c r="B632">
        <v>2</v>
      </c>
      <c r="C632">
        <v>25150429</v>
      </c>
      <c r="D632">
        <v>25373298</v>
      </c>
      <c r="E632" t="s">
        <v>5198</v>
      </c>
      <c r="F632">
        <v>0.56999999999999995</v>
      </c>
      <c r="G632" t="s">
        <v>5247</v>
      </c>
      <c r="H632" t="s">
        <v>5868</v>
      </c>
      <c r="I632" t="s">
        <v>14</v>
      </c>
      <c r="J632" t="s">
        <v>12</v>
      </c>
      <c r="K632">
        <v>16</v>
      </c>
      <c r="L632" t="s">
        <v>4517</v>
      </c>
      <c r="M632">
        <v>0.338188639458672</v>
      </c>
      <c r="N632">
        <v>0.77470628526650698</v>
      </c>
    </row>
    <row r="633" spans="1:14">
      <c r="A633" t="s">
        <v>848</v>
      </c>
      <c r="B633">
        <v>10</v>
      </c>
      <c r="C633">
        <v>128884608</v>
      </c>
      <c r="D633">
        <v>130682872</v>
      </c>
      <c r="E633" t="s">
        <v>5195</v>
      </c>
      <c r="F633">
        <v>0</v>
      </c>
      <c r="G633" t="s">
        <v>5247</v>
      </c>
      <c r="H633" t="s">
        <v>5869</v>
      </c>
      <c r="I633" t="s">
        <v>14</v>
      </c>
      <c r="J633" t="s">
        <v>12</v>
      </c>
      <c r="K633">
        <v>16</v>
      </c>
      <c r="L633" t="s">
        <v>5247</v>
      </c>
      <c r="M633">
        <v>0</v>
      </c>
      <c r="N633">
        <v>0.193607680534436</v>
      </c>
    </row>
    <row r="634" spans="1:14">
      <c r="A634" t="s">
        <v>849</v>
      </c>
      <c r="B634">
        <v>2</v>
      </c>
      <c r="C634">
        <v>104849547</v>
      </c>
      <c r="D634">
        <v>105466005</v>
      </c>
      <c r="E634" t="s">
        <v>5198</v>
      </c>
      <c r="F634">
        <v>0.65</v>
      </c>
      <c r="G634" t="s">
        <v>5247</v>
      </c>
      <c r="H634" t="s">
        <v>5870</v>
      </c>
      <c r="I634" t="s">
        <v>14</v>
      </c>
      <c r="J634" t="s">
        <v>12</v>
      </c>
      <c r="K634">
        <v>16</v>
      </c>
      <c r="L634" t="s">
        <v>4465</v>
      </c>
      <c r="M634">
        <v>0.40908828404715403</v>
      </c>
      <c r="N634">
        <v>0.83282941179251502</v>
      </c>
    </row>
    <row r="635" spans="1:14">
      <c r="A635" t="s">
        <v>850</v>
      </c>
      <c r="B635">
        <v>12</v>
      </c>
      <c r="C635">
        <v>41494138</v>
      </c>
      <c r="D635">
        <v>41887940</v>
      </c>
      <c r="E635" t="s">
        <v>5197</v>
      </c>
      <c r="F635">
        <v>0.44</v>
      </c>
      <c r="G635" t="s">
        <v>5247</v>
      </c>
      <c r="H635" t="s">
        <v>5871</v>
      </c>
      <c r="I635" t="s">
        <v>14</v>
      </c>
      <c r="J635" t="s">
        <v>12</v>
      </c>
      <c r="K635">
        <v>16</v>
      </c>
      <c r="L635" t="s">
        <v>4466</v>
      </c>
      <c r="M635">
        <v>0.23289317755854699</v>
      </c>
      <c r="N635">
        <v>0.67033974410558494</v>
      </c>
    </row>
    <row r="636" spans="1:14">
      <c r="A636" t="s">
        <v>851</v>
      </c>
      <c r="B636">
        <v>1</v>
      </c>
      <c r="C636">
        <v>177435374</v>
      </c>
      <c r="D636">
        <v>177404510</v>
      </c>
      <c r="E636" t="s">
        <v>5197</v>
      </c>
      <c r="F636">
        <v>0</v>
      </c>
      <c r="G636" t="s">
        <v>5247</v>
      </c>
      <c r="H636" t="s">
        <v>5872</v>
      </c>
      <c r="I636" t="s">
        <v>14</v>
      </c>
      <c r="J636" t="s">
        <v>12</v>
      </c>
      <c r="K636">
        <v>16</v>
      </c>
      <c r="L636" t="s">
        <v>5247</v>
      </c>
      <c r="M636">
        <v>0</v>
      </c>
      <c r="N636">
        <v>0.193607680534436</v>
      </c>
    </row>
    <row r="637" spans="1:14">
      <c r="A637" t="s">
        <v>852</v>
      </c>
      <c r="B637">
        <v>1</v>
      </c>
      <c r="C637">
        <v>173430538</v>
      </c>
      <c r="D637">
        <v>173399677</v>
      </c>
      <c r="E637" t="s">
        <v>5196</v>
      </c>
      <c r="F637">
        <v>1</v>
      </c>
      <c r="G637" t="s">
        <v>5247</v>
      </c>
      <c r="H637" t="s">
        <v>5873</v>
      </c>
      <c r="I637" t="s">
        <v>14</v>
      </c>
      <c r="J637" t="s">
        <v>12</v>
      </c>
      <c r="K637">
        <v>16</v>
      </c>
      <c r="L637" t="s">
        <v>5273</v>
      </c>
      <c r="M637">
        <v>0.806392319465564</v>
      </c>
      <c r="N637">
        <v>1</v>
      </c>
    </row>
    <row r="638" spans="1:14">
      <c r="A638" t="s">
        <v>32</v>
      </c>
      <c r="B638">
        <v>4</v>
      </c>
      <c r="C638">
        <v>144728869</v>
      </c>
      <c r="D638">
        <v>145650021</v>
      </c>
      <c r="E638" t="s">
        <v>5198</v>
      </c>
      <c r="F638">
        <v>0.12</v>
      </c>
      <c r="G638" t="s">
        <v>5247</v>
      </c>
      <c r="H638" t="s">
        <v>5874</v>
      </c>
      <c r="I638" t="s">
        <v>13</v>
      </c>
      <c r="J638" t="s">
        <v>12</v>
      </c>
      <c r="K638">
        <v>6</v>
      </c>
      <c r="L638" t="s">
        <v>4457</v>
      </c>
      <c r="M638">
        <v>1.6890738358879599E-2</v>
      </c>
      <c r="N638">
        <v>0.51976332044676599</v>
      </c>
    </row>
    <row r="639" spans="1:14">
      <c r="A639" t="s">
        <v>32</v>
      </c>
      <c r="B639">
        <v>4</v>
      </c>
      <c r="C639">
        <v>144728869</v>
      </c>
      <c r="D639">
        <v>145650021</v>
      </c>
      <c r="E639" t="s">
        <v>5198</v>
      </c>
      <c r="F639">
        <v>0.42</v>
      </c>
      <c r="G639" t="s">
        <v>5247</v>
      </c>
      <c r="H639" t="s">
        <v>5875</v>
      </c>
      <c r="I639" t="s">
        <v>14</v>
      </c>
      <c r="J639" t="s">
        <v>12</v>
      </c>
      <c r="K639">
        <v>16</v>
      </c>
      <c r="L639" t="s">
        <v>4508</v>
      </c>
      <c r="M639">
        <v>0.21776693854541801</v>
      </c>
      <c r="N639">
        <v>0.65321029034009204</v>
      </c>
    </row>
    <row r="640" spans="1:14">
      <c r="A640" t="s">
        <v>854</v>
      </c>
      <c r="B640">
        <v>5</v>
      </c>
      <c r="C640">
        <v>108102356</v>
      </c>
      <c r="D640">
        <v>107438057</v>
      </c>
      <c r="E640" t="s">
        <v>5197</v>
      </c>
      <c r="F640">
        <v>0.84</v>
      </c>
      <c r="G640" t="s">
        <v>5247</v>
      </c>
      <c r="H640" t="s">
        <v>5876</v>
      </c>
      <c r="I640" t="s">
        <v>14</v>
      </c>
      <c r="J640" t="s">
        <v>12</v>
      </c>
      <c r="K640">
        <v>16</v>
      </c>
      <c r="L640" t="s">
        <v>4451</v>
      </c>
      <c r="M640">
        <v>0.59994935172950103</v>
      </c>
      <c r="N640">
        <v>0.94839742550708295</v>
      </c>
    </row>
    <row r="641" spans="1:14">
      <c r="A641" t="s">
        <v>855</v>
      </c>
      <c r="B641">
        <v>9</v>
      </c>
      <c r="C641">
        <v>96052863</v>
      </c>
      <c r="D641">
        <v>98815145</v>
      </c>
      <c r="E641" t="s">
        <v>5198</v>
      </c>
      <c r="F641">
        <v>0.94</v>
      </c>
      <c r="G641" t="s">
        <v>5247</v>
      </c>
      <c r="H641" t="s">
        <v>5877</v>
      </c>
      <c r="I641" t="s">
        <v>14</v>
      </c>
      <c r="J641" t="s">
        <v>12</v>
      </c>
      <c r="K641">
        <v>16</v>
      </c>
      <c r="L641" t="s">
        <v>4504</v>
      </c>
      <c r="M641">
        <v>0.71999287869752804</v>
      </c>
      <c r="N641">
        <v>0.98963236243216801</v>
      </c>
    </row>
    <row r="642" spans="1:14">
      <c r="A642" t="s">
        <v>856</v>
      </c>
      <c r="B642">
        <v>4</v>
      </c>
      <c r="C642">
        <v>89277312</v>
      </c>
      <c r="D642">
        <v>90198463</v>
      </c>
      <c r="E642" t="s">
        <v>5197</v>
      </c>
      <c r="F642">
        <v>0.11</v>
      </c>
      <c r="G642" t="s">
        <v>5247</v>
      </c>
      <c r="H642" t="s">
        <v>5878</v>
      </c>
      <c r="I642" t="s">
        <v>14</v>
      </c>
      <c r="J642" t="s">
        <v>12</v>
      </c>
      <c r="K642">
        <v>16</v>
      </c>
      <c r="L642" t="s">
        <v>4483</v>
      </c>
      <c r="M642">
        <v>2.8486301613217201E-2</v>
      </c>
      <c r="N642">
        <v>0.34252768920364302</v>
      </c>
    </row>
    <row r="643" spans="1:14">
      <c r="A643" t="s">
        <v>33</v>
      </c>
      <c r="B643">
        <v>4</v>
      </c>
      <c r="C643">
        <v>108487452</v>
      </c>
      <c r="D643">
        <v>109408608</v>
      </c>
      <c r="E643" t="s">
        <v>5196</v>
      </c>
      <c r="F643">
        <v>0.8</v>
      </c>
      <c r="G643" t="s">
        <v>5247</v>
      </c>
      <c r="H643" t="s">
        <v>5879</v>
      </c>
      <c r="I643" t="s">
        <v>13</v>
      </c>
      <c r="J643" t="s">
        <v>12</v>
      </c>
      <c r="K643">
        <v>6</v>
      </c>
      <c r="L643" t="s">
        <v>4503</v>
      </c>
      <c r="M643">
        <v>0.40691789695942099</v>
      </c>
      <c r="N643">
        <v>0.95888153029928003</v>
      </c>
    </row>
    <row r="644" spans="1:14">
      <c r="A644" t="s">
        <v>33</v>
      </c>
      <c r="B644">
        <v>4</v>
      </c>
      <c r="C644">
        <v>108487452</v>
      </c>
      <c r="D644">
        <v>109408608</v>
      </c>
      <c r="E644" t="s">
        <v>5196</v>
      </c>
      <c r="F644">
        <v>0.23</v>
      </c>
      <c r="G644" t="s">
        <v>5247</v>
      </c>
      <c r="H644" t="s">
        <v>5880</v>
      </c>
      <c r="I644" t="s">
        <v>14</v>
      </c>
      <c r="J644" t="s">
        <v>12</v>
      </c>
      <c r="K644">
        <v>16</v>
      </c>
      <c r="L644" t="s">
        <v>4478</v>
      </c>
      <c r="M644">
        <v>8.9866955870574194E-2</v>
      </c>
      <c r="N644">
        <v>0.47468119161802202</v>
      </c>
    </row>
    <row r="645" spans="1:14">
      <c r="A645" t="s">
        <v>858</v>
      </c>
      <c r="B645">
        <v>13</v>
      </c>
      <c r="C645">
        <v>50179268</v>
      </c>
      <c r="D645">
        <v>50753404</v>
      </c>
      <c r="E645" t="s">
        <v>5196</v>
      </c>
      <c r="F645">
        <v>0</v>
      </c>
      <c r="G645" t="s">
        <v>5247</v>
      </c>
      <c r="H645" t="s">
        <v>5881</v>
      </c>
      <c r="I645" t="s">
        <v>14</v>
      </c>
      <c r="J645" t="s">
        <v>12</v>
      </c>
      <c r="K645">
        <v>16</v>
      </c>
      <c r="L645" t="s">
        <v>5247</v>
      </c>
      <c r="M645">
        <v>0</v>
      </c>
      <c r="N645">
        <v>0.193607680534436</v>
      </c>
    </row>
    <row r="646" spans="1:14">
      <c r="A646" t="s">
        <v>859</v>
      </c>
      <c r="B646">
        <v>2</v>
      </c>
      <c r="C646">
        <v>26730982</v>
      </c>
      <c r="D646">
        <v>26953850</v>
      </c>
      <c r="E646" t="s">
        <v>5197</v>
      </c>
      <c r="F646">
        <v>0.31</v>
      </c>
      <c r="G646" t="s">
        <v>5247</v>
      </c>
      <c r="H646" t="s">
        <v>5882</v>
      </c>
      <c r="I646" t="s">
        <v>14</v>
      </c>
      <c r="J646" t="s">
        <v>12</v>
      </c>
      <c r="K646">
        <v>16</v>
      </c>
      <c r="L646" t="s">
        <v>4485</v>
      </c>
      <c r="M646">
        <v>0.13998639527478901</v>
      </c>
      <c r="N646">
        <v>0.553584523328297</v>
      </c>
    </row>
    <row r="647" spans="1:14">
      <c r="A647" t="s">
        <v>34</v>
      </c>
      <c r="B647">
        <v>7</v>
      </c>
      <c r="C647">
        <v>28149792</v>
      </c>
      <c r="D647">
        <v>28189411</v>
      </c>
      <c r="E647" t="s">
        <v>5196</v>
      </c>
      <c r="F647">
        <v>0.66</v>
      </c>
      <c r="G647" t="s">
        <v>5247</v>
      </c>
      <c r="H647" t="s">
        <v>5883</v>
      </c>
      <c r="I647" t="s">
        <v>10</v>
      </c>
      <c r="J647" t="s">
        <v>12</v>
      </c>
      <c r="K647">
        <v>5</v>
      </c>
      <c r="L647" t="s">
        <v>4481</v>
      </c>
      <c r="M647">
        <v>0.27059140936125597</v>
      </c>
      <c r="N647">
        <v>0.91037420190812801</v>
      </c>
    </row>
    <row r="648" spans="1:14">
      <c r="A648" t="s">
        <v>34</v>
      </c>
      <c r="B648">
        <v>7</v>
      </c>
      <c r="C648">
        <v>28149792</v>
      </c>
      <c r="D648">
        <v>28189411</v>
      </c>
      <c r="E648" t="s">
        <v>5196</v>
      </c>
      <c r="F648">
        <v>0.45</v>
      </c>
      <c r="G648" t="s">
        <v>5247</v>
      </c>
      <c r="H648" t="s">
        <v>5884</v>
      </c>
      <c r="I648" t="s">
        <v>14</v>
      </c>
      <c r="J648" t="s">
        <v>12</v>
      </c>
      <c r="K648">
        <v>16</v>
      </c>
      <c r="L648" t="s">
        <v>4469</v>
      </c>
      <c r="M648">
        <v>0.24056486479730299</v>
      </c>
      <c r="N648">
        <v>0.67879590325614103</v>
      </c>
    </row>
    <row r="649" spans="1:14">
      <c r="A649" t="s">
        <v>862</v>
      </c>
      <c r="B649">
        <v>4</v>
      </c>
      <c r="C649">
        <v>72650108</v>
      </c>
      <c r="D649">
        <v>73515825</v>
      </c>
      <c r="E649" t="s">
        <v>5195</v>
      </c>
      <c r="F649">
        <v>0</v>
      </c>
      <c r="G649" t="s">
        <v>5247</v>
      </c>
      <c r="H649" t="s">
        <v>5885</v>
      </c>
      <c r="I649" t="s">
        <v>14</v>
      </c>
      <c r="J649" t="s">
        <v>12</v>
      </c>
      <c r="K649">
        <v>16</v>
      </c>
      <c r="L649" t="s">
        <v>5247</v>
      </c>
      <c r="M649">
        <v>0</v>
      </c>
      <c r="N649">
        <v>0.193607680534436</v>
      </c>
    </row>
    <row r="650" spans="1:14">
      <c r="A650" t="s">
        <v>863</v>
      </c>
      <c r="B650">
        <v>2</v>
      </c>
      <c r="C650">
        <v>219084462</v>
      </c>
      <c r="D650">
        <v>219949184</v>
      </c>
      <c r="E650" t="s">
        <v>5195</v>
      </c>
      <c r="F650">
        <v>0</v>
      </c>
      <c r="G650" t="s">
        <v>5247</v>
      </c>
      <c r="H650" t="s">
        <v>5886</v>
      </c>
      <c r="I650" t="s">
        <v>14</v>
      </c>
      <c r="J650" t="s">
        <v>12</v>
      </c>
      <c r="K650">
        <v>16</v>
      </c>
      <c r="L650" t="s">
        <v>5247</v>
      </c>
      <c r="M650">
        <v>0</v>
      </c>
      <c r="N650">
        <v>0.193607680534436</v>
      </c>
    </row>
    <row r="651" spans="1:14">
      <c r="A651" t="s">
        <v>864</v>
      </c>
      <c r="B651">
        <v>11</v>
      </c>
      <c r="C651">
        <v>46031024</v>
      </c>
      <c r="D651">
        <v>46052575</v>
      </c>
      <c r="E651" t="s">
        <v>5195</v>
      </c>
      <c r="F651">
        <v>0</v>
      </c>
      <c r="G651" t="s">
        <v>5247</v>
      </c>
      <c r="H651" t="s">
        <v>5887</v>
      </c>
      <c r="I651" t="s">
        <v>14</v>
      </c>
      <c r="J651" t="s">
        <v>12</v>
      </c>
      <c r="K651">
        <v>16</v>
      </c>
      <c r="L651" t="s">
        <v>5247</v>
      </c>
      <c r="M651">
        <v>0</v>
      </c>
      <c r="N651">
        <v>0.193607680534436</v>
      </c>
    </row>
    <row r="652" spans="1:14">
      <c r="A652" t="s">
        <v>865</v>
      </c>
      <c r="B652">
        <v>15</v>
      </c>
      <c r="C652">
        <v>88840533</v>
      </c>
      <c r="D652">
        <v>89383764</v>
      </c>
      <c r="E652" t="s">
        <v>5197</v>
      </c>
      <c r="F652">
        <v>0</v>
      </c>
      <c r="G652" t="s">
        <v>5247</v>
      </c>
      <c r="H652" t="s">
        <v>5888</v>
      </c>
      <c r="I652" t="s">
        <v>14</v>
      </c>
      <c r="J652" t="s">
        <v>12</v>
      </c>
      <c r="K652">
        <v>16</v>
      </c>
      <c r="L652" t="s">
        <v>5247</v>
      </c>
      <c r="M652">
        <v>0</v>
      </c>
      <c r="N652">
        <v>0.193607680534436</v>
      </c>
    </row>
    <row r="653" spans="1:14">
      <c r="A653" t="s">
        <v>866</v>
      </c>
      <c r="B653">
        <v>15</v>
      </c>
      <c r="C653">
        <v>88845674</v>
      </c>
      <c r="D653">
        <v>89388905</v>
      </c>
      <c r="E653" t="s">
        <v>5195</v>
      </c>
      <c r="F653">
        <v>0</v>
      </c>
      <c r="G653" t="s">
        <v>5247</v>
      </c>
      <c r="H653" t="s">
        <v>5889</v>
      </c>
      <c r="I653" t="s">
        <v>14</v>
      </c>
      <c r="J653" t="s">
        <v>12</v>
      </c>
      <c r="K653">
        <v>16</v>
      </c>
      <c r="L653" t="s">
        <v>5247</v>
      </c>
      <c r="M653">
        <v>0</v>
      </c>
      <c r="N653">
        <v>0.193607680534436</v>
      </c>
    </row>
    <row r="654" spans="1:14">
      <c r="A654" t="s">
        <v>867</v>
      </c>
      <c r="B654">
        <v>1</v>
      </c>
      <c r="C654">
        <v>71116514</v>
      </c>
      <c r="D654">
        <v>71582197</v>
      </c>
      <c r="E654" t="s">
        <v>5198</v>
      </c>
      <c r="F654">
        <v>0.19</v>
      </c>
      <c r="G654" t="s">
        <v>5247</v>
      </c>
      <c r="H654" t="s">
        <v>5890</v>
      </c>
      <c r="I654" t="s">
        <v>14</v>
      </c>
      <c r="J654" t="s">
        <v>12</v>
      </c>
      <c r="K654">
        <v>16</v>
      </c>
      <c r="L654" t="s">
        <v>4446</v>
      </c>
      <c r="M654">
        <v>6.7266012751223195E-2</v>
      </c>
      <c r="N654">
        <v>0.43277074918012698</v>
      </c>
    </row>
    <row r="655" spans="1:14">
      <c r="A655" t="s">
        <v>868</v>
      </c>
      <c r="B655">
        <v>2</v>
      </c>
      <c r="C655">
        <v>217281357</v>
      </c>
      <c r="D655">
        <v>218146080</v>
      </c>
      <c r="E655" t="s">
        <v>5195</v>
      </c>
      <c r="F655">
        <v>0.03</v>
      </c>
      <c r="G655" t="s">
        <v>5247</v>
      </c>
      <c r="H655" t="s">
        <v>5891</v>
      </c>
      <c r="I655" t="s">
        <v>14</v>
      </c>
      <c r="J655" t="s">
        <v>12</v>
      </c>
      <c r="K655">
        <v>16</v>
      </c>
      <c r="L655" t="s">
        <v>4556</v>
      </c>
      <c r="M655">
        <v>3.0372082184858002E-3</v>
      </c>
      <c r="N655">
        <v>0.23895401148388401</v>
      </c>
    </row>
    <row r="656" spans="1:14">
      <c r="A656" t="s">
        <v>869</v>
      </c>
      <c r="B656">
        <v>1</v>
      </c>
      <c r="C656">
        <v>172084147</v>
      </c>
      <c r="D656">
        <v>172053287</v>
      </c>
      <c r="E656" t="s">
        <v>5195</v>
      </c>
      <c r="F656">
        <v>0.92</v>
      </c>
      <c r="G656" t="s">
        <v>5247</v>
      </c>
      <c r="H656" t="s">
        <v>5892</v>
      </c>
      <c r="I656" t="s">
        <v>14</v>
      </c>
      <c r="J656" t="s">
        <v>12</v>
      </c>
      <c r="K656">
        <v>16</v>
      </c>
      <c r="L656" t="s">
        <v>4547</v>
      </c>
      <c r="M656">
        <v>0.694249005620037</v>
      </c>
      <c r="N656">
        <v>0.98312054273103699</v>
      </c>
    </row>
    <row r="657" spans="1:14">
      <c r="A657" t="s">
        <v>870</v>
      </c>
      <c r="B657">
        <v>1</v>
      </c>
      <c r="C657">
        <v>78157942</v>
      </c>
      <c r="D657">
        <v>78623626</v>
      </c>
      <c r="E657" t="s">
        <v>5195</v>
      </c>
      <c r="F657">
        <v>0</v>
      </c>
      <c r="G657" t="s">
        <v>5247</v>
      </c>
      <c r="H657" t="s">
        <v>5893</v>
      </c>
      <c r="I657" t="s">
        <v>14</v>
      </c>
      <c r="J657" t="s">
        <v>12</v>
      </c>
      <c r="K657">
        <v>16</v>
      </c>
      <c r="L657" t="s">
        <v>5247</v>
      </c>
      <c r="M657">
        <v>0</v>
      </c>
      <c r="N657">
        <v>0.193607680534436</v>
      </c>
    </row>
    <row r="658" spans="1:14">
      <c r="A658" t="s">
        <v>871</v>
      </c>
      <c r="B658">
        <v>10</v>
      </c>
      <c r="C658">
        <v>85731093</v>
      </c>
      <c r="D658">
        <v>87490850</v>
      </c>
      <c r="E658" t="s">
        <v>5196</v>
      </c>
      <c r="F658">
        <v>1</v>
      </c>
      <c r="G658" t="s">
        <v>5247</v>
      </c>
      <c r="H658" t="s">
        <v>5894</v>
      </c>
      <c r="I658" t="s">
        <v>14</v>
      </c>
      <c r="J658" t="s">
        <v>12</v>
      </c>
      <c r="K658">
        <v>16</v>
      </c>
      <c r="L658" t="s">
        <v>5273</v>
      </c>
      <c r="M658">
        <v>0.806392319465564</v>
      </c>
      <c r="N658">
        <v>1</v>
      </c>
    </row>
    <row r="659" spans="1:14">
      <c r="A659" t="s">
        <v>872</v>
      </c>
      <c r="B659">
        <v>10</v>
      </c>
      <c r="C659">
        <v>94338616</v>
      </c>
      <c r="D659">
        <v>96098373</v>
      </c>
      <c r="E659" t="s">
        <v>5195</v>
      </c>
      <c r="F659">
        <v>0.03</v>
      </c>
      <c r="G659" t="s">
        <v>5247</v>
      </c>
      <c r="H659" t="s">
        <v>5895</v>
      </c>
      <c r="I659" t="s">
        <v>14</v>
      </c>
      <c r="J659" t="s">
        <v>12</v>
      </c>
      <c r="K659">
        <v>16</v>
      </c>
      <c r="L659" t="s">
        <v>4556</v>
      </c>
      <c r="M659">
        <v>3.0372082184858002E-3</v>
      </c>
      <c r="N659">
        <v>0.23895401148388401</v>
      </c>
    </row>
    <row r="660" spans="1:14">
      <c r="A660" t="s">
        <v>873</v>
      </c>
      <c r="B660">
        <v>4</v>
      </c>
      <c r="C660">
        <v>81234414</v>
      </c>
      <c r="D660">
        <v>82155568</v>
      </c>
      <c r="E660" t="s">
        <v>5196</v>
      </c>
      <c r="F660">
        <v>0</v>
      </c>
      <c r="G660" t="s">
        <v>5247</v>
      </c>
      <c r="H660" t="s">
        <v>5896</v>
      </c>
      <c r="I660" t="s">
        <v>14</v>
      </c>
      <c r="J660" t="s">
        <v>12</v>
      </c>
      <c r="K660">
        <v>16</v>
      </c>
      <c r="L660" t="s">
        <v>5247</v>
      </c>
      <c r="M660">
        <v>0</v>
      </c>
      <c r="N660">
        <v>0.193607680534436</v>
      </c>
    </row>
    <row r="661" spans="1:14">
      <c r="A661" t="s">
        <v>874</v>
      </c>
      <c r="B661">
        <v>8</v>
      </c>
      <c r="C661">
        <v>86767375</v>
      </c>
      <c r="D661">
        <v>87779603</v>
      </c>
      <c r="E661" t="s">
        <v>5195</v>
      </c>
      <c r="F661">
        <v>1</v>
      </c>
      <c r="G661" t="s">
        <v>5247</v>
      </c>
      <c r="H661" t="s">
        <v>5897</v>
      </c>
      <c r="I661" t="s">
        <v>14</v>
      </c>
      <c r="J661" t="s">
        <v>12</v>
      </c>
      <c r="K661">
        <v>16</v>
      </c>
      <c r="L661" t="s">
        <v>5273</v>
      </c>
      <c r="M661">
        <v>0.806392319465564</v>
      </c>
      <c r="N661">
        <v>1</v>
      </c>
    </row>
    <row r="662" spans="1:14">
      <c r="A662" t="s">
        <v>875</v>
      </c>
      <c r="B662">
        <v>6</v>
      </c>
      <c r="C662">
        <v>163686497</v>
      </c>
      <c r="D662">
        <v>164107529</v>
      </c>
      <c r="E662" t="s">
        <v>5198</v>
      </c>
      <c r="F662">
        <v>0.03</v>
      </c>
      <c r="G662" t="s">
        <v>5247</v>
      </c>
      <c r="H662" t="s">
        <v>5898</v>
      </c>
      <c r="I662" t="s">
        <v>14</v>
      </c>
      <c r="J662" t="s">
        <v>12</v>
      </c>
      <c r="K662">
        <v>16</v>
      </c>
      <c r="L662" t="s">
        <v>4556</v>
      </c>
      <c r="M662">
        <v>3.0372082184858002E-3</v>
      </c>
      <c r="N662">
        <v>0.23895401148388401</v>
      </c>
    </row>
    <row r="663" spans="1:14">
      <c r="A663" t="s">
        <v>876</v>
      </c>
      <c r="B663">
        <v>8</v>
      </c>
      <c r="C663">
        <v>115647504</v>
      </c>
      <c r="D663">
        <v>116659731</v>
      </c>
      <c r="E663" t="s">
        <v>5197</v>
      </c>
      <c r="F663">
        <v>1</v>
      </c>
      <c r="G663" t="s">
        <v>5247</v>
      </c>
      <c r="H663" t="s">
        <v>5899</v>
      </c>
      <c r="I663" t="s">
        <v>14</v>
      </c>
      <c r="J663" t="s">
        <v>12</v>
      </c>
      <c r="K663">
        <v>16</v>
      </c>
      <c r="L663" t="s">
        <v>5273</v>
      </c>
      <c r="M663">
        <v>0.806392319465564</v>
      </c>
      <c r="N663">
        <v>1</v>
      </c>
    </row>
    <row r="664" spans="1:14">
      <c r="A664" t="s">
        <v>877</v>
      </c>
      <c r="B664">
        <v>20</v>
      </c>
      <c r="C664">
        <v>6488949</v>
      </c>
      <c r="D664">
        <v>6469596</v>
      </c>
      <c r="E664" t="s">
        <v>5196</v>
      </c>
      <c r="F664">
        <v>0.1</v>
      </c>
      <c r="G664" t="s">
        <v>5247</v>
      </c>
      <c r="H664" t="s">
        <v>5900</v>
      </c>
      <c r="I664" t="s">
        <v>14</v>
      </c>
      <c r="J664" t="s">
        <v>12</v>
      </c>
      <c r="K664">
        <v>16</v>
      </c>
      <c r="L664" t="s">
        <v>4482</v>
      </c>
      <c r="M664">
        <v>2.44002001745738E-2</v>
      </c>
      <c r="N664">
        <v>0.33048594425297501</v>
      </c>
    </row>
    <row r="665" spans="1:14">
      <c r="A665" t="s">
        <v>878</v>
      </c>
      <c r="B665">
        <v>3</v>
      </c>
      <c r="C665">
        <v>67365898</v>
      </c>
      <c r="D665">
        <v>67416322</v>
      </c>
      <c r="E665" t="s">
        <v>5195</v>
      </c>
      <c r="F665">
        <v>1</v>
      </c>
      <c r="G665" t="s">
        <v>5247</v>
      </c>
      <c r="H665" t="s">
        <v>5901</v>
      </c>
      <c r="I665" t="s">
        <v>14</v>
      </c>
      <c r="J665" t="s">
        <v>12</v>
      </c>
      <c r="K665">
        <v>16</v>
      </c>
      <c r="L665" t="s">
        <v>5273</v>
      </c>
      <c r="M665">
        <v>0.806392319465564</v>
      </c>
      <c r="N665">
        <v>1</v>
      </c>
    </row>
    <row r="666" spans="1:14">
      <c r="A666" t="s">
        <v>35</v>
      </c>
      <c r="B666">
        <v>7</v>
      </c>
      <c r="C666">
        <v>77678978</v>
      </c>
      <c r="D666">
        <v>77308295</v>
      </c>
      <c r="E666" t="s">
        <v>5196</v>
      </c>
      <c r="F666">
        <v>0.09</v>
      </c>
      <c r="G666" t="s">
        <v>5247</v>
      </c>
      <c r="H666" t="s">
        <v>5902</v>
      </c>
      <c r="I666" t="s">
        <v>13</v>
      </c>
      <c r="J666" t="s">
        <v>12</v>
      </c>
      <c r="K666">
        <v>5</v>
      </c>
      <c r="L666" t="s">
        <v>4562</v>
      </c>
      <c r="M666">
        <v>8.6822393793578104E-3</v>
      </c>
      <c r="N666">
        <v>0.52759338174284498</v>
      </c>
    </row>
    <row r="667" spans="1:14">
      <c r="A667" t="s">
        <v>35</v>
      </c>
      <c r="B667">
        <v>7</v>
      </c>
      <c r="C667">
        <v>77678978</v>
      </c>
      <c r="D667">
        <v>77308295</v>
      </c>
      <c r="E667" t="s">
        <v>5196</v>
      </c>
      <c r="F667">
        <v>0.55000000000000004</v>
      </c>
      <c r="G667" t="s">
        <v>5247</v>
      </c>
      <c r="H667" t="s">
        <v>5903</v>
      </c>
      <c r="I667" t="s">
        <v>14</v>
      </c>
      <c r="J667" t="s">
        <v>12</v>
      </c>
      <c r="K667">
        <v>16</v>
      </c>
      <c r="L667" t="s">
        <v>4531</v>
      </c>
      <c r="M667">
        <v>0.32120409674385902</v>
      </c>
      <c r="N667">
        <v>0.75943513520269701</v>
      </c>
    </row>
    <row r="668" spans="1:14">
      <c r="A668" t="s">
        <v>879</v>
      </c>
      <c r="B668">
        <v>12</v>
      </c>
      <c r="C668">
        <v>16274380</v>
      </c>
      <c r="D668">
        <v>16427314</v>
      </c>
      <c r="E668" t="s">
        <v>5198</v>
      </c>
      <c r="F668">
        <v>0.78</v>
      </c>
      <c r="G668" t="s">
        <v>5247</v>
      </c>
      <c r="H668" t="s">
        <v>5904</v>
      </c>
      <c r="I668" t="s">
        <v>14</v>
      </c>
      <c r="J668" t="s">
        <v>12</v>
      </c>
      <c r="K668">
        <v>16</v>
      </c>
      <c r="L668" t="s">
        <v>4529</v>
      </c>
      <c r="M668">
        <v>0.53562723902884501</v>
      </c>
      <c r="N668">
        <v>0.91595245987187102</v>
      </c>
    </row>
    <row r="669" spans="1:14">
      <c r="A669" t="s">
        <v>36</v>
      </c>
      <c r="B669">
        <v>7</v>
      </c>
      <c r="C669">
        <v>109578926</v>
      </c>
      <c r="D669">
        <v>109218983</v>
      </c>
      <c r="E669" t="s">
        <v>5197</v>
      </c>
      <c r="F669">
        <v>0.05</v>
      </c>
      <c r="G669" t="s">
        <v>5247</v>
      </c>
      <c r="H669" t="s">
        <v>5905</v>
      </c>
      <c r="I669" t="s">
        <v>13</v>
      </c>
      <c r="J669" t="s">
        <v>12</v>
      </c>
      <c r="K669">
        <v>5</v>
      </c>
      <c r="L669" t="s">
        <v>4544</v>
      </c>
      <c r="M669">
        <v>2.8962999696145399E-3</v>
      </c>
      <c r="N669">
        <v>0.488137918335243</v>
      </c>
    </row>
    <row r="670" spans="1:14">
      <c r="A670" t="s">
        <v>36</v>
      </c>
      <c r="B670">
        <v>7</v>
      </c>
      <c r="C670">
        <v>109578926</v>
      </c>
      <c r="D670">
        <v>109218983</v>
      </c>
      <c r="E670" t="s">
        <v>5197</v>
      </c>
      <c r="F670">
        <v>0.22</v>
      </c>
      <c r="G670" t="s">
        <v>5247</v>
      </c>
      <c r="H670" t="s">
        <v>5906</v>
      </c>
      <c r="I670" t="s">
        <v>14</v>
      </c>
      <c r="J670" t="s">
        <v>12</v>
      </c>
      <c r="K670">
        <v>19</v>
      </c>
      <c r="L670" t="s">
        <v>4476</v>
      </c>
      <c r="M670">
        <v>9.0803370529680003E-2</v>
      </c>
      <c r="N670">
        <v>0.443376994939785</v>
      </c>
    </row>
    <row r="671" spans="1:14">
      <c r="A671" t="s">
        <v>37</v>
      </c>
      <c r="B671">
        <v>9</v>
      </c>
      <c r="C671">
        <v>8845911</v>
      </c>
      <c r="D671">
        <v>8845911</v>
      </c>
      <c r="E671" t="s">
        <v>5197</v>
      </c>
      <c r="F671">
        <v>0</v>
      </c>
      <c r="G671" t="s">
        <v>5247</v>
      </c>
      <c r="H671" t="s">
        <v>5212</v>
      </c>
      <c r="I671" t="s">
        <v>10</v>
      </c>
      <c r="J671" t="s">
        <v>12</v>
      </c>
      <c r="K671">
        <v>7</v>
      </c>
      <c r="L671" t="s">
        <v>5247</v>
      </c>
      <c r="M671">
        <v>0</v>
      </c>
      <c r="N671">
        <v>0.35433043506668699</v>
      </c>
    </row>
    <row r="672" spans="1:14">
      <c r="A672" t="s">
        <v>37</v>
      </c>
      <c r="B672">
        <v>9</v>
      </c>
      <c r="C672">
        <v>8845911</v>
      </c>
      <c r="D672">
        <v>8845911</v>
      </c>
      <c r="E672" t="s">
        <v>5197</v>
      </c>
      <c r="F672">
        <v>0</v>
      </c>
      <c r="G672" t="s">
        <v>5247</v>
      </c>
      <c r="H672" t="s">
        <v>5213</v>
      </c>
      <c r="I672" t="s">
        <v>13</v>
      </c>
      <c r="J672" t="s">
        <v>12</v>
      </c>
      <c r="K672">
        <v>5</v>
      </c>
      <c r="L672" t="s">
        <v>5247</v>
      </c>
      <c r="M672">
        <v>3.1392529421349397E-17</v>
      </c>
      <c r="N672">
        <v>0.43448246478317498</v>
      </c>
    </row>
    <row r="673" spans="1:14">
      <c r="A673" t="s">
        <v>37</v>
      </c>
      <c r="B673">
        <v>9</v>
      </c>
      <c r="C673">
        <v>8845911</v>
      </c>
      <c r="D673">
        <v>8845911</v>
      </c>
      <c r="E673" t="s">
        <v>5197</v>
      </c>
      <c r="F673">
        <v>0.03</v>
      </c>
      <c r="G673" t="s">
        <v>5247</v>
      </c>
      <c r="H673" t="s">
        <v>5907</v>
      </c>
      <c r="I673" t="s">
        <v>14</v>
      </c>
      <c r="J673" t="s">
        <v>12</v>
      </c>
      <c r="K673">
        <v>16</v>
      </c>
      <c r="L673" t="s">
        <v>4556</v>
      </c>
      <c r="M673">
        <v>3.0372082184858002E-3</v>
      </c>
      <c r="N673">
        <v>0.23895401148388401</v>
      </c>
    </row>
    <row r="674" spans="1:14">
      <c r="A674" t="s">
        <v>38</v>
      </c>
      <c r="B674">
        <v>6</v>
      </c>
      <c r="C674">
        <v>25916751</v>
      </c>
      <c r="D674">
        <v>25916979</v>
      </c>
      <c r="E674" t="s">
        <v>5195</v>
      </c>
      <c r="F674">
        <v>0.68</v>
      </c>
      <c r="G674" t="s">
        <v>5247</v>
      </c>
      <c r="H674" t="s">
        <v>5908</v>
      </c>
      <c r="I674" t="s">
        <v>10</v>
      </c>
      <c r="J674" t="s">
        <v>12</v>
      </c>
      <c r="K674">
        <v>5</v>
      </c>
      <c r="L674" t="s">
        <v>4528</v>
      </c>
      <c r="M674">
        <v>0.28452403598183001</v>
      </c>
      <c r="N674">
        <v>0.91906227669622698</v>
      </c>
    </row>
    <row r="675" spans="1:14">
      <c r="A675" t="s">
        <v>38</v>
      </c>
      <c r="B675">
        <v>6</v>
      </c>
      <c r="C675">
        <v>25916751</v>
      </c>
      <c r="D675">
        <v>25916979</v>
      </c>
      <c r="E675" t="s">
        <v>5195</v>
      </c>
      <c r="F675">
        <v>0.5</v>
      </c>
      <c r="G675" t="s">
        <v>5247</v>
      </c>
      <c r="H675" t="s">
        <v>5909</v>
      </c>
      <c r="I675" t="s">
        <v>13</v>
      </c>
      <c r="J675" t="s">
        <v>12</v>
      </c>
      <c r="K675">
        <v>5</v>
      </c>
      <c r="L675" t="s">
        <v>4511</v>
      </c>
      <c r="M675">
        <v>0.17042358064358801</v>
      </c>
      <c r="N675">
        <v>0.82957641935641202</v>
      </c>
    </row>
    <row r="676" spans="1:14">
      <c r="A676" t="s">
        <v>38</v>
      </c>
      <c r="B676">
        <v>6</v>
      </c>
      <c r="C676">
        <v>25916751</v>
      </c>
      <c r="D676">
        <v>25916979</v>
      </c>
      <c r="E676" t="s">
        <v>5195</v>
      </c>
      <c r="F676">
        <v>0.14000000000000001</v>
      </c>
      <c r="G676" t="s">
        <v>5247</v>
      </c>
      <c r="H676" t="s">
        <v>5910</v>
      </c>
      <c r="I676" t="s">
        <v>14</v>
      </c>
      <c r="J676" t="s">
        <v>12</v>
      </c>
      <c r="K676">
        <v>16</v>
      </c>
      <c r="L676" t="s">
        <v>4454</v>
      </c>
      <c r="M676">
        <v>4.1864672574284598E-2</v>
      </c>
      <c r="N676">
        <v>0.37753285741051001</v>
      </c>
    </row>
    <row r="677" spans="1:14">
      <c r="A677" t="s">
        <v>885</v>
      </c>
      <c r="B677">
        <v>6</v>
      </c>
      <c r="C677">
        <v>7695740</v>
      </c>
      <c r="D677">
        <v>7695973</v>
      </c>
      <c r="E677" t="s">
        <v>5196</v>
      </c>
      <c r="F677">
        <v>0.38</v>
      </c>
      <c r="G677" t="s">
        <v>5247</v>
      </c>
      <c r="H677" t="s">
        <v>5911</v>
      </c>
      <c r="I677" t="s">
        <v>14</v>
      </c>
      <c r="J677" t="s">
        <v>12</v>
      </c>
      <c r="K677">
        <v>16</v>
      </c>
      <c r="L677" t="s">
        <v>4441</v>
      </c>
      <c r="M677">
        <v>0.18839871074100001</v>
      </c>
      <c r="N677">
        <v>0.61806713258726498</v>
      </c>
    </row>
    <row r="678" spans="1:14">
      <c r="A678" t="s">
        <v>886</v>
      </c>
      <c r="B678">
        <v>15</v>
      </c>
      <c r="C678">
        <v>48481729</v>
      </c>
      <c r="D678">
        <v>48773926</v>
      </c>
      <c r="E678" t="s">
        <v>5197</v>
      </c>
      <c r="F678">
        <v>0</v>
      </c>
      <c r="G678" t="s">
        <v>5247</v>
      </c>
      <c r="H678" t="s">
        <v>5912</v>
      </c>
      <c r="I678" t="s">
        <v>14</v>
      </c>
      <c r="J678" t="s">
        <v>12</v>
      </c>
      <c r="K678">
        <v>16</v>
      </c>
      <c r="L678" t="s">
        <v>5247</v>
      </c>
      <c r="M678">
        <v>0</v>
      </c>
      <c r="N678">
        <v>0.193607680534436</v>
      </c>
    </row>
    <row r="679" spans="1:14">
      <c r="A679" t="s">
        <v>887</v>
      </c>
      <c r="B679">
        <v>5</v>
      </c>
      <c r="C679">
        <v>177094455</v>
      </c>
      <c r="D679">
        <v>176521456</v>
      </c>
      <c r="E679" t="s">
        <v>5195</v>
      </c>
      <c r="F679">
        <v>0</v>
      </c>
      <c r="G679" t="s">
        <v>5247</v>
      </c>
      <c r="H679" t="s">
        <v>5913</v>
      </c>
      <c r="I679" t="s">
        <v>14</v>
      </c>
      <c r="J679" t="s">
        <v>12</v>
      </c>
      <c r="K679">
        <v>16</v>
      </c>
      <c r="L679" t="s">
        <v>5247</v>
      </c>
      <c r="M679">
        <v>0</v>
      </c>
      <c r="N679">
        <v>0.193607680534436</v>
      </c>
    </row>
    <row r="680" spans="1:14">
      <c r="A680" t="s">
        <v>888</v>
      </c>
      <c r="B680">
        <v>12</v>
      </c>
      <c r="C680">
        <v>56346898</v>
      </c>
      <c r="D680">
        <v>56740682</v>
      </c>
      <c r="E680" t="s">
        <v>5197</v>
      </c>
      <c r="F680">
        <v>0.97</v>
      </c>
      <c r="G680" t="s">
        <v>5247</v>
      </c>
      <c r="H680" t="s">
        <v>5914</v>
      </c>
      <c r="I680" t="s">
        <v>14</v>
      </c>
      <c r="J680" t="s">
        <v>12</v>
      </c>
      <c r="K680">
        <v>16</v>
      </c>
      <c r="L680" t="s">
        <v>4472</v>
      </c>
      <c r="M680">
        <v>0.76104598851611505</v>
      </c>
      <c r="N680">
        <v>0.99696279178151403</v>
      </c>
    </row>
    <row r="681" spans="1:14">
      <c r="A681" t="s">
        <v>889</v>
      </c>
      <c r="B681">
        <v>12</v>
      </c>
      <c r="C681">
        <v>56344189</v>
      </c>
      <c r="D681">
        <v>56737973</v>
      </c>
      <c r="E681" t="s">
        <v>5196</v>
      </c>
      <c r="F681">
        <v>1</v>
      </c>
      <c r="G681" t="s">
        <v>5247</v>
      </c>
      <c r="H681" t="s">
        <v>5915</v>
      </c>
      <c r="I681" t="s">
        <v>14</v>
      </c>
      <c r="J681" t="s">
        <v>12</v>
      </c>
      <c r="K681">
        <v>16</v>
      </c>
      <c r="L681" t="s">
        <v>5273</v>
      </c>
      <c r="M681">
        <v>0.806392319465564</v>
      </c>
      <c r="N681">
        <v>1</v>
      </c>
    </row>
    <row r="682" spans="1:14">
      <c r="A682" t="s">
        <v>890</v>
      </c>
      <c r="B682">
        <v>6</v>
      </c>
      <c r="C682">
        <v>151805689</v>
      </c>
      <c r="D682">
        <v>152126824</v>
      </c>
      <c r="E682" t="s">
        <v>5198</v>
      </c>
      <c r="F682">
        <v>0</v>
      </c>
      <c r="G682" t="s">
        <v>5247</v>
      </c>
      <c r="H682" t="s">
        <v>5916</v>
      </c>
      <c r="I682" t="s">
        <v>14</v>
      </c>
      <c r="J682" t="s">
        <v>12</v>
      </c>
      <c r="K682">
        <v>16</v>
      </c>
      <c r="L682" t="s">
        <v>5247</v>
      </c>
      <c r="M682">
        <v>0</v>
      </c>
      <c r="N682">
        <v>0.193607680534436</v>
      </c>
    </row>
    <row r="683" spans="1:14">
      <c r="A683" t="s">
        <v>891</v>
      </c>
      <c r="B683">
        <v>4</v>
      </c>
      <c r="C683">
        <v>17757688</v>
      </c>
      <c r="D683">
        <v>17759311</v>
      </c>
      <c r="E683" t="s">
        <v>5196</v>
      </c>
      <c r="F683">
        <v>0</v>
      </c>
      <c r="G683" t="s">
        <v>5247</v>
      </c>
      <c r="H683" t="s">
        <v>5917</v>
      </c>
      <c r="I683" t="s">
        <v>14</v>
      </c>
      <c r="J683" t="s">
        <v>12</v>
      </c>
      <c r="K683">
        <v>16</v>
      </c>
      <c r="L683" t="s">
        <v>5247</v>
      </c>
      <c r="M683">
        <v>0</v>
      </c>
      <c r="N683">
        <v>0.193607680534436</v>
      </c>
    </row>
    <row r="684" spans="1:14">
      <c r="A684" t="s">
        <v>39</v>
      </c>
      <c r="B684">
        <v>9</v>
      </c>
      <c r="C684">
        <v>106388503</v>
      </c>
      <c r="D684">
        <v>109150784</v>
      </c>
      <c r="E684" t="s">
        <v>5197</v>
      </c>
      <c r="F684">
        <v>0.11</v>
      </c>
      <c r="G684" t="s">
        <v>5247</v>
      </c>
      <c r="H684" t="s">
        <v>5918</v>
      </c>
      <c r="I684" t="s">
        <v>10</v>
      </c>
      <c r="J684" t="s">
        <v>12</v>
      </c>
      <c r="K684">
        <v>6</v>
      </c>
      <c r="L684" t="s">
        <v>4483</v>
      </c>
      <c r="M684">
        <v>1.4464730937668299E-2</v>
      </c>
      <c r="N684">
        <v>0.50999601362602098</v>
      </c>
    </row>
    <row r="685" spans="1:14">
      <c r="A685" t="s">
        <v>39</v>
      </c>
      <c r="B685">
        <v>9</v>
      </c>
      <c r="C685">
        <v>106388503</v>
      </c>
      <c r="D685">
        <v>109150784</v>
      </c>
      <c r="E685" t="s">
        <v>5197</v>
      </c>
      <c r="F685">
        <v>7.0000000000000007E-2</v>
      </c>
      <c r="G685" t="s">
        <v>5247</v>
      </c>
      <c r="H685" t="s">
        <v>5919</v>
      </c>
      <c r="I685" t="s">
        <v>13</v>
      </c>
      <c r="J685" t="s">
        <v>12</v>
      </c>
      <c r="K685">
        <v>7</v>
      </c>
      <c r="L685" t="s">
        <v>4543</v>
      </c>
      <c r="M685">
        <v>7.2316222397521704E-3</v>
      </c>
      <c r="N685">
        <v>0.437492551917599</v>
      </c>
    </row>
    <row r="686" spans="1:14">
      <c r="A686" t="s">
        <v>39</v>
      </c>
      <c r="B686">
        <v>9</v>
      </c>
      <c r="C686">
        <v>106388503</v>
      </c>
      <c r="D686">
        <v>109150784</v>
      </c>
      <c r="E686" t="s">
        <v>5197</v>
      </c>
      <c r="F686">
        <v>0.24</v>
      </c>
      <c r="G686" t="s">
        <v>5247</v>
      </c>
      <c r="H686" t="s">
        <v>5920</v>
      </c>
      <c r="I686" t="s">
        <v>14</v>
      </c>
      <c r="J686" t="s">
        <v>12</v>
      </c>
      <c r="K686">
        <v>16</v>
      </c>
      <c r="L686" t="s">
        <v>4449</v>
      </c>
      <c r="M686">
        <v>9.5792488470350406E-2</v>
      </c>
      <c r="N686">
        <v>0.48488350540755698</v>
      </c>
    </row>
    <row r="687" spans="1:14">
      <c r="A687" t="s">
        <v>892</v>
      </c>
      <c r="B687">
        <v>1</v>
      </c>
      <c r="C687">
        <v>41280098</v>
      </c>
      <c r="D687">
        <v>41745770</v>
      </c>
      <c r="E687" t="s">
        <v>5195</v>
      </c>
      <c r="F687">
        <v>0.79</v>
      </c>
      <c r="G687" t="s">
        <v>5247</v>
      </c>
      <c r="H687" t="s">
        <v>5921</v>
      </c>
      <c r="I687" t="s">
        <v>14</v>
      </c>
      <c r="J687" t="s">
        <v>12</v>
      </c>
      <c r="K687">
        <v>16</v>
      </c>
      <c r="L687" t="s">
        <v>4542</v>
      </c>
      <c r="M687">
        <v>0.54604559112231998</v>
      </c>
      <c r="N687">
        <v>0.92166195416770602</v>
      </c>
    </row>
    <row r="688" spans="1:14">
      <c r="A688" t="s">
        <v>893</v>
      </c>
      <c r="B688">
        <v>4</v>
      </c>
      <c r="C688">
        <v>66947299</v>
      </c>
      <c r="D688">
        <v>67813017</v>
      </c>
      <c r="E688" t="s">
        <v>5197</v>
      </c>
      <c r="F688">
        <v>0.68</v>
      </c>
      <c r="G688" t="s">
        <v>5247</v>
      </c>
      <c r="H688" t="s">
        <v>5922</v>
      </c>
      <c r="I688" t="s">
        <v>14</v>
      </c>
      <c r="J688" t="s">
        <v>12</v>
      </c>
      <c r="K688">
        <v>16</v>
      </c>
      <c r="L688" t="s">
        <v>4528</v>
      </c>
      <c r="M688">
        <v>0.43695957364105598</v>
      </c>
      <c r="N688">
        <v>0.85334166136654699</v>
      </c>
    </row>
    <row r="689" spans="1:14">
      <c r="A689" t="s">
        <v>894</v>
      </c>
      <c r="B689">
        <v>20</v>
      </c>
      <c r="C689">
        <v>39923436</v>
      </c>
      <c r="D689">
        <v>38552078</v>
      </c>
      <c r="E689" t="s">
        <v>5195</v>
      </c>
      <c r="F689">
        <v>0.48</v>
      </c>
      <c r="G689" t="s">
        <v>5247</v>
      </c>
      <c r="H689" t="s">
        <v>5923</v>
      </c>
      <c r="I689" t="s">
        <v>14</v>
      </c>
      <c r="J689" t="s">
        <v>12</v>
      </c>
      <c r="K689">
        <v>16</v>
      </c>
      <c r="L689" t="s">
        <v>4549</v>
      </c>
      <c r="M689">
        <v>0.26400976338675802</v>
      </c>
      <c r="N689">
        <v>0.70373454383461997</v>
      </c>
    </row>
    <row r="690" spans="1:14">
      <c r="A690" t="s">
        <v>895</v>
      </c>
      <c r="B690">
        <v>4</v>
      </c>
      <c r="C690">
        <v>56932023</v>
      </c>
      <c r="D690">
        <v>57798189</v>
      </c>
      <c r="E690" t="s">
        <v>5196</v>
      </c>
      <c r="F690">
        <v>0.14000000000000001</v>
      </c>
      <c r="G690" t="s">
        <v>5247</v>
      </c>
      <c r="H690" t="s">
        <v>5924</v>
      </c>
      <c r="I690" t="s">
        <v>14</v>
      </c>
      <c r="J690" t="s">
        <v>12</v>
      </c>
      <c r="K690">
        <v>16</v>
      </c>
      <c r="L690" t="s">
        <v>4454</v>
      </c>
      <c r="M690">
        <v>4.1864672574284598E-2</v>
      </c>
      <c r="N690">
        <v>0.37753285741051001</v>
      </c>
    </row>
    <row r="691" spans="1:14">
      <c r="A691" t="s">
        <v>896</v>
      </c>
      <c r="B691">
        <v>4</v>
      </c>
      <c r="C691">
        <v>1699590</v>
      </c>
      <c r="D691">
        <v>1701317</v>
      </c>
      <c r="E691" t="s">
        <v>5196</v>
      </c>
      <c r="F691">
        <v>0.11</v>
      </c>
      <c r="G691" t="s">
        <v>5247</v>
      </c>
      <c r="H691" t="s">
        <v>5925</v>
      </c>
      <c r="I691" t="s">
        <v>14</v>
      </c>
      <c r="J691" t="s">
        <v>12</v>
      </c>
      <c r="K691">
        <v>16</v>
      </c>
      <c r="L691" t="s">
        <v>4483</v>
      </c>
      <c r="M691">
        <v>2.8486301613217201E-2</v>
      </c>
      <c r="N691">
        <v>0.34252768920364302</v>
      </c>
    </row>
    <row r="692" spans="1:14">
      <c r="A692" t="s">
        <v>897</v>
      </c>
      <c r="B692">
        <v>17</v>
      </c>
      <c r="C692">
        <v>56701456</v>
      </c>
      <c r="D692">
        <v>54778817</v>
      </c>
      <c r="E692" t="s">
        <v>5196</v>
      </c>
      <c r="F692">
        <v>0.69</v>
      </c>
      <c r="G692" t="s">
        <v>5247</v>
      </c>
      <c r="H692" t="s">
        <v>5926</v>
      </c>
      <c r="I692" t="s">
        <v>14</v>
      </c>
      <c r="J692" t="s">
        <v>12</v>
      </c>
      <c r="K692">
        <v>16</v>
      </c>
      <c r="L692" t="s">
        <v>4566</v>
      </c>
      <c r="M692">
        <v>0.446415476671703</v>
      </c>
      <c r="N692">
        <v>0.86001360472521104</v>
      </c>
    </row>
    <row r="693" spans="1:14">
      <c r="A693" t="s">
        <v>898</v>
      </c>
      <c r="B693">
        <v>2</v>
      </c>
      <c r="C693">
        <v>24817213</v>
      </c>
      <c r="D693">
        <v>25040082</v>
      </c>
      <c r="E693" t="s">
        <v>5195</v>
      </c>
      <c r="F693">
        <v>0.02</v>
      </c>
      <c r="G693" t="s">
        <v>5247</v>
      </c>
      <c r="H693" t="s">
        <v>5927</v>
      </c>
      <c r="I693" t="s">
        <v>14</v>
      </c>
      <c r="J693" t="s">
        <v>12</v>
      </c>
      <c r="K693">
        <v>16</v>
      </c>
      <c r="L693" t="s">
        <v>4475</v>
      </c>
      <c r="M693">
        <v>1.4372521617873901E-3</v>
      </c>
      <c r="N693">
        <v>0.224426121151272</v>
      </c>
    </row>
    <row r="694" spans="1:14">
      <c r="A694" t="s">
        <v>900</v>
      </c>
      <c r="B694">
        <v>19</v>
      </c>
      <c r="C694">
        <v>17172493</v>
      </c>
      <c r="D694">
        <v>17283303</v>
      </c>
      <c r="E694" t="s">
        <v>5195</v>
      </c>
      <c r="F694">
        <v>0.84</v>
      </c>
      <c r="G694" t="s">
        <v>5247</v>
      </c>
      <c r="H694" t="s">
        <v>5928</v>
      </c>
      <c r="I694" t="s">
        <v>14</v>
      </c>
      <c r="J694" t="s">
        <v>12</v>
      </c>
      <c r="K694">
        <v>16</v>
      </c>
      <c r="L694" t="s">
        <v>4451</v>
      </c>
      <c r="M694">
        <v>0.59994935172950103</v>
      </c>
      <c r="N694">
        <v>0.94839742550708295</v>
      </c>
    </row>
    <row r="695" spans="1:14">
      <c r="A695" t="s">
        <v>40</v>
      </c>
      <c r="B695">
        <v>15</v>
      </c>
      <c r="C695">
        <v>88852395</v>
      </c>
      <c r="D695">
        <v>89395626</v>
      </c>
      <c r="E695" t="s">
        <v>5196</v>
      </c>
      <c r="F695">
        <v>0.39</v>
      </c>
      <c r="G695" t="s">
        <v>5247</v>
      </c>
      <c r="H695" t="s">
        <v>5929</v>
      </c>
      <c r="I695" t="s">
        <v>10</v>
      </c>
      <c r="J695" t="s">
        <v>12</v>
      </c>
      <c r="K695">
        <v>6</v>
      </c>
      <c r="L695" t="s">
        <v>5206</v>
      </c>
      <c r="M695">
        <v>0.12519646970457601</v>
      </c>
      <c r="N695">
        <v>0.74067707363390001</v>
      </c>
    </row>
    <row r="696" spans="1:14">
      <c r="A696" t="s">
        <v>40</v>
      </c>
      <c r="B696">
        <v>15</v>
      </c>
      <c r="C696">
        <v>88852395</v>
      </c>
      <c r="D696">
        <v>89395626</v>
      </c>
      <c r="E696" t="s">
        <v>5196</v>
      </c>
      <c r="F696">
        <v>0.11</v>
      </c>
      <c r="G696" t="s">
        <v>5247</v>
      </c>
      <c r="H696" t="s">
        <v>5930</v>
      </c>
      <c r="I696" t="s">
        <v>14</v>
      </c>
      <c r="J696" t="s">
        <v>12</v>
      </c>
      <c r="K696">
        <v>16</v>
      </c>
      <c r="L696" t="s">
        <v>4483</v>
      </c>
      <c r="M696">
        <v>2.8486301613217201E-2</v>
      </c>
      <c r="N696">
        <v>0.34252768920364302</v>
      </c>
    </row>
    <row r="697" spans="1:14">
      <c r="A697" t="s">
        <v>41</v>
      </c>
      <c r="B697">
        <v>7</v>
      </c>
      <c r="C697">
        <v>92635096</v>
      </c>
      <c r="D697">
        <v>92264410</v>
      </c>
      <c r="E697" t="s">
        <v>5197</v>
      </c>
      <c r="F697">
        <v>0.5</v>
      </c>
      <c r="G697" t="s">
        <v>5247</v>
      </c>
      <c r="H697" t="s">
        <v>5931</v>
      </c>
      <c r="I697" t="s">
        <v>13</v>
      </c>
      <c r="J697" t="s">
        <v>12</v>
      </c>
      <c r="K697">
        <v>7</v>
      </c>
      <c r="L697" t="s">
        <v>4511</v>
      </c>
      <c r="M697">
        <v>0.20237169360648499</v>
      </c>
      <c r="N697">
        <v>0.79762830639351501</v>
      </c>
    </row>
    <row r="698" spans="1:14">
      <c r="A698" t="s">
        <v>41</v>
      </c>
      <c r="B698">
        <v>7</v>
      </c>
      <c r="C698">
        <v>92635096</v>
      </c>
      <c r="D698">
        <v>92264410</v>
      </c>
      <c r="E698" t="s">
        <v>5197</v>
      </c>
      <c r="F698">
        <v>0.15</v>
      </c>
      <c r="G698" t="s">
        <v>5247</v>
      </c>
      <c r="H698" t="s">
        <v>5932</v>
      </c>
      <c r="I698" t="s">
        <v>14</v>
      </c>
      <c r="J698" t="s">
        <v>12</v>
      </c>
      <c r="K698">
        <v>16</v>
      </c>
      <c r="L698" t="s">
        <v>4455</v>
      </c>
      <c r="M698">
        <v>4.6658155288370001E-2</v>
      </c>
      <c r="N698">
        <v>0.38886722108573502</v>
      </c>
    </row>
    <row r="699" spans="1:14">
      <c r="A699" t="s">
        <v>905</v>
      </c>
      <c r="B699">
        <v>7</v>
      </c>
      <c r="C699">
        <v>44764626</v>
      </c>
      <c r="D699">
        <v>44804225</v>
      </c>
      <c r="E699" t="s">
        <v>5197</v>
      </c>
      <c r="F699">
        <v>0.68</v>
      </c>
      <c r="G699" t="s">
        <v>5247</v>
      </c>
      <c r="H699" t="s">
        <v>5933</v>
      </c>
      <c r="I699" t="s">
        <v>14</v>
      </c>
      <c r="J699" t="s">
        <v>12</v>
      </c>
      <c r="K699">
        <v>16</v>
      </c>
      <c r="L699" t="s">
        <v>4528</v>
      </c>
      <c r="M699">
        <v>0.43695957364105598</v>
      </c>
      <c r="N699">
        <v>0.85334166136654699</v>
      </c>
    </row>
    <row r="700" spans="1:14">
      <c r="A700" t="s">
        <v>42</v>
      </c>
      <c r="B700">
        <v>2</v>
      </c>
      <c r="C700">
        <v>44541063</v>
      </c>
      <c r="D700">
        <v>44768202</v>
      </c>
      <c r="E700" t="s">
        <v>5195</v>
      </c>
      <c r="F700">
        <v>0</v>
      </c>
      <c r="G700" t="s">
        <v>5247</v>
      </c>
      <c r="H700" t="s">
        <v>5934</v>
      </c>
      <c r="I700" t="s">
        <v>10</v>
      </c>
      <c r="J700" t="s">
        <v>12</v>
      </c>
      <c r="K700">
        <v>6</v>
      </c>
      <c r="L700" t="s">
        <v>5247</v>
      </c>
      <c r="M700">
        <v>0</v>
      </c>
      <c r="N700">
        <v>0.39033428790216501</v>
      </c>
    </row>
    <row r="701" spans="1:14">
      <c r="A701" t="s">
        <v>42</v>
      </c>
      <c r="B701">
        <v>2</v>
      </c>
      <c r="C701">
        <v>44541063</v>
      </c>
      <c r="D701">
        <v>44768202</v>
      </c>
      <c r="E701" t="s">
        <v>5195</v>
      </c>
      <c r="F701">
        <v>0</v>
      </c>
      <c r="G701" t="s">
        <v>5247</v>
      </c>
      <c r="H701" t="s">
        <v>5935</v>
      </c>
      <c r="I701" t="s">
        <v>13</v>
      </c>
      <c r="J701" t="s">
        <v>12</v>
      </c>
      <c r="K701">
        <v>7</v>
      </c>
      <c r="L701" t="s">
        <v>5247</v>
      </c>
      <c r="M701">
        <v>0</v>
      </c>
      <c r="N701">
        <v>0.35433043506668699</v>
      </c>
    </row>
    <row r="702" spans="1:14">
      <c r="A702" t="s">
        <v>42</v>
      </c>
      <c r="B702">
        <v>2</v>
      </c>
      <c r="C702">
        <v>44541063</v>
      </c>
      <c r="D702">
        <v>44768202</v>
      </c>
      <c r="E702" t="s">
        <v>5195</v>
      </c>
      <c r="F702">
        <v>0.02</v>
      </c>
      <c r="G702" t="s">
        <v>5247</v>
      </c>
      <c r="H702" t="s">
        <v>5936</v>
      </c>
      <c r="I702" t="s">
        <v>14</v>
      </c>
      <c r="J702" t="s">
        <v>12</v>
      </c>
      <c r="K702">
        <v>16</v>
      </c>
      <c r="L702" t="s">
        <v>4475</v>
      </c>
      <c r="M702">
        <v>1.4372521617873901E-3</v>
      </c>
      <c r="N702">
        <v>0.224426121151272</v>
      </c>
    </row>
    <row r="703" spans="1:14">
      <c r="A703" t="s">
        <v>43</v>
      </c>
      <c r="B703">
        <v>15</v>
      </c>
      <c r="C703">
        <v>88854874</v>
      </c>
      <c r="D703">
        <v>89398105</v>
      </c>
      <c r="E703" t="s">
        <v>5195</v>
      </c>
      <c r="F703">
        <v>0.55000000000000004</v>
      </c>
      <c r="G703" t="s">
        <v>5247</v>
      </c>
      <c r="H703" t="s">
        <v>5937</v>
      </c>
      <c r="I703" t="s">
        <v>10</v>
      </c>
      <c r="J703" t="s">
        <v>12</v>
      </c>
      <c r="K703">
        <v>5</v>
      </c>
      <c r="L703" t="s">
        <v>4531</v>
      </c>
      <c r="M703">
        <v>0.19963268488803501</v>
      </c>
      <c r="N703">
        <v>0.85691906863364697</v>
      </c>
    </row>
    <row r="704" spans="1:14">
      <c r="A704" t="s">
        <v>43</v>
      </c>
      <c r="B704">
        <v>15</v>
      </c>
      <c r="C704">
        <v>88854874</v>
      </c>
      <c r="D704">
        <v>89398105</v>
      </c>
      <c r="E704" t="s">
        <v>5195</v>
      </c>
      <c r="F704">
        <v>0.71</v>
      </c>
      <c r="G704" t="s">
        <v>5247</v>
      </c>
      <c r="H704" t="s">
        <v>5938</v>
      </c>
      <c r="I704" t="s">
        <v>13</v>
      </c>
      <c r="J704" t="s">
        <v>12</v>
      </c>
      <c r="K704">
        <v>6</v>
      </c>
      <c r="L704" t="s">
        <v>4526</v>
      </c>
      <c r="M704">
        <v>0.332921440386795</v>
      </c>
      <c r="N704">
        <v>0.92313815869429605</v>
      </c>
    </row>
    <row r="705" spans="1:14">
      <c r="A705" t="s">
        <v>43</v>
      </c>
      <c r="B705">
        <v>15</v>
      </c>
      <c r="C705">
        <v>88854874</v>
      </c>
      <c r="D705">
        <v>89398105</v>
      </c>
      <c r="E705" t="s">
        <v>5195</v>
      </c>
      <c r="F705">
        <v>0.73</v>
      </c>
      <c r="G705" t="s">
        <v>5247</v>
      </c>
      <c r="H705" t="s">
        <v>5939</v>
      </c>
      <c r="I705" t="s">
        <v>14</v>
      </c>
      <c r="J705" t="s">
        <v>12</v>
      </c>
      <c r="K705">
        <v>16</v>
      </c>
      <c r="L705" t="s">
        <v>5210</v>
      </c>
      <c r="M705">
        <v>0.485113117456901</v>
      </c>
      <c r="N705">
        <v>0.88582734949725805</v>
      </c>
    </row>
    <row r="706" spans="1:14">
      <c r="A706" t="s">
        <v>44</v>
      </c>
      <c r="B706">
        <v>20</v>
      </c>
      <c r="C706">
        <v>49286482</v>
      </c>
      <c r="D706">
        <v>47903019</v>
      </c>
      <c r="E706" t="s">
        <v>5196</v>
      </c>
      <c r="F706">
        <v>0.28999999999999998</v>
      </c>
      <c r="G706" t="s">
        <v>5247</v>
      </c>
      <c r="H706" t="s">
        <v>5940</v>
      </c>
      <c r="I706" t="s">
        <v>13</v>
      </c>
      <c r="J706" t="s">
        <v>12</v>
      </c>
      <c r="K706">
        <v>5</v>
      </c>
      <c r="L706" t="s">
        <v>4488</v>
      </c>
      <c r="M706">
        <v>6.8535517311196101E-2</v>
      </c>
      <c r="N706">
        <v>0.693947117897737</v>
      </c>
    </row>
    <row r="707" spans="1:14">
      <c r="A707" t="s">
        <v>44</v>
      </c>
      <c r="B707">
        <v>20</v>
      </c>
      <c r="C707">
        <v>49286482</v>
      </c>
      <c r="D707">
        <v>47903019</v>
      </c>
      <c r="E707" t="s">
        <v>5196</v>
      </c>
      <c r="F707">
        <v>0</v>
      </c>
      <c r="G707" t="s">
        <v>5247</v>
      </c>
      <c r="H707" t="s">
        <v>5941</v>
      </c>
      <c r="I707" t="s">
        <v>14</v>
      </c>
      <c r="J707" t="s">
        <v>12</v>
      </c>
      <c r="K707">
        <v>16</v>
      </c>
      <c r="L707" t="s">
        <v>5247</v>
      </c>
      <c r="M707">
        <v>0</v>
      </c>
      <c r="N707">
        <v>0.193607680534436</v>
      </c>
    </row>
    <row r="708" spans="1:14">
      <c r="A708" t="s">
        <v>45</v>
      </c>
      <c r="B708">
        <v>15</v>
      </c>
      <c r="C708">
        <v>83888924</v>
      </c>
      <c r="D708">
        <v>84557676</v>
      </c>
      <c r="E708" t="s">
        <v>5195</v>
      </c>
      <c r="F708">
        <v>0.45</v>
      </c>
      <c r="G708" t="s">
        <v>5247</v>
      </c>
      <c r="H708" t="s">
        <v>5942</v>
      </c>
      <c r="I708" t="s">
        <v>13</v>
      </c>
      <c r="J708" t="s">
        <v>12</v>
      </c>
      <c r="K708">
        <v>5</v>
      </c>
      <c r="L708" t="s">
        <v>4469</v>
      </c>
      <c r="M708">
        <v>0.143080931366353</v>
      </c>
      <c r="N708">
        <v>0.80036731511196402</v>
      </c>
    </row>
    <row r="709" spans="1:14">
      <c r="A709" t="s">
        <v>45</v>
      </c>
      <c r="B709">
        <v>15</v>
      </c>
      <c r="C709">
        <v>83888924</v>
      </c>
      <c r="D709">
        <v>84557676</v>
      </c>
      <c r="E709" t="s">
        <v>5195</v>
      </c>
      <c r="F709">
        <v>0.22</v>
      </c>
      <c r="G709" t="s">
        <v>5247</v>
      </c>
      <c r="H709" t="s">
        <v>5943</v>
      </c>
      <c r="I709" t="s">
        <v>14</v>
      </c>
      <c r="J709" t="s">
        <v>12</v>
      </c>
      <c r="K709">
        <v>16</v>
      </c>
      <c r="L709" t="s">
        <v>4476</v>
      </c>
      <c r="M709">
        <v>8.4047540128129095E-2</v>
      </c>
      <c r="N709">
        <v>0.46437276097115499</v>
      </c>
    </row>
    <row r="710" spans="1:14">
      <c r="A710" t="s">
        <v>913</v>
      </c>
      <c r="B710">
        <v>5</v>
      </c>
      <c r="C710">
        <v>78094149</v>
      </c>
      <c r="D710">
        <v>77389973</v>
      </c>
      <c r="E710" t="s">
        <v>5198</v>
      </c>
      <c r="F710">
        <v>1</v>
      </c>
      <c r="G710" t="s">
        <v>5247</v>
      </c>
      <c r="H710" t="s">
        <v>5944</v>
      </c>
      <c r="I710" t="s">
        <v>14</v>
      </c>
      <c r="J710" t="s">
        <v>12</v>
      </c>
      <c r="K710">
        <v>16</v>
      </c>
      <c r="L710" t="s">
        <v>5273</v>
      </c>
      <c r="M710">
        <v>0.806392319465564</v>
      </c>
      <c r="N710">
        <v>1</v>
      </c>
    </row>
    <row r="711" spans="1:14">
      <c r="A711" t="s">
        <v>46</v>
      </c>
      <c r="B711">
        <v>10</v>
      </c>
      <c r="C711">
        <v>129330688</v>
      </c>
      <c r="D711">
        <v>131128952</v>
      </c>
      <c r="E711" t="s">
        <v>5197</v>
      </c>
      <c r="F711">
        <v>0</v>
      </c>
      <c r="G711" t="s">
        <v>5247</v>
      </c>
      <c r="H711" t="s">
        <v>5945</v>
      </c>
      <c r="I711" t="s">
        <v>10</v>
      </c>
      <c r="J711" t="s">
        <v>12</v>
      </c>
      <c r="K711">
        <v>7</v>
      </c>
      <c r="L711" t="s">
        <v>5247</v>
      </c>
      <c r="M711">
        <v>0</v>
      </c>
      <c r="N711">
        <v>0.35433043506668699</v>
      </c>
    </row>
    <row r="712" spans="1:14">
      <c r="A712" t="s">
        <v>46</v>
      </c>
      <c r="B712">
        <v>10</v>
      </c>
      <c r="C712">
        <v>129330688</v>
      </c>
      <c r="D712">
        <v>131128952</v>
      </c>
      <c r="E712" t="s">
        <v>5197</v>
      </c>
      <c r="F712">
        <v>0.16</v>
      </c>
      <c r="G712" t="s">
        <v>5247</v>
      </c>
      <c r="H712" t="s">
        <v>5946</v>
      </c>
      <c r="I712" t="s">
        <v>13</v>
      </c>
      <c r="J712" t="s">
        <v>12</v>
      </c>
      <c r="K712">
        <v>7</v>
      </c>
      <c r="L712" t="s">
        <v>4545</v>
      </c>
      <c r="M712">
        <v>3.12022191728283E-2</v>
      </c>
      <c r="N712">
        <v>0.52974247667251895</v>
      </c>
    </row>
    <row r="713" spans="1:14">
      <c r="A713" t="s">
        <v>46</v>
      </c>
      <c r="B713">
        <v>10</v>
      </c>
      <c r="C713">
        <v>129330688</v>
      </c>
      <c r="D713">
        <v>131128952</v>
      </c>
      <c r="E713" t="s">
        <v>5197</v>
      </c>
      <c r="F713">
        <v>0.36</v>
      </c>
      <c r="G713" t="s">
        <v>5247</v>
      </c>
      <c r="H713" t="s">
        <v>5947</v>
      </c>
      <c r="I713" t="s">
        <v>14</v>
      </c>
      <c r="J713" t="s">
        <v>12</v>
      </c>
      <c r="K713">
        <v>16</v>
      </c>
      <c r="L713" t="s">
        <v>4445</v>
      </c>
      <c r="M713">
        <v>0.17416871224401401</v>
      </c>
      <c r="N713">
        <v>0.60004143830562895</v>
      </c>
    </row>
    <row r="714" spans="1:14">
      <c r="A714" t="s">
        <v>47</v>
      </c>
      <c r="B714">
        <v>3</v>
      </c>
      <c r="C714">
        <v>53091569</v>
      </c>
      <c r="D714">
        <v>53125585</v>
      </c>
      <c r="E714" t="s">
        <v>5195</v>
      </c>
      <c r="F714">
        <v>0.15</v>
      </c>
      <c r="G714" t="s">
        <v>5247</v>
      </c>
      <c r="H714" t="s">
        <v>5948</v>
      </c>
      <c r="I714" t="s">
        <v>13</v>
      </c>
      <c r="J714" t="s">
        <v>12</v>
      </c>
      <c r="K714">
        <v>6</v>
      </c>
      <c r="L714" t="s">
        <v>4455</v>
      </c>
      <c r="M714">
        <v>2.5022225195301999E-2</v>
      </c>
      <c r="N714">
        <v>0.54821177633621399</v>
      </c>
    </row>
    <row r="715" spans="1:14">
      <c r="A715" t="s">
        <v>47</v>
      </c>
      <c r="B715">
        <v>3</v>
      </c>
      <c r="C715">
        <v>53091569</v>
      </c>
      <c r="D715">
        <v>53125585</v>
      </c>
      <c r="E715" t="s">
        <v>5195</v>
      </c>
      <c r="F715">
        <v>0.13</v>
      </c>
      <c r="G715" t="s">
        <v>5247</v>
      </c>
      <c r="H715" t="s">
        <v>5949</v>
      </c>
      <c r="I715" t="s">
        <v>14</v>
      </c>
      <c r="J715" t="s">
        <v>12</v>
      </c>
      <c r="K715">
        <v>16</v>
      </c>
      <c r="L715" t="s">
        <v>4456</v>
      </c>
      <c r="M715">
        <v>3.7231133725714703E-2</v>
      </c>
      <c r="N715">
        <v>0.36603854986976803</v>
      </c>
    </row>
    <row r="716" spans="1:14">
      <c r="A716" t="s">
        <v>48</v>
      </c>
      <c r="B716">
        <v>15</v>
      </c>
      <c r="C716">
        <v>99972953</v>
      </c>
      <c r="D716">
        <v>100513158</v>
      </c>
      <c r="E716" t="s">
        <v>5195</v>
      </c>
      <c r="F716">
        <v>0.44</v>
      </c>
      <c r="G716" t="s">
        <v>5247</v>
      </c>
      <c r="H716" t="s">
        <v>5950</v>
      </c>
      <c r="I716" t="s">
        <v>10</v>
      </c>
      <c r="J716" t="s">
        <v>12</v>
      </c>
      <c r="K716">
        <v>5</v>
      </c>
      <c r="L716" t="s">
        <v>4466</v>
      </c>
      <c r="M716">
        <v>0.13783721668705201</v>
      </c>
      <c r="N716">
        <v>0.79430067908692903</v>
      </c>
    </row>
    <row r="717" spans="1:14">
      <c r="A717" t="s">
        <v>48</v>
      </c>
      <c r="B717">
        <v>15</v>
      </c>
      <c r="C717">
        <v>99972953</v>
      </c>
      <c r="D717">
        <v>100513158</v>
      </c>
      <c r="E717" t="s">
        <v>5195</v>
      </c>
      <c r="F717">
        <v>0.74</v>
      </c>
      <c r="G717" t="s">
        <v>5247</v>
      </c>
      <c r="H717" t="s">
        <v>5951</v>
      </c>
      <c r="I717" t="s">
        <v>14</v>
      </c>
      <c r="J717" t="s">
        <v>12</v>
      </c>
      <c r="K717">
        <v>16</v>
      </c>
      <c r="L717" t="s">
        <v>4464</v>
      </c>
      <c r="M717">
        <v>0.49501667046199999</v>
      </c>
      <c r="N717">
        <v>0.89205164288146999</v>
      </c>
    </row>
    <row r="718" spans="1:14">
      <c r="A718" t="s">
        <v>49</v>
      </c>
      <c r="B718">
        <v>16</v>
      </c>
      <c r="C718">
        <v>89687847</v>
      </c>
      <c r="D718">
        <v>89754255</v>
      </c>
      <c r="E718" t="s">
        <v>5195</v>
      </c>
      <c r="F718">
        <v>0</v>
      </c>
      <c r="G718" t="s">
        <v>5247</v>
      </c>
      <c r="H718" t="s">
        <v>5952</v>
      </c>
      <c r="I718" t="s">
        <v>10</v>
      </c>
      <c r="J718" t="s">
        <v>12</v>
      </c>
      <c r="K718">
        <v>5</v>
      </c>
      <c r="L718" t="s">
        <v>5247</v>
      </c>
      <c r="M718">
        <v>3.1392529421349397E-17</v>
      </c>
      <c r="N718">
        <v>0.43448246478317498</v>
      </c>
    </row>
    <row r="719" spans="1:14">
      <c r="A719" t="s">
        <v>49</v>
      </c>
      <c r="B719">
        <v>16</v>
      </c>
      <c r="C719">
        <v>89687847</v>
      </c>
      <c r="D719">
        <v>89754255</v>
      </c>
      <c r="E719" t="s">
        <v>5195</v>
      </c>
      <c r="F719">
        <v>0.05</v>
      </c>
      <c r="G719" t="s">
        <v>5247</v>
      </c>
      <c r="H719" t="s">
        <v>5953</v>
      </c>
      <c r="I719" t="s">
        <v>13</v>
      </c>
      <c r="J719" t="s">
        <v>12</v>
      </c>
      <c r="K719">
        <v>6</v>
      </c>
      <c r="L719" t="s">
        <v>4544</v>
      </c>
      <c r="M719">
        <v>3.4029277060071699E-3</v>
      </c>
      <c r="N719">
        <v>0.44789793140594197</v>
      </c>
    </row>
    <row r="720" spans="1:14">
      <c r="A720" t="s">
        <v>49</v>
      </c>
      <c r="B720">
        <v>16</v>
      </c>
      <c r="C720">
        <v>89687847</v>
      </c>
      <c r="D720">
        <v>89754255</v>
      </c>
      <c r="E720" t="s">
        <v>5195</v>
      </c>
      <c r="F720">
        <v>0</v>
      </c>
      <c r="G720" t="s">
        <v>5247</v>
      </c>
      <c r="H720" t="s">
        <v>5954</v>
      </c>
      <c r="I720" t="s">
        <v>14</v>
      </c>
      <c r="J720" t="s">
        <v>12</v>
      </c>
      <c r="K720">
        <v>16</v>
      </c>
      <c r="L720" t="s">
        <v>5247</v>
      </c>
      <c r="M720">
        <v>0</v>
      </c>
      <c r="N720">
        <v>0.193607680534436</v>
      </c>
    </row>
    <row r="721" spans="1:14">
      <c r="A721" t="s">
        <v>916</v>
      </c>
      <c r="B721">
        <v>16</v>
      </c>
      <c r="C721">
        <v>4890022</v>
      </c>
      <c r="D721">
        <v>4940023</v>
      </c>
      <c r="E721" t="s">
        <v>5195</v>
      </c>
      <c r="F721">
        <v>0.47</v>
      </c>
      <c r="G721" t="s">
        <v>5247</v>
      </c>
      <c r="H721" t="s">
        <v>5955</v>
      </c>
      <c r="I721" t="s">
        <v>14</v>
      </c>
      <c r="J721" t="s">
        <v>12</v>
      </c>
      <c r="K721">
        <v>16</v>
      </c>
      <c r="L721" t="s">
        <v>4471</v>
      </c>
      <c r="M721">
        <v>0.25612343630935402</v>
      </c>
      <c r="N721">
        <v>0.695493024522712</v>
      </c>
    </row>
    <row r="722" spans="1:14">
      <c r="A722" t="s">
        <v>917</v>
      </c>
      <c r="B722">
        <v>13</v>
      </c>
      <c r="C722">
        <v>50144332</v>
      </c>
      <c r="D722">
        <v>50718468</v>
      </c>
      <c r="E722" t="s">
        <v>5195</v>
      </c>
      <c r="F722">
        <v>7.0000000000000007E-2</v>
      </c>
      <c r="G722" t="s">
        <v>5247</v>
      </c>
      <c r="H722" t="s">
        <v>5956</v>
      </c>
      <c r="I722" t="s">
        <v>14</v>
      </c>
      <c r="J722" t="s">
        <v>12</v>
      </c>
      <c r="K722">
        <v>16</v>
      </c>
      <c r="L722" t="s">
        <v>4543</v>
      </c>
      <c r="M722">
        <v>1.34849283033924E-2</v>
      </c>
      <c r="N722">
        <v>0.29301767695622299</v>
      </c>
    </row>
    <row r="723" spans="1:14">
      <c r="A723" t="s">
        <v>918</v>
      </c>
      <c r="B723">
        <v>6</v>
      </c>
      <c r="C723">
        <v>34651116</v>
      </c>
      <c r="D723">
        <v>34618893</v>
      </c>
      <c r="E723" t="s">
        <v>5196</v>
      </c>
      <c r="F723">
        <v>0</v>
      </c>
      <c r="G723" t="s">
        <v>5247</v>
      </c>
      <c r="H723" t="s">
        <v>5957</v>
      </c>
      <c r="I723" t="s">
        <v>14</v>
      </c>
      <c r="J723" t="s">
        <v>12</v>
      </c>
      <c r="K723">
        <v>16</v>
      </c>
      <c r="L723" t="s">
        <v>5247</v>
      </c>
      <c r="M723">
        <v>0</v>
      </c>
      <c r="N723">
        <v>0.193607680534436</v>
      </c>
    </row>
    <row r="724" spans="1:14">
      <c r="A724" t="s">
        <v>919</v>
      </c>
      <c r="B724">
        <v>15</v>
      </c>
      <c r="C724">
        <v>53134958</v>
      </c>
      <c r="D724">
        <v>53427155</v>
      </c>
      <c r="E724" t="s">
        <v>5196</v>
      </c>
      <c r="F724">
        <v>1</v>
      </c>
      <c r="G724" t="s">
        <v>5247</v>
      </c>
      <c r="H724" t="s">
        <v>5958</v>
      </c>
      <c r="I724" t="s">
        <v>14</v>
      </c>
      <c r="J724" t="s">
        <v>12</v>
      </c>
      <c r="K724">
        <v>16</v>
      </c>
      <c r="L724" t="s">
        <v>5273</v>
      </c>
      <c r="M724">
        <v>0.806392319465564</v>
      </c>
      <c r="N724">
        <v>1</v>
      </c>
    </row>
    <row r="725" spans="1:14">
      <c r="A725" t="s">
        <v>920</v>
      </c>
      <c r="B725">
        <v>15</v>
      </c>
      <c r="C725">
        <v>98651667</v>
      </c>
      <c r="D725">
        <v>99194896</v>
      </c>
      <c r="E725" t="s">
        <v>5197</v>
      </c>
      <c r="F725">
        <v>0.97</v>
      </c>
      <c r="G725" t="s">
        <v>5247</v>
      </c>
      <c r="H725" t="s">
        <v>5959</v>
      </c>
      <c r="I725" t="s">
        <v>14</v>
      </c>
      <c r="J725" t="s">
        <v>12</v>
      </c>
      <c r="K725">
        <v>16</v>
      </c>
      <c r="L725" t="s">
        <v>4472</v>
      </c>
      <c r="M725">
        <v>0.76104598851611505</v>
      </c>
      <c r="N725">
        <v>0.99696279178151403</v>
      </c>
    </row>
    <row r="726" spans="1:14">
      <c r="A726" t="s">
        <v>921</v>
      </c>
      <c r="B726">
        <v>1</v>
      </c>
      <c r="C726">
        <v>83888156</v>
      </c>
      <c r="D726">
        <v>84353839</v>
      </c>
      <c r="E726" t="s">
        <v>5195</v>
      </c>
      <c r="F726">
        <v>0.95</v>
      </c>
      <c r="G726" t="s">
        <v>5247</v>
      </c>
      <c r="H726" t="s">
        <v>5960</v>
      </c>
      <c r="I726" t="s">
        <v>14</v>
      </c>
      <c r="J726" t="s">
        <v>12</v>
      </c>
      <c r="K726">
        <v>16</v>
      </c>
      <c r="L726" t="s">
        <v>4533</v>
      </c>
      <c r="M726">
        <v>0.73331242275111896</v>
      </c>
      <c r="N726">
        <v>0.99244066476788895</v>
      </c>
    </row>
    <row r="727" spans="1:14">
      <c r="A727" t="s">
        <v>922</v>
      </c>
      <c r="B727">
        <v>6</v>
      </c>
      <c r="C727">
        <v>124603886</v>
      </c>
      <c r="D727">
        <v>124925032</v>
      </c>
      <c r="E727" t="s">
        <v>5198</v>
      </c>
      <c r="F727">
        <v>0.84</v>
      </c>
      <c r="G727" t="s">
        <v>5247</v>
      </c>
      <c r="H727" t="s">
        <v>5961</v>
      </c>
      <c r="I727" t="s">
        <v>14</v>
      </c>
      <c r="J727" t="s">
        <v>12</v>
      </c>
      <c r="K727">
        <v>16</v>
      </c>
      <c r="L727" t="s">
        <v>4451</v>
      </c>
      <c r="M727">
        <v>0.59994935172950103</v>
      </c>
      <c r="N727">
        <v>0.94839742550708295</v>
      </c>
    </row>
    <row r="728" spans="1:14">
      <c r="A728" t="s">
        <v>50</v>
      </c>
      <c r="B728">
        <v>18</v>
      </c>
      <c r="C728">
        <v>49124067</v>
      </c>
      <c r="D728">
        <v>46650437</v>
      </c>
      <c r="E728" t="s">
        <v>5195</v>
      </c>
      <c r="F728">
        <v>0.75</v>
      </c>
      <c r="G728" t="s">
        <v>5247</v>
      </c>
      <c r="H728" t="s">
        <v>5962</v>
      </c>
      <c r="I728" t="s">
        <v>10</v>
      </c>
      <c r="J728" t="s">
        <v>12</v>
      </c>
      <c r="K728">
        <v>7</v>
      </c>
      <c r="L728" t="s">
        <v>4467</v>
      </c>
      <c r="M728">
        <v>0.38886678097733701</v>
      </c>
      <c r="N728">
        <v>0.93396800148931902</v>
      </c>
    </row>
    <row r="729" spans="1:14">
      <c r="A729" t="s">
        <v>50</v>
      </c>
      <c r="B729">
        <v>18</v>
      </c>
      <c r="C729">
        <v>49124067</v>
      </c>
      <c r="D729">
        <v>46650437</v>
      </c>
      <c r="E729" t="s">
        <v>5195</v>
      </c>
      <c r="F729">
        <v>0.81</v>
      </c>
      <c r="G729" t="s">
        <v>5247</v>
      </c>
      <c r="H729" t="s">
        <v>5963</v>
      </c>
      <c r="I729" t="s">
        <v>14</v>
      </c>
      <c r="J729" t="s">
        <v>12</v>
      </c>
      <c r="K729">
        <v>16</v>
      </c>
      <c r="L729" t="s">
        <v>4513</v>
      </c>
      <c r="M729">
        <v>0.56722925081987297</v>
      </c>
      <c r="N729">
        <v>0.93273398724877699</v>
      </c>
    </row>
    <row r="730" spans="1:14">
      <c r="A730" t="s">
        <v>51</v>
      </c>
      <c r="B730">
        <v>8</v>
      </c>
      <c r="C730">
        <v>70258369</v>
      </c>
      <c r="D730">
        <v>71170604</v>
      </c>
      <c r="E730" t="s">
        <v>5197</v>
      </c>
      <c r="F730">
        <v>0</v>
      </c>
      <c r="G730" t="s">
        <v>5247</v>
      </c>
      <c r="H730" t="s">
        <v>5214</v>
      </c>
      <c r="I730" t="s">
        <v>10</v>
      </c>
      <c r="J730" t="s">
        <v>12</v>
      </c>
      <c r="K730">
        <v>6</v>
      </c>
      <c r="L730" t="s">
        <v>5247</v>
      </c>
      <c r="M730">
        <v>0</v>
      </c>
      <c r="N730">
        <v>0.39033428790216501</v>
      </c>
    </row>
    <row r="731" spans="1:14">
      <c r="A731" t="s">
        <v>51</v>
      </c>
      <c r="B731">
        <v>8</v>
      </c>
      <c r="C731">
        <v>70258369</v>
      </c>
      <c r="D731">
        <v>71170604</v>
      </c>
      <c r="E731" t="s">
        <v>5197</v>
      </c>
      <c r="F731">
        <v>0.35</v>
      </c>
      <c r="G731" t="s">
        <v>5247</v>
      </c>
      <c r="H731" t="s">
        <v>5964</v>
      </c>
      <c r="I731" t="s">
        <v>14</v>
      </c>
      <c r="J731" t="s">
        <v>12</v>
      </c>
      <c r="K731">
        <v>16</v>
      </c>
      <c r="L731" t="s">
        <v>4489</v>
      </c>
      <c r="M731">
        <v>0.16717058820748501</v>
      </c>
      <c r="N731">
        <v>0.59091171595284597</v>
      </c>
    </row>
    <row r="732" spans="1:14">
      <c r="A732" t="s">
        <v>925</v>
      </c>
      <c r="B732">
        <v>17</v>
      </c>
      <c r="C732">
        <v>63882380</v>
      </c>
      <c r="D732">
        <v>61959740</v>
      </c>
      <c r="E732" t="s">
        <v>5195</v>
      </c>
      <c r="F732">
        <v>0.12</v>
      </c>
      <c r="G732" t="s">
        <v>5247</v>
      </c>
      <c r="H732" t="s">
        <v>5965</v>
      </c>
      <c r="I732" t="s">
        <v>14</v>
      </c>
      <c r="J732" t="s">
        <v>12</v>
      </c>
      <c r="K732">
        <v>16</v>
      </c>
      <c r="L732" t="s">
        <v>4457</v>
      </c>
      <c r="M732">
        <v>3.2767774577422103E-2</v>
      </c>
      <c r="N732">
        <v>0.35437406262874999</v>
      </c>
    </row>
    <row r="733" spans="1:14">
      <c r="A733" t="s">
        <v>926</v>
      </c>
      <c r="B733">
        <v>6</v>
      </c>
      <c r="C733">
        <v>152024027</v>
      </c>
      <c r="D733">
        <v>152345162</v>
      </c>
      <c r="E733" t="s">
        <v>5196</v>
      </c>
      <c r="F733">
        <v>0.28999999999999998</v>
      </c>
      <c r="G733" t="s">
        <v>5247</v>
      </c>
      <c r="H733" t="s">
        <v>5966</v>
      </c>
      <c r="I733" t="s">
        <v>14</v>
      </c>
      <c r="J733" t="s">
        <v>12</v>
      </c>
      <c r="K733">
        <v>16</v>
      </c>
      <c r="L733" t="s">
        <v>4488</v>
      </c>
      <c r="M733">
        <v>0.12690074085692801</v>
      </c>
      <c r="N733">
        <v>0.53441448496753496</v>
      </c>
    </row>
    <row r="734" spans="1:14">
      <c r="A734" t="s">
        <v>52</v>
      </c>
      <c r="B734">
        <v>2</v>
      </c>
      <c r="C734">
        <v>232123872</v>
      </c>
      <c r="D734">
        <v>232988582</v>
      </c>
      <c r="E734" t="s">
        <v>5197</v>
      </c>
      <c r="F734">
        <v>0.86</v>
      </c>
      <c r="G734" t="s">
        <v>5247</v>
      </c>
      <c r="H734" t="s">
        <v>5967</v>
      </c>
      <c r="I734" t="s">
        <v>10</v>
      </c>
      <c r="J734" t="s">
        <v>12</v>
      </c>
      <c r="K734">
        <v>6</v>
      </c>
      <c r="L734" t="s">
        <v>4474</v>
      </c>
      <c r="M734">
        <v>0.46113450884618101</v>
      </c>
      <c r="N734">
        <v>0.97782480386425996</v>
      </c>
    </row>
    <row r="735" spans="1:14">
      <c r="A735" t="s">
        <v>52</v>
      </c>
      <c r="B735">
        <v>2</v>
      </c>
      <c r="C735">
        <v>232123872</v>
      </c>
      <c r="D735">
        <v>232988582</v>
      </c>
      <c r="E735" t="s">
        <v>5197</v>
      </c>
      <c r="F735">
        <v>0.57999999999999996</v>
      </c>
      <c r="G735" t="s">
        <v>5247</v>
      </c>
      <c r="H735" t="s">
        <v>5968</v>
      </c>
      <c r="I735" t="s">
        <v>14</v>
      </c>
      <c r="J735" t="s">
        <v>12</v>
      </c>
      <c r="K735">
        <v>16</v>
      </c>
      <c r="L735" t="s">
        <v>4461</v>
      </c>
      <c r="M735">
        <v>0.34678970965990802</v>
      </c>
      <c r="N735">
        <v>0.78223306145458205</v>
      </c>
    </row>
    <row r="736" spans="1:14">
      <c r="A736" t="s">
        <v>53</v>
      </c>
      <c r="B736">
        <v>6</v>
      </c>
      <c r="C736">
        <v>81082346</v>
      </c>
      <c r="D736">
        <v>81792063</v>
      </c>
      <c r="E736" t="s">
        <v>5195</v>
      </c>
      <c r="F736">
        <v>0.45</v>
      </c>
      <c r="G736" t="s">
        <v>5247</v>
      </c>
      <c r="H736" t="s">
        <v>5969</v>
      </c>
      <c r="I736" t="s">
        <v>10</v>
      </c>
      <c r="J736" t="s">
        <v>12</v>
      </c>
      <c r="K736">
        <v>5</v>
      </c>
      <c r="L736" t="s">
        <v>4469</v>
      </c>
      <c r="M736">
        <v>0.143080931366353</v>
      </c>
      <c r="N736">
        <v>0.80036731511196402</v>
      </c>
    </row>
    <row r="737" spans="1:14">
      <c r="A737" t="s">
        <v>53</v>
      </c>
      <c r="B737">
        <v>6</v>
      </c>
      <c r="C737">
        <v>81082346</v>
      </c>
      <c r="D737">
        <v>81792063</v>
      </c>
      <c r="E737" t="s">
        <v>5195</v>
      </c>
      <c r="F737">
        <v>0.61</v>
      </c>
      <c r="G737" t="s">
        <v>5247</v>
      </c>
      <c r="H737" t="s">
        <v>5970</v>
      </c>
      <c r="I737" t="s">
        <v>13</v>
      </c>
      <c r="J737" t="s">
        <v>12</v>
      </c>
      <c r="K737">
        <v>6</v>
      </c>
      <c r="L737" t="s">
        <v>4452</v>
      </c>
      <c r="M737">
        <v>0.25932292636609999</v>
      </c>
      <c r="N737">
        <v>0.87480353029542401</v>
      </c>
    </row>
    <row r="738" spans="1:14">
      <c r="A738" t="s">
        <v>53</v>
      </c>
      <c r="B738">
        <v>6</v>
      </c>
      <c r="C738">
        <v>81082346</v>
      </c>
      <c r="D738">
        <v>81792063</v>
      </c>
      <c r="E738" t="s">
        <v>5195</v>
      </c>
      <c r="F738">
        <v>0.32</v>
      </c>
      <c r="G738" t="s">
        <v>5247</v>
      </c>
      <c r="H738" t="s">
        <v>5971</v>
      </c>
      <c r="I738" t="s">
        <v>14</v>
      </c>
      <c r="J738" t="s">
        <v>12</v>
      </c>
      <c r="K738">
        <v>16</v>
      </c>
      <c r="L738" t="s">
        <v>4450</v>
      </c>
      <c r="M738">
        <v>0.14665833863345301</v>
      </c>
      <c r="N738">
        <v>0.56304042635894402</v>
      </c>
    </row>
    <row r="739" spans="1:14">
      <c r="A739" t="s">
        <v>929</v>
      </c>
      <c r="B739">
        <v>13</v>
      </c>
      <c r="C739">
        <v>50531198</v>
      </c>
      <c r="D739">
        <v>51105334</v>
      </c>
      <c r="E739" t="s">
        <v>5196</v>
      </c>
      <c r="F739">
        <v>0.08</v>
      </c>
      <c r="G739" t="s">
        <v>5247</v>
      </c>
      <c r="H739" t="s">
        <v>5972</v>
      </c>
      <c r="I739" t="s">
        <v>14</v>
      </c>
      <c r="J739" t="s">
        <v>12</v>
      </c>
      <c r="K739">
        <v>16</v>
      </c>
      <c r="L739" t="s">
        <v>4447</v>
      </c>
      <c r="M739">
        <v>1.6879457268963199E-2</v>
      </c>
      <c r="N739">
        <v>0.305750994379963</v>
      </c>
    </row>
    <row r="740" spans="1:14">
      <c r="A740" t="s">
        <v>54</v>
      </c>
      <c r="B740">
        <v>10</v>
      </c>
      <c r="C740">
        <v>61294030</v>
      </c>
      <c r="D740">
        <v>63053788</v>
      </c>
      <c r="E740" t="s">
        <v>5196</v>
      </c>
      <c r="F740">
        <v>0.13</v>
      </c>
      <c r="G740" t="s">
        <v>5247</v>
      </c>
      <c r="H740" t="s">
        <v>5973</v>
      </c>
      <c r="I740" t="s">
        <v>13</v>
      </c>
      <c r="J740" t="s">
        <v>12</v>
      </c>
      <c r="K740">
        <v>6</v>
      </c>
      <c r="L740" t="s">
        <v>4456</v>
      </c>
      <c r="M740">
        <v>1.94628872019053E-2</v>
      </c>
      <c r="N740">
        <v>0.52938448584569697</v>
      </c>
    </row>
    <row r="741" spans="1:14">
      <c r="A741" t="s">
        <v>54</v>
      </c>
      <c r="B741">
        <v>10</v>
      </c>
      <c r="C741">
        <v>61294030</v>
      </c>
      <c r="D741">
        <v>63053788</v>
      </c>
      <c r="E741" t="s">
        <v>5196</v>
      </c>
      <c r="F741">
        <v>0.06</v>
      </c>
      <c r="G741" t="s">
        <v>5247</v>
      </c>
      <c r="H741" t="s">
        <v>5974</v>
      </c>
      <c r="I741" t="s">
        <v>14</v>
      </c>
      <c r="J741" t="s">
        <v>12</v>
      </c>
      <c r="K741">
        <v>16</v>
      </c>
      <c r="L741" t="s">
        <v>4460</v>
      </c>
      <c r="M741">
        <v>1.03676375678321E-2</v>
      </c>
      <c r="N741">
        <v>0.28000712130247202</v>
      </c>
    </row>
    <row r="742" spans="1:14">
      <c r="A742" t="s">
        <v>55</v>
      </c>
      <c r="B742">
        <v>17</v>
      </c>
      <c r="C742">
        <v>48897372</v>
      </c>
      <c r="D742">
        <v>46974734</v>
      </c>
      <c r="E742" t="s">
        <v>5195</v>
      </c>
      <c r="F742">
        <v>0.08</v>
      </c>
      <c r="G742" t="s">
        <v>5247</v>
      </c>
      <c r="H742" t="s">
        <v>5975</v>
      </c>
      <c r="I742" t="s">
        <v>13</v>
      </c>
      <c r="J742" t="s">
        <v>12</v>
      </c>
      <c r="K742">
        <v>5</v>
      </c>
      <c r="L742" t="s">
        <v>4447</v>
      </c>
      <c r="M742">
        <v>6.9873875802577102E-3</v>
      </c>
      <c r="N742">
        <v>0.51797788283760904</v>
      </c>
    </row>
    <row r="743" spans="1:14">
      <c r="A743" t="s">
        <v>55</v>
      </c>
      <c r="B743">
        <v>17</v>
      </c>
      <c r="C743">
        <v>48897372</v>
      </c>
      <c r="D743">
        <v>46974734</v>
      </c>
      <c r="E743" t="s">
        <v>5195</v>
      </c>
      <c r="F743">
        <v>0.2</v>
      </c>
      <c r="G743" t="s">
        <v>5247</v>
      </c>
      <c r="H743" t="s">
        <v>5976</v>
      </c>
      <c r="I743" t="s">
        <v>14</v>
      </c>
      <c r="J743" t="s">
        <v>12</v>
      </c>
      <c r="K743">
        <v>16</v>
      </c>
      <c r="L743" t="s">
        <v>4484</v>
      </c>
      <c r="M743">
        <v>7.2742662037867001E-2</v>
      </c>
      <c r="N743">
        <v>0.44342194628279502</v>
      </c>
    </row>
    <row r="744" spans="1:14">
      <c r="A744" t="s">
        <v>934</v>
      </c>
      <c r="B744">
        <v>14</v>
      </c>
      <c r="C744">
        <v>23310668</v>
      </c>
      <c r="D744">
        <v>23779877</v>
      </c>
      <c r="E744" t="s">
        <v>5196</v>
      </c>
      <c r="F744">
        <v>0</v>
      </c>
      <c r="G744" t="s">
        <v>5247</v>
      </c>
      <c r="H744" t="s">
        <v>5977</v>
      </c>
      <c r="I744" t="s">
        <v>14</v>
      </c>
      <c r="J744" t="s">
        <v>12</v>
      </c>
      <c r="K744">
        <v>16</v>
      </c>
      <c r="L744" t="s">
        <v>5247</v>
      </c>
      <c r="M744">
        <v>0</v>
      </c>
      <c r="N744">
        <v>0.193607680534436</v>
      </c>
    </row>
    <row r="745" spans="1:14">
      <c r="A745" t="s">
        <v>56</v>
      </c>
      <c r="B745">
        <v>6</v>
      </c>
      <c r="C745">
        <v>40441504</v>
      </c>
      <c r="D745">
        <v>40409243</v>
      </c>
      <c r="E745" t="s">
        <v>5195</v>
      </c>
      <c r="F745">
        <v>0</v>
      </c>
      <c r="G745" t="s">
        <v>5247</v>
      </c>
      <c r="H745" t="s">
        <v>5978</v>
      </c>
      <c r="I745" t="s">
        <v>10</v>
      </c>
      <c r="J745" t="s">
        <v>12</v>
      </c>
      <c r="K745">
        <v>5</v>
      </c>
      <c r="L745" t="s">
        <v>5247</v>
      </c>
      <c r="M745">
        <v>3.1392529421349397E-17</v>
      </c>
      <c r="N745">
        <v>0.43448246478317498</v>
      </c>
    </row>
    <row r="746" spans="1:14">
      <c r="A746" t="s">
        <v>56</v>
      </c>
      <c r="B746">
        <v>6</v>
      </c>
      <c r="C746">
        <v>40441504</v>
      </c>
      <c r="D746">
        <v>40409243</v>
      </c>
      <c r="E746" t="s">
        <v>5195</v>
      </c>
      <c r="F746">
        <v>0.25</v>
      </c>
      <c r="G746" t="s">
        <v>5247</v>
      </c>
      <c r="H746" t="s">
        <v>5979</v>
      </c>
      <c r="I746" t="s">
        <v>13</v>
      </c>
      <c r="J746" t="s">
        <v>12</v>
      </c>
      <c r="K746">
        <v>5</v>
      </c>
      <c r="L746" t="s">
        <v>4506</v>
      </c>
      <c r="M746">
        <v>5.3229227303442699E-2</v>
      </c>
      <c r="N746">
        <v>0.66401200508814495</v>
      </c>
    </row>
    <row r="747" spans="1:14">
      <c r="A747" t="s">
        <v>56</v>
      </c>
      <c r="B747">
        <v>6</v>
      </c>
      <c r="C747">
        <v>40441504</v>
      </c>
      <c r="D747">
        <v>40409243</v>
      </c>
      <c r="E747" t="s">
        <v>5195</v>
      </c>
      <c r="F747">
        <v>0.43</v>
      </c>
      <c r="G747" t="s">
        <v>5247</v>
      </c>
      <c r="H747" t="s">
        <v>5980</v>
      </c>
      <c r="I747" t="s">
        <v>14</v>
      </c>
      <c r="J747" t="s">
        <v>12</v>
      </c>
      <c r="K747">
        <v>16</v>
      </c>
      <c r="L747" t="s">
        <v>4520</v>
      </c>
      <c r="M747">
        <v>0.22529371473349299</v>
      </c>
      <c r="N747">
        <v>0.66181136054132805</v>
      </c>
    </row>
    <row r="748" spans="1:14">
      <c r="A748" t="s">
        <v>935</v>
      </c>
      <c r="B748">
        <v>10</v>
      </c>
      <c r="C748">
        <v>4262527</v>
      </c>
      <c r="D748">
        <v>4304719</v>
      </c>
      <c r="E748" t="s">
        <v>5197</v>
      </c>
      <c r="F748">
        <v>1</v>
      </c>
      <c r="G748" t="s">
        <v>5247</v>
      </c>
      <c r="H748" t="s">
        <v>5981</v>
      </c>
      <c r="I748" t="s">
        <v>14</v>
      </c>
      <c r="J748" t="s">
        <v>12</v>
      </c>
      <c r="K748">
        <v>16</v>
      </c>
      <c r="L748" t="s">
        <v>5273</v>
      </c>
      <c r="M748">
        <v>0.806392319465564</v>
      </c>
      <c r="N748">
        <v>1</v>
      </c>
    </row>
    <row r="749" spans="1:14">
      <c r="A749" t="s">
        <v>936</v>
      </c>
      <c r="B749">
        <v>5</v>
      </c>
      <c r="C749">
        <v>120053336</v>
      </c>
      <c r="D749">
        <v>119389031</v>
      </c>
      <c r="E749" t="s">
        <v>5197</v>
      </c>
      <c r="F749">
        <v>0.47</v>
      </c>
      <c r="G749" t="s">
        <v>5247</v>
      </c>
      <c r="H749" t="s">
        <v>5982</v>
      </c>
      <c r="I749" t="s">
        <v>14</v>
      </c>
      <c r="J749" t="s">
        <v>12</v>
      </c>
      <c r="K749">
        <v>16</v>
      </c>
      <c r="L749" t="s">
        <v>4471</v>
      </c>
      <c r="M749">
        <v>0.25612343630935402</v>
      </c>
      <c r="N749">
        <v>0.695493024522712</v>
      </c>
    </row>
    <row r="750" spans="1:14">
      <c r="A750" t="s">
        <v>937</v>
      </c>
      <c r="B750">
        <v>15</v>
      </c>
      <c r="C750">
        <v>80699106</v>
      </c>
      <c r="D750">
        <v>80991447</v>
      </c>
      <c r="E750" t="s">
        <v>5195</v>
      </c>
      <c r="F750">
        <v>0.63</v>
      </c>
      <c r="G750" t="s">
        <v>5247</v>
      </c>
      <c r="H750" t="s">
        <v>5983</v>
      </c>
      <c r="I750" t="s">
        <v>14</v>
      </c>
      <c r="J750" t="s">
        <v>12</v>
      </c>
      <c r="K750">
        <v>16</v>
      </c>
      <c r="L750" t="s">
        <v>4480</v>
      </c>
      <c r="M750">
        <v>0.39090711596247002</v>
      </c>
      <c r="N750">
        <v>0.81875488709857702</v>
      </c>
    </row>
    <row r="751" spans="1:14">
      <c r="A751" t="s">
        <v>938</v>
      </c>
      <c r="B751">
        <v>15</v>
      </c>
      <c r="C751">
        <v>88870012</v>
      </c>
      <c r="D751">
        <v>89413243</v>
      </c>
      <c r="E751" t="s">
        <v>5195</v>
      </c>
      <c r="F751">
        <v>0.5</v>
      </c>
      <c r="G751" t="s">
        <v>5247</v>
      </c>
      <c r="H751" t="s">
        <v>5984</v>
      </c>
      <c r="I751" t="s">
        <v>14</v>
      </c>
      <c r="J751" t="s">
        <v>12</v>
      </c>
      <c r="K751">
        <v>16</v>
      </c>
      <c r="L751" t="s">
        <v>4511</v>
      </c>
      <c r="M751">
        <v>0.27999563610326</v>
      </c>
      <c r="N751">
        <v>0.72000436389674005</v>
      </c>
    </row>
    <row r="752" spans="1:14">
      <c r="A752" t="s">
        <v>939</v>
      </c>
      <c r="B752">
        <v>4</v>
      </c>
      <c r="C752">
        <v>17992675</v>
      </c>
      <c r="D752">
        <v>17994298</v>
      </c>
      <c r="E752" t="s">
        <v>5197</v>
      </c>
      <c r="F752">
        <v>0.03</v>
      </c>
      <c r="G752" t="s">
        <v>5247</v>
      </c>
      <c r="H752" t="s">
        <v>5985</v>
      </c>
      <c r="I752" t="s">
        <v>14</v>
      </c>
      <c r="J752" t="s">
        <v>12</v>
      </c>
      <c r="K752">
        <v>16</v>
      </c>
      <c r="L752" t="s">
        <v>4556</v>
      </c>
      <c r="M752">
        <v>3.0372082184858002E-3</v>
      </c>
      <c r="N752">
        <v>0.23895401148388401</v>
      </c>
    </row>
    <row r="753" spans="1:14">
      <c r="A753" t="s">
        <v>940</v>
      </c>
      <c r="B753">
        <v>7</v>
      </c>
      <c r="C753">
        <v>130735979</v>
      </c>
      <c r="D753">
        <v>130420740</v>
      </c>
      <c r="E753" t="s">
        <v>5196</v>
      </c>
      <c r="F753">
        <v>1</v>
      </c>
      <c r="G753" t="s">
        <v>5247</v>
      </c>
      <c r="H753" t="s">
        <v>5986</v>
      </c>
      <c r="I753" t="s">
        <v>14</v>
      </c>
      <c r="J753" t="s">
        <v>12</v>
      </c>
      <c r="K753">
        <v>16</v>
      </c>
      <c r="L753" t="s">
        <v>5273</v>
      </c>
      <c r="M753">
        <v>0.806392319465564</v>
      </c>
      <c r="N753">
        <v>1</v>
      </c>
    </row>
    <row r="754" spans="1:14">
      <c r="A754" t="s">
        <v>941</v>
      </c>
      <c r="B754">
        <v>6</v>
      </c>
      <c r="C754">
        <v>162588303</v>
      </c>
      <c r="D754">
        <v>163009335</v>
      </c>
      <c r="E754" t="s">
        <v>5198</v>
      </c>
      <c r="F754">
        <v>0.9</v>
      </c>
      <c r="G754" t="s">
        <v>5247</v>
      </c>
      <c r="H754" t="s">
        <v>5987</v>
      </c>
      <c r="I754" t="s">
        <v>14</v>
      </c>
      <c r="J754" t="s">
        <v>12</v>
      </c>
      <c r="K754">
        <v>16</v>
      </c>
      <c r="L754" t="s">
        <v>5134</v>
      </c>
      <c r="M754">
        <v>0.66951405574702505</v>
      </c>
      <c r="N754">
        <v>0.975599799825426</v>
      </c>
    </row>
    <row r="755" spans="1:14">
      <c r="A755" t="s">
        <v>942</v>
      </c>
      <c r="B755">
        <v>9</v>
      </c>
      <c r="C755">
        <v>111030426</v>
      </c>
      <c r="D755">
        <v>113792706</v>
      </c>
      <c r="E755" t="s">
        <v>5196</v>
      </c>
      <c r="F755">
        <v>0.13</v>
      </c>
      <c r="G755" t="s">
        <v>5247</v>
      </c>
      <c r="H755" t="s">
        <v>5988</v>
      </c>
      <c r="I755" t="s">
        <v>14</v>
      </c>
      <c r="J755" t="s">
        <v>12</v>
      </c>
      <c r="K755">
        <v>16</v>
      </c>
      <c r="L755" t="s">
        <v>4456</v>
      </c>
      <c r="M755">
        <v>3.7231133725714703E-2</v>
      </c>
      <c r="N755">
        <v>0.36603854986976803</v>
      </c>
    </row>
    <row r="756" spans="1:14">
      <c r="A756" t="s">
        <v>943</v>
      </c>
      <c r="B756">
        <v>15</v>
      </c>
      <c r="C756">
        <v>51281336</v>
      </c>
      <c r="D756">
        <v>51573533</v>
      </c>
      <c r="E756" t="s">
        <v>5198</v>
      </c>
      <c r="F756">
        <v>0.95</v>
      </c>
      <c r="G756" t="s">
        <v>5247</v>
      </c>
      <c r="H756" t="s">
        <v>5989</v>
      </c>
      <c r="I756" t="s">
        <v>14</v>
      </c>
      <c r="J756" t="s">
        <v>12</v>
      </c>
      <c r="K756">
        <v>16</v>
      </c>
      <c r="L756" t="s">
        <v>4533</v>
      </c>
      <c r="M756">
        <v>0.73331242275111896</v>
      </c>
      <c r="N756">
        <v>0.99244066476788895</v>
      </c>
    </row>
    <row r="757" spans="1:14">
      <c r="A757" t="s">
        <v>944</v>
      </c>
      <c r="B757">
        <v>2</v>
      </c>
      <c r="C757">
        <v>36456285</v>
      </c>
      <c r="D757">
        <v>36683428</v>
      </c>
      <c r="E757" t="s">
        <v>5195</v>
      </c>
      <c r="F757">
        <v>1</v>
      </c>
      <c r="G757" t="s">
        <v>5247</v>
      </c>
      <c r="H757" t="s">
        <v>5990</v>
      </c>
      <c r="I757" t="s">
        <v>14</v>
      </c>
      <c r="J757" t="s">
        <v>12</v>
      </c>
      <c r="K757">
        <v>16</v>
      </c>
      <c r="L757" t="s">
        <v>5273</v>
      </c>
      <c r="M757">
        <v>0.806392319465564</v>
      </c>
      <c r="N757">
        <v>1</v>
      </c>
    </row>
    <row r="758" spans="1:14">
      <c r="A758" t="s">
        <v>945</v>
      </c>
      <c r="B758">
        <v>14</v>
      </c>
      <c r="C758">
        <v>103524462</v>
      </c>
      <c r="D758">
        <v>103990799</v>
      </c>
      <c r="E758" t="s">
        <v>5195</v>
      </c>
      <c r="F758">
        <v>0.56000000000000005</v>
      </c>
      <c r="G758" t="s">
        <v>5247</v>
      </c>
      <c r="H758" t="s">
        <v>5991</v>
      </c>
      <c r="I758" t="s">
        <v>14</v>
      </c>
      <c r="J758" t="s">
        <v>12</v>
      </c>
      <c r="K758">
        <v>16</v>
      </c>
      <c r="L758" t="s">
        <v>4453</v>
      </c>
      <c r="M758">
        <v>0.329660255894415</v>
      </c>
      <c r="N758">
        <v>0.76710682244145301</v>
      </c>
    </row>
    <row r="759" spans="1:14">
      <c r="A759" t="s">
        <v>946</v>
      </c>
      <c r="B759">
        <v>1</v>
      </c>
      <c r="C759">
        <v>149966973</v>
      </c>
      <c r="D759">
        <v>149938898</v>
      </c>
      <c r="E759" t="s">
        <v>5195</v>
      </c>
      <c r="F759">
        <v>0.99</v>
      </c>
      <c r="G759" t="s">
        <v>5247</v>
      </c>
      <c r="H759" t="s">
        <v>5992</v>
      </c>
      <c r="I759" t="s">
        <v>14</v>
      </c>
      <c r="J759" t="s">
        <v>12</v>
      </c>
      <c r="K759">
        <v>16</v>
      </c>
      <c r="L759" t="s">
        <v>4521</v>
      </c>
      <c r="M759">
        <v>0.79064966104561196</v>
      </c>
      <c r="N759">
        <v>0.99961481203064095</v>
      </c>
    </row>
    <row r="760" spans="1:14">
      <c r="A760" t="s">
        <v>947</v>
      </c>
      <c r="B760">
        <v>2</v>
      </c>
      <c r="C760">
        <v>71333535</v>
      </c>
      <c r="D760">
        <v>71560665</v>
      </c>
      <c r="E760" t="s">
        <v>5196</v>
      </c>
      <c r="F760">
        <v>0.85</v>
      </c>
      <c r="G760" t="s">
        <v>5247</v>
      </c>
      <c r="H760" t="s">
        <v>5993</v>
      </c>
      <c r="I760" t="s">
        <v>14</v>
      </c>
      <c r="J760" t="s">
        <v>12</v>
      </c>
      <c r="K760">
        <v>16</v>
      </c>
      <c r="L760" t="s">
        <v>4524</v>
      </c>
      <c r="M760">
        <v>0.61113277891426498</v>
      </c>
      <c r="N760">
        <v>0.95334184471162997</v>
      </c>
    </row>
    <row r="761" spans="1:14">
      <c r="A761" t="s">
        <v>948</v>
      </c>
      <c r="B761">
        <v>11</v>
      </c>
      <c r="C761">
        <v>65569348</v>
      </c>
      <c r="D761">
        <v>65336819</v>
      </c>
      <c r="E761" t="s">
        <v>5195</v>
      </c>
      <c r="F761">
        <v>0</v>
      </c>
      <c r="G761" t="s">
        <v>5247</v>
      </c>
      <c r="H761" t="s">
        <v>5994</v>
      </c>
      <c r="I761" t="s">
        <v>14</v>
      </c>
      <c r="J761" t="s">
        <v>12</v>
      </c>
      <c r="K761">
        <v>16</v>
      </c>
      <c r="L761" t="s">
        <v>5247</v>
      </c>
      <c r="M761">
        <v>0</v>
      </c>
      <c r="N761">
        <v>0.193607680534436</v>
      </c>
    </row>
    <row r="762" spans="1:14">
      <c r="A762" t="s">
        <v>949</v>
      </c>
      <c r="B762">
        <v>12</v>
      </c>
      <c r="C762">
        <v>56286961</v>
      </c>
      <c r="D762">
        <v>56680745</v>
      </c>
      <c r="E762" t="s">
        <v>5197</v>
      </c>
      <c r="F762">
        <v>0.89</v>
      </c>
      <c r="G762" t="s">
        <v>5247</v>
      </c>
      <c r="H762" t="s">
        <v>5995</v>
      </c>
      <c r="I762" t="s">
        <v>14</v>
      </c>
      <c r="J762" t="s">
        <v>12</v>
      </c>
      <c r="K762">
        <v>16</v>
      </c>
      <c r="L762" t="s">
        <v>4462</v>
      </c>
      <c r="M762">
        <v>0.65747231079635704</v>
      </c>
      <c r="N762">
        <v>0.97151369838678303</v>
      </c>
    </row>
    <row r="763" spans="1:14">
      <c r="A763" t="s">
        <v>950</v>
      </c>
      <c r="B763">
        <v>15</v>
      </c>
      <c r="C763">
        <v>39912015</v>
      </c>
      <c r="D763">
        <v>40204216</v>
      </c>
      <c r="E763" t="s">
        <v>5196</v>
      </c>
      <c r="F763">
        <v>0</v>
      </c>
      <c r="G763" t="s">
        <v>5247</v>
      </c>
      <c r="H763" t="s">
        <v>5996</v>
      </c>
      <c r="I763" t="s">
        <v>14</v>
      </c>
      <c r="J763" t="s">
        <v>12</v>
      </c>
      <c r="K763">
        <v>16</v>
      </c>
      <c r="L763" t="s">
        <v>5247</v>
      </c>
      <c r="M763">
        <v>0</v>
      </c>
      <c r="N763">
        <v>0.193607680534436</v>
      </c>
    </row>
    <row r="764" spans="1:14">
      <c r="A764" t="s">
        <v>951</v>
      </c>
      <c r="B764">
        <v>19</v>
      </c>
      <c r="C764">
        <v>8579147</v>
      </c>
      <c r="D764">
        <v>8644031</v>
      </c>
      <c r="E764" t="s">
        <v>5197</v>
      </c>
      <c r="F764">
        <v>0.24</v>
      </c>
      <c r="G764" t="s">
        <v>5247</v>
      </c>
      <c r="H764" t="s">
        <v>5997</v>
      </c>
      <c r="I764" t="s">
        <v>14</v>
      </c>
      <c r="J764" t="s">
        <v>12</v>
      </c>
      <c r="K764">
        <v>16</v>
      </c>
      <c r="L764" t="s">
        <v>4449</v>
      </c>
      <c r="M764">
        <v>9.5792488470350406E-2</v>
      </c>
      <c r="N764">
        <v>0.48488350540755698</v>
      </c>
    </row>
    <row r="765" spans="1:14">
      <c r="A765" t="s">
        <v>952</v>
      </c>
      <c r="B765">
        <v>1</v>
      </c>
      <c r="C765">
        <v>2137733</v>
      </c>
      <c r="D765">
        <v>2069172</v>
      </c>
      <c r="E765" t="s">
        <v>5195</v>
      </c>
      <c r="F765">
        <v>0.2</v>
      </c>
      <c r="G765" t="s">
        <v>5247</v>
      </c>
      <c r="H765" t="s">
        <v>5998</v>
      </c>
      <c r="I765" t="s">
        <v>14</v>
      </c>
      <c r="J765" t="s">
        <v>12</v>
      </c>
      <c r="K765">
        <v>16</v>
      </c>
      <c r="L765" t="s">
        <v>4484</v>
      </c>
      <c r="M765">
        <v>7.2742662037867001E-2</v>
      </c>
      <c r="N765">
        <v>0.44342194628279502</v>
      </c>
    </row>
    <row r="766" spans="1:14">
      <c r="A766" t="s">
        <v>953</v>
      </c>
      <c r="B766">
        <v>5</v>
      </c>
      <c r="C766">
        <v>168829235</v>
      </c>
      <c r="D766">
        <v>168256240</v>
      </c>
      <c r="E766" t="s">
        <v>5196</v>
      </c>
      <c r="F766">
        <v>0</v>
      </c>
      <c r="G766" t="s">
        <v>5247</v>
      </c>
      <c r="H766" t="s">
        <v>5999</v>
      </c>
      <c r="I766" t="s">
        <v>14</v>
      </c>
      <c r="J766" t="s">
        <v>12</v>
      </c>
      <c r="K766">
        <v>16</v>
      </c>
      <c r="L766" t="s">
        <v>5247</v>
      </c>
      <c r="M766">
        <v>0</v>
      </c>
      <c r="N766">
        <v>0.193607680534436</v>
      </c>
    </row>
    <row r="767" spans="1:14">
      <c r="A767" t="s">
        <v>954</v>
      </c>
      <c r="B767">
        <v>10</v>
      </c>
      <c r="C767">
        <v>4923242</v>
      </c>
      <c r="D767">
        <v>4965434</v>
      </c>
      <c r="E767" t="s">
        <v>5196</v>
      </c>
      <c r="F767">
        <v>0.99</v>
      </c>
      <c r="G767" t="s">
        <v>5247</v>
      </c>
      <c r="H767" t="s">
        <v>6000</v>
      </c>
      <c r="I767" t="s">
        <v>14</v>
      </c>
      <c r="J767" t="s">
        <v>12</v>
      </c>
      <c r="K767">
        <v>16</v>
      </c>
      <c r="L767" t="s">
        <v>4521</v>
      </c>
      <c r="M767">
        <v>0.79064966104561196</v>
      </c>
      <c r="N767">
        <v>0.99961481203064095</v>
      </c>
    </row>
    <row r="768" spans="1:14">
      <c r="A768" t="s">
        <v>57</v>
      </c>
      <c r="B768">
        <v>7</v>
      </c>
      <c r="C768">
        <v>19576899</v>
      </c>
      <c r="D768">
        <v>19616522</v>
      </c>
      <c r="E768" t="s">
        <v>5195</v>
      </c>
      <c r="F768">
        <v>0.4</v>
      </c>
      <c r="G768" t="s">
        <v>5247</v>
      </c>
      <c r="H768" t="s">
        <v>6001</v>
      </c>
      <c r="I768" t="s">
        <v>10</v>
      </c>
      <c r="J768" t="s">
        <v>12</v>
      </c>
      <c r="K768">
        <v>6</v>
      </c>
      <c r="L768" t="s">
        <v>4530</v>
      </c>
      <c r="M768">
        <v>0.13048223747888699</v>
      </c>
      <c r="N768">
        <v>0.74758462010154603</v>
      </c>
    </row>
    <row r="769" spans="1:14">
      <c r="A769" t="s">
        <v>57</v>
      </c>
      <c r="B769">
        <v>7</v>
      </c>
      <c r="C769">
        <v>19576899</v>
      </c>
      <c r="D769">
        <v>19616522</v>
      </c>
      <c r="E769" t="s">
        <v>5195</v>
      </c>
      <c r="F769">
        <v>0.1</v>
      </c>
      <c r="G769" t="s">
        <v>5247</v>
      </c>
      <c r="H769" t="s">
        <v>6002</v>
      </c>
      <c r="I769" t="s">
        <v>14</v>
      </c>
      <c r="J769" t="s">
        <v>12</v>
      </c>
      <c r="K769">
        <v>16</v>
      </c>
      <c r="L769" t="s">
        <v>4482</v>
      </c>
      <c r="M769">
        <v>2.44002001745738E-2</v>
      </c>
      <c r="N769">
        <v>0.33048594425297501</v>
      </c>
    </row>
    <row r="770" spans="1:14">
      <c r="A770" t="s">
        <v>58</v>
      </c>
      <c r="B770">
        <v>15</v>
      </c>
      <c r="C770">
        <v>100246066</v>
      </c>
      <c r="D770">
        <v>100786271</v>
      </c>
      <c r="E770" t="s">
        <v>5196</v>
      </c>
      <c r="F770">
        <v>0.27</v>
      </c>
      <c r="G770" t="s">
        <v>5247</v>
      </c>
      <c r="H770" t="s">
        <v>6003</v>
      </c>
      <c r="I770" t="s">
        <v>10</v>
      </c>
      <c r="J770" t="s">
        <v>12</v>
      </c>
      <c r="K770">
        <v>5</v>
      </c>
      <c r="L770" t="s">
        <v>4541</v>
      </c>
      <c r="M770">
        <v>6.0701776889939399E-2</v>
      </c>
      <c r="N770">
        <v>0.67916015691032094</v>
      </c>
    </row>
    <row r="771" spans="1:14">
      <c r="A771" t="s">
        <v>58</v>
      </c>
      <c r="B771">
        <v>15</v>
      </c>
      <c r="C771">
        <v>100246066</v>
      </c>
      <c r="D771">
        <v>100786271</v>
      </c>
      <c r="E771" t="s">
        <v>5196</v>
      </c>
      <c r="F771">
        <v>0.3</v>
      </c>
      <c r="G771" t="s">
        <v>5247</v>
      </c>
      <c r="H771" t="s">
        <v>6004</v>
      </c>
      <c r="I771" t="s">
        <v>13</v>
      </c>
      <c r="J771" t="s">
        <v>12</v>
      </c>
      <c r="K771">
        <v>6</v>
      </c>
      <c r="L771" t="s">
        <v>4560</v>
      </c>
      <c r="M771">
        <v>8.1309996308552193E-2</v>
      </c>
      <c r="N771">
        <v>0.67482371885231396</v>
      </c>
    </row>
    <row r="772" spans="1:14">
      <c r="A772" t="s">
        <v>58</v>
      </c>
      <c r="B772">
        <v>15</v>
      </c>
      <c r="C772">
        <v>100246066</v>
      </c>
      <c r="D772">
        <v>100786271</v>
      </c>
      <c r="E772" t="s">
        <v>5196</v>
      </c>
      <c r="F772">
        <v>0.2</v>
      </c>
      <c r="G772" t="s">
        <v>5247</v>
      </c>
      <c r="H772" t="s">
        <v>6005</v>
      </c>
      <c r="I772" t="s">
        <v>14</v>
      </c>
      <c r="J772" t="s">
        <v>12</v>
      </c>
      <c r="K772">
        <v>16</v>
      </c>
      <c r="L772" t="s">
        <v>4484</v>
      </c>
      <c r="M772">
        <v>7.2742662037867001E-2</v>
      </c>
      <c r="N772">
        <v>0.44342194628279502</v>
      </c>
    </row>
    <row r="773" spans="1:14">
      <c r="A773" t="s">
        <v>956</v>
      </c>
      <c r="B773">
        <v>17</v>
      </c>
      <c r="C773">
        <v>51167386</v>
      </c>
      <c r="D773">
        <v>49244747</v>
      </c>
      <c r="E773" t="s">
        <v>5197</v>
      </c>
      <c r="F773">
        <v>0</v>
      </c>
      <c r="G773" t="s">
        <v>5247</v>
      </c>
      <c r="H773" t="s">
        <v>6006</v>
      </c>
      <c r="I773" t="s">
        <v>14</v>
      </c>
      <c r="J773" t="s">
        <v>12</v>
      </c>
      <c r="K773">
        <v>16</v>
      </c>
      <c r="L773" t="s">
        <v>5247</v>
      </c>
      <c r="M773">
        <v>0</v>
      </c>
      <c r="N773">
        <v>0.193607680534436</v>
      </c>
    </row>
    <row r="774" spans="1:14">
      <c r="A774" t="s">
        <v>957</v>
      </c>
      <c r="B774">
        <v>5</v>
      </c>
      <c r="C774">
        <v>171448093</v>
      </c>
      <c r="D774">
        <v>170875097</v>
      </c>
      <c r="E774" t="s">
        <v>5196</v>
      </c>
      <c r="F774">
        <v>0.55000000000000004</v>
      </c>
      <c r="G774" t="s">
        <v>5247</v>
      </c>
      <c r="H774" t="s">
        <v>6007</v>
      </c>
      <c r="I774" t="s">
        <v>14</v>
      </c>
      <c r="J774" t="s">
        <v>12</v>
      </c>
      <c r="K774">
        <v>16</v>
      </c>
      <c r="L774" t="s">
        <v>4531</v>
      </c>
      <c r="M774">
        <v>0.32120409674385902</v>
      </c>
      <c r="N774">
        <v>0.75943513520269701</v>
      </c>
    </row>
    <row r="775" spans="1:14">
      <c r="A775" t="s">
        <v>958</v>
      </c>
      <c r="B775">
        <v>17</v>
      </c>
      <c r="C775">
        <v>21380911</v>
      </c>
      <c r="D775">
        <v>21284223</v>
      </c>
      <c r="E775" t="s">
        <v>5196</v>
      </c>
      <c r="F775">
        <v>0.56000000000000005</v>
      </c>
      <c r="G775" t="s">
        <v>5247</v>
      </c>
      <c r="H775" t="s">
        <v>6008</v>
      </c>
      <c r="I775" t="s">
        <v>14</v>
      </c>
      <c r="J775" t="s">
        <v>12</v>
      </c>
      <c r="K775">
        <v>16</v>
      </c>
      <c r="L775" t="s">
        <v>4453</v>
      </c>
      <c r="M775">
        <v>0.329660255894415</v>
      </c>
      <c r="N775">
        <v>0.76710682244145301</v>
      </c>
    </row>
    <row r="776" spans="1:14">
      <c r="A776" t="s">
        <v>959</v>
      </c>
      <c r="B776">
        <v>2</v>
      </c>
      <c r="C776">
        <v>59990322</v>
      </c>
      <c r="D776">
        <v>60217457</v>
      </c>
      <c r="E776" t="s">
        <v>5197</v>
      </c>
      <c r="F776">
        <v>0.67</v>
      </c>
      <c r="G776" t="s">
        <v>5247</v>
      </c>
      <c r="H776" t="s">
        <v>6009</v>
      </c>
      <c r="I776" t="s">
        <v>14</v>
      </c>
      <c r="J776" t="s">
        <v>12</v>
      </c>
      <c r="K776">
        <v>16</v>
      </c>
      <c r="L776" t="s">
        <v>4567</v>
      </c>
      <c r="M776">
        <v>0.42758742496038799</v>
      </c>
      <c r="N776">
        <v>0.84658596365790395</v>
      </c>
    </row>
    <row r="777" spans="1:14">
      <c r="A777" t="s">
        <v>960</v>
      </c>
      <c r="B777">
        <v>3</v>
      </c>
      <c r="C777">
        <v>195143131</v>
      </c>
      <c r="D777">
        <v>194863860</v>
      </c>
      <c r="E777" t="s">
        <v>5195</v>
      </c>
      <c r="F777">
        <v>0.45</v>
      </c>
      <c r="G777" t="s">
        <v>5247</v>
      </c>
      <c r="H777" t="s">
        <v>6010</v>
      </c>
      <c r="I777" t="s">
        <v>14</v>
      </c>
      <c r="J777" t="s">
        <v>12</v>
      </c>
      <c r="K777">
        <v>16</v>
      </c>
      <c r="L777" t="s">
        <v>4469</v>
      </c>
      <c r="M777">
        <v>0.24056486479730299</v>
      </c>
      <c r="N777">
        <v>0.67879590325614103</v>
      </c>
    </row>
    <row r="778" spans="1:14">
      <c r="A778" t="s">
        <v>961</v>
      </c>
      <c r="B778">
        <v>9</v>
      </c>
      <c r="C778">
        <v>95493953</v>
      </c>
      <c r="D778">
        <v>98256235</v>
      </c>
      <c r="E778" t="s">
        <v>5195</v>
      </c>
      <c r="F778">
        <v>1</v>
      </c>
      <c r="G778" t="s">
        <v>5247</v>
      </c>
      <c r="H778" t="s">
        <v>6011</v>
      </c>
      <c r="I778" t="s">
        <v>14</v>
      </c>
      <c r="J778" t="s">
        <v>12</v>
      </c>
      <c r="K778">
        <v>16</v>
      </c>
      <c r="L778" t="s">
        <v>5273</v>
      </c>
      <c r="M778">
        <v>0.806392319465564</v>
      </c>
      <c r="N778">
        <v>1</v>
      </c>
    </row>
    <row r="779" spans="1:14">
      <c r="A779" t="s">
        <v>962</v>
      </c>
      <c r="B779">
        <v>9</v>
      </c>
      <c r="C779">
        <v>106870072</v>
      </c>
      <c r="D779">
        <v>109632353</v>
      </c>
      <c r="E779" t="s">
        <v>5196</v>
      </c>
      <c r="F779">
        <v>0.02</v>
      </c>
      <c r="G779" t="s">
        <v>5247</v>
      </c>
      <c r="H779" t="s">
        <v>6012</v>
      </c>
      <c r="I779" t="s">
        <v>14</v>
      </c>
      <c r="J779" t="s">
        <v>12</v>
      </c>
      <c r="K779">
        <v>16</v>
      </c>
      <c r="L779" t="s">
        <v>4475</v>
      </c>
      <c r="M779">
        <v>1.4372521617873901E-3</v>
      </c>
      <c r="N779">
        <v>0.224426121151272</v>
      </c>
    </row>
    <row r="780" spans="1:14">
      <c r="A780" t="s">
        <v>59</v>
      </c>
      <c r="B780">
        <v>20</v>
      </c>
      <c r="C780">
        <v>16566201</v>
      </c>
      <c r="D780">
        <v>16546846</v>
      </c>
      <c r="E780" t="s">
        <v>5195</v>
      </c>
      <c r="F780">
        <v>0.15</v>
      </c>
      <c r="G780" t="s">
        <v>5247</v>
      </c>
      <c r="H780" t="s">
        <v>6013</v>
      </c>
      <c r="I780" t="s">
        <v>10</v>
      </c>
      <c r="J780" t="s">
        <v>12</v>
      </c>
      <c r="K780">
        <v>6</v>
      </c>
      <c r="L780" t="s">
        <v>4455</v>
      </c>
      <c r="M780">
        <v>2.5022225195301999E-2</v>
      </c>
      <c r="N780">
        <v>0.54821177633621399</v>
      </c>
    </row>
    <row r="781" spans="1:14">
      <c r="A781" t="s">
        <v>59</v>
      </c>
      <c r="B781">
        <v>20</v>
      </c>
      <c r="C781">
        <v>16566201</v>
      </c>
      <c r="D781">
        <v>16546846</v>
      </c>
      <c r="E781" t="s">
        <v>5195</v>
      </c>
      <c r="F781">
        <v>0</v>
      </c>
      <c r="G781" t="s">
        <v>5247</v>
      </c>
      <c r="H781" t="s">
        <v>6014</v>
      </c>
      <c r="I781" t="s">
        <v>13</v>
      </c>
      <c r="J781" t="s">
        <v>12</v>
      </c>
      <c r="K781">
        <v>7</v>
      </c>
      <c r="L781" t="s">
        <v>5247</v>
      </c>
      <c r="M781">
        <v>0</v>
      </c>
      <c r="N781">
        <v>0.35433043506668699</v>
      </c>
    </row>
    <row r="782" spans="1:14">
      <c r="A782" t="s">
        <v>59</v>
      </c>
      <c r="B782">
        <v>20</v>
      </c>
      <c r="C782">
        <v>16566201</v>
      </c>
      <c r="D782">
        <v>16546846</v>
      </c>
      <c r="E782" t="s">
        <v>5195</v>
      </c>
      <c r="F782">
        <v>0.17</v>
      </c>
      <c r="G782" t="s">
        <v>5247</v>
      </c>
      <c r="H782" t="s">
        <v>6015</v>
      </c>
      <c r="I782" t="s">
        <v>14</v>
      </c>
      <c r="J782" t="s">
        <v>12</v>
      </c>
      <c r="K782">
        <v>16</v>
      </c>
      <c r="L782" t="s">
        <v>4509</v>
      </c>
      <c r="M782">
        <v>5.668995858446E-2</v>
      </c>
      <c r="N782">
        <v>0.41109111056826803</v>
      </c>
    </row>
    <row r="783" spans="1:14">
      <c r="A783" t="s">
        <v>60</v>
      </c>
      <c r="B783">
        <v>20</v>
      </c>
      <c r="C783">
        <v>6614999</v>
      </c>
      <c r="D783">
        <v>6595646</v>
      </c>
      <c r="E783" t="s">
        <v>5196</v>
      </c>
      <c r="F783">
        <v>0</v>
      </c>
      <c r="G783" t="s">
        <v>5247</v>
      </c>
      <c r="H783" t="s">
        <v>5215</v>
      </c>
      <c r="I783" t="s">
        <v>10</v>
      </c>
      <c r="J783" t="s">
        <v>12</v>
      </c>
      <c r="K783">
        <v>5</v>
      </c>
      <c r="L783" t="s">
        <v>5247</v>
      </c>
      <c r="M783">
        <v>3.1392529421349397E-17</v>
      </c>
      <c r="N783">
        <v>0.43448246478317498</v>
      </c>
    </row>
    <row r="784" spans="1:14">
      <c r="A784" t="s">
        <v>60</v>
      </c>
      <c r="B784">
        <v>20</v>
      </c>
      <c r="C784">
        <v>6614999</v>
      </c>
      <c r="D784">
        <v>6595646</v>
      </c>
      <c r="E784" t="s">
        <v>5196</v>
      </c>
      <c r="F784">
        <v>0.11</v>
      </c>
      <c r="G784" t="s">
        <v>5247</v>
      </c>
      <c r="H784" t="s">
        <v>6016</v>
      </c>
      <c r="I784" t="s">
        <v>13</v>
      </c>
      <c r="J784" t="s">
        <v>12</v>
      </c>
      <c r="K784">
        <v>5</v>
      </c>
      <c r="L784" t="s">
        <v>4483</v>
      </c>
      <c r="M784">
        <v>1.2523991025066799E-2</v>
      </c>
      <c r="N784">
        <v>0.54637233150580899</v>
      </c>
    </row>
    <row r="785" spans="1:14">
      <c r="A785" t="s">
        <v>60</v>
      </c>
      <c r="B785">
        <v>20</v>
      </c>
      <c r="C785">
        <v>6614999</v>
      </c>
      <c r="D785">
        <v>6595646</v>
      </c>
      <c r="E785" t="s">
        <v>5196</v>
      </c>
      <c r="F785">
        <v>0.48</v>
      </c>
      <c r="G785" t="s">
        <v>5247</v>
      </c>
      <c r="H785" t="s">
        <v>6017</v>
      </c>
      <c r="I785" t="s">
        <v>14</v>
      </c>
      <c r="J785" t="s">
        <v>12</v>
      </c>
      <c r="K785">
        <v>16</v>
      </c>
      <c r="L785" t="s">
        <v>4549</v>
      </c>
      <c r="M785">
        <v>0.26400976338675802</v>
      </c>
      <c r="N785">
        <v>0.70373454383461997</v>
      </c>
    </row>
    <row r="786" spans="1:14">
      <c r="A786" t="s">
        <v>963</v>
      </c>
      <c r="B786">
        <v>22</v>
      </c>
      <c r="C786">
        <v>32660355</v>
      </c>
      <c r="D786">
        <v>33056341</v>
      </c>
      <c r="E786" t="s">
        <v>5195</v>
      </c>
      <c r="F786">
        <v>0.71</v>
      </c>
      <c r="G786" t="s">
        <v>5247</v>
      </c>
      <c r="H786" t="s">
        <v>6018</v>
      </c>
      <c r="I786" t="s">
        <v>14</v>
      </c>
      <c r="J786" t="s">
        <v>12</v>
      </c>
      <c r="K786">
        <v>16</v>
      </c>
      <c r="L786" t="s">
        <v>4526</v>
      </c>
      <c r="M786">
        <v>0.46558551503246498</v>
      </c>
      <c r="N786">
        <v>0.87309925914307196</v>
      </c>
    </row>
    <row r="787" spans="1:14">
      <c r="A787" t="s">
        <v>61</v>
      </c>
      <c r="B787">
        <v>14</v>
      </c>
      <c r="C787">
        <v>74520869</v>
      </c>
      <c r="D787">
        <v>74987572</v>
      </c>
      <c r="E787" t="s">
        <v>5196</v>
      </c>
      <c r="F787">
        <v>0.43</v>
      </c>
      <c r="G787" t="s">
        <v>5247</v>
      </c>
      <c r="H787" t="s">
        <v>6019</v>
      </c>
      <c r="I787" t="s">
        <v>10</v>
      </c>
      <c r="J787" t="s">
        <v>12</v>
      </c>
      <c r="K787">
        <v>6</v>
      </c>
      <c r="L787" t="s">
        <v>4520</v>
      </c>
      <c r="M787">
        <v>0.146811722175092</v>
      </c>
      <c r="N787">
        <v>0.76783507813121099</v>
      </c>
    </row>
    <row r="788" spans="1:14">
      <c r="A788" t="s">
        <v>61</v>
      </c>
      <c r="B788">
        <v>14</v>
      </c>
      <c r="C788">
        <v>74520869</v>
      </c>
      <c r="D788">
        <v>74987572</v>
      </c>
      <c r="E788" t="s">
        <v>5196</v>
      </c>
      <c r="F788">
        <v>0.53</v>
      </c>
      <c r="G788" t="s">
        <v>5247</v>
      </c>
      <c r="H788" t="s">
        <v>6020</v>
      </c>
      <c r="I788" t="s">
        <v>13</v>
      </c>
      <c r="J788" t="s">
        <v>12</v>
      </c>
      <c r="K788">
        <v>7</v>
      </c>
      <c r="L788" t="s">
        <v>4535</v>
      </c>
      <c r="M788">
        <v>0.222087886965214</v>
      </c>
      <c r="N788">
        <v>0.81665228693078495</v>
      </c>
    </row>
    <row r="789" spans="1:14">
      <c r="A789" t="s">
        <v>61</v>
      </c>
      <c r="B789">
        <v>14</v>
      </c>
      <c r="C789">
        <v>74520869</v>
      </c>
      <c r="D789">
        <v>74987572</v>
      </c>
      <c r="E789" t="s">
        <v>5196</v>
      </c>
      <c r="F789">
        <v>0.37</v>
      </c>
      <c r="G789" t="s">
        <v>5247</v>
      </c>
      <c r="H789" t="s">
        <v>6021</v>
      </c>
      <c r="I789" t="s">
        <v>14</v>
      </c>
      <c r="J789" t="s">
        <v>12</v>
      </c>
      <c r="K789">
        <v>16</v>
      </c>
      <c r="L789" t="s">
        <v>4505</v>
      </c>
      <c r="M789">
        <v>0.18124511290142301</v>
      </c>
      <c r="N789">
        <v>0.60909288403753004</v>
      </c>
    </row>
    <row r="790" spans="1:14">
      <c r="A790" t="s">
        <v>62</v>
      </c>
      <c r="B790">
        <v>20</v>
      </c>
      <c r="C790">
        <v>33965289</v>
      </c>
      <c r="D790">
        <v>32553095</v>
      </c>
      <c r="E790" t="s">
        <v>5197</v>
      </c>
      <c r="F790">
        <v>0.18</v>
      </c>
      <c r="G790" t="s">
        <v>5247</v>
      </c>
      <c r="H790" t="s">
        <v>6022</v>
      </c>
      <c r="I790" t="s">
        <v>10</v>
      </c>
      <c r="J790" t="s">
        <v>12</v>
      </c>
      <c r="K790">
        <v>7</v>
      </c>
      <c r="L790" t="s">
        <v>4477</v>
      </c>
      <c r="M790">
        <v>3.8129988895097999E-2</v>
      </c>
      <c r="N790">
        <v>0.54864148954758196</v>
      </c>
    </row>
    <row r="791" spans="1:14">
      <c r="A791" t="s">
        <v>62</v>
      </c>
      <c r="B791">
        <v>20</v>
      </c>
      <c r="C791">
        <v>33965289</v>
      </c>
      <c r="D791">
        <v>32553095</v>
      </c>
      <c r="E791" t="s">
        <v>5197</v>
      </c>
      <c r="F791">
        <v>0.1</v>
      </c>
      <c r="G791" t="s">
        <v>5247</v>
      </c>
      <c r="H791" t="s">
        <v>6023</v>
      </c>
      <c r="I791" t="s">
        <v>13</v>
      </c>
      <c r="J791" t="s">
        <v>12</v>
      </c>
      <c r="K791">
        <v>6</v>
      </c>
      <c r="L791" t="s">
        <v>4482</v>
      </c>
      <c r="M791">
        <v>1.21914619099597E-2</v>
      </c>
      <c r="N791">
        <v>0.50007596841177204</v>
      </c>
    </row>
    <row r="792" spans="1:14">
      <c r="A792" t="s">
        <v>62</v>
      </c>
      <c r="B792">
        <v>20</v>
      </c>
      <c r="C792">
        <v>33965289</v>
      </c>
      <c r="D792">
        <v>32553095</v>
      </c>
      <c r="E792" t="s">
        <v>5197</v>
      </c>
      <c r="F792">
        <v>0.13</v>
      </c>
      <c r="G792" t="s">
        <v>5247</v>
      </c>
      <c r="H792" t="s">
        <v>6024</v>
      </c>
      <c r="I792" t="s">
        <v>14</v>
      </c>
      <c r="J792" t="s">
        <v>12</v>
      </c>
      <c r="K792">
        <v>16</v>
      </c>
      <c r="L792" t="s">
        <v>4456</v>
      </c>
      <c r="M792">
        <v>3.7231133725714703E-2</v>
      </c>
      <c r="N792">
        <v>0.36603854986976803</v>
      </c>
    </row>
    <row r="793" spans="1:14">
      <c r="A793" t="s">
        <v>970</v>
      </c>
      <c r="B793">
        <v>1</v>
      </c>
      <c r="C793">
        <v>171474229</v>
      </c>
      <c r="D793">
        <v>171443368</v>
      </c>
      <c r="E793" t="s">
        <v>5197</v>
      </c>
      <c r="F793">
        <v>1</v>
      </c>
      <c r="G793" t="s">
        <v>5247</v>
      </c>
      <c r="H793" t="s">
        <v>6025</v>
      </c>
      <c r="I793" t="s">
        <v>14</v>
      </c>
      <c r="J793" t="s">
        <v>12</v>
      </c>
      <c r="K793">
        <v>16</v>
      </c>
      <c r="L793" t="s">
        <v>5273</v>
      </c>
      <c r="M793">
        <v>0.806392319465564</v>
      </c>
      <c r="N793">
        <v>1</v>
      </c>
    </row>
    <row r="794" spans="1:14">
      <c r="A794" t="s">
        <v>63</v>
      </c>
      <c r="B794">
        <v>17</v>
      </c>
      <c r="C794">
        <v>45138914</v>
      </c>
      <c r="D794">
        <v>43216281</v>
      </c>
      <c r="E794" t="s">
        <v>5195</v>
      </c>
      <c r="F794">
        <v>0.53</v>
      </c>
      <c r="G794" t="s">
        <v>5247</v>
      </c>
      <c r="H794" t="s">
        <v>6026</v>
      </c>
      <c r="I794" t="s">
        <v>10</v>
      </c>
      <c r="J794" t="s">
        <v>12</v>
      </c>
      <c r="K794">
        <v>6</v>
      </c>
      <c r="L794" t="s">
        <v>4535</v>
      </c>
      <c r="M794">
        <v>0.206249275479994</v>
      </c>
      <c r="N794">
        <v>0.83033066724587601</v>
      </c>
    </row>
    <row r="795" spans="1:14">
      <c r="A795" t="s">
        <v>63</v>
      </c>
      <c r="B795">
        <v>17</v>
      </c>
      <c r="C795">
        <v>45138914</v>
      </c>
      <c r="D795">
        <v>43216281</v>
      </c>
      <c r="E795" t="s">
        <v>5195</v>
      </c>
      <c r="F795">
        <v>0.36</v>
      </c>
      <c r="G795" t="s">
        <v>5247</v>
      </c>
      <c r="H795" t="s">
        <v>6027</v>
      </c>
      <c r="I795" t="s">
        <v>14</v>
      </c>
      <c r="J795" t="s">
        <v>12</v>
      </c>
      <c r="K795">
        <v>16</v>
      </c>
      <c r="L795" t="s">
        <v>4445</v>
      </c>
      <c r="M795">
        <v>0.17416871224401401</v>
      </c>
      <c r="N795">
        <v>0.60004143830562895</v>
      </c>
    </row>
    <row r="796" spans="1:14">
      <c r="A796" t="s">
        <v>971</v>
      </c>
      <c r="B796">
        <v>4</v>
      </c>
      <c r="C796">
        <v>85575677</v>
      </c>
      <c r="D796">
        <v>86496830</v>
      </c>
      <c r="E796" t="s">
        <v>5197</v>
      </c>
      <c r="F796">
        <v>0</v>
      </c>
      <c r="G796" t="s">
        <v>5247</v>
      </c>
      <c r="H796" t="s">
        <v>6028</v>
      </c>
      <c r="I796" t="s">
        <v>14</v>
      </c>
      <c r="J796" t="s">
        <v>12</v>
      </c>
      <c r="K796">
        <v>16</v>
      </c>
      <c r="L796" t="s">
        <v>5247</v>
      </c>
      <c r="M796">
        <v>0</v>
      </c>
      <c r="N796">
        <v>0.193607680534436</v>
      </c>
    </row>
    <row r="797" spans="1:14">
      <c r="A797" t="s">
        <v>64</v>
      </c>
      <c r="B797">
        <v>3</v>
      </c>
      <c r="C797">
        <v>62727588</v>
      </c>
      <c r="D797">
        <v>62713263</v>
      </c>
      <c r="E797" t="s">
        <v>5195</v>
      </c>
      <c r="F797">
        <v>0.36</v>
      </c>
      <c r="G797" t="s">
        <v>5247</v>
      </c>
      <c r="H797" t="s">
        <v>6029</v>
      </c>
      <c r="I797" t="s">
        <v>10</v>
      </c>
      <c r="J797" t="s">
        <v>12</v>
      </c>
      <c r="K797">
        <v>5</v>
      </c>
      <c r="L797" t="s">
        <v>4445</v>
      </c>
      <c r="M797">
        <v>9.8640099433966302E-2</v>
      </c>
      <c r="N797">
        <v>0.74301499070532295</v>
      </c>
    </row>
    <row r="798" spans="1:14">
      <c r="A798" t="s">
        <v>64</v>
      </c>
      <c r="B798">
        <v>3</v>
      </c>
      <c r="C798">
        <v>62727588</v>
      </c>
      <c r="D798">
        <v>62713263</v>
      </c>
      <c r="E798" t="s">
        <v>5195</v>
      </c>
      <c r="F798">
        <v>0.76</v>
      </c>
      <c r="G798" t="s">
        <v>5247</v>
      </c>
      <c r="H798" t="s">
        <v>6030</v>
      </c>
      <c r="I798" t="s">
        <v>14</v>
      </c>
      <c r="J798" t="s">
        <v>12</v>
      </c>
      <c r="K798">
        <v>16</v>
      </c>
      <c r="L798" t="s">
        <v>4440</v>
      </c>
      <c r="M798">
        <v>0.51511649459244402</v>
      </c>
      <c r="N798">
        <v>0.90420751152964995</v>
      </c>
    </row>
    <row r="799" spans="1:14">
      <c r="A799" t="s">
        <v>65</v>
      </c>
      <c r="B799">
        <v>8</v>
      </c>
      <c r="C799">
        <v>11589584</v>
      </c>
      <c r="D799">
        <v>11447093</v>
      </c>
      <c r="E799" t="s">
        <v>5198</v>
      </c>
      <c r="F799">
        <v>0.3</v>
      </c>
      <c r="G799" t="s">
        <v>5247</v>
      </c>
      <c r="H799" t="s">
        <v>6031</v>
      </c>
      <c r="I799" t="s">
        <v>10</v>
      </c>
      <c r="J799" t="s">
        <v>12</v>
      </c>
      <c r="K799">
        <v>5</v>
      </c>
      <c r="L799" t="s">
        <v>4560</v>
      </c>
      <c r="M799">
        <v>7.2584039985663401E-2</v>
      </c>
      <c r="N799">
        <v>0.70120894592760696</v>
      </c>
    </row>
    <row r="800" spans="1:14">
      <c r="A800" t="s">
        <v>65</v>
      </c>
      <c r="B800">
        <v>8</v>
      </c>
      <c r="C800">
        <v>11589584</v>
      </c>
      <c r="D800">
        <v>11447093</v>
      </c>
      <c r="E800" t="s">
        <v>5198</v>
      </c>
      <c r="F800">
        <v>0.4</v>
      </c>
      <c r="G800" t="s">
        <v>5247</v>
      </c>
      <c r="H800" t="s">
        <v>6032</v>
      </c>
      <c r="I800" t="s">
        <v>14</v>
      </c>
      <c r="J800" t="s">
        <v>12</v>
      </c>
      <c r="K800">
        <v>16</v>
      </c>
      <c r="L800" t="s">
        <v>4530</v>
      </c>
      <c r="M800">
        <v>0.20293368410163301</v>
      </c>
      <c r="N800">
        <v>0.63578785200525401</v>
      </c>
    </row>
    <row r="801" spans="1:14">
      <c r="A801" t="s">
        <v>973</v>
      </c>
      <c r="B801">
        <v>12</v>
      </c>
      <c r="C801">
        <v>102738962</v>
      </c>
      <c r="D801">
        <v>103132740</v>
      </c>
      <c r="E801" t="s">
        <v>5196</v>
      </c>
      <c r="F801">
        <v>0</v>
      </c>
      <c r="G801" t="s">
        <v>5247</v>
      </c>
      <c r="H801" t="s">
        <v>6033</v>
      </c>
      <c r="I801" t="s">
        <v>14</v>
      </c>
      <c r="J801" t="s">
        <v>12</v>
      </c>
      <c r="K801">
        <v>16</v>
      </c>
      <c r="L801" t="s">
        <v>5247</v>
      </c>
      <c r="M801">
        <v>0</v>
      </c>
      <c r="N801">
        <v>0.193607680534436</v>
      </c>
    </row>
    <row r="802" spans="1:14">
      <c r="A802" t="s">
        <v>974</v>
      </c>
      <c r="B802">
        <v>11</v>
      </c>
      <c r="C802">
        <v>67132148</v>
      </c>
      <c r="D802">
        <v>66899619</v>
      </c>
      <c r="E802" t="s">
        <v>5198</v>
      </c>
      <c r="F802">
        <v>0</v>
      </c>
      <c r="G802" t="s">
        <v>5247</v>
      </c>
      <c r="H802" t="s">
        <v>6034</v>
      </c>
      <c r="I802" t="s">
        <v>14</v>
      </c>
      <c r="J802" t="s">
        <v>12</v>
      </c>
      <c r="K802">
        <v>16</v>
      </c>
      <c r="L802" t="s">
        <v>5247</v>
      </c>
      <c r="M802">
        <v>0</v>
      </c>
      <c r="N802">
        <v>0.193607680534436</v>
      </c>
    </row>
    <row r="803" spans="1:14">
      <c r="A803" t="s">
        <v>975</v>
      </c>
      <c r="B803">
        <v>6</v>
      </c>
      <c r="C803">
        <v>43620490</v>
      </c>
      <c r="D803">
        <v>43588227</v>
      </c>
      <c r="E803" t="s">
        <v>5195</v>
      </c>
      <c r="F803">
        <v>1</v>
      </c>
      <c r="G803" t="s">
        <v>5247</v>
      </c>
      <c r="H803" t="s">
        <v>6035</v>
      </c>
      <c r="I803" t="s">
        <v>14</v>
      </c>
      <c r="J803" t="s">
        <v>12</v>
      </c>
      <c r="K803">
        <v>16</v>
      </c>
      <c r="L803" t="s">
        <v>5273</v>
      </c>
      <c r="M803">
        <v>0.806392319465564</v>
      </c>
      <c r="N803">
        <v>1</v>
      </c>
    </row>
    <row r="804" spans="1:14">
      <c r="A804" t="s">
        <v>976</v>
      </c>
      <c r="B804">
        <v>15</v>
      </c>
      <c r="C804">
        <v>98679280</v>
      </c>
      <c r="D804">
        <v>99222509</v>
      </c>
      <c r="E804" t="s">
        <v>5196</v>
      </c>
      <c r="F804">
        <v>0.86</v>
      </c>
      <c r="G804" t="s">
        <v>5247</v>
      </c>
      <c r="H804" t="s">
        <v>6036</v>
      </c>
      <c r="I804" t="s">
        <v>14</v>
      </c>
      <c r="J804" t="s">
        <v>12</v>
      </c>
      <c r="K804">
        <v>16</v>
      </c>
      <c r="L804" t="s">
        <v>4474</v>
      </c>
      <c r="M804">
        <v>0.62246714258948999</v>
      </c>
      <c r="N804">
        <v>0.95813532742571605</v>
      </c>
    </row>
    <row r="805" spans="1:14">
      <c r="A805" t="s">
        <v>977</v>
      </c>
      <c r="B805">
        <v>12</v>
      </c>
      <c r="C805">
        <v>102405820</v>
      </c>
      <c r="D805">
        <v>102799598</v>
      </c>
      <c r="E805" t="s">
        <v>5198</v>
      </c>
      <c r="F805">
        <v>0</v>
      </c>
      <c r="G805" t="s">
        <v>5247</v>
      </c>
      <c r="H805" t="s">
        <v>6037</v>
      </c>
      <c r="I805" t="s">
        <v>14</v>
      </c>
      <c r="J805" t="s">
        <v>12</v>
      </c>
      <c r="K805">
        <v>16</v>
      </c>
      <c r="L805" t="s">
        <v>5247</v>
      </c>
      <c r="M805">
        <v>0</v>
      </c>
      <c r="N805">
        <v>0.193607680534436</v>
      </c>
    </row>
    <row r="806" spans="1:14">
      <c r="A806" t="s">
        <v>978</v>
      </c>
      <c r="B806">
        <v>20</v>
      </c>
      <c r="C806">
        <v>35595557</v>
      </c>
      <c r="D806">
        <v>34183479</v>
      </c>
      <c r="E806" t="s">
        <v>5195</v>
      </c>
      <c r="F806">
        <v>0</v>
      </c>
      <c r="G806" t="s">
        <v>5247</v>
      </c>
      <c r="H806" t="s">
        <v>6038</v>
      </c>
      <c r="I806" t="s">
        <v>14</v>
      </c>
      <c r="J806" t="s">
        <v>12</v>
      </c>
      <c r="K806">
        <v>16</v>
      </c>
      <c r="L806" t="s">
        <v>5247</v>
      </c>
      <c r="M806">
        <v>0</v>
      </c>
      <c r="N806">
        <v>0.193607680534436</v>
      </c>
    </row>
    <row r="807" spans="1:14">
      <c r="A807" t="s">
        <v>979</v>
      </c>
      <c r="B807">
        <v>4</v>
      </c>
      <c r="C807">
        <v>112402274</v>
      </c>
      <c r="D807">
        <v>113323430</v>
      </c>
      <c r="E807" t="s">
        <v>5197</v>
      </c>
      <c r="F807">
        <v>0.87</v>
      </c>
      <c r="G807" t="s">
        <v>5247</v>
      </c>
      <c r="H807" t="s">
        <v>6039</v>
      </c>
      <c r="I807" t="s">
        <v>14</v>
      </c>
      <c r="J807" t="s">
        <v>12</v>
      </c>
      <c r="K807">
        <v>16</v>
      </c>
      <c r="L807" t="s">
        <v>4563</v>
      </c>
      <c r="M807">
        <v>0.63396145013023197</v>
      </c>
      <c r="N807">
        <v>0.96276886627428504</v>
      </c>
    </row>
    <row r="808" spans="1:14">
      <c r="A808" t="s">
        <v>980</v>
      </c>
      <c r="B808">
        <v>2</v>
      </c>
      <c r="C808">
        <v>55842539</v>
      </c>
      <c r="D808">
        <v>56069674</v>
      </c>
      <c r="E808" t="s">
        <v>5196</v>
      </c>
      <c r="F808">
        <v>0.67</v>
      </c>
      <c r="G808" t="s">
        <v>5247</v>
      </c>
      <c r="H808" t="s">
        <v>6040</v>
      </c>
      <c r="I808" t="s">
        <v>14</v>
      </c>
      <c r="J808" t="s">
        <v>12</v>
      </c>
      <c r="K808">
        <v>16</v>
      </c>
      <c r="L808" t="s">
        <v>4567</v>
      </c>
      <c r="M808">
        <v>0.42758742496038799</v>
      </c>
      <c r="N808">
        <v>0.84658596365790395</v>
      </c>
    </row>
    <row r="809" spans="1:14">
      <c r="A809" t="s">
        <v>981</v>
      </c>
      <c r="B809">
        <v>20</v>
      </c>
      <c r="C809">
        <v>43357867</v>
      </c>
      <c r="D809">
        <v>41986507</v>
      </c>
      <c r="E809" t="s">
        <v>5195</v>
      </c>
      <c r="F809">
        <v>0.83</v>
      </c>
      <c r="G809" t="s">
        <v>5247</v>
      </c>
      <c r="H809" t="s">
        <v>6041</v>
      </c>
      <c r="I809" t="s">
        <v>14</v>
      </c>
      <c r="J809" t="s">
        <v>12</v>
      </c>
      <c r="K809">
        <v>16</v>
      </c>
      <c r="L809" t="s">
        <v>4518</v>
      </c>
      <c r="M809">
        <v>0.58890888943173203</v>
      </c>
      <c r="N809">
        <v>0.94331004141553998</v>
      </c>
    </row>
    <row r="810" spans="1:14">
      <c r="A810" t="s">
        <v>982</v>
      </c>
      <c r="B810">
        <v>20</v>
      </c>
      <c r="C810">
        <v>35308144</v>
      </c>
      <c r="D810">
        <v>33895947</v>
      </c>
      <c r="E810" t="s">
        <v>5195</v>
      </c>
      <c r="F810">
        <v>0</v>
      </c>
      <c r="G810" t="s">
        <v>5247</v>
      </c>
      <c r="H810" t="s">
        <v>6042</v>
      </c>
      <c r="I810" t="s">
        <v>14</v>
      </c>
      <c r="J810" t="s">
        <v>12</v>
      </c>
      <c r="K810">
        <v>16</v>
      </c>
      <c r="L810" t="s">
        <v>5247</v>
      </c>
      <c r="M810">
        <v>0</v>
      </c>
      <c r="N810">
        <v>0.193607680534436</v>
      </c>
    </row>
    <row r="811" spans="1:14">
      <c r="A811" t="s">
        <v>983</v>
      </c>
      <c r="B811">
        <v>20</v>
      </c>
      <c r="C811">
        <v>35326405</v>
      </c>
      <c r="D811">
        <v>33914208</v>
      </c>
      <c r="E811" t="s">
        <v>5196</v>
      </c>
      <c r="F811">
        <v>0.23</v>
      </c>
      <c r="G811" t="s">
        <v>5247</v>
      </c>
      <c r="H811" t="s">
        <v>6043</v>
      </c>
      <c r="I811" t="s">
        <v>14</v>
      </c>
      <c r="J811" t="s">
        <v>12</v>
      </c>
      <c r="K811">
        <v>16</v>
      </c>
      <c r="L811" t="s">
        <v>4478</v>
      </c>
      <c r="M811">
        <v>8.9866955870574194E-2</v>
      </c>
      <c r="N811">
        <v>0.47468119161802202</v>
      </c>
    </row>
    <row r="812" spans="1:14">
      <c r="A812" t="s">
        <v>984</v>
      </c>
      <c r="B812">
        <v>20</v>
      </c>
      <c r="C812">
        <v>21199620</v>
      </c>
      <c r="D812">
        <v>21180259</v>
      </c>
      <c r="E812" t="s">
        <v>5195</v>
      </c>
      <c r="F812">
        <v>0</v>
      </c>
      <c r="G812" t="s">
        <v>5247</v>
      </c>
      <c r="H812" t="s">
        <v>6044</v>
      </c>
      <c r="I812" t="s">
        <v>14</v>
      </c>
      <c r="J812" t="s">
        <v>12</v>
      </c>
      <c r="K812">
        <v>16</v>
      </c>
      <c r="L812" t="s">
        <v>5247</v>
      </c>
      <c r="M812">
        <v>0</v>
      </c>
      <c r="N812">
        <v>0.193607680534436</v>
      </c>
    </row>
    <row r="813" spans="1:14">
      <c r="A813" t="s">
        <v>985</v>
      </c>
      <c r="B813">
        <v>12</v>
      </c>
      <c r="C813">
        <v>71785666</v>
      </c>
      <c r="D813">
        <v>72179446</v>
      </c>
      <c r="E813" t="s">
        <v>5197</v>
      </c>
      <c r="F813">
        <v>1</v>
      </c>
      <c r="G813" t="s">
        <v>5247</v>
      </c>
      <c r="H813" t="s">
        <v>6045</v>
      </c>
      <c r="I813" t="s">
        <v>14</v>
      </c>
      <c r="J813" t="s">
        <v>12</v>
      </c>
      <c r="K813">
        <v>16</v>
      </c>
      <c r="L813" t="s">
        <v>5273</v>
      </c>
      <c r="M813">
        <v>0.806392319465564</v>
      </c>
      <c r="N813">
        <v>1</v>
      </c>
    </row>
    <row r="814" spans="1:14">
      <c r="A814" t="s">
        <v>986</v>
      </c>
      <c r="B814">
        <v>11</v>
      </c>
      <c r="C814">
        <v>134719461</v>
      </c>
      <c r="D814">
        <v>134589355</v>
      </c>
      <c r="E814" t="s">
        <v>5195</v>
      </c>
      <c r="F814">
        <v>1</v>
      </c>
      <c r="G814" t="s">
        <v>5247</v>
      </c>
      <c r="H814" t="s">
        <v>6046</v>
      </c>
      <c r="I814" t="s">
        <v>14</v>
      </c>
      <c r="J814" t="s">
        <v>12</v>
      </c>
      <c r="K814">
        <v>16</v>
      </c>
      <c r="L814" t="s">
        <v>5273</v>
      </c>
      <c r="M814">
        <v>0.806392319465564</v>
      </c>
      <c r="N814">
        <v>1</v>
      </c>
    </row>
    <row r="815" spans="1:14">
      <c r="A815" t="s">
        <v>987</v>
      </c>
      <c r="B815">
        <v>13</v>
      </c>
      <c r="C815">
        <v>85920532</v>
      </c>
      <c r="D815">
        <v>86494667</v>
      </c>
      <c r="E815" t="s">
        <v>5195</v>
      </c>
      <c r="F815">
        <v>0.79</v>
      </c>
      <c r="G815" t="s">
        <v>5247</v>
      </c>
      <c r="H815" t="s">
        <v>6047</v>
      </c>
      <c r="I815" t="s">
        <v>14</v>
      </c>
      <c r="J815" t="s">
        <v>12</v>
      </c>
      <c r="K815">
        <v>16</v>
      </c>
      <c r="L815" t="s">
        <v>4542</v>
      </c>
      <c r="M815">
        <v>0.54604559112231998</v>
      </c>
      <c r="N815">
        <v>0.92166195416770602</v>
      </c>
    </row>
    <row r="816" spans="1:14">
      <c r="A816" t="s">
        <v>988</v>
      </c>
      <c r="B816">
        <v>14</v>
      </c>
      <c r="C816">
        <v>101065517</v>
      </c>
      <c r="D816">
        <v>101531854</v>
      </c>
      <c r="E816" t="s">
        <v>5196</v>
      </c>
      <c r="F816">
        <v>0.55000000000000004</v>
      </c>
      <c r="G816" t="s">
        <v>5247</v>
      </c>
      <c r="H816" t="s">
        <v>6048</v>
      </c>
      <c r="I816" t="s">
        <v>14</v>
      </c>
      <c r="J816" t="s">
        <v>12</v>
      </c>
      <c r="K816">
        <v>16</v>
      </c>
      <c r="L816" t="s">
        <v>4531</v>
      </c>
      <c r="M816">
        <v>0.32120409674385902</v>
      </c>
      <c r="N816">
        <v>0.75943513520269701</v>
      </c>
    </row>
    <row r="817" spans="1:14">
      <c r="A817" t="s">
        <v>989</v>
      </c>
      <c r="B817">
        <v>15</v>
      </c>
      <c r="C817">
        <v>73915354</v>
      </c>
      <c r="D817">
        <v>74207695</v>
      </c>
      <c r="E817" t="s">
        <v>5195</v>
      </c>
      <c r="F817">
        <v>1</v>
      </c>
      <c r="G817" t="s">
        <v>5247</v>
      </c>
      <c r="H817" t="s">
        <v>6049</v>
      </c>
      <c r="I817" t="s">
        <v>14</v>
      </c>
      <c r="J817" t="s">
        <v>12</v>
      </c>
      <c r="K817">
        <v>16</v>
      </c>
      <c r="L817" t="s">
        <v>5273</v>
      </c>
      <c r="M817">
        <v>0.806392319465564</v>
      </c>
      <c r="N817">
        <v>1</v>
      </c>
    </row>
    <row r="818" spans="1:14">
      <c r="A818" t="s">
        <v>66</v>
      </c>
      <c r="B818">
        <v>3</v>
      </c>
      <c r="C818">
        <v>172252520</v>
      </c>
      <c r="D818">
        <v>171970310</v>
      </c>
      <c r="E818" t="s">
        <v>5196</v>
      </c>
      <c r="F818">
        <v>0</v>
      </c>
      <c r="G818" t="s">
        <v>5247</v>
      </c>
      <c r="H818" t="s">
        <v>6050</v>
      </c>
      <c r="I818" t="s">
        <v>10</v>
      </c>
      <c r="J818" t="s">
        <v>12</v>
      </c>
      <c r="K818">
        <v>7</v>
      </c>
      <c r="L818" t="s">
        <v>5247</v>
      </c>
      <c r="M818">
        <v>0</v>
      </c>
      <c r="N818">
        <v>0.35433043506668699</v>
      </c>
    </row>
    <row r="819" spans="1:14">
      <c r="A819" t="s">
        <v>66</v>
      </c>
      <c r="B819">
        <v>3</v>
      </c>
      <c r="C819">
        <v>172252520</v>
      </c>
      <c r="D819">
        <v>171970310</v>
      </c>
      <c r="E819" t="s">
        <v>5196</v>
      </c>
      <c r="F819">
        <v>0</v>
      </c>
      <c r="G819" t="s">
        <v>5247</v>
      </c>
      <c r="H819" t="s">
        <v>6051</v>
      </c>
      <c r="I819" t="s">
        <v>13</v>
      </c>
      <c r="J819" t="s">
        <v>12</v>
      </c>
      <c r="K819">
        <v>7</v>
      </c>
      <c r="L819" t="s">
        <v>5247</v>
      </c>
      <c r="M819">
        <v>0</v>
      </c>
      <c r="N819">
        <v>0.35433043506668699</v>
      </c>
    </row>
    <row r="820" spans="1:14">
      <c r="A820" t="s">
        <v>66</v>
      </c>
      <c r="B820">
        <v>3</v>
      </c>
      <c r="C820">
        <v>172252520</v>
      </c>
      <c r="D820">
        <v>171970310</v>
      </c>
      <c r="E820" t="s">
        <v>5196</v>
      </c>
      <c r="F820">
        <v>0.43</v>
      </c>
      <c r="G820" t="s">
        <v>5247</v>
      </c>
      <c r="H820" t="s">
        <v>6052</v>
      </c>
      <c r="I820" t="s">
        <v>14</v>
      </c>
      <c r="J820" t="s">
        <v>12</v>
      </c>
      <c r="K820">
        <v>16</v>
      </c>
      <c r="L820" t="s">
        <v>4520</v>
      </c>
      <c r="M820">
        <v>0.22529371473349299</v>
      </c>
      <c r="N820">
        <v>0.66181136054132805</v>
      </c>
    </row>
    <row r="821" spans="1:14">
      <c r="A821" t="s">
        <v>990</v>
      </c>
      <c r="B821">
        <v>5</v>
      </c>
      <c r="C821">
        <v>42724192</v>
      </c>
      <c r="D821">
        <v>42724294</v>
      </c>
      <c r="E821" t="s">
        <v>5196</v>
      </c>
      <c r="F821">
        <v>1</v>
      </c>
      <c r="G821" t="s">
        <v>5247</v>
      </c>
      <c r="H821" t="s">
        <v>6053</v>
      </c>
      <c r="I821" t="s">
        <v>14</v>
      </c>
      <c r="J821" t="s">
        <v>12</v>
      </c>
      <c r="K821">
        <v>16</v>
      </c>
      <c r="L821" t="s">
        <v>5273</v>
      </c>
      <c r="M821">
        <v>0.806392319465564</v>
      </c>
      <c r="N821">
        <v>1</v>
      </c>
    </row>
    <row r="822" spans="1:14">
      <c r="A822" t="s">
        <v>67</v>
      </c>
      <c r="B822">
        <v>3</v>
      </c>
      <c r="C822">
        <v>129332100</v>
      </c>
      <c r="D822">
        <v>129050943</v>
      </c>
      <c r="E822" t="s">
        <v>5196</v>
      </c>
      <c r="F822">
        <v>0</v>
      </c>
      <c r="G822" t="s">
        <v>5247</v>
      </c>
      <c r="H822" t="s">
        <v>6054</v>
      </c>
      <c r="I822" t="s">
        <v>10</v>
      </c>
      <c r="J822" t="s">
        <v>12</v>
      </c>
      <c r="K822">
        <v>7</v>
      </c>
      <c r="L822" t="s">
        <v>5247</v>
      </c>
      <c r="M822">
        <v>0</v>
      </c>
      <c r="N822">
        <v>0.35433043506668699</v>
      </c>
    </row>
    <row r="823" spans="1:14">
      <c r="A823" t="s">
        <v>67</v>
      </c>
      <c r="B823">
        <v>3</v>
      </c>
      <c r="C823">
        <v>129332100</v>
      </c>
      <c r="D823">
        <v>129050943</v>
      </c>
      <c r="E823" t="s">
        <v>5196</v>
      </c>
      <c r="F823">
        <v>0.01</v>
      </c>
      <c r="G823" t="s">
        <v>5247</v>
      </c>
      <c r="H823" t="s">
        <v>6055</v>
      </c>
      <c r="I823" t="s">
        <v>13</v>
      </c>
      <c r="J823" t="s">
        <v>12</v>
      </c>
      <c r="K823">
        <v>6</v>
      </c>
      <c r="L823" t="s">
        <v>4525</v>
      </c>
      <c r="M823">
        <v>1.5151638819502301E-4</v>
      </c>
      <c r="N823">
        <v>0.40237608575592698</v>
      </c>
    </row>
    <row r="824" spans="1:14">
      <c r="A824" t="s">
        <v>67</v>
      </c>
      <c r="B824">
        <v>3</v>
      </c>
      <c r="C824">
        <v>129332100</v>
      </c>
      <c r="D824">
        <v>129050943</v>
      </c>
      <c r="E824" t="s">
        <v>5196</v>
      </c>
      <c r="F824">
        <v>0</v>
      </c>
      <c r="G824" t="s">
        <v>5247</v>
      </c>
      <c r="H824" t="s">
        <v>6056</v>
      </c>
      <c r="I824" t="s">
        <v>14</v>
      </c>
      <c r="J824" t="s">
        <v>12</v>
      </c>
      <c r="K824">
        <v>16</v>
      </c>
      <c r="L824" t="s">
        <v>5247</v>
      </c>
      <c r="M824">
        <v>0</v>
      </c>
      <c r="N824">
        <v>0.193607680534436</v>
      </c>
    </row>
    <row r="825" spans="1:14">
      <c r="A825" t="s">
        <v>991</v>
      </c>
      <c r="B825">
        <v>3</v>
      </c>
      <c r="C825">
        <v>141375367</v>
      </c>
      <c r="D825">
        <v>141094209</v>
      </c>
      <c r="E825" t="s">
        <v>5196</v>
      </c>
      <c r="F825">
        <v>0.36</v>
      </c>
      <c r="G825" t="s">
        <v>5247</v>
      </c>
      <c r="H825" t="s">
        <v>6057</v>
      </c>
      <c r="I825" t="s">
        <v>14</v>
      </c>
      <c r="J825" t="s">
        <v>12</v>
      </c>
      <c r="K825">
        <v>16</v>
      </c>
      <c r="L825" t="s">
        <v>4445</v>
      </c>
      <c r="M825">
        <v>0.17416871224401401</v>
      </c>
      <c r="N825">
        <v>0.60004143830562895</v>
      </c>
    </row>
    <row r="826" spans="1:14">
      <c r="A826" t="s">
        <v>992</v>
      </c>
      <c r="B826">
        <v>6</v>
      </c>
      <c r="C826">
        <v>35435028</v>
      </c>
      <c r="D826">
        <v>35402805</v>
      </c>
      <c r="E826" t="s">
        <v>5196</v>
      </c>
      <c r="F826">
        <v>0</v>
      </c>
      <c r="G826" t="s">
        <v>5247</v>
      </c>
      <c r="H826" t="s">
        <v>6058</v>
      </c>
      <c r="I826" t="s">
        <v>14</v>
      </c>
      <c r="J826" t="s">
        <v>12</v>
      </c>
      <c r="K826">
        <v>16</v>
      </c>
      <c r="L826" t="s">
        <v>5247</v>
      </c>
      <c r="M826">
        <v>0</v>
      </c>
      <c r="N826">
        <v>0.193607680534436</v>
      </c>
    </row>
    <row r="827" spans="1:14">
      <c r="A827" t="s">
        <v>993</v>
      </c>
      <c r="B827">
        <v>7</v>
      </c>
      <c r="C827">
        <v>46492809</v>
      </c>
      <c r="D827">
        <v>46532407</v>
      </c>
      <c r="E827" t="s">
        <v>5197</v>
      </c>
      <c r="F827">
        <v>1</v>
      </c>
      <c r="G827" t="s">
        <v>5247</v>
      </c>
      <c r="H827" t="s">
        <v>6059</v>
      </c>
      <c r="I827" t="s">
        <v>14</v>
      </c>
      <c r="J827" t="s">
        <v>12</v>
      </c>
      <c r="K827">
        <v>16</v>
      </c>
      <c r="L827" t="s">
        <v>5273</v>
      </c>
      <c r="M827">
        <v>0.806392319465564</v>
      </c>
      <c r="N827">
        <v>1</v>
      </c>
    </row>
    <row r="828" spans="1:14">
      <c r="A828" t="s">
        <v>68</v>
      </c>
      <c r="B828">
        <v>8</v>
      </c>
      <c r="C828">
        <v>77266249</v>
      </c>
      <c r="D828">
        <v>78178485</v>
      </c>
      <c r="E828" t="s">
        <v>5196</v>
      </c>
      <c r="F828">
        <v>0.23</v>
      </c>
      <c r="G828" t="s">
        <v>5247</v>
      </c>
      <c r="H828" t="s">
        <v>6060</v>
      </c>
      <c r="I828" t="s">
        <v>10</v>
      </c>
      <c r="J828" t="s">
        <v>12</v>
      </c>
      <c r="K828">
        <v>5</v>
      </c>
      <c r="L828" t="s">
        <v>4478</v>
      </c>
      <c r="M828">
        <v>4.6131675776357399E-2</v>
      </c>
      <c r="N828">
        <v>0.64848885520655697</v>
      </c>
    </row>
    <row r="829" spans="1:14">
      <c r="A829" t="s">
        <v>68</v>
      </c>
      <c r="B829">
        <v>8</v>
      </c>
      <c r="C829">
        <v>77266249</v>
      </c>
      <c r="D829">
        <v>78178485</v>
      </c>
      <c r="E829" t="s">
        <v>5196</v>
      </c>
      <c r="F829">
        <v>0.7</v>
      </c>
      <c r="G829" t="s">
        <v>5247</v>
      </c>
      <c r="H829" t="s">
        <v>6061</v>
      </c>
      <c r="I829" t="s">
        <v>14</v>
      </c>
      <c r="J829" t="s">
        <v>12</v>
      </c>
      <c r="K829">
        <v>16</v>
      </c>
      <c r="L829" t="s">
        <v>4548</v>
      </c>
      <c r="M829">
        <v>0.4559568374854</v>
      </c>
      <c r="N829">
        <v>0.86660009030082596</v>
      </c>
    </row>
    <row r="830" spans="1:14">
      <c r="A830" t="s">
        <v>69</v>
      </c>
      <c r="B830">
        <v>11</v>
      </c>
      <c r="C830">
        <v>12656868</v>
      </c>
      <c r="D830">
        <v>12678415</v>
      </c>
      <c r="E830" t="s">
        <v>5195</v>
      </c>
      <c r="F830">
        <v>0.06</v>
      </c>
      <c r="G830" t="s">
        <v>5247</v>
      </c>
      <c r="H830" t="s">
        <v>6062</v>
      </c>
      <c r="I830" t="s">
        <v>13</v>
      </c>
      <c r="J830" t="s">
        <v>12</v>
      </c>
      <c r="K830">
        <v>5</v>
      </c>
      <c r="L830" t="s">
        <v>4460</v>
      </c>
      <c r="M830">
        <v>4.0859567232370397E-3</v>
      </c>
      <c r="N830">
        <v>0.49825861228595703</v>
      </c>
    </row>
    <row r="831" spans="1:14">
      <c r="A831" t="s">
        <v>69</v>
      </c>
      <c r="B831">
        <v>11</v>
      </c>
      <c r="C831">
        <v>12656868</v>
      </c>
      <c r="D831">
        <v>12678415</v>
      </c>
      <c r="E831" t="s">
        <v>5195</v>
      </c>
      <c r="F831">
        <v>0.59</v>
      </c>
      <c r="G831" t="s">
        <v>5247</v>
      </c>
      <c r="H831" t="s">
        <v>6063</v>
      </c>
      <c r="I831" t="s">
        <v>14</v>
      </c>
      <c r="J831" t="s">
        <v>12</v>
      </c>
      <c r="K831">
        <v>16</v>
      </c>
      <c r="L831" t="s">
        <v>4468</v>
      </c>
      <c r="M831">
        <v>0.35546400599137701</v>
      </c>
      <c r="N831">
        <v>0.78968661151242403</v>
      </c>
    </row>
    <row r="832" spans="1:14">
      <c r="A832" t="s">
        <v>995</v>
      </c>
      <c r="B832">
        <v>11</v>
      </c>
      <c r="C832">
        <v>75573289</v>
      </c>
      <c r="D832">
        <v>75284334</v>
      </c>
      <c r="E832" t="s">
        <v>5195</v>
      </c>
      <c r="F832">
        <v>0.95</v>
      </c>
      <c r="G832" t="s">
        <v>5247</v>
      </c>
      <c r="H832" t="s">
        <v>6064</v>
      </c>
      <c r="I832" t="s">
        <v>14</v>
      </c>
      <c r="J832" t="s">
        <v>12</v>
      </c>
      <c r="K832">
        <v>16</v>
      </c>
      <c r="L832" t="s">
        <v>4533</v>
      </c>
      <c r="M832">
        <v>0.73331242275111896</v>
      </c>
      <c r="N832">
        <v>0.99244066476788895</v>
      </c>
    </row>
    <row r="833" spans="1:14">
      <c r="A833" t="s">
        <v>996</v>
      </c>
      <c r="B833">
        <v>8</v>
      </c>
      <c r="C833">
        <v>10386171</v>
      </c>
      <c r="D833">
        <v>10243681</v>
      </c>
      <c r="E833" t="s">
        <v>5197</v>
      </c>
      <c r="F833">
        <v>0.32</v>
      </c>
      <c r="G833" t="s">
        <v>5247</v>
      </c>
      <c r="H833" t="s">
        <v>6065</v>
      </c>
      <c r="I833" t="s">
        <v>14</v>
      </c>
      <c r="J833" t="s">
        <v>12</v>
      </c>
      <c r="K833">
        <v>16</v>
      </c>
      <c r="L833" t="s">
        <v>4450</v>
      </c>
      <c r="M833">
        <v>0.14665833863345301</v>
      </c>
      <c r="N833">
        <v>0.56304042635894402</v>
      </c>
    </row>
    <row r="834" spans="1:14">
      <c r="A834" t="s">
        <v>997</v>
      </c>
      <c r="B834">
        <v>1</v>
      </c>
      <c r="C834">
        <v>197304988</v>
      </c>
      <c r="D834">
        <v>197274118</v>
      </c>
      <c r="E834" t="s">
        <v>5195</v>
      </c>
      <c r="F834">
        <v>1</v>
      </c>
      <c r="G834" t="s">
        <v>5247</v>
      </c>
      <c r="H834" t="s">
        <v>6066</v>
      </c>
      <c r="I834" t="s">
        <v>14</v>
      </c>
      <c r="J834" t="s">
        <v>12</v>
      </c>
      <c r="K834">
        <v>16</v>
      </c>
      <c r="L834" t="s">
        <v>5273</v>
      </c>
      <c r="M834">
        <v>0.806392319465564</v>
      </c>
      <c r="N834">
        <v>1</v>
      </c>
    </row>
    <row r="835" spans="1:14">
      <c r="A835" t="s">
        <v>70</v>
      </c>
      <c r="B835">
        <v>2</v>
      </c>
      <c r="C835">
        <v>231513520</v>
      </c>
      <c r="D835">
        <v>232378231</v>
      </c>
      <c r="E835" t="s">
        <v>5195</v>
      </c>
      <c r="F835">
        <v>0</v>
      </c>
      <c r="G835" t="s">
        <v>5247</v>
      </c>
      <c r="H835" t="s">
        <v>6067</v>
      </c>
      <c r="I835" t="s">
        <v>10</v>
      </c>
      <c r="J835" t="s">
        <v>12</v>
      </c>
      <c r="K835">
        <v>6</v>
      </c>
      <c r="L835" t="s">
        <v>5247</v>
      </c>
      <c r="M835">
        <v>0</v>
      </c>
      <c r="N835">
        <v>0.39033428790216501</v>
      </c>
    </row>
    <row r="836" spans="1:14">
      <c r="A836" t="s">
        <v>70</v>
      </c>
      <c r="B836">
        <v>2</v>
      </c>
      <c r="C836">
        <v>231513520</v>
      </c>
      <c r="D836">
        <v>232378231</v>
      </c>
      <c r="E836" t="s">
        <v>5195</v>
      </c>
      <c r="F836">
        <v>0.28999999999999998</v>
      </c>
      <c r="G836" t="s">
        <v>5247</v>
      </c>
      <c r="H836" t="s">
        <v>6068</v>
      </c>
      <c r="I836" t="s">
        <v>14</v>
      </c>
      <c r="J836" t="s">
        <v>12</v>
      </c>
      <c r="K836">
        <v>16</v>
      </c>
      <c r="L836" t="s">
        <v>4488</v>
      </c>
      <c r="M836">
        <v>0.12690074085692801</v>
      </c>
      <c r="N836">
        <v>0.53441448496753496</v>
      </c>
    </row>
    <row r="837" spans="1:14">
      <c r="A837" t="s">
        <v>71</v>
      </c>
      <c r="B837">
        <v>2</v>
      </c>
      <c r="C837">
        <v>81514626</v>
      </c>
      <c r="D837">
        <v>81741750</v>
      </c>
      <c r="E837" t="s">
        <v>5198</v>
      </c>
      <c r="F837">
        <v>0.35</v>
      </c>
      <c r="G837" t="s">
        <v>5247</v>
      </c>
      <c r="H837" t="s">
        <v>6069</v>
      </c>
      <c r="I837" t="s">
        <v>13</v>
      </c>
      <c r="J837" t="s">
        <v>12</v>
      </c>
      <c r="K837">
        <v>5</v>
      </c>
      <c r="L837" t="s">
        <v>4489</v>
      </c>
      <c r="M837">
        <v>9.4092631159024706E-2</v>
      </c>
      <c r="N837">
        <v>0.73625210827592802</v>
      </c>
    </row>
    <row r="838" spans="1:14">
      <c r="A838" t="s">
        <v>71</v>
      </c>
      <c r="B838">
        <v>2</v>
      </c>
      <c r="C838">
        <v>81514626</v>
      </c>
      <c r="D838">
        <v>81741750</v>
      </c>
      <c r="E838" t="s">
        <v>5198</v>
      </c>
      <c r="F838">
        <v>0.59</v>
      </c>
      <c r="G838" t="s">
        <v>5247</v>
      </c>
      <c r="H838" t="s">
        <v>6070</v>
      </c>
      <c r="I838" t="s">
        <v>14</v>
      </c>
      <c r="J838" t="s">
        <v>12</v>
      </c>
      <c r="K838">
        <v>16</v>
      </c>
      <c r="L838" t="s">
        <v>4468</v>
      </c>
      <c r="M838">
        <v>0.35546400599137701</v>
      </c>
      <c r="N838">
        <v>0.78968661151242403</v>
      </c>
    </row>
    <row r="839" spans="1:14">
      <c r="A839" t="s">
        <v>999</v>
      </c>
      <c r="B839">
        <v>3</v>
      </c>
      <c r="C839">
        <v>32306212</v>
      </c>
      <c r="D839">
        <v>32347704</v>
      </c>
      <c r="E839" t="s">
        <v>5198</v>
      </c>
      <c r="F839">
        <v>0</v>
      </c>
      <c r="G839" t="s">
        <v>5247</v>
      </c>
      <c r="H839" t="s">
        <v>6071</v>
      </c>
      <c r="I839" t="s">
        <v>14</v>
      </c>
      <c r="J839" t="s">
        <v>12</v>
      </c>
      <c r="K839">
        <v>16</v>
      </c>
      <c r="L839" t="s">
        <v>5247</v>
      </c>
      <c r="M839">
        <v>0</v>
      </c>
      <c r="N839">
        <v>0.193607680534436</v>
      </c>
    </row>
    <row r="840" spans="1:14">
      <c r="A840" t="s">
        <v>1000</v>
      </c>
      <c r="B840">
        <v>4</v>
      </c>
      <c r="C840">
        <v>145061411</v>
      </c>
      <c r="D840">
        <v>145982563</v>
      </c>
      <c r="E840" t="s">
        <v>5196</v>
      </c>
      <c r="F840">
        <v>0.63</v>
      </c>
      <c r="G840" t="s">
        <v>5247</v>
      </c>
      <c r="H840" t="s">
        <v>6072</v>
      </c>
      <c r="I840" t="s">
        <v>14</v>
      </c>
      <c r="J840" t="s">
        <v>12</v>
      </c>
      <c r="K840">
        <v>16</v>
      </c>
      <c r="L840" t="s">
        <v>4480</v>
      </c>
      <c r="M840">
        <v>0.39090711596247002</v>
      </c>
      <c r="N840">
        <v>0.81875488709857702</v>
      </c>
    </row>
    <row r="841" spans="1:14">
      <c r="A841" t="s">
        <v>72</v>
      </c>
      <c r="B841">
        <v>4</v>
      </c>
      <c r="C841">
        <v>144644674</v>
      </c>
      <c r="D841">
        <v>145565826</v>
      </c>
      <c r="E841" t="s">
        <v>5195</v>
      </c>
      <c r="F841">
        <v>0.32</v>
      </c>
      <c r="G841" t="s">
        <v>5247</v>
      </c>
      <c r="H841" t="s">
        <v>6073</v>
      </c>
      <c r="I841" t="s">
        <v>10</v>
      </c>
      <c r="J841" t="s">
        <v>12</v>
      </c>
      <c r="K841">
        <v>5</v>
      </c>
      <c r="L841" t="s">
        <v>4450</v>
      </c>
      <c r="M841">
        <v>8.0937723303773093E-2</v>
      </c>
      <c r="N841">
        <v>0.71547596401817004</v>
      </c>
    </row>
    <row r="842" spans="1:14">
      <c r="A842" t="s">
        <v>72</v>
      </c>
      <c r="B842">
        <v>4</v>
      </c>
      <c r="C842">
        <v>144644674</v>
      </c>
      <c r="D842">
        <v>145565826</v>
      </c>
      <c r="E842" t="s">
        <v>5195</v>
      </c>
      <c r="F842">
        <v>0.38</v>
      </c>
      <c r="G842" t="s">
        <v>5247</v>
      </c>
      <c r="H842" t="s">
        <v>6074</v>
      </c>
      <c r="I842" t="s">
        <v>13</v>
      </c>
      <c r="J842" t="s">
        <v>12</v>
      </c>
      <c r="K842">
        <v>5</v>
      </c>
      <c r="L842" t="s">
        <v>4441</v>
      </c>
      <c r="M842">
        <v>0.107973695285009</v>
      </c>
      <c r="N842">
        <v>0.75630209626295297</v>
      </c>
    </row>
    <row r="843" spans="1:14">
      <c r="A843" t="s">
        <v>72</v>
      </c>
      <c r="B843">
        <v>4</v>
      </c>
      <c r="C843">
        <v>144644674</v>
      </c>
      <c r="D843">
        <v>145565826</v>
      </c>
      <c r="E843" t="s">
        <v>5195</v>
      </c>
      <c r="F843">
        <v>0.4</v>
      </c>
      <c r="G843" t="s">
        <v>5247</v>
      </c>
      <c r="H843" t="s">
        <v>6075</v>
      </c>
      <c r="I843" t="s">
        <v>14</v>
      </c>
      <c r="J843" t="s">
        <v>12</v>
      </c>
      <c r="K843">
        <v>16</v>
      </c>
      <c r="L843" t="s">
        <v>4530</v>
      </c>
      <c r="M843">
        <v>0.20293368410163301</v>
      </c>
      <c r="N843">
        <v>0.63578785200525401</v>
      </c>
    </row>
    <row r="844" spans="1:14">
      <c r="A844" t="s">
        <v>1002</v>
      </c>
      <c r="B844">
        <v>5</v>
      </c>
      <c r="C844">
        <v>128042602</v>
      </c>
      <c r="D844">
        <v>127378294</v>
      </c>
      <c r="E844" t="s">
        <v>5197</v>
      </c>
      <c r="F844">
        <v>0.63</v>
      </c>
      <c r="G844" t="s">
        <v>5247</v>
      </c>
      <c r="H844" t="s">
        <v>6076</v>
      </c>
      <c r="I844" t="s">
        <v>14</v>
      </c>
      <c r="J844" t="s">
        <v>12</v>
      </c>
      <c r="K844">
        <v>16</v>
      </c>
      <c r="L844" t="s">
        <v>4480</v>
      </c>
      <c r="M844">
        <v>0.39090711596247002</v>
      </c>
      <c r="N844">
        <v>0.81875488709857702</v>
      </c>
    </row>
    <row r="845" spans="1:14">
      <c r="A845" t="s">
        <v>1003</v>
      </c>
      <c r="B845">
        <v>6</v>
      </c>
      <c r="C845">
        <v>35279126</v>
      </c>
      <c r="D845">
        <v>35246903</v>
      </c>
      <c r="E845" t="s">
        <v>5196</v>
      </c>
      <c r="F845">
        <v>0.92</v>
      </c>
      <c r="G845" t="s">
        <v>5247</v>
      </c>
      <c r="H845" t="s">
        <v>6077</v>
      </c>
      <c r="I845" t="s">
        <v>14</v>
      </c>
      <c r="J845" t="s">
        <v>12</v>
      </c>
      <c r="K845">
        <v>16</v>
      </c>
      <c r="L845" t="s">
        <v>4547</v>
      </c>
      <c r="M845">
        <v>0.694249005620037</v>
      </c>
      <c r="N845">
        <v>0.98312054273103699</v>
      </c>
    </row>
    <row r="846" spans="1:14">
      <c r="A846" t="s">
        <v>1004</v>
      </c>
      <c r="B846">
        <v>6</v>
      </c>
      <c r="C846">
        <v>109402736</v>
      </c>
      <c r="D846">
        <v>109723939</v>
      </c>
      <c r="E846" t="s">
        <v>5196</v>
      </c>
      <c r="F846">
        <v>0.4</v>
      </c>
      <c r="G846" t="s">
        <v>5247</v>
      </c>
      <c r="H846" t="s">
        <v>6078</v>
      </c>
      <c r="I846" t="s">
        <v>14</v>
      </c>
      <c r="J846" t="s">
        <v>12</v>
      </c>
      <c r="K846">
        <v>16</v>
      </c>
      <c r="L846" t="s">
        <v>4530</v>
      </c>
      <c r="M846">
        <v>0.20293368410163301</v>
      </c>
      <c r="N846">
        <v>0.63578785200525401</v>
      </c>
    </row>
    <row r="847" spans="1:14">
      <c r="A847" t="s">
        <v>1005</v>
      </c>
      <c r="B847">
        <v>6</v>
      </c>
      <c r="C847">
        <v>35163996</v>
      </c>
      <c r="D847">
        <v>35131773</v>
      </c>
      <c r="E847" t="s">
        <v>5197</v>
      </c>
      <c r="F847">
        <v>0</v>
      </c>
      <c r="G847" t="s">
        <v>5247</v>
      </c>
      <c r="H847" t="s">
        <v>6079</v>
      </c>
      <c r="I847" t="s">
        <v>14</v>
      </c>
      <c r="J847" t="s">
        <v>12</v>
      </c>
      <c r="K847">
        <v>16</v>
      </c>
      <c r="L847" t="s">
        <v>5247</v>
      </c>
      <c r="M847">
        <v>0</v>
      </c>
      <c r="N847">
        <v>0.193607680534436</v>
      </c>
    </row>
    <row r="848" spans="1:14">
      <c r="A848" t="s">
        <v>1006</v>
      </c>
      <c r="B848">
        <v>7</v>
      </c>
      <c r="C848">
        <v>78515054</v>
      </c>
      <c r="D848">
        <v>78144371</v>
      </c>
      <c r="E848" t="s">
        <v>5197</v>
      </c>
      <c r="F848">
        <v>0.65</v>
      </c>
      <c r="G848" t="s">
        <v>5247</v>
      </c>
      <c r="H848" t="s">
        <v>6080</v>
      </c>
      <c r="I848" t="s">
        <v>14</v>
      </c>
      <c r="J848" t="s">
        <v>12</v>
      </c>
      <c r="K848">
        <v>16</v>
      </c>
      <c r="L848" t="s">
        <v>4465</v>
      </c>
      <c r="M848">
        <v>0.40908828404715403</v>
      </c>
      <c r="N848">
        <v>0.83282941179251502</v>
      </c>
    </row>
    <row r="849" spans="1:14">
      <c r="A849" t="s">
        <v>73</v>
      </c>
      <c r="B849">
        <v>9</v>
      </c>
      <c r="C849">
        <v>92625701</v>
      </c>
      <c r="D849">
        <v>95387983</v>
      </c>
      <c r="E849" t="s">
        <v>5195</v>
      </c>
      <c r="F849">
        <v>0.67</v>
      </c>
      <c r="G849" t="s">
        <v>5247</v>
      </c>
      <c r="H849" t="s">
        <v>6081</v>
      </c>
      <c r="I849" t="s">
        <v>10</v>
      </c>
      <c r="J849" t="s">
        <v>12</v>
      </c>
      <c r="K849">
        <v>6</v>
      </c>
      <c r="L849" t="s">
        <v>4567</v>
      </c>
      <c r="M849">
        <v>0.302468570861682</v>
      </c>
      <c r="N849">
        <v>0.90481777125158203</v>
      </c>
    </row>
    <row r="850" spans="1:14">
      <c r="A850" t="s">
        <v>73</v>
      </c>
      <c r="B850">
        <v>9</v>
      </c>
      <c r="C850">
        <v>92625701</v>
      </c>
      <c r="D850">
        <v>95387983</v>
      </c>
      <c r="E850" t="s">
        <v>5195</v>
      </c>
      <c r="F850">
        <v>0.49</v>
      </c>
      <c r="G850" t="s">
        <v>5247</v>
      </c>
      <c r="H850" t="s">
        <v>6082</v>
      </c>
      <c r="I850" t="s">
        <v>13</v>
      </c>
      <c r="J850" t="s">
        <v>12</v>
      </c>
      <c r="K850">
        <v>7</v>
      </c>
      <c r="L850" t="s">
        <v>4510</v>
      </c>
      <c r="M850">
        <v>0.195953434346853</v>
      </c>
      <c r="N850">
        <v>0.79113317435448005</v>
      </c>
    </row>
    <row r="851" spans="1:14">
      <c r="A851" t="s">
        <v>73</v>
      </c>
      <c r="B851">
        <v>9</v>
      </c>
      <c r="C851">
        <v>92625701</v>
      </c>
      <c r="D851">
        <v>95387983</v>
      </c>
      <c r="E851" t="s">
        <v>5195</v>
      </c>
      <c r="F851">
        <v>0.47</v>
      </c>
      <c r="G851" t="s">
        <v>5247</v>
      </c>
      <c r="H851" t="s">
        <v>6083</v>
      </c>
      <c r="I851" t="s">
        <v>14</v>
      </c>
      <c r="J851" t="s">
        <v>12</v>
      </c>
      <c r="K851">
        <v>16</v>
      </c>
      <c r="L851" t="s">
        <v>4471</v>
      </c>
      <c r="M851">
        <v>0.25612343630935402</v>
      </c>
      <c r="N851">
        <v>0.695493024522712</v>
      </c>
    </row>
    <row r="852" spans="1:14">
      <c r="A852" t="s">
        <v>1011</v>
      </c>
      <c r="B852">
        <v>11</v>
      </c>
      <c r="C852">
        <v>14244067</v>
      </c>
      <c r="D852">
        <v>14265613</v>
      </c>
      <c r="E852" t="s">
        <v>5197</v>
      </c>
      <c r="F852">
        <v>0</v>
      </c>
      <c r="G852" t="s">
        <v>5247</v>
      </c>
      <c r="H852" t="s">
        <v>6084</v>
      </c>
      <c r="I852" t="s">
        <v>14</v>
      </c>
      <c r="J852" t="s">
        <v>12</v>
      </c>
      <c r="K852">
        <v>16</v>
      </c>
      <c r="L852" t="s">
        <v>5247</v>
      </c>
      <c r="M852">
        <v>0</v>
      </c>
      <c r="N852">
        <v>0.193607680534436</v>
      </c>
    </row>
    <row r="853" spans="1:14">
      <c r="A853" t="s">
        <v>1012</v>
      </c>
      <c r="B853">
        <v>2</v>
      </c>
      <c r="C853">
        <v>36541732</v>
      </c>
      <c r="D853">
        <v>36768875</v>
      </c>
      <c r="E853" t="s">
        <v>5196</v>
      </c>
      <c r="F853">
        <v>0.37</v>
      </c>
      <c r="G853" t="s">
        <v>5247</v>
      </c>
      <c r="H853" t="s">
        <v>6085</v>
      </c>
      <c r="I853" t="s">
        <v>14</v>
      </c>
      <c r="J853" t="s">
        <v>12</v>
      </c>
      <c r="K853">
        <v>16</v>
      </c>
      <c r="L853" t="s">
        <v>4505</v>
      </c>
      <c r="M853">
        <v>0.18124511290142301</v>
      </c>
      <c r="N853">
        <v>0.60909288403753004</v>
      </c>
    </row>
    <row r="854" spans="1:14">
      <c r="A854" t="s">
        <v>1013</v>
      </c>
      <c r="B854">
        <v>11</v>
      </c>
      <c r="C854">
        <v>67058689</v>
      </c>
      <c r="D854">
        <v>66826160</v>
      </c>
      <c r="E854" t="s">
        <v>5195</v>
      </c>
      <c r="F854">
        <v>0.24</v>
      </c>
      <c r="G854" t="s">
        <v>5247</v>
      </c>
      <c r="H854" t="s">
        <v>6086</v>
      </c>
      <c r="I854" t="s">
        <v>14</v>
      </c>
      <c r="J854" t="s">
        <v>12</v>
      </c>
      <c r="K854">
        <v>16</v>
      </c>
      <c r="L854" t="s">
        <v>4449</v>
      </c>
      <c r="M854">
        <v>9.5792488470350406E-2</v>
      </c>
      <c r="N854">
        <v>0.48488350540755698</v>
      </c>
    </row>
    <row r="855" spans="1:14">
      <c r="A855" t="s">
        <v>1014</v>
      </c>
      <c r="B855">
        <v>14</v>
      </c>
      <c r="C855">
        <v>92016604</v>
      </c>
      <c r="D855">
        <v>92482948</v>
      </c>
      <c r="E855" t="s">
        <v>5195</v>
      </c>
      <c r="F855">
        <v>0.09</v>
      </c>
      <c r="G855" t="s">
        <v>5247</v>
      </c>
      <c r="H855" t="s">
        <v>6087</v>
      </c>
      <c r="I855" t="s">
        <v>14</v>
      </c>
      <c r="J855" t="s">
        <v>12</v>
      </c>
      <c r="K855">
        <v>16</v>
      </c>
      <c r="L855" t="s">
        <v>4562</v>
      </c>
      <c r="M855">
        <v>2.0525132161091801E-2</v>
      </c>
      <c r="N855">
        <v>0.31823316587714601</v>
      </c>
    </row>
    <row r="856" spans="1:14">
      <c r="A856" t="s">
        <v>1015</v>
      </c>
      <c r="B856">
        <v>15</v>
      </c>
      <c r="C856">
        <v>62088060</v>
      </c>
      <c r="D856">
        <v>62380259</v>
      </c>
      <c r="E856" t="s">
        <v>5195</v>
      </c>
      <c r="F856">
        <v>0.25</v>
      </c>
      <c r="G856" t="s">
        <v>5247</v>
      </c>
      <c r="H856" t="s">
        <v>6088</v>
      </c>
      <c r="I856" t="s">
        <v>14</v>
      </c>
      <c r="J856" t="s">
        <v>12</v>
      </c>
      <c r="K856">
        <v>16</v>
      </c>
      <c r="L856" t="s">
        <v>4506</v>
      </c>
      <c r="M856">
        <v>0.10182067491213</v>
      </c>
      <c r="N856">
        <v>0.49498316535508802</v>
      </c>
    </row>
    <row r="857" spans="1:14">
      <c r="A857" t="s">
        <v>1016</v>
      </c>
      <c r="B857">
        <v>15</v>
      </c>
      <c r="C857">
        <v>75573809</v>
      </c>
      <c r="D857">
        <v>75866150</v>
      </c>
      <c r="E857" t="s">
        <v>5197</v>
      </c>
      <c r="F857">
        <v>0.24</v>
      </c>
      <c r="G857" t="s">
        <v>5247</v>
      </c>
      <c r="H857" t="s">
        <v>6089</v>
      </c>
      <c r="I857" t="s">
        <v>14</v>
      </c>
      <c r="J857" t="s">
        <v>12</v>
      </c>
      <c r="K857">
        <v>16</v>
      </c>
      <c r="L857" t="s">
        <v>4449</v>
      </c>
      <c r="M857">
        <v>9.5792488470350406E-2</v>
      </c>
      <c r="N857">
        <v>0.48488350540755698</v>
      </c>
    </row>
    <row r="858" spans="1:14">
      <c r="A858" t="s">
        <v>1017</v>
      </c>
      <c r="B858">
        <v>3</v>
      </c>
      <c r="C858">
        <v>185830895</v>
      </c>
      <c r="D858">
        <v>185548683</v>
      </c>
      <c r="E858" t="s">
        <v>5196</v>
      </c>
      <c r="F858">
        <v>0.26</v>
      </c>
      <c r="G858" t="s">
        <v>5247</v>
      </c>
      <c r="H858" t="s">
        <v>6090</v>
      </c>
      <c r="I858" t="s">
        <v>14</v>
      </c>
      <c r="J858" t="s">
        <v>12</v>
      </c>
      <c r="K858">
        <v>16</v>
      </c>
      <c r="L858" t="s">
        <v>4459</v>
      </c>
      <c r="M858">
        <v>0.10794835711853</v>
      </c>
      <c r="N858">
        <v>0.50498332953799996</v>
      </c>
    </row>
    <row r="859" spans="1:14">
      <c r="A859" t="s">
        <v>74</v>
      </c>
      <c r="B859">
        <v>19</v>
      </c>
      <c r="C859">
        <v>10655143</v>
      </c>
      <c r="D859">
        <v>10765819</v>
      </c>
      <c r="E859" t="s">
        <v>5195</v>
      </c>
      <c r="F859">
        <v>0.31</v>
      </c>
      <c r="G859" t="s">
        <v>5247</v>
      </c>
      <c r="H859" t="s">
        <v>6091</v>
      </c>
      <c r="I859" t="s">
        <v>10</v>
      </c>
      <c r="J859" t="s">
        <v>12</v>
      </c>
      <c r="K859">
        <v>6</v>
      </c>
      <c r="L859" t="s">
        <v>4485</v>
      </c>
      <c r="M859">
        <v>8.5847019858870693E-2</v>
      </c>
      <c r="N859">
        <v>0.68248000954395205</v>
      </c>
    </row>
    <row r="860" spans="1:14">
      <c r="A860" t="s">
        <v>74</v>
      </c>
      <c r="B860">
        <v>19</v>
      </c>
      <c r="C860">
        <v>10655143</v>
      </c>
      <c r="D860">
        <v>10765819</v>
      </c>
      <c r="E860" t="s">
        <v>5195</v>
      </c>
      <c r="F860">
        <v>0.42</v>
      </c>
      <c r="G860" t="s">
        <v>5247</v>
      </c>
      <c r="H860" t="s">
        <v>6092</v>
      </c>
      <c r="I860" t="s">
        <v>13</v>
      </c>
      <c r="J860" t="s">
        <v>12</v>
      </c>
      <c r="K860">
        <v>5</v>
      </c>
      <c r="L860" t="s">
        <v>4508</v>
      </c>
      <c r="M860">
        <v>0.12757655534770301</v>
      </c>
      <c r="N860">
        <v>0.78194063901760502</v>
      </c>
    </row>
    <row r="861" spans="1:14">
      <c r="A861" t="s">
        <v>74</v>
      </c>
      <c r="B861">
        <v>19</v>
      </c>
      <c r="C861">
        <v>10655143</v>
      </c>
      <c r="D861">
        <v>10765819</v>
      </c>
      <c r="E861" t="s">
        <v>5195</v>
      </c>
      <c r="F861">
        <v>0.51</v>
      </c>
      <c r="G861" t="s">
        <v>5247</v>
      </c>
      <c r="H861" t="s">
        <v>6093</v>
      </c>
      <c r="I861" t="s">
        <v>14</v>
      </c>
      <c r="J861" t="s">
        <v>12</v>
      </c>
      <c r="K861">
        <v>16</v>
      </c>
      <c r="L861" t="s">
        <v>4514</v>
      </c>
      <c r="M861">
        <v>0.28809504412547499</v>
      </c>
      <c r="N861">
        <v>0.72803280226383604</v>
      </c>
    </row>
    <row r="862" spans="1:14">
      <c r="A862" t="s">
        <v>1018</v>
      </c>
      <c r="B862">
        <v>5</v>
      </c>
      <c r="C862">
        <v>32773169</v>
      </c>
      <c r="D862">
        <v>32773275</v>
      </c>
      <c r="E862" t="s">
        <v>5198</v>
      </c>
      <c r="F862">
        <v>0</v>
      </c>
      <c r="G862" t="s">
        <v>5247</v>
      </c>
      <c r="H862" t="s">
        <v>6094</v>
      </c>
      <c r="I862" t="s">
        <v>14</v>
      </c>
      <c r="J862" t="s">
        <v>12</v>
      </c>
      <c r="K862">
        <v>16</v>
      </c>
      <c r="L862" t="s">
        <v>5247</v>
      </c>
      <c r="M862">
        <v>0</v>
      </c>
      <c r="N862">
        <v>0.193607680534436</v>
      </c>
    </row>
    <row r="863" spans="1:14">
      <c r="A863" t="s">
        <v>1019</v>
      </c>
      <c r="B863">
        <v>2</v>
      </c>
      <c r="C863">
        <v>142117218</v>
      </c>
      <c r="D863">
        <v>142874787</v>
      </c>
      <c r="E863" t="s">
        <v>5196</v>
      </c>
      <c r="F863">
        <v>0.93</v>
      </c>
      <c r="G863" t="s">
        <v>5247</v>
      </c>
      <c r="H863" t="s">
        <v>6095</v>
      </c>
      <c r="I863" t="s">
        <v>14</v>
      </c>
      <c r="J863" t="s">
        <v>12</v>
      </c>
      <c r="K863">
        <v>16</v>
      </c>
      <c r="L863" t="s">
        <v>4463</v>
      </c>
      <c r="M863">
        <v>0.70698232304377695</v>
      </c>
      <c r="N863">
        <v>0.98651507169660801</v>
      </c>
    </row>
    <row r="864" spans="1:14">
      <c r="A864" t="s">
        <v>1020</v>
      </c>
      <c r="B864">
        <v>2</v>
      </c>
      <c r="C864">
        <v>174374196</v>
      </c>
      <c r="D864">
        <v>175238924</v>
      </c>
      <c r="E864" t="s">
        <v>5195</v>
      </c>
      <c r="F864">
        <v>0.99</v>
      </c>
      <c r="G864" t="s">
        <v>5247</v>
      </c>
      <c r="H864" t="s">
        <v>6096</v>
      </c>
      <c r="I864" t="s">
        <v>14</v>
      </c>
      <c r="J864" t="s">
        <v>12</v>
      </c>
      <c r="K864">
        <v>16</v>
      </c>
      <c r="L864" t="s">
        <v>4521</v>
      </c>
      <c r="M864">
        <v>0.79064966104561196</v>
      </c>
      <c r="N864">
        <v>0.99961481203064095</v>
      </c>
    </row>
    <row r="865" spans="1:14">
      <c r="A865" t="s">
        <v>1021</v>
      </c>
      <c r="B865">
        <v>7</v>
      </c>
      <c r="C865">
        <v>28160705</v>
      </c>
      <c r="D865">
        <v>28200324</v>
      </c>
      <c r="E865" t="s">
        <v>5195</v>
      </c>
      <c r="F865">
        <v>0.96</v>
      </c>
      <c r="G865" t="s">
        <v>5247</v>
      </c>
      <c r="H865" t="s">
        <v>6097</v>
      </c>
      <c r="I865" t="s">
        <v>14</v>
      </c>
      <c r="J865" t="s">
        <v>12</v>
      </c>
      <c r="K865">
        <v>16</v>
      </c>
      <c r="L865" t="s">
        <v>4527</v>
      </c>
      <c r="M865">
        <v>0.74698025011478097</v>
      </c>
      <c r="N865">
        <v>0.99490068379353702</v>
      </c>
    </row>
    <row r="866" spans="1:14">
      <c r="A866" t="s">
        <v>1022</v>
      </c>
      <c r="B866">
        <v>3</v>
      </c>
      <c r="C866">
        <v>185772396</v>
      </c>
      <c r="D866">
        <v>185490184</v>
      </c>
      <c r="E866" t="s">
        <v>5196</v>
      </c>
      <c r="F866">
        <v>0.94</v>
      </c>
      <c r="G866" t="s">
        <v>5247</v>
      </c>
      <c r="H866" t="s">
        <v>6098</v>
      </c>
      <c r="I866" t="s">
        <v>14</v>
      </c>
      <c r="J866" t="s">
        <v>12</v>
      </c>
      <c r="K866">
        <v>16</v>
      </c>
      <c r="L866" t="s">
        <v>4504</v>
      </c>
      <c r="M866">
        <v>0.71999287869752804</v>
      </c>
      <c r="N866">
        <v>0.98963236243216801</v>
      </c>
    </row>
    <row r="867" spans="1:14">
      <c r="A867" t="s">
        <v>1023</v>
      </c>
      <c r="B867">
        <v>7</v>
      </c>
      <c r="C867">
        <v>88048209</v>
      </c>
      <c r="D867">
        <v>87677524</v>
      </c>
      <c r="E867" t="s">
        <v>5197</v>
      </c>
      <c r="F867">
        <v>0</v>
      </c>
      <c r="G867" t="s">
        <v>5247</v>
      </c>
      <c r="H867" t="s">
        <v>6099</v>
      </c>
      <c r="I867" t="s">
        <v>14</v>
      </c>
      <c r="J867" t="s">
        <v>12</v>
      </c>
      <c r="K867">
        <v>16</v>
      </c>
      <c r="L867" t="s">
        <v>5247</v>
      </c>
      <c r="M867">
        <v>0</v>
      </c>
      <c r="N867">
        <v>0.193607680534436</v>
      </c>
    </row>
    <row r="868" spans="1:14">
      <c r="A868" t="s">
        <v>1024</v>
      </c>
      <c r="B868">
        <v>13</v>
      </c>
      <c r="C868">
        <v>32573411</v>
      </c>
      <c r="D868">
        <v>33147548</v>
      </c>
      <c r="E868" t="s">
        <v>5195</v>
      </c>
      <c r="F868">
        <v>0.33</v>
      </c>
      <c r="G868" t="s">
        <v>5247</v>
      </c>
      <c r="H868" t="s">
        <v>6100</v>
      </c>
      <c r="I868" t="s">
        <v>14</v>
      </c>
      <c r="J868" t="s">
        <v>12</v>
      </c>
      <c r="K868">
        <v>16</v>
      </c>
      <c r="L868" t="s">
        <v>4487</v>
      </c>
      <c r="M868">
        <v>0.15341403634209599</v>
      </c>
      <c r="N868">
        <v>0.57241257503961196</v>
      </c>
    </row>
    <row r="869" spans="1:14">
      <c r="A869" t="s">
        <v>1027</v>
      </c>
      <c r="B869">
        <v>5</v>
      </c>
      <c r="C869">
        <v>139654558</v>
      </c>
      <c r="D869">
        <v>139034143</v>
      </c>
      <c r="E869" t="s">
        <v>5196</v>
      </c>
      <c r="F869">
        <v>0</v>
      </c>
      <c r="G869" t="s">
        <v>5247</v>
      </c>
      <c r="H869" t="s">
        <v>6101</v>
      </c>
      <c r="I869" t="s">
        <v>14</v>
      </c>
      <c r="J869" t="s">
        <v>12</v>
      </c>
      <c r="K869">
        <v>16</v>
      </c>
      <c r="L869" t="s">
        <v>5247</v>
      </c>
      <c r="M869">
        <v>0</v>
      </c>
      <c r="N869">
        <v>0.193607680534436</v>
      </c>
    </row>
    <row r="870" spans="1:14">
      <c r="A870" t="s">
        <v>1028</v>
      </c>
      <c r="B870">
        <v>22</v>
      </c>
      <c r="C870">
        <v>41488950</v>
      </c>
      <c r="D870">
        <v>41884954</v>
      </c>
      <c r="E870" t="s">
        <v>5196</v>
      </c>
      <c r="F870">
        <v>0.64</v>
      </c>
      <c r="G870" t="s">
        <v>5247</v>
      </c>
      <c r="H870" t="s">
        <v>6102</v>
      </c>
      <c r="I870" t="s">
        <v>14</v>
      </c>
      <c r="J870" t="s">
        <v>12</v>
      </c>
      <c r="K870">
        <v>16</v>
      </c>
      <c r="L870" t="s">
        <v>4473</v>
      </c>
      <c r="M870">
        <v>0.399958561694371</v>
      </c>
      <c r="N870">
        <v>0.82583128775598702</v>
      </c>
    </row>
    <row r="871" spans="1:14">
      <c r="A871" t="s">
        <v>1029</v>
      </c>
      <c r="B871">
        <v>1</v>
      </c>
      <c r="C871">
        <v>24689147</v>
      </c>
      <c r="D871">
        <v>25015638</v>
      </c>
      <c r="E871" t="s">
        <v>5197</v>
      </c>
      <c r="F871">
        <v>0.61</v>
      </c>
      <c r="G871" t="s">
        <v>5247</v>
      </c>
      <c r="H871" t="s">
        <v>6103</v>
      </c>
      <c r="I871" t="s">
        <v>14</v>
      </c>
      <c r="J871" t="s">
        <v>12</v>
      </c>
      <c r="K871">
        <v>16</v>
      </c>
      <c r="L871" t="s">
        <v>4452</v>
      </c>
      <c r="M871">
        <v>0.37303483850642699</v>
      </c>
      <c r="N871">
        <v>0.80437147177599699</v>
      </c>
    </row>
    <row r="872" spans="1:14">
      <c r="A872" t="s">
        <v>1030</v>
      </c>
      <c r="B872">
        <v>1</v>
      </c>
      <c r="C872">
        <v>118307139</v>
      </c>
      <c r="D872">
        <v>118849762</v>
      </c>
      <c r="E872" t="s">
        <v>5197</v>
      </c>
      <c r="F872">
        <v>0.12</v>
      </c>
      <c r="G872" t="s">
        <v>5247</v>
      </c>
      <c r="H872" t="s">
        <v>6104</v>
      </c>
      <c r="I872" t="s">
        <v>14</v>
      </c>
      <c r="J872" t="s">
        <v>12</v>
      </c>
      <c r="K872">
        <v>16</v>
      </c>
      <c r="L872" t="s">
        <v>4457</v>
      </c>
      <c r="M872">
        <v>3.2767774577422103E-2</v>
      </c>
      <c r="N872">
        <v>0.35437406262874999</v>
      </c>
    </row>
    <row r="873" spans="1:14">
      <c r="A873" t="s">
        <v>1031</v>
      </c>
      <c r="B873">
        <v>1</v>
      </c>
      <c r="C873">
        <v>26415053</v>
      </c>
      <c r="D873">
        <v>26741544</v>
      </c>
      <c r="E873" t="s">
        <v>5196</v>
      </c>
      <c r="F873">
        <v>0.61</v>
      </c>
      <c r="G873" t="s">
        <v>5247</v>
      </c>
      <c r="H873" t="s">
        <v>6105</v>
      </c>
      <c r="I873" t="s">
        <v>14</v>
      </c>
      <c r="J873" t="s">
        <v>12</v>
      </c>
      <c r="K873">
        <v>16</v>
      </c>
      <c r="L873" t="s">
        <v>4452</v>
      </c>
      <c r="M873">
        <v>0.37303483850642699</v>
      </c>
      <c r="N873">
        <v>0.80437147177599699</v>
      </c>
    </row>
    <row r="874" spans="1:14">
      <c r="A874" t="s">
        <v>1032</v>
      </c>
      <c r="B874">
        <v>6</v>
      </c>
      <c r="C874">
        <v>26144989</v>
      </c>
      <c r="D874">
        <v>26145217</v>
      </c>
      <c r="E874" t="s">
        <v>5197</v>
      </c>
      <c r="F874">
        <v>0.81</v>
      </c>
      <c r="G874" t="s">
        <v>5247</v>
      </c>
      <c r="H874" t="s">
        <v>6106</v>
      </c>
      <c r="I874" t="s">
        <v>14</v>
      </c>
      <c r="J874" t="s">
        <v>12</v>
      </c>
      <c r="K874">
        <v>16</v>
      </c>
      <c r="L874" t="s">
        <v>4513</v>
      </c>
      <c r="M874">
        <v>0.56722925081987297</v>
      </c>
      <c r="N874">
        <v>0.93273398724877699</v>
      </c>
    </row>
    <row r="875" spans="1:14">
      <c r="A875" t="s">
        <v>1033</v>
      </c>
      <c r="B875">
        <v>2</v>
      </c>
      <c r="C875">
        <v>133677253</v>
      </c>
      <c r="D875">
        <v>134434824</v>
      </c>
      <c r="E875" t="s">
        <v>5195</v>
      </c>
      <c r="F875">
        <v>1</v>
      </c>
      <c r="G875" t="s">
        <v>5247</v>
      </c>
      <c r="H875" t="s">
        <v>6107</v>
      </c>
      <c r="I875" t="s">
        <v>14</v>
      </c>
      <c r="J875" t="s">
        <v>12</v>
      </c>
      <c r="K875">
        <v>16</v>
      </c>
      <c r="L875" t="s">
        <v>5273</v>
      </c>
      <c r="M875">
        <v>0.806392319465564</v>
      </c>
      <c r="N875">
        <v>1</v>
      </c>
    </row>
    <row r="876" spans="1:14">
      <c r="A876" t="s">
        <v>1034</v>
      </c>
      <c r="B876">
        <v>2</v>
      </c>
      <c r="C876">
        <v>71357355</v>
      </c>
      <c r="D876">
        <v>71584485</v>
      </c>
      <c r="E876" t="s">
        <v>5196</v>
      </c>
      <c r="F876">
        <v>0.22</v>
      </c>
      <c r="G876" t="s">
        <v>5247</v>
      </c>
      <c r="H876" t="s">
        <v>6108</v>
      </c>
      <c r="I876" t="s">
        <v>13</v>
      </c>
      <c r="J876" t="s">
        <v>12</v>
      </c>
      <c r="K876">
        <v>6</v>
      </c>
      <c r="L876" t="s">
        <v>4476</v>
      </c>
      <c r="M876">
        <v>4.8355075417360997E-2</v>
      </c>
      <c r="N876">
        <v>0.61023212580785102</v>
      </c>
    </row>
    <row r="877" spans="1:14">
      <c r="A877" t="s">
        <v>1034</v>
      </c>
      <c r="B877">
        <v>2</v>
      </c>
      <c r="C877">
        <v>71357355</v>
      </c>
      <c r="D877">
        <v>71584485</v>
      </c>
      <c r="E877" t="s">
        <v>5196</v>
      </c>
      <c r="F877">
        <v>0.45</v>
      </c>
      <c r="G877" t="s">
        <v>5247</v>
      </c>
      <c r="H877" t="s">
        <v>6109</v>
      </c>
      <c r="I877" t="s">
        <v>14</v>
      </c>
      <c r="J877" t="s">
        <v>12</v>
      </c>
      <c r="K877">
        <v>16</v>
      </c>
      <c r="L877" t="s">
        <v>4469</v>
      </c>
      <c r="M877">
        <v>0.24056486479730299</v>
      </c>
      <c r="N877">
        <v>0.67879590325614103</v>
      </c>
    </row>
    <row r="878" spans="1:14">
      <c r="A878" t="s">
        <v>1035</v>
      </c>
      <c r="B878">
        <v>2</v>
      </c>
      <c r="C878">
        <v>144911601</v>
      </c>
      <c r="D878">
        <v>145669168</v>
      </c>
      <c r="E878" t="s">
        <v>5196</v>
      </c>
      <c r="F878">
        <v>1</v>
      </c>
      <c r="G878" t="s">
        <v>5247</v>
      </c>
      <c r="H878" t="s">
        <v>6110</v>
      </c>
      <c r="I878" t="s">
        <v>14</v>
      </c>
      <c r="J878" t="s">
        <v>12</v>
      </c>
      <c r="K878">
        <v>16</v>
      </c>
      <c r="L878" t="s">
        <v>5273</v>
      </c>
      <c r="M878">
        <v>0.806392319465564</v>
      </c>
      <c r="N878">
        <v>1</v>
      </c>
    </row>
    <row r="879" spans="1:14">
      <c r="A879" t="s">
        <v>1036</v>
      </c>
      <c r="B879">
        <v>2</v>
      </c>
      <c r="C879">
        <v>232212354</v>
      </c>
      <c r="D879">
        <v>233077064</v>
      </c>
      <c r="E879" t="s">
        <v>5196</v>
      </c>
      <c r="F879">
        <v>0.97</v>
      </c>
      <c r="G879" t="s">
        <v>5247</v>
      </c>
      <c r="H879" t="s">
        <v>6111</v>
      </c>
      <c r="I879" t="s">
        <v>14</v>
      </c>
      <c r="J879" t="s">
        <v>12</v>
      </c>
      <c r="K879">
        <v>16</v>
      </c>
      <c r="L879" t="s">
        <v>4472</v>
      </c>
      <c r="M879">
        <v>0.76104598851611505</v>
      </c>
      <c r="N879">
        <v>0.99696279178151403</v>
      </c>
    </row>
    <row r="880" spans="1:14">
      <c r="A880" t="s">
        <v>1037</v>
      </c>
      <c r="B880">
        <v>1</v>
      </c>
      <c r="C880">
        <v>163269560</v>
      </c>
      <c r="D880">
        <v>163239350</v>
      </c>
      <c r="E880" t="s">
        <v>5195</v>
      </c>
      <c r="F880">
        <v>1</v>
      </c>
      <c r="G880" t="s">
        <v>5247</v>
      </c>
      <c r="H880" t="s">
        <v>6112</v>
      </c>
      <c r="I880" t="s">
        <v>14</v>
      </c>
      <c r="J880" t="s">
        <v>12</v>
      </c>
      <c r="K880">
        <v>16</v>
      </c>
      <c r="L880" t="s">
        <v>5273</v>
      </c>
      <c r="M880">
        <v>0.806392319465564</v>
      </c>
      <c r="N880">
        <v>1</v>
      </c>
    </row>
    <row r="881" spans="1:14">
      <c r="A881" t="s">
        <v>1038</v>
      </c>
      <c r="B881">
        <v>3</v>
      </c>
      <c r="C881">
        <v>25068924</v>
      </c>
      <c r="D881">
        <v>25110415</v>
      </c>
      <c r="E881" t="s">
        <v>5195</v>
      </c>
      <c r="F881">
        <v>0.17</v>
      </c>
      <c r="G881" t="s">
        <v>5247</v>
      </c>
      <c r="H881" t="s">
        <v>6113</v>
      </c>
      <c r="I881" t="s">
        <v>13</v>
      </c>
      <c r="J881" t="s">
        <v>12</v>
      </c>
      <c r="K881">
        <v>5</v>
      </c>
      <c r="L881" t="s">
        <v>4509</v>
      </c>
      <c r="M881">
        <v>2.7261974104180301E-2</v>
      </c>
      <c r="N881">
        <v>0.59949645265271501</v>
      </c>
    </row>
    <row r="882" spans="1:14">
      <c r="A882" t="s">
        <v>1038</v>
      </c>
      <c r="B882">
        <v>3</v>
      </c>
      <c r="C882">
        <v>25068924</v>
      </c>
      <c r="D882">
        <v>25110415</v>
      </c>
      <c r="E882" t="s">
        <v>5195</v>
      </c>
      <c r="F882">
        <v>0.41</v>
      </c>
      <c r="G882" t="s">
        <v>5247</v>
      </c>
      <c r="H882" t="s">
        <v>6114</v>
      </c>
      <c r="I882" t="s">
        <v>14</v>
      </c>
      <c r="J882" t="s">
        <v>12</v>
      </c>
      <c r="K882">
        <v>16</v>
      </c>
      <c r="L882" t="s">
        <v>5201</v>
      </c>
      <c r="M882">
        <v>0.210313388487576</v>
      </c>
      <c r="N882">
        <v>0.64453599400862305</v>
      </c>
    </row>
    <row r="883" spans="1:14">
      <c r="A883" t="s">
        <v>75</v>
      </c>
      <c r="B883">
        <v>3</v>
      </c>
      <c r="C883">
        <v>71412076</v>
      </c>
      <c r="D883">
        <v>71461227</v>
      </c>
      <c r="E883" t="s">
        <v>5195</v>
      </c>
      <c r="F883">
        <v>0.12</v>
      </c>
      <c r="G883" t="s">
        <v>5247</v>
      </c>
      <c r="H883" t="s">
        <v>6115</v>
      </c>
      <c r="I883" t="s">
        <v>10</v>
      </c>
      <c r="J883" t="s">
        <v>12</v>
      </c>
      <c r="K883">
        <v>5</v>
      </c>
      <c r="L883" t="s">
        <v>4457</v>
      </c>
      <c r="M883">
        <v>1.4658406838233599E-2</v>
      </c>
      <c r="N883">
        <v>0.55554826639697896</v>
      </c>
    </row>
    <row r="884" spans="1:14">
      <c r="A884" t="s">
        <v>75</v>
      </c>
      <c r="B884">
        <v>3</v>
      </c>
      <c r="C884">
        <v>71412076</v>
      </c>
      <c r="D884">
        <v>71461227</v>
      </c>
      <c r="E884" t="s">
        <v>5195</v>
      </c>
      <c r="F884">
        <v>0</v>
      </c>
      <c r="G884" t="s">
        <v>5247</v>
      </c>
      <c r="H884" t="s">
        <v>6116</v>
      </c>
      <c r="I884" t="s">
        <v>13</v>
      </c>
      <c r="J884" t="s">
        <v>12</v>
      </c>
      <c r="K884">
        <v>5</v>
      </c>
      <c r="L884" t="s">
        <v>5247</v>
      </c>
      <c r="M884">
        <v>3.1392529421349397E-17</v>
      </c>
      <c r="N884">
        <v>0.43448246478317498</v>
      </c>
    </row>
    <row r="885" spans="1:14">
      <c r="A885" t="s">
        <v>75</v>
      </c>
      <c r="B885">
        <v>3</v>
      </c>
      <c r="C885">
        <v>71412076</v>
      </c>
      <c r="D885">
        <v>71461227</v>
      </c>
      <c r="E885" t="s">
        <v>5195</v>
      </c>
      <c r="F885">
        <v>0.13</v>
      </c>
      <c r="G885" t="s">
        <v>5247</v>
      </c>
      <c r="H885" t="s">
        <v>6117</v>
      </c>
      <c r="I885" t="s">
        <v>14</v>
      </c>
      <c r="J885" t="s">
        <v>12</v>
      </c>
      <c r="K885">
        <v>16</v>
      </c>
      <c r="L885" t="s">
        <v>4456</v>
      </c>
      <c r="M885">
        <v>3.7231133725714703E-2</v>
      </c>
      <c r="N885">
        <v>0.36603854986976803</v>
      </c>
    </row>
    <row r="886" spans="1:14">
      <c r="A886" t="s">
        <v>1039</v>
      </c>
      <c r="B886">
        <v>15</v>
      </c>
      <c r="C886">
        <v>47624421</v>
      </c>
      <c r="D886">
        <v>47916618</v>
      </c>
      <c r="E886" t="s">
        <v>5197</v>
      </c>
      <c r="F886">
        <v>0.88</v>
      </c>
      <c r="G886" t="s">
        <v>5247</v>
      </c>
      <c r="H886" t="s">
        <v>6118</v>
      </c>
      <c r="I886" t="s">
        <v>14</v>
      </c>
      <c r="J886" t="s">
        <v>12</v>
      </c>
      <c r="K886">
        <v>16</v>
      </c>
      <c r="L886" t="s">
        <v>4470</v>
      </c>
      <c r="M886">
        <v>0.64562593737124996</v>
      </c>
      <c r="N886">
        <v>0.96723222542257803</v>
      </c>
    </row>
    <row r="887" spans="1:14">
      <c r="A887" t="s">
        <v>1040</v>
      </c>
      <c r="B887">
        <v>4</v>
      </c>
      <c r="C887">
        <v>17796343</v>
      </c>
      <c r="D887">
        <v>17797966</v>
      </c>
      <c r="E887" t="s">
        <v>5196</v>
      </c>
      <c r="F887">
        <v>0.1</v>
      </c>
      <c r="G887" t="s">
        <v>5247</v>
      </c>
      <c r="H887" t="s">
        <v>6119</v>
      </c>
      <c r="I887" t="s">
        <v>14</v>
      </c>
      <c r="J887" t="s">
        <v>12</v>
      </c>
      <c r="K887">
        <v>16</v>
      </c>
      <c r="L887" t="s">
        <v>4482</v>
      </c>
      <c r="M887">
        <v>2.44002001745738E-2</v>
      </c>
      <c r="N887">
        <v>0.33048594425297501</v>
      </c>
    </row>
    <row r="888" spans="1:14">
      <c r="A888" t="s">
        <v>1041</v>
      </c>
      <c r="B888">
        <v>6</v>
      </c>
      <c r="C888">
        <v>43378065</v>
      </c>
      <c r="D888">
        <v>43345803</v>
      </c>
      <c r="E888" t="s">
        <v>5197</v>
      </c>
      <c r="F888">
        <v>0.61</v>
      </c>
      <c r="G888" t="s">
        <v>5247</v>
      </c>
      <c r="H888" t="s">
        <v>6120</v>
      </c>
      <c r="I888" t="s">
        <v>14</v>
      </c>
      <c r="J888" t="s">
        <v>12</v>
      </c>
      <c r="K888">
        <v>16</v>
      </c>
      <c r="L888" t="s">
        <v>4452</v>
      </c>
      <c r="M888">
        <v>0.37303483850642699</v>
      </c>
      <c r="N888">
        <v>0.80437147177599699</v>
      </c>
    </row>
    <row r="889" spans="1:14">
      <c r="A889" t="s">
        <v>76</v>
      </c>
      <c r="B889">
        <v>6</v>
      </c>
      <c r="C889">
        <v>34430581</v>
      </c>
      <c r="D889">
        <v>34398358</v>
      </c>
      <c r="E889" t="s">
        <v>5196</v>
      </c>
      <c r="F889">
        <v>0</v>
      </c>
      <c r="G889" t="s">
        <v>5247</v>
      </c>
      <c r="H889" t="s">
        <v>5204</v>
      </c>
      <c r="I889" t="s">
        <v>10</v>
      </c>
      <c r="J889" t="s">
        <v>12</v>
      </c>
      <c r="K889">
        <v>7</v>
      </c>
      <c r="L889" t="s">
        <v>5247</v>
      </c>
      <c r="M889">
        <v>0</v>
      </c>
      <c r="N889">
        <v>0.35433043506668699</v>
      </c>
    </row>
    <row r="890" spans="1:14">
      <c r="A890" t="s">
        <v>76</v>
      </c>
      <c r="B890">
        <v>6</v>
      </c>
      <c r="C890">
        <v>34430581</v>
      </c>
      <c r="D890">
        <v>34398358</v>
      </c>
      <c r="E890" t="s">
        <v>5196</v>
      </c>
      <c r="F890">
        <v>0.43</v>
      </c>
      <c r="G890" t="s">
        <v>5247</v>
      </c>
      <c r="H890" t="s">
        <v>6121</v>
      </c>
      <c r="I890" t="s">
        <v>13</v>
      </c>
      <c r="J890" t="s">
        <v>12</v>
      </c>
      <c r="K890">
        <v>6</v>
      </c>
      <c r="L890" t="s">
        <v>4520</v>
      </c>
      <c r="M890">
        <v>0.146811722175092</v>
      </c>
      <c r="N890">
        <v>0.76783507813121099</v>
      </c>
    </row>
    <row r="891" spans="1:14">
      <c r="A891" t="s">
        <v>76</v>
      </c>
      <c r="B891">
        <v>6</v>
      </c>
      <c r="C891">
        <v>34430581</v>
      </c>
      <c r="D891">
        <v>34398358</v>
      </c>
      <c r="E891" t="s">
        <v>5196</v>
      </c>
      <c r="F891">
        <v>0.16</v>
      </c>
      <c r="G891" t="s">
        <v>5247</v>
      </c>
      <c r="H891" t="s">
        <v>6122</v>
      </c>
      <c r="I891" t="s">
        <v>14</v>
      </c>
      <c r="J891" t="s">
        <v>12</v>
      </c>
      <c r="K891">
        <v>17</v>
      </c>
      <c r="L891" t="s">
        <v>4545</v>
      </c>
      <c r="M891">
        <v>5.3258436658090498E-2</v>
      </c>
      <c r="N891">
        <v>0.39207789514792901</v>
      </c>
    </row>
    <row r="892" spans="1:14">
      <c r="A892" t="s">
        <v>1043</v>
      </c>
      <c r="B892">
        <v>6</v>
      </c>
      <c r="C892">
        <v>142476152</v>
      </c>
      <c r="D892">
        <v>142797289</v>
      </c>
      <c r="E892" t="s">
        <v>5196</v>
      </c>
      <c r="F892">
        <v>0.06</v>
      </c>
      <c r="G892" t="s">
        <v>5247</v>
      </c>
      <c r="H892" t="s">
        <v>6123</v>
      </c>
      <c r="I892" t="s">
        <v>14</v>
      </c>
      <c r="J892" t="s">
        <v>12</v>
      </c>
      <c r="K892">
        <v>16</v>
      </c>
      <c r="L892" t="s">
        <v>4460</v>
      </c>
      <c r="M892">
        <v>1.03676375678321E-2</v>
      </c>
      <c r="N892">
        <v>0.28000712130247202</v>
      </c>
    </row>
    <row r="893" spans="1:14">
      <c r="A893" t="s">
        <v>1044</v>
      </c>
      <c r="B893">
        <v>7</v>
      </c>
      <c r="C893">
        <v>2774637</v>
      </c>
      <c r="D893">
        <v>2814271</v>
      </c>
      <c r="E893" t="s">
        <v>5196</v>
      </c>
      <c r="F893">
        <v>0.54</v>
      </c>
      <c r="G893" t="s">
        <v>5247</v>
      </c>
      <c r="H893" t="s">
        <v>6124</v>
      </c>
      <c r="I893" t="s">
        <v>14</v>
      </c>
      <c r="J893" t="s">
        <v>12</v>
      </c>
      <c r="K893">
        <v>16</v>
      </c>
      <c r="L893" t="s">
        <v>4564</v>
      </c>
      <c r="M893">
        <v>0.31281977470891997</v>
      </c>
      <c r="N893">
        <v>0.75169161084832503</v>
      </c>
    </row>
    <row r="894" spans="1:14">
      <c r="A894" t="s">
        <v>1045</v>
      </c>
      <c r="B894">
        <v>10</v>
      </c>
      <c r="C894">
        <v>79171724</v>
      </c>
      <c r="D894">
        <v>80931481</v>
      </c>
      <c r="E894" t="s">
        <v>5198</v>
      </c>
      <c r="F894">
        <v>0.55000000000000004</v>
      </c>
      <c r="G894" t="s">
        <v>5247</v>
      </c>
      <c r="H894" t="s">
        <v>6125</v>
      </c>
      <c r="I894" t="s">
        <v>14</v>
      </c>
      <c r="J894" t="s">
        <v>12</v>
      </c>
      <c r="K894">
        <v>16</v>
      </c>
      <c r="L894" t="s">
        <v>4531</v>
      </c>
      <c r="M894">
        <v>0.32120409674385902</v>
      </c>
      <c r="N894">
        <v>0.75943513520269701</v>
      </c>
    </row>
    <row r="895" spans="1:14">
      <c r="A895" t="s">
        <v>1046</v>
      </c>
      <c r="B895">
        <v>8</v>
      </c>
      <c r="C895">
        <v>8522961</v>
      </c>
      <c r="D895">
        <v>8380471</v>
      </c>
      <c r="E895" t="s">
        <v>5198</v>
      </c>
      <c r="F895">
        <v>0.21</v>
      </c>
      <c r="G895" t="s">
        <v>5247</v>
      </c>
      <c r="H895" t="s">
        <v>6126</v>
      </c>
      <c r="I895" t="s">
        <v>13</v>
      </c>
      <c r="J895" t="s">
        <v>12</v>
      </c>
      <c r="K895">
        <v>5</v>
      </c>
      <c r="L895" t="s">
        <v>4442</v>
      </c>
      <c r="M895">
        <v>3.9425102245849102E-2</v>
      </c>
      <c r="N895">
        <v>0.63257472732839204</v>
      </c>
    </row>
    <row r="896" spans="1:14">
      <c r="A896" t="s">
        <v>1046</v>
      </c>
      <c r="B896">
        <v>8</v>
      </c>
      <c r="C896">
        <v>8522961</v>
      </c>
      <c r="D896">
        <v>8380471</v>
      </c>
      <c r="E896" t="s">
        <v>5198</v>
      </c>
      <c r="F896">
        <v>0.52</v>
      </c>
      <c r="G896" t="s">
        <v>5247</v>
      </c>
      <c r="H896" t="s">
        <v>6127</v>
      </c>
      <c r="I896" t="s">
        <v>14</v>
      </c>
      <c r="J896" t="s">
        <v>12</v>
      </c>
      <c r="K896">
        <v>16</v>
      </c>
      <c r="L896" t="s">
        <v>4515</v>
      </c>
      <c r="M896">
        <v>0.29626545616538003</v>
      </c>
      <c r="N896">
        <v>0.73599023661324203</v>
      </c>
    </row>
    <row r="897" spans="1:14">
      <c r="A897" t="s">
        <v>1047</v>
      </c>
      <c r="B897">
        <v>8</v>
      </c>
      <c r="C897">
        <v>56187590</v>
      </c>
      <c r="D897">
        <v>57100149</v>
      </c>
      <c r="E897" t="s">
        <v>5196</v>
      </c>
      <c r="F897">
        <v>0.28999999999999998</v>
      </c>
      <c r="G897" t="s">
        <v>5247</v>
      </c>
      <c r="H897" t="s">
        <v>6128</v>
      </c>
      <c r="I897" t="s">
        <v>14</v>
      </c>
      <c r="J897" t="s">
        <v>12</v>
      </c>
      <c r="K897">
        <v>16</v>
      </c>
      <c r="L897" t="s">
        <v>4488</v>
      </c>
      <c r="M897">
        <v>0.12690074085692801</v>
      </c>
      <c r="N897">
        <v>0.53441448496753496</v>
      </c>
    </row>
    <row r="898" spans="1:14">
      <c r="A898" t="s">
        <v>1048</v>
      </c>
      <c r="B898">
        <v>17</v>
      </c>
      <c r="C898">
        <v>63661741</v>
      </c>
      <c r="D898">
        <v>61739101</v>
      </c>
      <c r="E898" t="s">
        <v>5195</v>
      </c>
      <c r="F898">
        <v>1</v>
      </c>
      <c r="G898" t="s">
        <v>5247</v>
      </c>
      <c r="H898" t="s">
        <v>6129</v>
      </c>
      <c r="I898" t="s">
        <v>14</v>
      </c>
      <c r="J898" t="s">
        <v>12</v>
      </c>
      <c r="K898">
        <v>16</v>
      </c>
      <c r="L898" t="s">
        <v>5273</v>
      </c>
      <c r="M898">
        <v>0.806392319465564</v>
      </c>
      <c r="N898">
        <v>1</v>
      </c>
    </row>
    <row r="899" spans="1:14">
      <c r="A899" t="s">
        <v>1049</v>
      </c>
      <c r="B899">
        <v>9</v>
      </c>
      <c r="C899">
        <v>136220024</v>
      </c>
      <c r="D899">
        <v>139111870</v>
      </c>
      <c r="E899" t="s">
        <v>5195</v>
      </c>
      <c r="F899">
        <v>0.18</v>
      </c>
      <c r="G899" t="s">
        <v>5247</v>
      </c>
      <c r="H899" t="s">
        <v>6130</v>
      </c>
      <c r="I899" t="s">
        <v>14</v>
      </c>
      <c r="J899" t="s">
        <v>12</v>
      </c>
      <c r="K899">
        <v>16</v>
      </c>
      <c r="L899" t="s">
        <v>4477</v>
      </c>
      <c r="M899">
        <v>6.1913216705024303E-2</v>
      </c>
      <c r="N899">
        <v>0.42199569883701499</v>
      </c>
    </row>
    <row r="900" spans="1:14">
      <c r="A900" t="s">
        <v>1050</v>
      </c>
      <c r="B900">
        <v>1</v>
      </c>
      <c r="C900">
        <v>210171539</v>
      </c>
      <c r="D900">
        <v>210344884</v>
      </c>
      <c r="E900" t="s">
        <v>5195</v>
      </c>
      <c r="F900">
        <v>0.67</v>
      </c>
      <c r="G900" t="s">
        <v>5247</v>
      </c>
      <c r="H900" t="s">
        <v>6131</v>
      </c>
      <c r="I900" t="s">
        <v>14</v>
      </c>
      <c r="J900" t="s">
        <v>12</v>
      </c>
      <c r="K900">
        <v>16</v>
      </c>
      <c r="L900" t="s">
        <v>4567</v>
      </c>
      <c r="M900">
        <v>0.42758742496038799</v>
      </c>
      <c r="N900">
        <v>0.84658596365790395</v>
      </c>
    </row>
    <row r="901" spans="1:14">
      <c r="A901" t="s">
        <v>1051</v>
      </c>
      <c r="B901">
        <v>9</v>
      </c>
      <c r="C901">
        <v>96439303</v>
      </c>
      <c r="D901">
        <v>99201585</v>
      </c>
      <c r="E901" t="s">
        <v>5196</v>
      </c>
      <c r="F901">
        <v>0.65</v>
      </c>
      <c r="G901" t="s">
        <v>5247</v>
      </c>
      <c r="H901" t="s">
        <v>6132</v>
      </c>
      <c r="I901" t="s">
        <v>14</v>
      </c>
      <c r="J901" t="s">
        <v>12</v>
      </c>
      <c r="K901">
        <v>16</v>
      </c>
      <c r="L901" t="s">
        <v>4465</v>
      </c>
      <c r="M901">
        <v>0.40908828404715403</v>
      </c>
      <c r="N901">
        <v>0.83282941179251502</v>
      </c>
    </row>
    <row r="902" spans="1:14">
      <c r="A902" t="s">
        <v>77</v>
      </c>
      <c r="B902">
        <v>10</v>
      </c>
      <c r="C902">
        <v>10215314</v>
      </c>
      <c r="D902">
        <v>10257277</v>
      </c>
      <c r="E902" t="s">
        <v>5197</v>
      </c>
      <c r="F902">
        <v>0.01</v>
      </c>
      <c r="G902" t="s">
        <v>5247</v>
      </c>
      <c r="H902" t="s">
        <v>6133</v>
      </c>
      <c r="I902" t="s">
        <v>10</v>
      </c>
      <c r="J902" t="s">
        <v>12</v>
      </c>
      <c r="K902">
        <v>6</v>
      </c>
      <c r="L902" t="s">
        <v>4525</v>
      </c>
      <c r="M902">
        <v>1.5151638819502301E-4</v>
      </c>
      <c r="N902">
        <v>0.40237608575592698</v>
      </c>
    </row>
    <row r="903" spans="1:14">
      <c r="A903" t="s">
        <v>77</v>
      </c>
      <c r="B903">
        <v>10</v>
      </c>
      <c r="C903">
        <v>10215314</v>
      </c>
      <c r="D903">
        <v>10257277</v>
      </c>
      <c r="E903" t="s">
        <v>5197</v>
      </c>
      <c r="F903">
        <v>0</v>
      </c>
      <c r="G903" t="s">
        <v>5247</v>
      </c>
      <c r="H903" t="s">
        <v>5211</v>
      </c>
      <c r="I903" t="s">
        <v>13</v>
      </c>
      <c r="J903" t="s">
        <v>12</v>
      </c>
      <c r="K903">
        <v>6</v>
      </c>
      <c r="L903" t="s">
        <v>5247</v>
      </c>
      <c r="M903">
        <v>0</v>
      </c>
      <c r="N903">
        <v>0.39033428790216501</v>
      </c>
    </row>
    <row r="904" spans="1:14">
      <c r="A904" t="s">
        <v>77</v>
      </c>
      <c r="B904">
        <v>10</v>
      </c>
      <c r="C904">
        <v>10215314</v>
      </c>
      <c r="D904">
        <v>10257277</v>
      </c>
      <c r="E904" t="s">
        <v>5197</v>
      </c>
      <c r="F904">
        <v>0.25</v>
      </c>
      <c r="G904" t="s">
        <v>5247</v>
      </c>
      <c r="H904" t="s">
        <v>6134</v>
      </c>
      <c r="I904" t="s">
        <v>14</v>
      </c>
      <c r="J904" t="s">
        <v>12</v>
      </c>
      <c r="K904">
        <v>16</v>
      </c>
      <c r="L904" t="s">
        <v>4506</v>
      </c>
      <c r="M904">
        <v>0.10182067491213</v>
      </c>
      <c r="N904">
        <v>0.49498316535508802</v>
      </c>
    </row>
    <row r="905" spans="1:14">
      <c r="A905" t="s">
        <v>1052</v>
      </c>
      <c r="B905">
        <v>5</v>
      </c>
      <c r="C905">
        <v>87431873</v>
      </c>
      <c r="D905">
        <v>86727690</v>
      </c>
      <c r="E905" t="s">
        <v>5198</v>
      </c>
      <c r="F905">
        <v>1</v>
      </c>
      <c r="G905" t="s">
        <v>5247</v>
      </c>
      <c r="H905" t="s">
        <v>6135</v>
      </c>
      <c r="I905" t="s">
        <v>14</v>
      </c>
      <c r="J905" t="s">
        <v>12</v>
      </c>
      <c r="K905">
        <v>16</v>
      </c>
      <c r="L905" t="s">
        <v>5273</v>
      </c>
      <c r="M905">
        <v>0.806392319465564</v>
      </c>
      <c r="N905">
        <v>1</v>
      </c>
    </row>
    <row r="906" spans="1:14">
      <c r="A906" t="s">
        <v>1053</v>
      </c>
      <c r="B906">
        <v>6</v>
      </c>
      <c r="C906">
        <v>34195307</v>
      </c>
      <c r="D906">
        <v>34163084</v>
      </c>
      <c r="E906" t="s">
        <v>5197</v>
      </c>
      <c r="F906">
        <v>0</v>
      </c>
      <c r="G906" t="s">
        <v>5247</v>
      </c>
      <c r="H906" t="s">
        <v>6136</v>
      </c>
      <c r="I906" t="s">
        <v>14</v>
      </c>
      <c r="J906" t="s">
        <v>12</v>
      </c>
      <c r="K906">
        <v>16</v>
      </c>
      <c r="L906" t="s">
        <v>5247</v>
      </c>
      <c r="M906">
        <v>0</v>
      </c>
      <c r="N906">
        <v>0.193607680534436</v>
      </c>
    </row>
    <row r="907" spans="1:14">
      <c r="A907" t="s">
        <v>1054</v>
      </c>
      <c r="B907">
        <v>2</v>
      </c>
      <c r="C907">
        <v>210422172</v>
      </c>
      <c r="D907">
        <v>211286896</v>
      </c>
      <c r="E907" t="s">
        <v>5197</v>
      </c>
      <c r="F907">
        <v>1</v>
      </c>
      <c r="G907" t="s">
        <v>5247</v>
      </c>
      <c r="H907" t="s">
        <v>6137</v>
      </c>
      <c r="I907" t="s">
        <v>14</v>
      </c>
      <c r="J907" t="s">
        <v>12</v>
      </c>
      <c r="K907">
        <v>16</v>
      </c>
      <c r="L907" t="s">
        <v>5273</v>
      </c>
      <c r="M907">
        <v>0.806392319465564</v>
      </c>
      <c r="N907">
        <v>1</v>
      </c>
    </row>
    <row r="908" spans="1:14">
      <c r="A908" t="s">
        <v>1055</v>
      </c>
      <c r="B908">
        <v>12</v>
      </c>
      <c r="C908">
        <v>101980010</v>
      </c>
      <c r="D908">
        <v>102373788</v>
      </c>
      <c r="E908" t="s">
        <v>5196</v>
      </c>
      <c r="F908">
        <v>0.21</v>
      </c>
      <c r="G908" t="s">
        <v>5247</v>
      </c>
      <c r="H908" t="s">
        <v>6138</v>
      </c>
      <c r="I908" t="s">
        <v>14</v>
      </c>
      <c r="J908" t="s">
        <v>12</v>
      </c>
      <c r="K908">
        <v>16</v>
      </c>
      <c r="L908" t="s">
        <v>4442</v>
      </c>
      <c r="M908">
        <v>7.8338045832293507E-2</v>
      </c>
      <c r="N908">
        <v>0.45395440887768002</v>
      </c>
    </row>
    <row r="909" spans="1:14">
      <c r="A909" t="s">
        <v>1056</v>
      </c>
      <c r="B909">
        <v>7</v>
      </c>
      <c r="C909">
        <v>2723468</v>
      </c>
      <c r="D909">
        <v>2763102</v>
      </c>
      <c r="E909" t="s">
        <v>5198</v>
      </c>
      <c r="F909">
        <v>0</v>
      </c>
      <c r="G909" t="s">
        <v>5247</v>
      </c>
      <c r="H909" t="s">
        <v>6139</v>
      </c>
      <c r="I909" t="s">
        <v>14</v>
      </c>
      <c r="J909" t="s">
        <v>12</v>
      </c>
      <c r="K909">
        <v>16</v>
      </c>
      <c r="L909" t="s">
        <v>5247</v>
      </c>
      <c r="M909">
        <v>0</v>
      </c>
      <c r="N909">
        <v>0.193607680534436</v>
      </c>
    </row>
    <row r="910" spans="1:14">
      <c r="A910" t="s">
        <v>1057</v>
      </c>
      <c r="B910">
        <v>14</v>
      </c>
      <c r="C910">
        <v>91993614</v>
      </c>
      <c r="D910">
        <v>92459958</v>
      </c>
      <c r="E910" t="s">
        <v>5195</v>
      </c>
      <c r="F910">
        <v>0.46</v>
      </c>
      <c r="G910" t="s">
        <v>5247</v>
      </c>
      <c r="H910" t="s">
        <v>6140</v>
      </c>
      <c r="I910" t="s">
        <v>14</v>
      </c>
      <c r="J910" t="s">
        <v>12</v>
      </c>
      <c r="K910">
        <v>16</v>
      </c>
      <c r="L910" t="s">
        <v>4458</v>
      </c>
      <c r="M910">
        <v>0.248308389151675</v>
      </c>
      <c r="N910">
        <v>0.68718022529108003</v>
      </c>
    </row>
    <row r="911" spans="1:14">
      <c r="A911" t="s">
        <v>1058</v>
      </c>
      <c r="B911">
        <v>14</v>
      </c>
      <c r="C911">
        <v>42470268</v>
      </c>
      <c r="D911">
        <v>42939471</v>
      </c>
      <c r="E911" t="s">
        <v>5195</v>
      </c>
      <c r="F911">
        <v>0.22</v>
      </c>
      <c r="G911" t="s">
        <v>5247</v>
      </c>
      <c r="H911" t="s">
        <v>6141</v>
      </c>
      <c r="I911" t="s">
        <v>10</v>
      </c>
      <c r="J911" t="s">
        <v>12</v>
      </c>
      <c r="K911">
        <v>6</v>
      </c>
      <c r="L911" t="s">
        <v>4476</v>
      </c>
      <c r="M911">
        <v>4.8355075417360997E-2</v>
      </c>
      <c r="N911">
        <v>0.61023212580785102</v>
      </c>
    </row>
    <row r="912" spans="1:14">
      <c r="A912" t="s">
        <v>1058</v>
      </c>
      <c r="B912">
        <v>14</v>
      </c>
      <c r="C912">
        <v>42470268</v>
      </c>
      <c r="D912">
        <v>42939471</v>
      </c>
      <c r="E912" t="s">
        <v>5195</v>
      </c>
      <c r="F912">
        <v>0.38</v>
      </c>
      <c r="G912" t="s">
        <v>5247</v>
      </c>
      <c r="H912" t="s">
        <v>6142</v>
      </c>
      <c r="I912" t="s">
        <v>14</v>
      </c>
      <c r="J912" t="s">
        <v>12</v>
      </c>
      <c r="K912">
        <v>16</v>
      </c>
      <c r="L912" t="s">
        <v>4441</v>
      </c>
      <c r="M912">
        <v>0.18839871074100001</v>
      </c>
      <c r="N912">
        <v>0.61806713258726498</v>
      </c>
    </row>
    <row r="913" spans="1:14">
      <c r="A913" t="s">
        <v>1059</v>
      </c>
      <c r="B913">
        <v>11</v>
      </c>
      <c r="C913">
        <v>46063126</v>
      </c>
      <c r="D913">
        <v>46084677</v>
      </c>
      <c r="E913" t="s">
        <v>5196</v>
      </c>
      <c r="F913">
        <v>0</v>
      </c>
      <c r="G913" t="s">
        <v>5247</v>
      </c>
      <c r="H913" t="s">
        <v>6143</v>
      </c>
      <c r="I913" t="s">
        <v>14</v>
      </c>
      <c r="J913" t="s">
        <v>12</v>
      </c>
      <c r="K913">
        <v>16</v>
      </c>
      <c r="L913" t="s">
        <v>5247</v>
      </c>
      <c r="M913">
        <v>0</v>
      </c>
      <c r="N913">
        <v>0.193607680534436</v>
      </c>
    </row>
    <row r="914" spans="1:14">
      <c r="A914" t="s">
        <v>1060</v>
      </c>
      <c r="B914">
        <v>3</v>
      </c>
      <c r="C914">
        <v>188283226</v>
      </c>
      <c r="D914">
        <v>188001014</v>
      </c>
      <c r="E914" t="s">
        <v>5197</v>
      </c>
      <c r="F914">
        <v>0.95</v>
      </c>
      <c r="G914" t="s">
        <v>5247</v>
      </c>
      <c r="H914" t="s">
        <v>6144</v>
      </c>
      <c r="I914" t="s">
        <v>14</v>
      </c>
      <c r="J914" t="s">
        <v>12</v>
      </c>
      <c r="K914">
        <v>16</v>
      </c>
      <c r="L914" t="s">
        <v>4533</v>
      </c>
      <c r="M914">
        <v>0.73331242275111896</v>
      </c>
      <c r="N914">
        <v>0.99244066476788895</v>
      </c>
    </row>
    <row r="915" spans="1:14">
      <c r="A915" t="s">
        <v>1061</v>
      </c>
      <c r="B915">
        <v>19</v>
      </c>
      <c r="C915">
        <v>51272863</v>
      </c>
      <c r="D915">
        <v>51776117</v>
      </c>
      <c r="E915" t="s">
        <v>5198</v>
      </c>
      <c r="F915">
        <v>1</v>
      </c>
      <c r="G915" t="s">
        <v>5247</v>
      </c>
      <c r="H915" t="s">
        <v>6145</v>
      </c>
      <c r="I915" t="s">
        <v>14</v>
      </c>
      <c r="J915" t="s">
        <v>12</v>
      </c>
      <c r="K915">
        <v>16</v>
      </c>
      <c r="L915" t="s">
        <v>5273</v>
      </c>
      <c r="M915">
        <v>0.806392319465564</v>
      </c>
      <c r="N915">
        <v>1</v>
      </c>
    </row>
    <row r="916" spans="1:14">
      <c r="A916" t="s">
        <v>1062</v>
      </c>
      <c r="B916">
        <v>5</v>
      </c>
      <c r="C916">
        <v>173557111</v>
      </c>
      <c r="D916">
        <v>172984114</v>
      </c>
      <c r="E916" t="s">
        <v>5195</v>
      </c>
      <c r="F916">
        <v>0.26</v>
      </c>
      <c r="G916" t="s">
        <v>5247</v>
      </c>
      <c r="H916" t="s">
        <v>6146</v>
      </c>
      <c r="I916" t="s">
        <v>14</v>
      </c>
      <c r="J916" t="s">
        <v>12</v>
      </c>
      <c r="K916">
        <v>16</v>
      </c>
      <c r="L916" t="s">
        <v>4459</v>
      </c>
      <c r="M916">
        <v>0.10794835711853</v>
      </c>
      <c r="N916">
        <v>0.50498332953799996</v>
      </c>
    </row>
    <row r="917" spans="1:14">
      <c r="A917" t="s">
        <v>1063</v>
      </c>
      <c r="B917">
        <v>19</v>
      </c>
      <c r="C917">
        <v>7184751</v>
      </c>
      <c r="D917">
        <v>7184762</v>
      </c>
      <c r="E917" t="s">
        <v>5196</v>
      </c>
      <c r="F917">
        <v>0.63</v>
      </c>
      <c r="G917" t="s">
        <v>5247</v>
      </c>
      <c r="H917" t="s">
        <v>6147</v>
      </c>
      <c r="I917" t="s">
        <v>14</v>
      </c>
      <c r="J917" t="s">
        <v>12</v>
      </c>
      <c r="K917">
        <v>16</v>
      </c>
      <c r="L917" t="s">
        <v>4480</v>
      </c>
      <c r="M917">
        <v>0.39090711596247002</v>
      </c>
      <c r="N917">
        <v>0.81875488709857702</v>
      </c>
    </row>
    <row r="918" spans="1:14">
      <c r="A918" t="s">
        <v>1064</v>
      </c>
      <c r="B918">
        <v>8</v>
      </c>
      <c r="C918">
        <v>21913252</v>
      </c>
      <c r="D918">
        <v>21770763</v>
      </c>
      <c r="E918" t="s">
        <v>5195</v>
      </c>
      <c r="F918">
        <v>0.43</v>
      </c>
      <c r="G918" t="s">
        <v>5247</v>
      </c>
      <c r="H918" t="s">
        <v>6148</v>
      </c>
      <c r="I918" t="s">
        <v>14</v>
      </c>
      <c r="J918" t="s">
        <v>12</v>
      </c>
      <c r="K918">
        <v>16</v>
      </c>
      <c r="L918" t="s">
        <v>4520</v>
      </c>
      <c r="M918">
        <v>0.22529371473349299</v>
      </c>
      <c r="N918">
        <v>0.66181136054132805</v>
      </c>
    </row>
    <row r="919" spans="1:14">
      <c r="A919" t="s">
        <v>1065</v>
      </c>
      <c r="B919">
        <v>8</v>
      </c>
      <c r="C919">
        <v>61141904</v>
      </c>
      <c r="D919">
        <v>62054463</v>
      </c>
      <c r="E919" t="s">
        <v>5197</v>
      </c>
      <c r="F919">
        <v>1</v>
      </c>
      <c r="G919" t="s">
        <v>5247</v>
      </c>
      <c r="H919" t="s">
        <v>6149</v>
      </c>
      <c r="I919" t="s">
        <v>14</v>
      </c>
      <c r="J919" t="s">
        <v>1066</v>
      </c>
      <c r="K919">
        <v>16</v>
      </c>
      <c r="L919" t="s">
        <v>5273</v>
      </c>
      <c r="M919">
        <v>0.806392319465564</v>
      </c>
      <c r="N919">
        <v>1</v>
      </c>
    </row>
    <row r="920" spans="1:14">
      <c r="A920" t="s">
        <v>1067</v>
      </c>
      <c r="B920">
        <v>5</v>
      </c>
      <c r="C920">
        <v>139701160</v>
      </c>
      <c r="D920">
        <v>139080745</v>
      </c>
      <c r="E920" t="s">
        <v>5196</v>
      </c>
      <c r="F920">
        <v>0.79</v>
      </c>
      <c r="G920" t="s">
        <v>5247</v>
      </c>
      <c r="H920" t="s">
        <v>6150</v>
      </c>
      <c r="I920" t="s">
        <v>14</v>
      </c>
      <c r="J920" t="s">
        <v>1066</v>
      </c>
      <c r="K920">
        <v>16</v>
      </c>
      <c r="L920" t="s">
        <v>4542</v>
      </c>
      <c r="M920">
        <v>0.54604559112231998</v>
      </c>
      <c r="N920">
        <v>0.92166195416770602</v>
      </c>
    </row>
    <row r="921" spans="1:14">
      <c r="A921" t="s">
        <v>1068</v>
      </c>
      <c r="B921">
        <v>3</v>
      </c>
      <c r="C921">
        <v>132039233</v>
      </c>
      <c r="D921">
        <v>131758077</v>
      </c>
      <c r="E921" t="s">
        <v>5198</v>
      </c>
      <c r="F921">
        <v>0.26</v>
      </c>
      <c r="G921" t="s">
        <v>5247</v>
      </c>
      <c r="H921" t="s">
        <v>6151</v>
      </c>
      <c r="I921" t="s">
        <v>10</v>
      </c>
      <c r="J921" t="s">
        <v>1066</v>
      </c>
      <c r="K921">
        <v>5</v>
      </c>
      <c r="L921" t="s">
        <v>4459</v>
      </c>
      <c r="M921">
        <v>5.6919537459588401E-2</v>
      </c>
      <c r="N921">
        <v>0.67163204563633505</v>
      </c>
    </row>
    <row r="922" spans="1:14">
      <c r="A922" t="s">
        <v>1068</v>
      </c>
      <c r="B922">
        <v>3</v>
      </c>
      <c r="C922">
        <v>132039233</v>
      </c>
      <c r="D922">
        <v>131758077</v>
      </c>
      <c r="E922" t="s">
        <v>5198</v>
      </c>
      <c r="F922">
        <v>0.7</v>
      </c>
      <c r="G922" t="s">
        <v>5247</v>
      </c>
      <c r="H922" t="s">
        <v>6152</v>
      </c>
      <c r="I922" t="s">
        <v>14</v>
      </c>
      <c r="J922" t="s">
        <v>1066</v>
      </c>
      <c r="K922">
        <v>16</v>
      </c>
      <c r="L922" t="s">
        <v>4548</v>
      </c>
      <c r="M922">
        <v>0.4559568374854</v>
      </c>
      <c r="N922">
        <v>0.86660009030082596</v>
      </c>
    </row>
    <row r="923" spans="1:14">
      <c r="A923" t="s">
        <v>1069</v>
      </c>
      <c r="B923">
        <v>4</v>
      </c>
      <c r="C923">
        <v>18510115</v>
      </c>
      <c r="D923">
        <v>18511738</v>
      </c>
      <c r="E923" t="s">
        <v>5196</v>
      </c>
      <c r="F923">
        <v>0.41</v>
      </c>
      <c r="G923" t="s">
        <v>5247</v>
      </c>
      <c r="H923" t="s">
        <v>6153</v>
      </c>
      <c r="I923" t="s">
        <v>10</v>
      </c>
      <c r="J923" t="s">
        <v>1066</v>
      </c>
      <c r="K923">
        <v>6</v>
      </c>
      <c r="L923" t="s">
        <v>5201</v>
      </c>
      <c r="M923">
        <v>0.13584706474827701</v>
      </c>
      <c r="N923">
        <v>0.75441310707411202</v>
      </c>
    </row>
    <row r="924" spans="1:14">
      <c r="A924" t="s">
        <v>1069</v>
      </c>
      <c r="B924">
        <v>4</v>
      </c>
      <c r="C924">
        <v>18510115</v>
      </c>
      <c r="D924">
        <v>18511738</v>
      </c>
      <c r="E924" t="s">
        <v>5196</v>
      </c>
      <c r="F924">
        <v>0.18</v>
      </c>
      <c r="G924" t="s">
        <v>5247</v>
      </c>
      <c r="H924" t="s">
        <v>6154</v>
      </c>
      <c r="I924" t="s">
        <v>14</v>
      </c>
      <c r="J924" t="s">
        <v>1066</v>
      </c>
      <c r="K924">
        <v>16</v>
      </c>
      <c r="L924" t="s">
        <v>4477</v>
      </c>
      <c r="M924">
        <v>6.1913216705024303E-2</v>
      </c>
      <c r="N924">
        <v>0.42199569883701499</v>
      </c>
    </row>
    <row r="925" spans="1:14">
      <c r="A925" t="s">
        <v>1072</v>
      </c>
      <c r="B925">
        <v>2</v>
      </c>
      <c r="C925">
        <v>218722568</v>
      </c>
      <c r="D925">
        <v>219587291</v>
      </c>
      <c r="E925" t="s">
        <v>5196</v>
      </c>
      <c r="F925">
        <v>0</v>
      </c>
      <c r="G925" t="s">
        <v>5247</v>
      </c>
      <c r="H925" t="s">
        <v>6155</v>
      </c>
      <c r="I925" t="s">
        <v>10</v>
      </c>
      <c r="J925" t="s">
        <v>1066</v>
      </c>
      <c r="K925">
        <v>6</v>
      </c>
      <c r="L925" t="s">
        <v>5247</v>
      </c>
      <c r="M925">
        <v>0</v>
      </c>
      <c r="N925">
        <v>0.39033428790216501</v>
      </c>
    </row>
    <row r="926" spans="1:14">
      <c r="A926" t="s">
        <v>1072</v>
      </c>
      <c r="B926">
        <v>2</v>
      </c>
      <c r="C926">
        <v>218722568</v>
      </c>
      <c r="D926">
        <v>219587291</v>
      </c>
      <c r="E926" t="s">
        <v>5196</v>
      </c>
      <c r="F926">
        <v>0.51</v>
      </c>
      <c r="G926" t="s">
        <v>5247</v>
      </c>
      <c r="H926" t="s">
        <v>6156</v>
      </c>
      <c r="I926" t="s">
        <v>14</v>
      </c>
      <c r="J926" t="s">
        <v>1066</v>
      </c>
      <c r="K926">
        <v>16</v>
      </c>
      <c r="L926" t="s">
        <v>4514</v>
      </c>
      <c r="M926">
        <v>0.28809504412547499</v>
      </c>
      <c r="N926">
        <v>0.72803280226383604</v>
      </c>
    </row>
    <row r="927" spans="1:14">
      <c r="A927" t="s">
        <v>1073</v>
      </c>
      <c r="B927">
        <v>7</v>
      </c>
      <c r="C927">
        <v>122324295</v>
      </c>
      <c r="D927">
        <v>121964349</v>
      </c>
      <c r="E927" t="s">
        <v>5197</v>
      </c>
      <c r="F927">
        <v>0.63</v>
      </c>
      <c r="G927" t="s">
        <v>5247</v>
      </c>
      <c r="H927" t="s">
        <v>6157</v>
      </c>
      <c r="I927" t="s">
        <v>14</v>
      </c>
      <c r="J927" t="s">
        <v>1066</v>
      </c>
      <c r="K927">
        <v>16</v>
      </c>
      <c r="L927" t="s">
        <v>4480</v>
      </c>
      <c r="M927">
        <v>0.39090711596247002</v>
      </c>
      <c r="N927">
        <v>0.81875488709857702</v>
      </c>
    </row>
    <row r="928" spans="1:14">
      <c r="A928" t="s">
        <v>1074</v>
      </c>
      <c r="B928">
        <v>4</v>
      </c>
      <c r="C928">
        <v>3297073</v>
      </c>
      <c r="D928">
        <v>3298800</v>
      </c>
      <c r="E928" t="s">
        <v>5195</v>
      </c>
      <c r="F928">
        <v>0.91</v>
      </c>
      <c r="G928" t="s">
        <v>5247</v>
      </c>
      <c r="H928" t="s">
        <v>6158</v>
      </c>
      <c r="I928" t="s">
        <v>14</v>
      </c>
      <c r="J928" t="s">
        <v>1066</v>
      </c>
      <c r="K928">
        <v>16</v>
      </c>
      <c r="L928" t="s">
        <v>4534</v>
      </c>
      <c r="M928">
        <v>0.68176683412285399</v>
      </c>
      <c r="N928">
        <v>0.97947486783890803</v>
      </c>
    </row>
    <row r="929" spans="1:14">
      <c r="A929" t="s">
        <v>1075</v>
      </c>
      <c r="B929">
        <v>7</v>
      </c>
      <c r="C929">
        <v>113388579</v>
      </c>
      <c r="D929">
        <v>113028634</v>
      </c>
      <c r="E929" t="s">
        <v>5195</v>
      </c>
      <c r="F929">
        <v>0.57999999999999996</v>
      </c>
      <c r="G929" t="s">
        <v>5247</v>
      </c>
      <c r="H929" t="s">
        <v>6159</v>
      </c>
      <c r="I929" t="s">
        <v>14</v>
      </c>
      <c r="J929" t="s">
        <v>1066</v>
      </c>
      <c r="K929">
        <v>16</v>
      </c>
      <c r="L929" t="s">
        <v>4461</v>
      </c>
      <c r="M929">
        <v>0.34678970965990802</v>
      </c>
      <c r="N929">
        <v>0.78223306145458205</v>
      </c>
    </row>
    <row r="930" spans="1:14">
      <c r="A930" t="s">
        <v>1076</v>
      </c>
      <c r="B930">
        <v>11</v>
      </c>
      <c r="C930">
        <v>64281549</v>
      </c>
      <c r="D930">
        <v>64049021</v>
      </c>
      <c r="E930" t="s">
        <v>5197</v>
      </c>
      <c r="F930">
        <v>0.72</v>
      </c>
      <c r="G930" t="s">
        <v>5247</v>
      </c>
      <c r="H930" t="s">
        <v>6160</v>
      </c>
      <c r="I930" t="s">
        <v>14</v>
      </c>
      <c r="J930" t="s">
        <v>1066</v>
      </c>
      <c r="K930">
        <v>16</v>
      </c>
      <c r="L930" t="s">
        <v>4516</v>
      </c>
      <c r="M930">
        <v>0.47530353741797399</v>
      </c>
      <c r="N930">
        <v>0.87950908314687404</v>
      </c>
    </row>
    <row r="931" spans="1:14">
      <c r="A931" t="s">
        <v>1077</v>
      </c>
      <c r="B931">
        <v>1</v>
      </c>
      <c r="C931">
        <v>156080086</v>
      </c>
      <c r="D931">
        <v>156049877</v>
      </c>
      <c r="E931" t="s">
        <v>5197</v>
      </c>
      <c r="F931">
        <v>0.91</v>
      </c>
      <c r="G931" t="s">
        <v>5247</v>
      </c>
      <c r="H931" t="s">
        <v>6161</v>
      </c>
      <c r="I931" t="s">
        <v>14</v>
      </c>
      <c r="J931" t="s">
        <v>1066</v>
      </c>
      <c r="K931">
        <v>16</v>
      </c>
      <c r="L931" t="s">
        <v>4534</v>
      </c>
      <c r="M931">
        <v>0.68176683412285399</v>
      </c>
      <c r="N931">
        <v>0.97947486783890803</v>
      </c>
    </row>
    <row r="932" spans="1:14">
      <c r="A932" t="s">
        <v>1078</v>
      </c>
      <c r="B932">
        <v>1</v>
      </c>
      <c r="C932">
        <v>54263191</v>
      </c>
      <c r="D932">
        <v>54728864</v>
      </c>
      <c r="E932" t="s">
        <v>5198</v>
      </c>
      <c r="F932">
        <v>0.49</v>
      </c>
      <c r="G932" t="s">
        <v>5247</v>
      </c>
      <c r="H932" t="s">
        <v>6162</v>
      </c>
      <c r="I932" t="s">
        <v>14</v>
      </c>
      <c r="J932" t="s">
        <v>1066</v>
      </c>
      <c r="K932">
        <v>16</v>
      </c>
      <c r="L932" t="s">
        <v>4510</v>
      </c>
      <c r="M932">
        <v>0.27196719773616401</v>
      </c>
      <c r="N932">
        <v>0.71190495587452496</v>
      </c>
    </row>
    <row r="933" spans="1:14">
      <c r="A933" t="s">
        <v>1079</v>
      </c>
      <c r="B933">
        <v>2</v>
      </c>
      <c r="C933">
        <v>55054765</v>
      </c>
      <c r="D933">
        <v>55281901</v>
      </c>
      <c r="E933" t="s">
        <v>5197</v>
      </c>
      <c r="F933">
        <v>0.82</v>
      </c>
      <c r="G933" t="s">
        <v>5247</v>
      </c>
      <c r="H933" t="s">
        <v>6163</v>
      </c>
      <c r="I933" t="s">
        <v>14</v>
      </c>
      <c r="J933" t="s">
        <v>1066</v>
      </c>
      <c r="K933">
        <v>16</v>
      </c>
      <c r="L933" t="s">
        <v>4551</v>
      </c>
      <c r="M933">
        <v>0.57800430116298496</v>
      </c>
      <c r="N933">
        <v>0.93808678329497597</v>
      </c>
    </row>
    <row r="934" spans="1:14">
      <c r="A934" t="s">
        <v>1080</v>
      </c>
      <c r="B934">
        <v>1</v>
      </c>
      <c r="C934">
        <v>175032043</v>
      </c>
      <c r="D934">
        <v>175001179</v>
      </c>
      <c r="E934" t="s">
        <v>5198</v>
      </c>
      <c r="F934">
        <v>0.94</v>
      </c>
      <c r="G934" t="s">
        <v>5247</v>
      </c>
      <c r="H934" t="s">
        <v>6164</v>
      </c>
      <c r="I934" t="s">
        <v>14</v>
      </c>
      <c r="J934" t="s">
        <v>1066</v>
      </c>
      <c r="K934">
        <v>16</v>
      </c>
      <c r="L934" t="s">
        <v>4504</v>
      </c>
      <c r="M934">
        <v>0.71999287869752804</v>
      </c>
      <c r="N934">
        <v>0.98963236243216801</v>
      </c>
    </row>
    <row r="935" spans="1:14">
      <c r="A935" t="s">
        <v>1081</v>
      </c>
      <c r="B935">
        <v>14</v>
      </c>
      <c r="C935">
        <v>87855540</v>
      </c>
      <c r="D935">
        <v>88321884</v>
      </c>
      <c r="E935" t="s">
        <v>5196</v>
      </c>
      <c r="F935">
        <v>0.85</v>
      </c>
      <c r="G935" t="s">
        <v>5247</v>
      </c>
      <c r="H935" t="s">
        <v>6165</v>
      </c>
      <c r="I935" t="s">
        <v>14</v>
      </c>
      <c r="J935" t="s">
        <v>1066</v>
      </c>
      <c r="K935">
        <v>16</v>
      </c>
      <c r="L935" t="s">
        <v>4524</v>
      </c>
      <c r="M935">
        <v>0.61113277891426498</v>
      </c>
      <c r="N935">
        <v>0.95334184471162997</v>
      </c>
    </row>
    <row r="936" spans="1:14">
      <c r="A936" t="s">
        <v>1082</v>
      </c>
      <c r="B936">
        <v>1</v>
      </c>
      <c r="C936">
        <v>31726197</v>
      </c>
      <c r="D936">
        <v>32191798</v>
      </c>
      <c r="E936" t="s">
        <v>5198</v>
      </c>
      <c r="F936">
        <v>0.14000000000000001</v>
      </c>
      <c r="G936" t="s">
        <v>5247</v>
      </c>
      <c r="H936" t="s">
        <v>6166</v>
      </c>
      <c r="I936" t="s">
        <v>13</v>
      </c>
      <c r="J936" t="s">
        <v>1066</v>
      </c>
      <c r="K936">
        <v>6</v>
      </c>
      <c r="L936" t="s">
        <v>4454</v>
      </c>
      <c r="M936">
        <v>2.2175196135739501E-2</v>
      </c>
      <c r="N936">
        <v>0.53886549115381899</v>
      </c>
    </row>
    <row r="937" spans="1:14">
      <c r="A937" t="s">
        <v>1082</v>
      </c>
      <c r="B937">
        <v>1</v>
      </c>
      <c r="C937">
        <v>31726197</v>
      </c>
      <c r="D937">
        <v>32191798</v>
      </c>
      <c r="E937" t="s">
        <v>5198</v>
      </c>
      <c r="F937">
        <v>0.4</v>
      </c>
      <c r="G937" t="s">
        <v>5247</v>
      </c>
      <c r="H937" t="s">
        <v>6167</v>
      </c>
      <c r="I937" t="s">
        <v>14</v>
      </c>
      <c r="J937" t="s">
        <v>1066</v>
      </c>
      <c r="K937">
        <v>16</v>
      </c>
      <c r="L937" t="s">
        <v>4530</v>
      </c>
      <c r="M937">
        <v>0.20293368410163301</v>
      </c>
      <c r="N937">
        <v>0.63578785200525401</v>
      </c>
    </row>
    <row r="938" spans="1:14">
      <c r="A938" t="s">
        <v>1085</v>
      </c>
      <c r="B938">
        <v>12</v>
      </c>
      <c r="C938">
        <v>49005349</v>
      </c>
      <c r="D938">
        <v>49399132</v>
      </c>
      <c r="E938" t="s">
        <v>5198</v>
      </c>
      <c r="F938">
        <v>1</v>
      </c>
      <c r="G938" t="s">
        <v>5247</v>
      </c>
      <c r="H938" t="s">
        <v>6168</v>
      </c>
      <c r="I938" t="s">
        <v>14</v>
      </c>
      <c r="J938" t="s">
        <v>1086</v>
      </c>
      <c r="K938">
        <v>16</v>
      </c>
      <c r="L938" t="s">
        <v>5273</v>
      </c>
      <c r="M938">
        <v>0.806392319465564</v>
      </c>
      <c r="N938">
        <v>1</v>
      </c>
    </row>
    <row r="939" spans="1:14">
      <c r="A939" t="s">
        <v>1087</v>
      </c>
      <c r="B939">
        <v>2</v>
      </c>
      <c r="C939">
        <v>160409399</v>
      </c>
      <c r="D939">
        <v>161265910</v>
      </c>
      <c r="E939" t="s">
        <v>5197</v>
      </c>
      <c r="F939">
        <v>0.65</v>
      </c>
      <c r="G939" t="s">
        <v>5247</v>
      </c>
      <c r="H939" t="s">
        <v>6169</v>
      </c>
      <c r="I939" t="s">
        <v>14</v>
      </c>
      <c r="J939" t="s">
        <v>1086</v>
      </c>
      <c r="K939">
        <v>16</v>
      </c>
      <c r="L939" t="s">
        <v>4465</v>
      </c>
      <c r="M939">
        <v>0.40908828404715403</v>
      </c>
      <c r="N939">
        <v>0.83282941179251502</v>
      </c>
    </row>
    <row r="940" spans="1:14">
      <c r="A940" t="s">
        <v>1088</v>
      </c>
      <c r="B940">
        <v>9</v>
      </c>
      <c r="C940">
        <v>16728534</v>
      </c>
      <c r="D940">
        <v>16728532</v>
      </c>
      <c r="E940" t="s">
        <v>5196</v>
      </c>
      <c r="F940">
        <v>0.81</v>
      </c>
      <c r="G940" t="s">
        <v>5247</v>
      </c>
      <c r="H940" t="s">
        <v>6170</v>
      </c>
      <c r="I940" t="s">
        <v>14</v>
      </c>
      <c r="J940" t="s">
        <v>1086</v>
      </c>
      <c r="K940">
        <v>16</v>
      </c>
      <c r="L940" t="s">
        <v>4513</v>
      </c>
      <c r="M940">
        <v>0.56722925081987297</v>
      </c>
      <c r="N940">
        <v>0.93273398724877699</v>
      </c>
    </row>
    <row r="941" spans="1:14">
      <c r="A941" t="s">
        <v>1089</v>
      </c>
      <c r="B941">
        <v>14</v>
      </c>
      <c r="C941">
        <v>61894303</v>
      </c>
      <c r="D941">
        <v>62361021</v>
      </c>
      <c r="E941" t="s">
        <v>5196</v>
      </c>
      <c r="F941">
        <v>0.53</v>
      </c>
      <c r="G941" t="s">
        <v>5247</v>
      </c>
      <c r="H941" t="s">
        <v>6171</v>
      </c>
      <c r="I941" t="s">
        <v>14</v>
      </c>
      <c r="J941" t="s">
        <v>1086</v>
      </c>
      <c r="K941">
        <v>18</v>
      </c>
      <c r="L941" t="s">
        <v>4535</v>
      </c>
      <c r="M941">
        <v>0.31534512687427302</v>
      </c>
      <c r="N941">
        <v>0.73410211970692696</v>
      </c>
    </row>
    <row r="942" spans="1:14">
      <c r="A942" t="s">
        <v>1092</v>
      </c>
      <c r="B942">
        <v>17</v>
      </c>
      <c r="C942">
        <v>1921011</v>
      </c>
      <c r="D942">
        <v>1824305</v>
      </c>
      <c r="E942" t="s">
        <v>5197</v>
      </c>
      <c r="F942">
        <v>0.95</v>
      </c>
      <c r="G942" t="s">
        <v>5247</v>
      </c>
      <c r="H942" t="s">
        <v>6172</v>
      </c>
      <c r="I942" t="s">
        <v>14</v>
      </c>
      <c r="J942" t="s">
        <v>1086</v>
      </c>
      <c r="K942">
        <v>16</v>
      </c>
      <c r="L942" t="s">
        <v>4533</v>
      </c>
      <c r="M942">
        <v>0.73331242275111896</v>
      </c>
      <c r="N942">
        <v>0.99244066476788895</v>
      </c>
    </row>
    <row r="943" spans="1:14">
      <c r="A943" t="s">
        <v>1093</v>
      </c>
      <c r="B943">
        <v>2</v>
      </c>
      <c r="C943">
        <v>27518370</v>
      </c>
      <c r="D943">
        <v>27741237</v>
      </c>
      <c r="E943" t="s">
        <v>5195</v>
      </c>
      <c r="F943">
        <v>0.06</v>
      </c>
      <c r="G943" t="s">
        <v>5247</v>
      </c>
      <c r="H943" t="s">
        <v>6173</v>
      </c>
      <c r="I943" t="s">
        <v>13</v>
      </c>
      <c r="J943" t="s">
        <v>1094</v>
      </c>
      <c r="K943">
        <v>5</v>
      </c>
      <c r="L943" t="s">
        <v>4460</v>
      </c>
      <c r="M943">
        <v>4.0859567232370397E-3</v>
      </c>
      <c r="N943">
        <v>0.49825861228595703</v>
      </c>
    </row>
    <row r="944" spans="1:14">
      <c r="A944" t="s">
        <v>1093</v>
      </c>
      <c r="B944">
        <v>2</v>
      </c>
      <c r="C944">
        <v>27518370</v>
      </c>
      <c r="D944">
        <v>27741237</v>
      </c>
      <c r="E944" t="s">
        <v>5195</v>
      </c>
      <c r="F944">
        <v>0.49</v>
      </c>
      <c r="G944" t="s">
        <v>5247</v>
      </c>
      <c r="H944" t="s">
        <v>6174</v>
      </c>
      <c r="I944" t="s">
        <v>14</v>
      </c>
      <c r="J944" t="s">
        <v>1094</v>
      </c>
      <c r="K944">
        <v>16</v>
      </c>
      <c r="L944" t="s">
        <v>4510</v>
      </c>
      <c r="M944">
        <v>0.27196719773616401</v>
      </c>
      <c r="N944">
        <v>0.71190495587452496</v>
      </c>
    </row>
    <row r="945" spans="1:14">
      <c r="A945" t="s">
        <v>1095</v>
      </c>
      <c r="B945">
        <v>19</v>
      </c>
      <c r="C945">
        <v>45679046</v>
      </c>
      <c r="D945">
        <v>46182304</v>
      </c>
      <c r="E945" t="s">
        <v>5195</v>
      </c>
      <c r="F945">
        <v>0.95</v>
      </c>
      <c r="G945" t="s">
        <v>5247</v>
      </c>
      <c r="H945" t="s">
        <v>6175</v>
      </c>
      <c r="I945" t="s">
        <v>14</v>
      </c>
      <c r="J945" t="s">
        <v>1096</v>
      </c>
      <c r="K945">
        <v>16</v>
      </c>
      <c r="L945" t="s">
        <v>4533</v>
      </c>
      <c r="M945">
        <v>0.73331242275111896</v>
      </c>
      <c r="N945">
        <v>0.99244066476788895</v>
      </c>
    </row>
    <row r="946" spans="1:14">
      <c r="A946" t="s">
        <v>1097</v>
      </c>
      <c r="B946">
        <v>1</v>
      </c>
      <c r="C946">
        <v>227739541</v>
      </c>
      <c r="D946">
        <v>227927242</v>
      </c>
      <c r="E946" t="s">
        <v>5196</v>
      </c>
      <c r="F946">
        <v>0.7</v>
      </c>
      <c r="G946" t="s">
        <v>5247</v>
      </c>
      <c r="H946" t="s">
        <v>6176</v>
      </c>
      <c r="I946" t="s">
        <v>14</v>
      </c>
      <c r="J946" t="s">
        <v>1098</v>
      </c>
      <c r="K946">
        <v>16</v>
      </c>
      <c r="L946" t="s">
        <v>4548</v>
      </c>
      <c r="M946">
        <v>0.4559568374854</v>
      </c>
      <c r="N946">
        <v>0.86660009030082596</v>
      </c>
    </row>
    <row r="947" spans="1:14">
      <c r="A947" t="s">
        <v>1099</v>
      </c>
      <c r="B947">
        <v>6</v>
      </c>
      <c r="C947">
        <v>75454873</v>
      </c>
      <c r="D947">
        <v>76164589</v>
      </c>
      <c r="E947" t="s">
        <v>5196</v>
      </c>
      <c r="F947">
        <v>0</v>
      </c>
      <c r="G947" t="s">
        <v>5247</v>
      </c>
      <c r="H947" t="s">
        <v>6177</v>
      </c>
      <c r="I947" t="s">
        <v>14</v>
      </c>
      <c r="J947" t="s">
        <v>1098</v>
      </c>
      <c r="K947">
        <v>16</v>
      </c>
      <c r="L947" t="s">
        <v>5247</v>
      </c>
      <c r="M947">
        <v>0</v>
      </c>
      <c r="N947">
        <v>0.193607680534436</v>
      </c>
    </row>
    <row r="948" spans="1:14">
      <c r="A948" t="s">
        <v>1100</v>
      </c>
      <c r="B948">
        <v>8</v>
      </c>
      <c r="C948">
        <v>129711482</v>
      </c>
      <c r="D948">
        <v>130723728</v>
      </c>
      <c r="E948" t="s">
        <v>5196</v>
      </c>
      <c r="F948">
        <v>0.79</v>
      </c>
      <c r="G948" t="s">
        <v>5247</v>
      </c>
      <c r="H948" t="s">
        <v>6178</v>
      </c>
      <c r="I948" t="s">
        <v>14</v>
      </c>
      <c r="J948" t="s">
        <v>1098</v>
      </c>
      <c r="K948">
        <v>16</v>
      </c>
      <c r="L948" t="s">
        <v>4542</v>
      </c>
      <c r="M948">
        <v>0.54604559112231998</v>
      </c>
      <c r="N948">
        <v>0.92166195416770602</v>
      </c>
    </row>
    <row r="949" spans="1:14">
      <c r="A949" t="s">
        <v>1101</v>
      </c>
      <c r="B949">
        <v>3</v>
      </c>
      <c r="C949">
        <v>171007094</v>
      </c>
      <c r="D949">
        <v>170724883</v>
      </c>
      <c r="E949" t="s">
        <v>5195</v>
      </c>
      <c r="F949">
        <v>0.6</v>
      </c>
      <c r="G949" t="s">
        <v>5247</v>
      </c>
      <c r="H949" t="s">
        <v>6179</v>
      </c>
      <c r="I949" t="s">
        <v>14</v>
      </c>
      <c r="J949" t="s">
        <v>1102</v>
      </c>
      <c r="K949">
        <v>16</v>
      </c>
      <c r="L949" t="s">
        <v>4486</v>
      </c>
      <c r="M949">
        <v>0.36421214799474599</v>
      </c>
      <c r="N949">
        <v>0.79706631589836696</v>
      </c>
    </row>
    <row r="950" spans="1:14">
      <c r="A950" t="s">
        <v>1103</v>
      </c>
      <c r="B950">
        <v>8</v>
      </c>
      <c r="C950">
        <v>30996517</v>
      </c>
      <c r="D950">
        <v>30854033</v>
      </c>
      <c r="E950" t="s">
        <v>5196</v>
      </c>
      <c r="F950">
        <v>0.28000000000000003</v>
      </c>
      <c r="G950" t="s">
        <v>5247</v>
      </c>
      <c r="H950" t="s">
        <v>6180</v>
      </c>
      <c r="I950" t="s">
        <v>14</v>
      </c>
      <c r="J950" t="s">
        <v>1104</v>
      </c>
      <c r="K950">
        <v>16</v>
      </c>
      <c r="L950" t="s">
        <v>4558</v>
      </c>
      <c r="M950">
        <v>0.120490916853126</v>
      </c>
      <c r="N950">
        <v>0.52469646258202596</v>
      </c>
    </row>
    <row r="951" spans="1:14">
      <c r="A951" t="s">
        <v>1105</v>
      </c>
      <c r="B951">
        <v>4</v>
      </c>
      <c r="C951">
        <v>38691214</v>
      </c>
      <c r="D951">
        <v>38692835</v>
      </c>
      <c r="E951" t="s">
        <v>5195</v>
      </c>
      <c r="F951">
        <v>0.65</v>
      </c>
      <c r="G951" t="s">
        <v>5247</v>
      </c>
      <c r="H951" t="s">
        <v>6181</v>
      </c>
      <c r="I951" t="s">
        <v>13</v>
      </c>
      <c r="J951" t="s">
        <v>1106</v>
      </c>
      <c r="K951">
        <v>5</v>
      </c>
      <c r="L951" t="s">
        <v>4465</v>
      </c>
      <c r="M951">
        <v>0.26374789172407198</v>
      </c>
      <c r="N951">
        <v>0.905907368840975</v>
      </c>
    </row>
    <row r="952" spans="1:14">
      <c r="A952" t="s">
        <v>1105</v>
      </c>
      <c r="B952">
        <v>4</v>
      </c>
      <c r="C952">
        <v>38691214</v>
      </c>
      <c r="D952">
        <v>38692835</v>
      </c>
      <c r="E952" t="s">
        <v>5195</v>
      </c>
      <c r="F952">
        <v>0.06</v>
      </c>
      <c r="G952" t="s">
        <v>5247</v>
      </c>
      <c r="H952" t="s">
        <v>6182</v>
      </c>
      <c r="I952" t="s">
        <v>14</v>
      </c>
      <c r="J952" t="s">
        <v>1106</v>
      </c>
      <c r="K952">
        <v>16</v>
      </c>
      <c r="L952" t="s">
        <v>4460</v>
      </c>
      <c r="M952">
        <v>1.03676375678321E-2</v>
      </c>
      <c r="N952">
        <v>0.28000712130247202</v>
      </c>
    </row>
    <row r="953" spans="1:14">
      <c r="A953" t="s">
        <v>1109</v>
      </c>
      <c r="B953">
        <v>11</v>
      </c>
      <c r="C953">
        <v>119043282</v>
      </c>
      <c r="D953">
        <v>118913993</v>
      </c>
      <c r="E953" t="s">
        <v>5195</v>
      </c>
      <c r="F953">
        <v>0.26</v>
      </c>
      <c r="G953" t="s">
        <v>5247</v>
      </c>
      <c r="H953" t="s">
        <v>6183</v>
      </c>
      <c r="I953" t="s">
        <v>14</v>
      </c>
      <c r="J953" t="s">
        <v>1106</v>
      </c>
      <c r="K953">
        <v>16</v>
      </c>
      <c r="L953" t="s">
        <v>4459</v>
      </c>
      <c r="M953">
        <v>0.10794835711853</v>
      </c>
      <c r="N953">
        <v>0.50498332953799996</v>
      </c>
    </row>
    <row r="954" spans="1:14">
      <c r="A954" t="s">
        <v>1110</v>
      </c>
      <c r="B954">
        <v>5</v>
      </c>
      <c r="C954">
        <v>96532204</v>
      </c>
      <c r="D954">
        <v>95867908</v>
      </c>
      <c r="E954" t="s">
        <v>5196</v>
      </c>
      <c r="F954">
        <v>0.76</v>
      </c>
      <c r="G954" t="s">
        <v>5247</v>
      </c>
      <c r="H954" t="s">
        <v>6184</v>
      </c>
      <c r="I954" t="s">
        <v>10</v>
      </c>
      <c r="J954" t="s">
        <v>1106</v>
      </c>
      <c r="K954">
        <v>7</v>
      </c>
      <c r="L954" t="s">
        <v>4440</v>
      </c>
      <c r="M954">
        <v>0.39747243151815098</v>
      </c>
      <c r="N954">
        <v>0.93827574224717103</v>
      </c>
    </row>
    <row r="955" spans="1:14">
      <c r="A955" t="s">
        <v>1110</v>
      </c>
      <c r="B955">
        <v>5</v>
      </c>
      <c r="C955">
        <v>96532204</v>
      </c>
      <c r="D955">
        <v>95867908</v>
      </c>
      <c r="E955" t="s">
        <v>5196</v>
      </c>
      <c r="F955">
        <v>0.78</v>
      </c>
      <c r="G955" t="s">
        <v>5247</v>
      </c>
      <c r="H955" t="s">
        <v>6185</v>
      </c>
      <c r="I955" t="s">
        <v>13</v>
      </c>
      <c r="J955" t="s">
        <v>1106</v>
      </c>
      <c r="K955">
        <v>7</v>
      </c>
      <c r="L955" t="s">
        <v>4529</v>
      </c>
      <c r="M955">
        <v>0.41499389823052402</v>
      </c>
      <c r="N955">
        <v>0.946581058132131</v>
      </c>
    </row>
    <row r="956" spans="1:14">
      <c r="A956" t="s">
        <v>1110</v>
      </c>
      <c r="B956">
        <v>5</v>
      </c>
      <c r="C956">
        <v>96532204</v>
      </c>
      <c r="D956">
        <v>95867908</v>
      </c>
      <c r="E956" t="s">
        <v>5196</v>
      </c>
      <c r="F956">
        <v>0.85</v>
      </c>
      <c r="G956" t="s">
        <v>5247</v>
      </c>
      <c r="H956" t="s">
        <v>6186</v>
      </c>
      <c r="I956" t="s">
        <v>14</v>
      </c>
      <c r="J956" t="s">
        <v>1106</v>
      </c>
      <c r="K956">
        <v>16</v>
      </c>
      <c r="L956" t="s">
        <v>4524</v>
      </c>
      <c r="M956">
        <v>0.61113277891426498</v>
      </c>
      <c r="N956">
        <v>0.95334184471162997</v>
      </c>
    </row>
    <row r="957" spans="1:14">
      <c r="A957" t="s">
        <v>1113</v>
      </c>
      <c r="B957">
        <v>5</v>
      </c>
      <c r="C957">
        <v>113425177</v>
      </c>
      <c r="D957">
        <v>112760874</v>
      </c>
      <c r="E957" t="s">
        <v>5197</v>
      </c>
      <c r="F957">
        <v>0.14000000000000001</v>
      </c>
      <c r="G957" t="s">
        <v>5247</v>
      </c>
      <c r="H957" t="s">
        <v>6187</v>
      </c>
      <c r="I957" t="s">
        <v>14</v>
      </c>
      <c r="J957" t="s">
        <v>1106</v>
      </c>
      <c r="K957">
        <v>16</v>
      </c>
      <c r="L957" t="s">
        <v>4454</v>
      </c>
      <c r="M957">
        <v>4.1864672574284598E-2</v>
      </c>
      <c r="N957">
        <v>0.37753285741051001</v>
      </c>
    </row>
    <row r="958" spans="1:14">
      <c r="A958" t="s">
        <v>1114</v>
      </c>
      <c r="B958">
        <v>8</v>
      </c>
      <c r="C958">
        <v>20777377</v>
      </c>
      <c r="D958">
        <v>20634888</v>
      </c>
      <c r="E958" t="s">
        <v>5195</v>
      </c>
      <c r="F958">
        <v>0.9</v>
      </c>
      <c r="G958" t="s">
        <v>5247</v>
      </c>
      <c r="H958" t="s">
        <v>6188</v>
      </c>
      <c r="I958" t="s">
        <v>10</v>
      </c>
      <c r="J958" t="s">
        <v>1106</v>
      </c>
      <c r="K958">
        <v>6</v>
      </c>
      <c r="L958" t="s">
        <v>5134</v>
      </c>
      <c r="M958">
        <v>0.49992403158822801</v>
      </c>
      <c r="N958">
        <v>0.98780853809003999</v>
      </c>
    </row>
    <row r="959" spans="1:14">
      <c r="A959" t="s">
        <v>1114</v>
      </c>
      <c r="B959">
        <v>8</v>
      </c>
      <c r="C959">
        <v>20777377</v>
      </c>
      <c r="D959">
        <v>20634888</v>
      </c>
      <c r="E959" t="s">
        <v>5195</v>
      </c>
      <c r="F959">
        <v>0.84</v>
      </c>
      <c r="G959" t="s">
        <v>5247</v>
      </c>
      <c r="H959" t="s">
        <v>6189</v>
      </c>
      <c r="I959" t="s">
        <v>13</v>
      </c>
      <c r="J959" t="s">
        <v>1106</v>
      </c>
      <c r="K959">
        <v>7</v>
      </c>
      <c r="L959" t="s">
        <v>4451</v>
      </c>
      <c r="M959">
        <v>0.470257523327481</v>
      </c>
      <c r="N959">
        <v>0.96879778082717205</v>
      </c>
    </row>
    <row r="960" spans="1:14">
      <c r="A960" t="s">
        <v>1114</v>
      </c>
      <c r="B960">
        <v>8</v>
      </c>
      <c r="C960">
        <v>20777377</v>
      </c>
      <c r="D960">
        <v>20634888</v>
      </c>
      <c r="E960" t="s">
        <v>5195</v>
      </c>
      <c r="F960">
        <v>0.77</v>
      </c>
      <c r="G960" t="s">
        <v>5247</v>
      </c>
      <c r="H960" t="s">
        <v>6190</v>
      </c>
      <c r="I960" t="s">
        <v>14</v>
      </c>
      <c r="J960" t="s">
        <v>1106</v>
      </c>
      <c r="K960">
        <v>16</v>
      </c>
      <c r="L960" t="s">
        <v>4523</v>
      </c>
      <c r="M960">
        <v>0.52531880838197897</v>
      </c>
      <c r="N960">
        <v>0.91013304412942597</v>
      </c>
    </row>
    <row r="961" spans="1:14">
      <c r="A961" t="s">
        <v>1119</v>
      </c>
      <c r="B961">
        <v>2</v>
      </c>
      <c r="C961">
        <v>60438633</v>
      </c>
      <c r="D961">
        <v>60665768</v>
      </c>
      <c r="E961" t="s">
        <v>5196</v>
      </c>
      <c r="F961">
        <v>0.96</v>
      </c>
      <c r="G961" t="s">
        <v>5247</v>
      </c>
      <c r="H961" t="s">
        <v>6191</v>
      </c>
      <c r="I961" t="s">
        <v>14</v>
      </c>
      <c r="J961" t="s">
        <v>1106</v>
      </c>
      <c r="K961">
        <v>16</v>
      </c>
      <c r="L961" t="s">
        <v>4527</v>
      </c>
      <c r="M961">
        <v>0.74698025011478097</v>
      </c>
      <c r="N961">
        <v>0.99490068379353702</v>
      </c>
    </row>
    <row r="962" spans="1:14">
      <c r="A962" t="s">
        <v>1120</v>
      </c>
      <c r="B962">
        <v>14</v>
      </c>
      <c r="C962">
        <v>79470621</v>
      </c>
      <c r="D962">
        <v>79936964</v>
      </c>
      <c r="E962" t="s">
        <v>5197</v>
      </c>
      <c r="F962">
        <v>0</v>
      </c>
      <c r="G962" t="s">
        <v>5247</v>
      </c>
      <c r="H962" t="s">
        <v>5425</v>
      </c>
      <c r="I962" t="s">
        <v>14</v>
      </c>
      <c r="J962" t="s">
        <v>1106</v>
      </c>
      <c r="K962">
        <v>16</v>
      </c>
      <c r="L962" t="s">
        <v>5247</v>
      </c>
      <c r="M962">
        <v>0</v>
      </c>
      <c r="N962">
        <v>0.193607680534436</v>
      </c>
    </row>
    <row r="963" spans="1:14">
      <c r="A963" t="s">
        <v>1121</v>
      </c>
      <c r="B963">
        <v>2</v>
      </c>
      <c r="C963">
        <v>180737799</v>
      </c>
      <c r="D963">
        <v>181602526</v>
      </c>
      <c r="E963" t="s">
        <v>5195</v>
      </c>
      <c r="F963">
        <v>0.66</v>
      </c>
      <c r="G963" t="s">
        <v>5247</v>
      </c>
      <c r="H963" t="s">
        <v>6192</v>
      </c>
      <c r="I963" t="s">
        <v>10</v>
      </c>
      <c r="J963" t="s">
        <v>1106</v>
      </c>
      <c r="K963">
        <v>5</v>
      </c>
      <c r="L963" t="s">
        <v>4481</v>
      </c>
      <c r="M963">
        <v>0.27059140936125597</v>
      </c>
      <c r="N963">
        <v>0.91037420190812801</v>
      </c>
    </row>
    <row r="964" spans="1:14">
      <c r="A964" t="s">
        <v>1121</v>
      </c>
      <c r="B964">
        <v>2</v>
      </c>
      <c r="C964">
        <v>180737799</v>
      </c>
      <c r="D964">
        <v>181602526</v>
      </c>
      <c r="E964" t="s">
        <v>5195</v>
      </c>
      <c r="F964">
        <v>0.68</v>
      </c>
      <c r="G964" t="s">
        <v>5247</v>
      </c>
      <c r="H964" t="s">
        <v>6193</v>
      </c>
      <c r="I964" t="s">
        <v>13</v>
      </c>
      <c r="J964" t="s">
        <v>1106</v>
      </c>
      <c r="K964">
        <v>6</v>
      </c>
      <c r="L964" t="s">
        <v>4528</v>
      </c>
      <c r="M964">
        <v>0.30995118130781502</v>
      </c>
      <c r="N964">
        <v>0.90952847504740597</v>
      </c>
    </row>
    <row r="965" spans="1:14">
      <c r="A965" t="s">
        <v>1121</v>
      </c>
      <c r="B965">
        <v>2</v>
      </c>
      <c r="C965">
        <v>180737799</v>
      </c>
      <c r="D965">
        <v>181602526</v>
      </c>
      <c r="E965" t="s">
        <v>5195</v>
      </c>
      <c r="F965">
        <v>0.89</v>
      </c>
      <c r="G965" t="s">
        <v>5247</v>
      </c>
      <c r="H965" t="s">
        <v>6194</v>
      </c>
      <c r="I965" t="s">
        <v>14</v>
      </c>
      <c r="J965" t="s">
        <v>1106</v>
      </c>
      <c r="K965">
        <v>16</v>
      </c>
      <c r="L965" t="s">
        <v>4462</v>
      </c>
      <c r="M965">
        <v>0.65747231079635704</v>
      </c>
      <c r="N965">
        <v>0.97151369838678303</v>
      </c>
    </row>
    <row r="966" spans="1:14">
      <c r="A966" t="s">
        <v>1124</v>
      </c>
      <c r="B966">
        <v>2</v>
      </c>
      <c r="C966">
        <v>156252883</v>
      </c>
      <c r="D966">
        <v>157109395</v>
      </c>
      <c r="E966" t="s">
        <v>5195</v>
      </c>
      <c r="F966">
        <v>0.57999999999999996</v>
      </c>
      <c r="G966" t="s">
        <v>5247</v>
      </c>
      <c r="H966" t="s">
        <v>6195</v>
      </c>
      <c r="I966" t="s">
        <v>14</v>
      </c>
      <c r="J966" t="s">
        <v>1106</v>
      </c>
      <c r="K966">
        <v>16</v>
      </c>
      <c r="L966" t="s">
        <v>4461</v>
      </c>
      <c r="M966">
        <v>0.34678970965990802</v>
      </c>
      <c r="N966">
        <v>0.78223306145458205</v>
      </c>
    </row>
    <row r="967" spans="1:14">
      <c r="A967" t="s">
        <v>1125</v>
      </c>
      <c r="B967">
        <v>2</v>
      </c>
      <c r="C967">
        <v>53934226</v>
      </c>
      <c r="D967">
        <v>54161363</v>
      </c>
      <c r="E967" t="s">
        <v>5197</v>
      </c>
      <c r="F967">
        <v>0</v>
      </c>
      <c r="G967" t="s">
        <v>5247</v>
      </c>
      <c r="H967" t="s">
        <v>6196</v>
      </c>
      <c r="I967" t="s">
        <v>14</v>
      </c>
      <c r="J967" t="s">
        <v>1106</v>
      </c>
      <c r="K967">
        <v>16</v>
      </c>
      <c r="L967" t="s">
        <v>5247</v>
      </c>
      <c r="M967">
        <v>0</v>
      </c>
      <c r="N967">
        <v>0.193607680534436</v>
      </c>
    </row>
    <row r="968" spans="1:14">
      <c r="A968" t="s">
        <v>1126</v>
      </c>
      <c r="B968">
        <v>19</v>
      </c>
      <c r="C968">
        <v>18716165</v>
      </c>
      <c r="D968">
        <v>18826975</v>
      </c>
      <c r="E968" t="s">
        <v>5195</v>
      </c>
      <c r="F968">
        <v>0.1</v>
      </c>
      <c r="G968" t="s">
        <v>5247</v>
      </c>
      <c r="H968" t="s">
        <v>6197</v>
      </c>
      <c r="I968" t="s">
        <v>14</v>
      </c>
      <c r="J968" t="s">
        <v>1106</v>
      </c>
      <c r="K968">
        <v>16</v>
      </c>
      <c r="L968" t="s">
        <v>4482</v>
      </c>
      <c r="M968">
        <v>2.44002001745738E-2</v>
      </c>
      <c r="N968">
        <v>0.33048594425297501</v>
      </c>
    </row>
    <row r="969" spans="1:14">
      <c r="A969" t="s">
        <v>1127</v>
      </c>
      <c r="B969">
        <v>7</v>
      </c>
      <c r="C969">
        <v>25910925</v>
      </c>
      <c r="D969">
        <v>25950545</v>
      </c>
      <c r="E969" t="s">
        <v>5197</v>
      </c>
      <c r="F969">
        <v>0.96</v>
      </c>
      <c r="G969" t="s">
        <v>5247</v>
      </c>
      <c r="H969" t="s">
        <v>6198</v>
      </c>
      <c r="I969" t="s">
        <v>14</v>
      </c>
      <c r="J969" t="s">
        <v>1106</v>
      </c>
      <c r="K969">
        <v>16</v>
      </c>
      <c r="L969" t="s">
        <v>4527</v>
      </c>
      <c r="M969">
        <v>0.74698025011478097</v>
      </c>
      <c r="N969">
        <v>0.99490068379353702</v>
      </c>
    </row>
    <row r="970" spans="1:14">
      <c r="A970" t="s">
        <v>1128</v>
      </c>
      <c r="B970">
        <v>5</v>
      </c>
      <c r="C970">
        <v>64666350</v>
      </c>
      <c r="D970">
        <v>63962177</v>
      </c>
      <c r="E970" t="s">
        <v>5198</v>
      </c>
      <c r="F970">
        <v>0.26</v>
      </c>
      <c r="G970" t="s">
        <v>5247</v>
      </c>
      <c r="H970" t="s">
        <v>6199</v>
      </c>
      <c r="I970" t="s">
        <v>14</v>
      </c>
      <c r="J970" t="s">
        <v>1106</v>
      </c>
      <c r="K970">
        <v>16</v>
      </c>
      <c r="L970" t="s">
        <v>4459</v>
      </c>
      <c r="M970">
        <v>0.10794835711853</v>
      </c>
      <c r="N970">
        <v>0.50498332953799996</v>
      </c>
    </row>
    <row r="971" spans="1:14">
      <c r="A971" t="s">
        <v>1129</v>
      </c>
      <c r="B971">
        <v>3</v>
      </c>
      <c r="C971">
        <v>20537506</v>
      </c>
      <c r="D971">
        <v>20578998</v>
      </c>
      <c r="E971" t="s">
        <v>5195</v>
      </c>
      <c r="F971">
        <v>0.61</v>
      </c>
      <c r="G971" t="s">
        <v>5247</v>
      </c>
      <c r="H971" t="s">
        <v>6200</v>
      </c>
      <c r="I971" t="s">
        <v>14</v>
      </c>
      <c r="J971" t="s">
        <v>1106</v>
      </c>
      <c r="K971">
        <v>16</v>
      </c>
      <c r="L971" t="s">
        <v>4452</v>
      </c>
      <c r="M971">
        <v>0.37303483850642699</v>
      </c>
      <c r="N971">
        <v>0.80437147177599699</v>
      </c>
    </row>
    <row r="972" spans="1:14">
      <c r="A972" t="s">
        <v>1130</v>
      </c>
      <c r="B972">
        <v>5</v>
      </c>
      <c r="C972">
        <v>109378597</v>
      </c>
      <c r="D972">
        <v>108714298</v>
      </c>
      <c r="E972" t="s">
        <v>5197</v>
      </c>
      <c r="F972">
        <v>0.43</v>
      </c>
      <c r="G972" t="s">
        <v>5247</v>
      </c>
      <c r="H972" t="s">
        <v>6201</v>
      </c>
      <c r="I972" t="s">
        <v>13</v>
      </c>
      <c r="J972" t="s">
        <v>1106</v>
      </c>
      <c r="K972">
        <v>6</v>
      </c>
      <c r="L972" t="s">
        <v>4520</v>
      </c>
      <c r="M972">
        <v>0.146811722175092</v>
      </c>
      <c r="N972">
        <v>0.76783507813121099</v>
      </c>
    </row>
    <row r="973" spans="1:14">
      <c r="A973" t="s">
        <v>1130</v>
      </c>
      <c r="B973">
        <v>5</v>
      </c>
      <c r="C973">
        <v>109378597</v>
      </c>
      <c r="D973">
        <v>108714298</v>
      </c>
      <c r="E973" t="s">
        <v>5197</v>
      </c>
      <c r="F973">
        <v>0.63</v>
      </c>
      <c r="G973" t="s">
        <v>5247</v>
      </c>
      <c r="H973" t="s">
        <v>6202</v>
      </c>
      <c r="I973" t="s">
        <v>14</v>
      </c>
      <c r="J973" t="s">
        <v>1106</v>
      </c>
      <c r="K973">
        <v>16</v>
      </c>
      <c r="L973" t="s">
        <v>4480</v>
      </c>
      <c r="M973">
        <v>0.39090711596247002</v>
      </c>
      <c r="N973">
        <v>0.81875488709857702</v>
      </c>
    </row>
    <row r="974" spans="1:14">
      <c r="A974" t="s">
        <v>1131</v>
      </c>
      <c r="B974">
        <v>3</v>
      </c>
      <c r="C974">
        <v>50159664</v>
      </c>
      <c r="D974">
        <v>50197097</v>
      </c>
      <c r="E974" t="s">
        <v>5195</v>
      </c>
      <c r="F974">
        <v>0.32</v>
      </c>
      <c r="G974" t="s">
        <v>5247</v>
      </c>
      <c r="H974" t="s">
        <v>6203</v>
      </c>
      <c r="I974" t="s">
        <v>10</v>
      </c>
      <c r="J974" t="s">
        <v>1106</v>
      </c>
      <c r="K974">
        <v>5</v>
      </c>
      <c r="L974" t="s">
        <v>4450</v>
      </c>
      <c r="M974">
        <v>8.0937723303773093E-2</v>
      </c>
      <c r="N974">
        <v>0.71547596401817004</v>
      </c>
    </row>
    <row r="975" spans="1:14">
      <c r="A975" t="s">
        <v>1131</v>
      </c>
      <c r="B975">
        <v>3</v>
      </c>
      <c r="C975">
        <v>50159664</v>
      </c>
      <c r="D975">
        <v>50197097</v>
      </c>
      <c r="E975" t="s">
        <v>5195</v>
      </c>
      <c r="F975">
        <v>0.21</v>
      </c>
      <c r="G975" t="s">
        <v>5247</v>
      </c>
      <c r="H975" t="s">
        <v>6204</v>
      </c>
      <c r="I975" t="s">
        <v>14</v>
      </c>
      <c r="J975" t="s">
        <v>1106</v>
      </c>
      <c r="K975">
        <v>16</v>
      </c>
      <c r="L975" t="s">
        <v>4442</v>
      </c>
      <c r="M975">
        <v>7.8338045832293507E-2</v>
      </c>
      <c r="N975">
        <v>0.45395440887768002</v>
      </c>
    </row>
    <row r="976" spans="1:14">
      <c r="A976" t="s">
        <v>1132</v>
      </c>
      <c r="B976">
        <v>7</v>
      </c>
      <c r="C976">
        <v>101160859</v>
      </c>
      <c r="D976">
        <v>100804140</v>
      </c>
      <c r="E976" t="s">
        <v>5195</v>
      </c>
      <c r="F976">
        <v>0.25</v>
      </c>
      <c r="G976" t="s">
        <v>5247</v>
      </c>
      <c r="H976" t="s">
        <v>6205</v>
      </c>
      <c r="I976" t="s">
        <v>13</v>
      </c>
      <c r="J976" t="s">
        <v>1106</v>
      </c>
      <c r="K976">
        <v>5</v>
      </c>
      <c r="L976" t="s">
        <v>4506</v>
      </c>
      <c r="M976">
        <v>5.3229227303442699E-2</v>
      </c>
      <c r="N976">
        <v>0.66401200508814495</v>
      </c>
    </row>
    <row r="977" spans="1:14">
      <c r="A977" t="s">
        <v>1132</v>
      </c>
      <c r="B977">
        <v>7</v>
      </c>
      <c r="C977">
        <v>101160859</v>
      </c>
      <c r="D977">
        <v>100804140</v>
      </c>
      <c r="E977" t="s">
        <v>5195</v>
      </c>
      <c r="F977">
        <v>0.45</v>
      </c>
      <c r="G977" t="s">
        <v>5247</v>
      </c>
      <c r="H977" t="s">
        <v>6206</v>
      </c>
      <c r="I977" t="s">
        <v>14</v>
      </c>
      <c r="J977" t="s">
        <v>1106</v>
      </c>
      <c r="K977">
        <v>16</v>
      </c>
      <c r="L977" t="s">
        <v>4469</v>
      </c>
      <c r="M977">
        <v>0.24056486479730299</v>
      </c>
      <c r="N977">
        <v>0.67879590325614103</v>
      </c>
    </row>
    <row r="978" spans="1:14">
      <c r="A978" t="s">
        <v>1133</v>
      </c>
      <c r="B978">
        <v>2</v>
      </c>
      <c r="C978">
        <v>227141539</v>
      </c>
      <c r="D978">
        <v>228006255</v>
      </c>
      <c r="E978" t="s">
        <v>5198</v>
      </c>
      <c r="F978">
        <v>0</v>
      </c>
      <c r="G978" t="s">
        <v>5247</v>
      </c>
      <c r="H978" t="s">
        <v>6207</v>
      </c>
      <c r="I978" t="s">
        <v>14</v>
      </c>
      <c r="J978" t="s">
        <v>1106</v>
      </c>
      <c r="K978">
        <v>16</v>
      </c>
      <c r="L978" t="s">
        <v>5247</v>
      </c>
      <c r="M978">
        <v>0</v>
      </c>
      <c r="N978">
        <v>0.193607680534436</v>
      </c>
    </row>
    <row r="979" spans="1:14">
      <c r="A979" t="s">
        <v>1134</v>
      </c>
      <c r="B979">
        <v>6</v>
      </c>
      <c r="C979">
        <v>46395820</v>
      </c>
      <c r="D979">
        <v>46363557</v>
      </c>
      <c r="E979" t="s">
        <v>5197</v>
      </c>
      <c r="F979">
        <v>0.38</v>
      </c>
      <c r="G979" t="s">
        <v>5247</v>
      </c>
      <c r="H979" t="s">
        <v>6208</v>
      </c>
      <c r="I979" t="s">
        <v>14</v>
      </c>
      <c r="J979" t="s">
        <v>1106</v>
      </c>
      <c r="K979">
        <v>16</v>
      </c>
      <c r="L979" t="s">
        <v>4441</v>
      </c>
      <c r="M979">
        <v>0.18839871074100001</v>
      </c>
      <c r="N979">
        <v>0.61806713258726498</v>
      </c>
    </row>
    <row r="980" spans="1:14">
      <c r="A980" t="s">
        <v>1135</v>
      </c>
      <c r="B980">
        <v>6</v>
      </c>
      <c r="C980">
        <v>153988673</v>
      </c>
      <c r="D980">
        <v>154309808</v>
      </c>
      <c r="E980" t="s">
        <v>5195</v>
      </c>
      <c r="F980">
        <v>0</v>
      </c>
      <c r="G980" t="s">
        <v>5247</v>
      </c>
      <c r="H980" t="s">
        <v>6209</v>
      </c>
      <c r="I980" t="s">
        <v>14</v>
      </c>
      <c r="J980" t="s">
        <v>1106</v>
      </c>
      <c r="K980">
        <v>16</v>
      </c>
      <c r="L980" t="s">
        <v>5247</v>
      </c>
      <c r="M980">
        <v>0</v>
      </c>
      <c r="N980">
        <v>0.193607680534436</v>
      </c>
    </row>
    <row r="981" spans="1:14">
      <c r="A981" t="s">
        <v>1136</v>
      </c>
      <c r="B981">
        <v>19</v>
      </c>
      <c r="C981">
        <v>30537759</v>
      </c>
      <c r="D981">
        <v>31028666</v>
      </c>
      <c r="E981" t="s">
        <v>5195</v>
      </c>
      <c r="F981">
        <v>0.02</v>
      </c>
      <c r="G981" t="s">
        <v>5247</v>
      </c>
      <c r="H981" t="s">
        <v>6210</v>
      </c>
      <c r="I981" t="s">
        <v>14</v>
      </c>
      <c r="J981" t="s">
        <v>1106</v>
      </c>
      <c r="K981">
        <v>16</v>
      </c>
      <c r="L981" t="s">
        <v>4475</v>
      </c>
      <c r="M981">
        <v>1.4372521617873901E-3</v>
      </c>
      <c r="N981">
        <v>0.224426121151272</v>
      </c>
    </row>
    <row r="982" spans="1:14">
      <c r="A982" t="s">
        <v>1137</v>
      </c>
      <c r="B982">
        <v>17</v>
      </c>
      <c r="C982">
        <v>16040596</v>
      </c>
      <c r="D982">
        <v>15943910</v>
      </c>
      <c r="E982" t="s">
        <v>5195</v>
      </c>
      <c r="F982">
        <v>0.22</v>
      </c>
      <c r="G982" t="s">
        <v>5247</v>
      </c>
      <c r="H982" t="s">
        <v>6211</v>
      </c>
      <c r="I982" t="s">
        <v>13</v>
      </c>
      <c r="J982" t="s">
        <v>1106</v>
      </c>
      <c r="K982">
        <v>7</v>
      </c>
      <c r="L982" t="s">
        <v>4476</v>
      </c>
      <c r="M982">
        <v>5.3418941867869003E-2</v>
      </c>
      <c r="N982">
        <v>0.58500610176947598</v>
      </c>
    </row>
    <row r="983" spans="1:14">
      <c r="A983" t="s">
        <v>1137</v>
      </c>
      <c r="B983">
        <v>17</v>
      </c>
      <c r="C983">
        <v>16040596</v>
      </c>
      <c r="D983">
        <v>15943910</v>
      </c>
      <c r="E983" t="s">
        <v>5195</v>
      </c>
      <c r="F983">
        <v>0.14000000000000001</v>
      </c>
      <c r="G983" t="s">
        <v>5247</v>
      </c>
      <c r="H983" t="s">
        <v>6212</v>
      </c>
      <c r="I983" t="s">
        <v>14</v>
      </c>
      <c r="J983" t="s">
        <v>1106</v>
      </c>
      <c r="K983">
        <v>16</v>
      </c>
      <c r="L983" t="s">
        <v>4454</v>
      </c>
      <c r="M983">
        <v>4.1864672574284598E-2</v>
      </c>
      <c r="N983">
        <v>0.37753285741051001</v>
      </c>
    </row>
    <row r="984" spans="1:14">
      <c r="A984" t="s">
        <v>1139</v>
      </c>
      <c r="B984">
        <v>11</v>
      </c>
      <c r="C984">
        <v>27618676</v>
      </c>
      <c r="D984">
        <v>27640223</v>
      </c>
      <c r="E984" t="s">
        <v>5195</v>
      </c>
      <c r="F984">
        <v>0.11</v>
      </c>
      <c r="G984" t="s">
        <v>5247</v>
      </c>
      <c r="H984" t="s">
        <v>6213</v>
      </c>
      <c r="I984" t="s">
        <v>10</v>
      </c>
      <c r="J984" t="s">
        <v>1106</v>
      </c>
      <c r="K984">
        <v>5</v>
      </c>
      <c r="L984" t="s">
        <v>4483</v>
      </c>
      <c r="M984">
        <v>1.2523991025066799E-2</v>
      </c>
      <c r="N984">
        <v>0.54637233150580899</v>
      </c>
    </row>
    <row r="985" spans="1:14">
      <c r="A985" t="s">
        <v>1139</v>
      </c>
      <c r="B985">
        <v>11</v>
      </c>
      <c r="C985">
        <v>27618676</v>
      </c>
      <c r="D985">
        <v>27640223</v>
      </c>
      <c r="E985" t="s">
        <v>5195</v>
      </c>
      <c r="F985">
        <v>0</v>
      </c>
      <c r="G985" t="s">
        <v>5247</v>
      </c>
      <c r="H985" t="s">
        <v>6214</v>
      </c>
      <c r="I985" t="s">
        <v>13</v>
      </c>
      <c r="J985" t="s">
        <v>1106</v>
      </c>
      <c r="K985">
        <v>7</v>
      </c>
      <c r="L985" t="s">
        <v>5247</v>
      </c>
      <c r="M985">
        <v>0</v>
      </c>
      <c r="N985">
        <v>0.35433043506668699</v>
      </c>
    </row>
    <row r="986" spans="1:14">
      <c r="A986" t="s">
        <v>1139</v>
      </c>
      <c r="B986">
        <v>11</v>
      </c>
      <c r="C986">
        <v>27618676</v>
      </c>
      <c r="D986">
        <v>27640223</v>
      </c>
      <c r="E986" t="s">
        <v>5195</v>
      </c>
      <c r="F986">
        <v>0</v>
      </c>
      <c r="G986" t="s">
        <v>5247</v>
      </c>
      <c r="H986" t="s">
        <v>6215</v>
      </c>
      <c r="I986" t="s">
        <v>14</v>
      </c>
      <c r="J986" t="s">
        <v>1106</v>
      </c>
      <c r="K986">
        <v>16</v>
      </c>
      <c r="L986" t="s">
        <v>5247</v>
      </c>
      <c r="M986">
        <v>0</v>
      </c>
      <c r="N986">
        <v>0.193607680534436</v>
      </c>
    </row>
    <row r="987" spans="1:14">
      <c r="A987" t="s">
        <v>1140</v>
      </c>
      <c r="B987">
        <v>10</v>
      </c>
      <c r="C987">
        <v>75885471</v>
      </c>
      <c r="D987">
        <v>77645229</v>
      </c>
      <c r="E987" t="s">
        <v>5196</v>
      </c>
      <c r="F987">
        <v>0.88</v>
      </c>
      <c r="G987" t="s">
        <v>5247</v>
      </c>
      <c r="H987" t="s">
        <v>6216</v>
      </c>
      <c r="I987" t="s">
        <v>14</v>
      </c>
      <c r="J987" t="s">
        <v>1106</v>
      </c>
      <c r="K987">
        <v>16</v>
      </c>
      <c r="L987" t="s">
        <v>4470</v>
      </c>
      <c r="M987">
        <v>0.64562593737124996</v>
      </c>
      <c r="N987">
        <v>0.96723222542257803</v>
      </c>
    </row>
    <row r="988" spans="1:14">
      <c r="A988" t="s">
        <v>1141</v>
      </c>
      <c r="B988">
        <v>10</v>
      </c>
      <c r="C988">
        <v>27028911</v>
      </c>
      <c r="D988">
        <v>27317840</v>
      </c>
      <c r="E988" t="s">
        <v>5195</v>
      </c>
      <c r="F988">
        <v>0</v>
      </c>
      <c r="G988" t="s">
        <v>5247</v>
      </c>
      <c r="H988" t="s">
        <v>6217</v>
      </c>
      <c r="I988" t="s">
        <v>14</v>
      </c>
      <c r="J988" t="s">
        <v>1106</v>
      </c>
      <c r="K988">
        <v>16</v>
      </c>
      <c r="L988" t="s">
        <v>5247</v>
      </c>
      <c r="M988">
        <v>0</v>
      </c>
      <c r="N988">
        <v>0.193607680534436</v>
      </c>
    </row>
    <row r="989" spans="1:14">
      <c r="A989" t="s">
        <v>1142</v>
      </c>
      <c r="B989">
        <v>11</v>
      </c>
      <c r="C989">
        <v>2213460</v>
      </c>
      <c r="D989">
        <v>2234690</v>
      </c>
      <c r="E989" t="s">
        <v>5196</v>
      </c>
      <c r="F989">
        <v>1</v>
      </c>
      <c r="G989" t="s">
        <v>5247</v>
      </c>
      <c r="H989" t="s">
        <v>6218</v>
      </c>
      <c r="I989" t="s">
        <v>14</v>
      </c>
      <c r="J989" t="s">
        <v>1106</v>
      </c>
      <c r="K989">
        <v>16</v>
      </c>
      <c r="L989" t="s">
        <v>5273</v>
      </c>
      <c r="M989">
        <v>0.806392319465564</v>
      </c>
      <c r="N989">
        <v>1</v>
      </c>
    </row>
    <row r="990" spans="1:14">
      <c r="A990" t="s">
        <v>1143</v>
      </c>
      <c r="B990">
        <v>12</v>
      </c>
      <c r="C990">
        <v>117158983</v>
      </c>
      <c r="D990">
        <v>117596788</v>
      </c>
      <c r="E990" t="s">
        <v>5196</v>
      </c>
      <c r="F990">
        <v>0.4</v>
      </c>
      <c r="G990" t="s">
        <v>5247</v>
      </c>
      <c r="H990" t="s">
        <v>6219</v>
      </c>
      <c r="I990" t="s">
        <v>10</v>
      </c>
      <c r="J990" t="s">
        <v>1106</v>
      </c>
      <c r="K990">
        <v>5</v>
      </c>
      <c r="L990" t="s">
        <v>4530</v>
      </c>
      <c r="M990">
        <v>0.117620774232648</v>
      </c>
      <c r="N990">
        <v>0.76927571872398703</v>
      </c>
    </row>
    <row r="991" spans="1:14">
      <c r="A991" t="s">
        <v>1143</v>
      </c>
      <c r="B991">
        <v>12</v>
      </c>
      <c r="C991">
        <v>117158983</v>
      </c>
      <c r="D991">
        <v>117596788</v>
      </c>
      <c r="E991" t="s">
        <v>5196</v>
      </c>
      <c r="F991">
        <v>0.19</v>
      </c>
      <c r="G991" t="s">
        <v>5247</v>
      </c>
      <c r="H991" t="s">
        <v>6220</v>
      </c>
      <c r="I991" t="s">
        <v>14</v>
      </c>
      <c r="J991" t="s">
        <v>1106</v>
      </c>
      <c r="K991">
        <v>16</v>
      </c>
      <c r="L991" t="s">
        <v>4446</v>
      </c>
      <c r="M991">
        <v>6.7266012751223195E-2</v>
      </c>
      <c r="N991">
        <v>0.43277074918012698</v>
      </c>
    </row>
    <row r="992" spans="1:14">
      <c r="A992" t="s">
        <v>1144</v>
      </c>
      <c r="B992">
        <v>9</v>
      </c>
      <c r="C992">
        <v>84619196</v>
      </c>
      <c r="D992">
        <v>87234111</v>
      </c>
      <c r="E992" t="s">
        <v>5197</v>
      </c>
      <c r="F992">
        <v>0.47</v>
      </c>
      <c r="G992" t="s">
        <v>5247</v>
      </c>
      <c r="H992" t="s">
        <v>6221</v>
      </c>
      <c r="I992" t="s">
        <v>10</v>
      </c>
      <c r="J992" t="s">
        <v>1106</v>
      </c>
      <c r="K992">
        <v>5</v>
      </c>
      <c r="L992" t="s">
        <v>4471</v>
      </c>
      <c r="M992">
        <v>0.15379371175194601</v>
      </c>
      <c r="N992">
        <v>0.81227523613504504</v>
      </c>
    </row>
    <row r="993" spans="1:14">
      <c r="A993" t="s">
        <v>1144</v>
      </c>
      <c r="B993">
        <v>9</v>
      </c>
      <c r="C993">
        <v>84619196</v>
      </c>
      <c r="D993">
        <v>87234111</v>
      </c>
      <c r="E993" t="s">
        <v>5197</v>
      </c>
      <c r="F993">
        <v>0.24</v>
      </c>
      <c r="G993" t="s">
        <v>5247</v>
      </c>
      <c r="H993" t="s">
        <v>6222</v>
      </c>
      <c r="I993" t="s">
        <v>14</v>
      </c>
      <c r="J993" t="s">
        <v>1106</v>
      </c>
      <c r="K993">
        <v>16</v>
      </c>
      <c r="L993" t="s">
        <v>4449</v>
      </c>
      <c r="M993">
        <v>9.5792488470350406E-2</v>
      </c>
      <c r="N993">
        <v>0.48488350540755698</v>
      </c>
    </row>
    <row r="994" spans="1:14">
      <c r="A994" t="s">
        <v>1147</v>
      </c>
      <c r="B994">
        <v>2</v>
      </c>
      <c r="C994">
        <v>172025679</v>
      </c>
      <c r="D994">
        <v>172890588</v>
      </c>
      <c r="E994" t="s">
        <v>5196</v>
      </c>
      <c r="F994">
        <v>0.18</v>
      </c>
      <c r="G994" t="s">
        <v>5247</v>
      </c>
      <c r="H994" t="s">
        <v>6223</v>
      </c>
      <c r="I994" t="s">
        <v>13</v>
      </c>
      <c r="J994" t="s">
        <v>1106</v>
      </c>
      <c r="K994">
        <v>5</v>
      </c>
      <c r="L994" t="s">
        <v>4477</v>
      </c>
      <c r="M994">
        <v>3.0139644832959299E-2</v>
      </c>
      <c r="N994">
        <v>0.60792913262827197</v>
      </c>
    </row>
    <row r="995" spans="1:14">
      <c r="A995" t="s">
        <v>1147</v>
      </c>
      <c r="B995">
        <v>2</v>
      </c>
      <c r="C995">
        <v>172025679</v>
      </c>
      <c r="D995">
        <v>172890588</v>
      </c>
      <c r="E995" t="s">
        <v>5196</v>
      </c>
      <c r="F995">
        <v>0.73</v>
      </c>
      <c r="G995" t="s">
        <v>5247</v>
      </c>
      <c r="H995" t="s">
        <v>6224</v>
      </c>
      <c r="I995" t="s">
        <v>14</v>
      </c>
      <c r="J995" t="s">
        <v>1106</v>
      </c>
      <c r="K995">
        <v>16</v>
      </c>
      <c r="L995" t="s">
        <v>5210</v>
      </c>
      <c r="M995">
        <v>0.485113117456901</v>
      </c>
      <c r="N995">
        <v>0.88582734949725805</v>
      </c>
    </row>
    <row r="996" spans="1:14">
      <c r="A996" t="s">
        <v>1148</v>
      </c>
      <c r="B996">
        <v>3</v>
      </c>
      <c r="C996">
        <v>182579269</v>
      </c>
      <c r="D996">
        <v>182297057</v>
      </c>
      <c r="E996" t="s">
        <v>5196</v>
      </c>
      <c r="F996">
        <v>0</v>
      </c>
      <c r="G996" t="s">
        <v>5247</v>
      </c>
      <c r="H996" t="s">
        <v>6225</v>
      </c>
      <c r="I996" t="s">
        <v>10</v>
      </c>
      <c r="J996" t="s">
        <v>1106</v>
      </c>
      <c r="K996">
        <v>5</v>
      </c>
      <c r="L996" t="s">
        <v>5247</v>
      </c>
      <c r="M996">
        <v>3.1392529421349397E-17</v>
      </c>
      <c r="N996">
        <v>0.43448246478317498</v>
      </c>
    </row>
    <row r="997" spans="1:14">
      <c r="A997" t="s">
        <v>1148</v>
      </c>
      <c r="B997">
        <v>3</v>
      </c>
      <c r="C997">
        <v>182579269</v>
      </c>
      <c r="D997">
        <v>182297057</v>
      </c>
      <c r="E997" t="s">
        <v>5196</v>
      </c>
      <c r="F997">
        <v>0.23</v>
      </c>
      <c r="G997" t="s">
        <v>5247</v>
      </c>
      <c r="H997" t="s">
        <v>6226</v>
      </c>
      <c r="I997" t="s">
        <v>13</v>
      </c>
      <c r="J997" t="s">
        <v>1106</v>
      </c>
      <c r="K997">
        <v>5</v>
      </c>
      <c r="L997" t="s">
        <v>4478</v>
      </c>
      <c r="M997">
        <v>4.6131675776357399E-2</v>
      </c>
      <c r="N997">
        <v>0.64848885520655697</v>
      </c>
    </row>
    <row r="998" spans="1:14">
      <c r="A998" t="s">
        <v>1148</v>
      </c>
      <c r="B998">
        <v>3</v>
      </c>
      <c r="C998">
        <v>182579269</v>
      </c>
      <c r="D998">
        <v>182297057</v>
      </c>
      <c r="E998" t="s">
        <v>5196</v>
      </c>
      <c r="F998">
        <v>0.55000000000000004</v>
      </c>
      <c r="G998" t="s">
        <v>5247</v>
      </c>
      <c r="H998" t="s">
        <v>6227</v>
      </c>
      <c r="I998" t="s">
        <v>14</v>
      </c>
      <c r="J998" t="s">
        <v>1106</v>
      </c>
      <c r="K998">
        <v>16</v>
      </c>
      <c r="L998" t="s">
        <v>4531</v>
      </c>
      <c r="M998">
        <v>0.32120409674385902</v>
      </c>
      <c r="N998">
        <v>0.75943513520269701</v>
      </c>
    </row>
    <row r="999" spans="1:14">
      <c r="A999" t="s">
        <v>1149</v>
      </c>
      <c r="B999">
        <v>8</v>
      </c>
      <c r="C999">
        <v>34630556</v>
      </c>
      <c r="D999">
        <v>34488074</v>
      </c>
      <c r="E999" t="s">
        <v>5196</v>
      </c>
      <c r="F999">
        <v>0.54</v>
      </c>
      <c r="G999" t="s">
        <v>5247</v>
      </c>
      <c r="H999" t="s">
        <v>6228</v>
      </c>
      <c r="I999" t="s">
        <v>14</v>
      </c>
      <c r="J999" t="s">
        <v>1106</v>
      </c>
      <c r="K999">
        <v>16</v>
      </c>
      <c r="L999" t="s">
        <v>4564</v>
      </c>
      <c r="M999">
        <v>0.31281977470891997</v>
      </c>
      <c r="N999">
        <v>0.75169161084832503</v>
      </c>
    </row>
    <row r="1000" spans="1:14">
      <c r="A1000" t="s">
        <v>1150</v>
      </c>
      <c r="B1000">
        <v>9</v>
      </c>
      <c r="C1000">
        <v>119889506</v>
      </c>
      <c r="D1000">
        <v>122651784</v>
      </c>
      <c r="E1000" t="s">
        <v>5197</v>
      </c>
      <c r="F1000">
        <v>1</v>
      </c>
      <c r="G1000" t="s">
        <v>5247</v>
      </c>
      <c r="H1000" t="s">
        <v>6229</v>
      </c>
      <c r="I1000" t="s">
        <v>14</v>
      </c>
      <c r="J1000" t="s">
        <v>1106</v>
      </c>
      <c r="K1000">
        <v>16</v>
      </c>
      <c r="L1000" t="s">
        <v>5273</v>
      </c>
      <c r="M1000">
        <v>0.806392319465564</v>
      </c>
      <c r="N1000">
        <v>1</v>
      </c>
    </row>
    <row r="1001" spans="1:14">
      <c r="A1001" t="s">
        <v>1151</v>
      </c>
      <c r="B1001">
        <v>10</v>
      </c>
      <c r="C1001">
        <v>77001201</v>
      </c>
      <c r="D1001">
        <v>78760959</v>
      </c>
      <c r="E1001" t="s">
        <v>5195</v>
      </c>
      <c r="F1001">
        <v>0.35</v>
      </c>
      <c r="G1001" t="s">
        <v>5247</v>
      </c>
      <c r="H1001" t="s">
        <v>6230</v>
      </c>
      <c r="I1001" t="s">
        <v>10</v>
      </c>
      <c r="J1001" t="s">
        <v>1106</v>
      </c>
      <c r="K1001">
        <v>6</v>
      </c>
      <c r="L1001" t="s">
        <v>4489</v>
      </c>
      <c r="M1001">
        <v>0.10485758521795401</v>
      </c>
      <c r="N1001">
        <v>0.71224270115269495</v>
      </c>
    </row>
    <row r="1002" spans="1:14">
      <c r="A1002" t="s">
        <v>1151</v>
      </c>
      <c r="B1002">
        <v>10</v>
      </c>
      <c r="C1002">
        <v>77001201</v>
      </c>
      <c r="D1002">
        <v>78760959</v>
      </c>
      <c r="E1002" t="s">
        <v>5195</v>
      </c>
      <c r="F1002">
        <v>0.74</v>
      </c>
      <c r="G1002" t="s">
        <v>5247</v>
      </c>
      <c r="H1002" t="s">
        <v>6231</v>
      </c>
      <c r="I1002" t="s">
        <v>13</v>
      </c>
      <c r="J1002" t="s">
        <v>1106</v>
      </c>
      <c r="K1002">
        <v>5</v>
      </c>
      <c r="L1002" t="s">
        <v>4464</v>
      </c>
      <c r="M1002">
        <v>0.328367954363665</v>
      </c>
      <c r="N1002">
        <v>0.943080462540411</v>
      </c>
    </row>
    <row r="1003" spans="1:14">
      <c r="A1003" t="s">
        <v>1151</v>
      </c>
      <c r="B1003">
        <v>10</v>
      </c>
      <c r="C1003">
        <v>77001201</v>
      </c>
      <c r="D1003">
        <v>78760959</v>
      </c>
      <c r="E1003" t="s">
        <v>5195</v>
      </c>
      <c r="F1003">
        <v>0.28999999999999998</v>
      </c>
      <c r="G1003" t="s">
        <v>5247</v>
      </c>
      <c r="H1003" t="s">
        <v>6232</v>
      </c>
      <c r="I1003" t="s">
        <v>14</v>
      </c>
      <c r="J1003" t="s">
        <v>1106</v>
      </c>
      <c r="K1003">
        <v>16</v>
      </c>
      <c r="L1003" t="s">
        <v>4488</v>
      </c>
      <c r="M1003">
        <v>0.12690074085692801</v>
      </c>
      <c r="N1003">
        <v>0.53441448496753496</v>
      </c>
    </row>
    <row r="1004" spans="1:14">
      <c r="A1004" t="s">
        <v>1154</v>
      </c>
      <c r="B1004">
        <v>11</v>
      </c>
      <c r="C1004">
        <v>45382767</v>
      </c>
      <c r="D1004">
        <v>45404318</v>
      </c>
      <c r="E1004" t="s">
        <v>5195</v>
      </c>
      <c r="F1004">
        <v>0.17</v>
      </c>
      <c r="G1004" t="s">
        <v>5247</v>
      </c>
      <c r="H1004" t="s">
        <v>6233</v>
      </c>
      <c r="I1004" t="s">
        <v>14</v>
      </c>
      <c r="J1004" t="s">
        <v>1106</v>
      </c>
      <c r="K1004">
        <v>16</v>
      </c>
      <c r="L1004" t="s">
        <v>4509</v>
      </c>
      <c r="M1004">
        <v>5.668995858446E-2</v>
      </c>
      <c r="N1004">
        <v>0.41109111056826803</v>
      </c>
    </row>
    <row r="1005" spans="1:14">
      <c r="A1005" t="s">
        <v>1155</v>
      </c>
      <c r="B1005">
        <v>15</v>
      </c>
      <c r="C1005">
        <v>66528912</v>
      </c>
      <c r="D1005">
        <v>66821250</v>
      </c>
      <c r="E1005" t="s">
        <v>5196</v>
      </c>
      <c r="F1005">
        <v>0.08</v>
      </c>
      <c r="G1005" t="s">
        <v>5247</v>
      </c>
      <c r="H1005" t="s">
        <v>6234</v>
      </c>
      <c r="I1005" t="s">
        <v>10</v>
      </c>
      <c r="J1005" t="s">
        <v>1106</v>
      </c>
      <c r="K1005">
        <v>5</v>
      </c>
      <c r="L1005" t="s">
        <v>4447</v>
      </c>
      <c r="M1005">
        <v>6.9873875802577102E-3</v>
      </c>
      <c r="N1005">
        <v>0.51797788283760904</v>
      </c>
    </row>
    <row r="1006" spans="1:14">
      <c r="A1006" t="s">
        <v>1155</v>
      </c>
      <c r="B1006">
        <v>15</v>
      </c>
      <c r="C1006">
        <v>66528912</v>
      </c>
      <c r="D1006">
        <v>66821250</v>
      </c>
      <c r="E1006" t="s">
        <v>5196</v>
      </c>
      <c r="F1006">
        <v>0.65</v>
      </c>
      <c r="G1006" t="s">
        <v>5247</v>
      </c>
      <c r="H1006" t="s">
        <v>6235</v>
      </c>
      <c r="I1006" t="s">
        <v>14</v>
      </c>
      <c r="J1006" t="s">
        <v>1106</v>
      </c>
      <c r="K1006">
        <v>16</v>
      </c>
      <c r="L1006" t="s">
        <v>4465</v>
      </c>
      <c r="M1006">
        <v>0.40908828404715403</v>
      </c>
      <c r="N1006">
        <v>0.83282941179251502</v>
      </c>
    </row>
    <row r="1007" spans="1:14">
      <c r="A1007" t="s">
        <v>1156</v>
      </c>
      <c r="B1007">
        <v>18</v>
      </c>
      <c r="C1007">
        <v>33671124</v>
      </c>
      <c r="D1007">
        <v>31251088</v>
      </c>
      <c r="E1007" t="s">
        <v>5196</v>
      </c>
      <c r="F1007">
        <v>0.28999999999999998</v>
      </c>
      <c r="G1007" t="s">
        <v>5247</v>
      </c>
      <c r="H1007" t="s">
        <v>6236</v>
      </c>
      <c r="I1007" t="s">
        <v>10</v>
      </c>
      <c r="J1007" t="s">
        <v>1106</v>
      </c>
      <c r="K1007">
        <v>6</v>
      </c>
      <c r="L1007" t="s">
        <v>4488</v>
      </c>
      <c r="M1007">
        <v>7.6861841305704198E-2</v>
      </c>
      <c r="N1007">
        <v>0.66707855961320495</v>
      </c>
    </row>
    <row r="1008" spans="1:14">
      <c r="A1008" t="s">
        <v>1156</v>
      </c>
      <c r="B1008">
        <v>18</v>
      </c>
      <c r="C1008">
        <v>33671124</v>
      </c>
      <c r="D1008">
        <v>31251088</v>
      </c>
      <c r="E1008" t="s">
        <v>5196</v>
      </c>
      <c r="F1008">
        <v>0.3</v>
      </c>
      <c r="G1008" t="s">
        <v>5247</v>
      </c>
      <c r="H1008" t="s">
        <v>6237</v>
      </c>
      <c r="I1008" t="s">
        <v>14</v>
      </c>
      <c r="J1008" t="s">
        <v>1106</v>
      </c>
      <c r="K1008">
        <v>16</v>
      </c>
      <c r="L1008" t="s">
        <v>4560</v>
      </c>
      <c r="M1008">
        <v>0.13339990969917401</v>
      </c>
      <c r="N1008">
        <v>0.54404316251460105</v>
      </c>
    </row>
    <row r="1009" spans="1:14">
      <c r="A1009" t="s">
        <v>1157</v>
      </c>
      <c r="B1009">
        <v>12</v>
      </c>
      <c r="C1009">
        <v>90844143</v>
      </c>
      <c r="D1009">
        <v>91237920</v>
      </c>
      <c r="E1009" t="s">
        <v>5196</v>
      </c>
      <c r="F1009">
        <v>0.43</v>
      </c>
      <c r="G1009" t="s">
        <v>5247</v>
      </c>
      <c r="H1009" t="s">
        <v>6238</v>
      </c>
      <c r="I1009" t="s">
        <v>14</v>
      </c>
      <c r="J1009" t="s">
        <v>1106</v>
      </c>
      <c r="K1009">
        <v>16</v>
      </c>
      <c r="L1009" t="s">
        <v>4520</v>
      </c>
      <c r="M1009">
        <v>0.22529371473349299</v>
      </c>
      <c r="N1009">
        <v>0.66181136054132805</v>
      </c>
    </row>
    <row r="1010" spans="1:14">
      <c r="A1010" t="s">
        <v>1158</v>
      </c>
      <c r="B1010">
        <v>9</v>
      </c>
      <c r="C1010">
        <v>79626053</v>
      </c>
      <c r="D1010">
        <v>82240968</v>
      </c>
      <c r="E1010" t="s">
        <v>5196</v>
      </c>
      <c r="F1010">
        <v>0.98</v>
      </c>
      <c r="G1010" t="s">
        <v>5247</v>
      </c>
      <c r="H1010" t="s">
        <v>6239</v>
      </c>
      <c r="I1010" t="s">
        <v>14</v>
      </c>
      <c r="J1010" t="s">
        <v>1106</v>
      </c>
      <c r="K1010">
        <v>16</v>
      </c>
      <c r="L1010" t="s">
        <v>5209</v>
      </c>
      <c r="M1010">
        <v>0.77557387884872897</v>
      </c>
      <c r="N1010">
        <v>0.99856274783821297</v>
      </c>
    </row>
    <row r="1011" spans="1:14">
      <c r="A1011" t="s">
        <v>1159</v>
      </c>
      <c r="B1011">
        <v>12</v>
      </c>
      <c r="C1011">
        <v>39036246</v>
      </c>
      <c r="D1011">
        <v>39430048</v>
      </c>
      <c r="E1011" t="s">
        <v>5196</v>
      </c>
      <c r="F1011">
        <v>0.8</v>
      </c>
      <c r="G1011" t="s">
        <v>5247</v>
      </c>
      <c r="H1011" t="s">
        <v>6240</v>
      </c>
      <c r="I1011" t="s">
        <v>14</v>
      </c>
      <c r="J1011" t="s">
        <v>1106</v>
      </c>
      <c r="K1011">
        <v>16</v>
      </c>
      <c r="L1011" t="s">
        <v>4503</v>
      </c>
      <c r="M1011">
        <v>0.55657805371720503</v>
      </c>
      <c r="N1011">
        <v>0.92725733796213305</v>
      </c>
    </row>
    <row r="1012" spans="1:14">
      <c r="A1012" t="s">
        <v>1160</v>
      </c>
      <c r="B1012">
        <v>1</v>
      </c>
      <c r="C1012">
        <v>107343656</v>
      </c>
      <c r="D1012">
        <v>107886278</v>
      </c>
      <c r="E1012" t="s">
        <v>5198</v>
      </c>
      <c r="F1012">
        <v>0.21</v>
      </c>
      <c r="G1012" t="s">
        <v>5247</v>
      </c>
      <c r="H1012" t="s">
        <v>6241</v>
      </c>
      <c r="I1012" t="s">
        <v>14</v>
      </c>
      <c r="J1012" t="s">
        <v>1106</v>
      </c>
      <c r="K1012">
        <v>16</v>
      </c>
      <c r="L1012" t="s">
        <v>4442</v>
      </c>
      <c r="M1012">
        <v>7.8338045832293507E-2</v>
      </c>
      <c r="N1012">
        <v>0.45395440887768002</v>
      </c>
    </row>
    <row r="1013" spans="1:14">
      <c r="A1013" t="s">
        <v>1161</v>
      </c>
      <c r="B1013">
        <v>1</v>
      </c>
      <c r="C1013">
        <v>107419706</v>
      </c>
      <c r="D1013">
        <v>107962328</v>
      </c>
      <c r="E1013" t="s">
        <v>5196</v>
      </c>
      <c r="F1013">
        <v>0.34</v>
      </c>
      <c r="G1013" t="s">
        <v>5247</v>
      </c>
      <c r="H1013" t="s">
        <v>6242</v>
      </c>
      <c r="I1013" t="s">
        <v>14</v>
      </c>
      <c r="J1013" t="s">
        <v>1106</v>
      </c>
      <c r="K1013">
        <v>16</v>
      </c>
      <c r="L1013" t="s">
        <v>4565</v>
      </c>
      <c r="M1013">
        <v>0.16025192850287201</v>
      </c>
      <c r="N1013">
        <v>0.58170252926814703</v>
      </c>
    </row>
    <row r="1014" spans="1:14">
      <c r="A1014" t="s">
        <v>1162</v>
      </c>
      <c r="B1014">
        <v>10</v>
      </c>
      <c r="C1014">
        <v>103109281</v>
      </c>
      <c r="D1014">
        <v>104869038</v>
      </c>
      <c r="E1014" t="s">
        <v>5197</v>
      </c>
      <c r="F1014">
        <v>0</v>
      </c>
      <c r="G1014" t="s">
        <v>5247</v>
      </c>
      <c r="H1014" t="s">
        <v>6243</v>
      </c>
      <c r="I1014" t="s">
        <v>14</v>
      </c>
      <c r="J1014" t="s">
        <v>1106</v>
      </c>
      <c r="K1014">
        <v>16</v>
      </c>
      <c r="L1014" t="s">
        <v>5247</v>
      </c>
      <c r="M1014">
        <v>0</v>
      </c>
      <c r="N1014">
        <v>0.193607680534436</v>
      </c>
    </row>
    <row r="1015" spans="1:14">
      <c r="A1015" t="s">
        <v>1163</v>
      </c>
      <c r="B1015">
        <v>5</v>
      </c>
      <c r="C1015">
        <v>2177579</v>
      </c>
      <c r="D1015">
        <v>2177693</v>
      </c>
      <c r="E1015" t="s">
        <v>5196</v>
      </c>
      <c r="F1015">
        <v>0</v>
      </c>
      <c r="G1015" t="s">
        <v>5247</v>
      </c>
      <c r="H1015" t="s">
        <v>5425</v>
      </c>
      <c r="I1015" t="s">
        <v>14</v>
      </c>
      <c r="J1015" t="s">
        <v>1106</v>
      </c>
      <c r="K1015">
        <v>16</v>
      </c>
      <c r="L1015" t="s">
        <v>5247</v>
      </c>
      <c r="M1015">
        <v>0</v>
      </c>
      <c r="N1015">
        <v>0.193607680534436</v>
      </c>
    </row>
    <row r="1016" spans="1:14">
      <c r="A1016" t="s">
        <v>1164</v>
      </c>
      <c r="B1016">
        <v>14</v>
      </c>
      <c r="C1016">
        <v>102875712</v>
      </c>
      <c r="D1016">
        <v>103342049</v>
      </c>
      <c r="E1016" t="s">
        <v>5197</v>
      </c>
      <c r="F1016">
        <v>0.04</v>
      </c>
      <c r="G1016" t="s">
        <v>5247</v>
      </c>
      <c r="H1016" t="s">
        <v>6244</v>
      </c>
      <c r="I1016" t="s">
        <v>14</v>
      </c>
      <c r="J1016" t="s">
        <v>1106</v>
      </c>
      <c r="K1016">
        <v>16</v>
      </c>
      <c r="L1016" t="s">
        <v>4479</v>
      </c>
      <c r="M1016">
        <v>5.0993162064629704E-3</v>
      </c>
      <c r="N1016">
        <v>0.25301974988521903</v>
      </c>
    </row>
    <row r="1017" spans="1:14">
      <c r="A1017" t="s">
        <v>1165</v>
      </c>
      <c r="B1017">
        <v>11</v>
      </c>
      <c r="C1017">
        <v>43855148</v>
      </c>
      <c r="D1017">
        <v>43876698</v>
      </c>
      <c r="E1017" t="s">
        <v>5195</v>
      </c>
      <c r="F1017">
        <v>0.82</v>
      </c>
      <c r="G1017" t="s">
        <v>5247</v>
      </c>
      <c r="H1017" t="s">
        <v>6245</v>
      </c>
      <c r="I1017" t="s">
        <v>10</v>
      </c>
      <c r="J1017" t="s">
        <v>1106</v>
      </c>
      <c r="K1017">
        <v>6</v>
      </c>
      <c r="L1017" t="s">
        <v>4551</v>
      </c>
      <c r="M1017">
        <v>0.42451015224774202</v>
      </c>
      <c r="N1017">
        <v>0.96567590349487198</v>
      </c>
    </row>
    <row r="1018" spans="1:14">
      <c r="A1018" t="s">
        <v>1165</v>
      </c>
      <c r="B1018">
        <v>11</v>
      </c>
      <c r="C1018">
        <v>43855148</v>
      </c>
      <c r="D1018">
        <v>43876698</v>
      </c>
      <c r="E1018" t="s">
        <v>5195</v>
      </c>
      <c r="F1018">
        <v>0</v>
      </c>
      <c r="G1018" t="s">
        <v>5247</v>
      </c>
      <c r="H1018" t="s">
        <v>6246</v>
      </c>
      <c r="I1018" t="s">
        <v>14</v>
      </c>
      <c r="J1018" t="s">
        <v>1106</v>
      </c>
      <c r="K1018">
        <v>16</v>
      </c>
      <c r="L1018" t="s">
        <v>5247</v>
      </c>
      <c r="M1018">
        <v>0</v>
      </c>
      <c r="N1018">
        <v>0.193607680534436</v>
      </c>
    </row>
    <row r="1019" spans="1:14">
      <c r="A1019" t="s">
        <v>1168</v>
      </c>
      <c r="B1019">
        <v>1</v>
      </c>
      <c r="C1019">
        <v>37560999</v>
      </c>
      <c r="D1019">
        <v>38026600</v>
      </c>
      <c r="E1019" t="s">
        <v>5195</v>
      </c>
      <c r="F1019">
        <v>0</v>
      </c>
      <c r="G1019" t="s">
        <v>5247</v>
      </c>
      <c r="H1019" t="s">
        <v>6247</v>
      </c>
      <c r="I1019" t="s">
        <v>14</v>
      </c>
      <c r="J1019" t="s">
        <v>1106</v>
      </c>
      <c r="K1019">
        <v>16</v>
      </c>
      <c r="L1019" t="s">
        <v>5247</v>
      </c>
      <c r="M1019">
        <v>0</v>
      </c>
      <c r="N1019">
        <v>0.193607680534436</v>
      </c>
    </row>
    <row r="1020" spans="1:14">
      <c r="A1020" t="s">
        <v>1169</v>
      </c>
      <c r="B1020">
        <v>12</v>
      </c>
      <c r="C1020">
        <v>23600993</v>
      </c>
      <c r="D1020">
        <v>23753927</v>
      </c>
      <c r="E1020" t="s">
        <v>5195</v>
      </c>
      <c r="F1020">
        <v>1</v>
      </c>
      <c r="G1020" t="s">
        <v>5247</v>
      </c>
      <c r="H1020" t="s">
        <v>6248</v>
      </c>
      <c r="I1020" t="s">
        <v>14</v>
      </c>
      <c r="J1020" t="s">
        <v>1106</v>
      </c>
      <c r="K1020">
        <v>16</v>
      </c>
      <c r="L1020" t="s">
        <v>5273</v>
      </c>
      <c r="M1020">
        <v>0.806392319465564</v>
      </c>
      <c r="N1020">
        <v>1</v>
      </c>
    </row>
    <row r="1021" spans="1:14">
      <c r="A1021" t="s">
        <v>1170</v>
      </c>
      <c r="B1021">
        <v>12</v>
      </c>
      <c r="C1021">
        <v>830314</v>
      </c>
      <c r="D1021">
        <v>939480</v>
      </c>
      <c r="E1021" t="s">
        <v>5195</v>
      </c>
      <c r="F1021">
        <v>0</v>
      </c>
      <c r="G1021" t="s">
        <v>5247</v>
      </c>
      <c r="H1021" t="s">
        <v>6249</v>
      </c>
      <c r="I1021" t="s">
        <v>14</v>
      </c>
      <c r="J1021" t="s">
        <v>1106</v>
      </c>
      <c r="K1021">
        <v>16</v>
      </c>
      <c r="L1021" t="s">
        <v>5247</v>
      </c>
      <c r="M1021">
        <v>0</v>
      </c>
      <c r="N1021">
        <v>0.193607680534436</v>
      </c>
    </row>
    <row r="1022" spans="1:14">
      <c r="A1022" t="s">
        <v>1171</v>
      </c>
      <c r="B1022">
        <v>17</v>
      </c>
      <c r="C1022">
        <v>47239351</v>
      </c>
      <c r="D1022">
        <v>45316717</v>
      </c>
      <c r="E1022" t="s">
        <v>5195</v>
      </c>
      <c r="F1022">
        <v>0.57999999999999996</v>
      </c>
      <c r="G1022" t="s">
        <v>5247</v>
      </c>
      <c r="H1022" t="s">
        <v>6250</v>
      </c>
      <c r="I1022" t="s">
        <v>10</v>
      </c>
      <c r="J1022" t="s">
        <v>1106</v>
      </c>
      <c r="K1022">
        <v>7</v>
      </c>
      <c r="L1022" t="s">
        <v>4461</v>
      </c>
      <c r="M1022">
        <v>0.25649527825625301</v>
      </c>
      <c r="N1022">
        <v>0.84681185213307697</v>
      </c>
    </row>
    <row r="1023" spans="1:14">
      <c r="A1023" t="s">
        <v>1171</v>
      </c>
      <c r="B1023">
        <v>17</v>
      </c>
      <c r="C1023">
        <v>47239351</v>
      </c>
      <c r="D1023">
        <v>45316717</v>
      </c>
      <c r="E1023" t="s">
        <v>5195</v>
      </c>
      <c r="F1023">
        <v>0.47</v>
      </c>
      <c r="G1023" t="s">
        <v>5247</v>
      </c>
      <c r="H1023" t="s">
        <v>6251</v>
      </c>
      <c r="I1023" t="s">
        <v>14</v>
      </c>
      <c r="J1023" t="s">
        <v>1106</v>
      </c>
      <c r="K1023">
        <v>16</v>
      </c>
      <c r="L1023" t="s">
        <v>4471</v>
      </c>
      <c r="M1023">
        <v>0.25612343630935402</v>
      </c>
      <c r="N1023">
        <v>0.695493024522712</v>
      </c>
    </row>
    <row r="1024" spans="1:14">
      <c r="A1024" t="s">
        <v>1174</v>
      </c>
      <c r="B1024">
        <v>17</v>
      </c>
      <c r="C1024">
        <v>49063432</v>
      </c>
      <c r="D1024">
        <v>47140794</v>
      </c>
      <c r="E1024" t="s">
        <v>5195</v>
      </c>
      <c r="F1024">
        <v>0.16</v>
      </c>
      <c r="G1024" t="s">
        <v>5247</v>
      </c>
      <c r="H1024" t="s">
        <v>6252</v>
      </c>
      <c r="I1024" t="s">
        <v>14</v>
      </c>
      <c r="J1024" t="s">
        <v>1106</v>
      </c>
      <c r="K1024">
        <v>16</v>
      </c>
      <c r="L1024" t="s">
        <v>4545</v>
      </c>
      <c r="M1024">
        <v>5.1602574492917601E-2</v>
      </c>
      <c r="N1024">
        <v>0.40005064827049902</v>
      </c>
    </row>
    <row r="1025" spans="1:14">
      <c r="A1025" t="s">
        <v>1175</v>
      </c>
      <c r="B1025">
        <v>18</v>
      </c>
      <c r="C1025">
        <v>24574271</v>
      </c>
      <c r="D1025">
        <v>22154235</v>
      </c>
      <c r="E1025" t="s">
        <v>5195</v>
      </c>
      <c r="F1025">
        <v>1</v>
      </c>
      <c r="G1025" t="s">
        <v>5247</v>
      </c>
      <c r="H1025" t="s">
        <v>6253</v>
      </c>
      <c r="I1025" t="s">
        <v>14</v>
      </c>
      <c r="J1025" t="s">
        <v>1106</v>
      </c>
      <c r="K1025">
        <v>16</v>
      </c>
      <c r="L1025" t="s">
        <v>5273</v>
      </c>
      <c r="M1025">
        <v>0.806392319465564</v>
      </c>
      <c r="N1025">
        <v>1</v>
      </c>
    </row>
    <row r="1026" spans="1:14">
      <c r="A1026" t="s">
        <v>1176</v>
      </c>
      <c r="B1026">
        <v>7</v>
      </c>
      <c r="C1026">
        <v>75533848</v>
      </c>
      <c r="D1026">
        <v>75163169</v>
      </c>
      <c r="E1026" t="s">
        <v>5198</v>
      </c>
      <c r="F1026">
        <v>0.28999999999999998</v>
      </c>
      <c r="G1026" t="s">
        <v>5247</v>
      </c>
      <c r="H1026" t="s">
        <v>6254</v>
      </c>
      <c r="I1026" t="s">
        <v>13</v>
      </c>
      <c r="J1026" t="s">
        <v>1106</v>
      </c>
      <c r="K1026">
        <v>5</v>
      </c>
      <c r="L1026" t="s">
        <v>4488</v>
      </c>
      <c r="M1026">
        <v>6.8535517311196101E-2</v>
      </c>
      <c r="N1026">
        <v>0.693947117897737</v>
      </c>
    </row>
    <row r="1027" spans="1:14">
      <c r="A1027" t="s">
        <v>1176</v>
      </c>
      <c r="B1027">
        <v>7</v>
      </c>
      <c r="C1027">
        <v>75533848</v>
      </c>
      <c r="D1027">
        <v>75163169</v>
      </c>
      <c r="E1027" t="s">
        <v>5198</v>
      </c>
      <c r="F1027">
        <v>0.56000000000000005</v>
      </c>
      <c r="G1027" t="s">
        <v>5247</v>
      </c>
      <c r="H1027" t="s">
        <v>6255</v>
      </c>
      <c r="I1027" t="s">
        <v>14</v>
      </c>
      <c r="J1027" t="s">
        <v>1106</v>
      </c>
      <c r="K1027">
        <v>16</v>
      </c>
      <c r="L1027" t="s">
        <v>4453</v>
      </c>
      <c r="M1027">
        <v>0.329660255894415</v>
      </c>
      <c r="N1027">
        <v>0.76710682244145301</v>
      </c>
    </row>
    <row r="1028" spans="1:14">
      <c r="A1028" t="s">
        <v>1177</v>
      </c>
      <c r="B1028">
        <v>2</v>
      </c>
      <c r="C1028">
        <v>62825913</v>
      </c>
      <c r="D1028">
        <v>63053048</v>
      </c>
      <c r="E1028" t="s">
        <v>5198</v>
      </c>
      <c r="F1028">
        <v>0</v>
      </c>
      <c r="G1028" t="s">
        <v>5247</v>
      </c>
      <c r="H1028" t="s">
        <v>6256</v>
      </c>
      <c r="I1028" t="s">
        <v>10</v>
      </c>
      <c r="J1028" t="s">
        <v>1106</v>
      </c>
      <c r="K1028">
        <v>7</v>
      </c>
      <c r="L1028" t="s">
        <v>5247</v>
      </c>
      <c r="M1028">
        <v>0</v>
      </c>
      <c r="N1028">
        <v>0.35433043506668699</v>
      </c>
    </row>
    <row r="1029" spans="1:14">
      <c r="A1029" t="s">
        <v>1177</v>
      </c>
      <c r="B1029">
        <v>2</v>
      </c>
      <c r="C1029">
        <v>62825913</v>
      </c>
      <c r="D1029">
        <v>63053048</v>
      </c>
      <c r="E1029" t="s">
        <v>5198</v>
      </c>
      <c r="F1029">
        <v>0.01</v>
      </c>
      <c r="G1029" t="s">
        <v>5247</v>
      </c>
      <c r="H1029" t="s">
        <v>6257</v>
      </c>
      <c r="I1029" t="s">
        <v>13</v>
      </c>
      <c r="J1029" t="s">
        <v>1106</v>
      </c>
      <c r="K1029">
        <v>7</v>
      </c>
      <c r="L1029" t="s">
        <v>4525</v>
      </c>
      <c r="M1029">
        <v>1.7589920479509899E-4</v>
      </c>
      <c r="N1029">
        <v>0.36706792716055803</v>
      </c>
    </row>
    <row r="1030" spans="1:14">
      <c r="A1030" t="s">
        <v>1177</v>
      </c>
      <c r="B1030">
        <v>2</v>
      </c>
      <c r="C1030">
        <v>62825913</v>
      </c>
      <c r="D1030">
        <v>63053048</v>
      </c>
      <c r="E1030" t="s">
        <v>5198</v>
      </c>
      <c r="F1030">
        <v>0.14000000000000001</v>
      </c>
      <c r="G1030" t="s">
        <v>5247</v>
      </c>
      <c r="H1030" t="s">
        <v>6258</v>
      </c>
      <c r="I1030" t="s">
        <v>14</v>
      </c>
      <c r="J1030" t="s">
        <v>1106</v>
      </c>
      <c r="K1030">
        <v>16</v>
      </c>
      <c r="L1030" t="s">
        <v>4454</v>
      </c>
      <c r="M1030">
        <v>4.1864672574284598E-2</v>
      </c>
      <c r="N1030">
        <v>0.37753285741051001</v>
      </c>
    </row>
    <row r="1031" spans="1:14">
      <c r="A1031" t="s">
        <v>1178</v>
      </c>
      <c r="B1031">
        <v>2</v>
      </c>
      <c r="C1031">
        <v>207398555</v>
      </c>
      <c r="D1031">
        <v>208263279</v>
      </c>
      <c r="E1031" t="s">
        <v>5195</v>
      </c>
      <c r="F1031">
        <v>0</v>
      </c>
      <c r="G1031" t="s">
        <v>5247</v>
      </c>
      <c r="H1031" t="s">
        <v>6259</v>
      </c>
      <c r="I1031" t="s">
        <v>14</v>
      </c>
      <c r="J1031" t="s">
        <v>1106</v>
      </c>
      <c r="K1031">
        <v>16</v>
      </c>
      <c r="L1031" t="s">
        <v>5247</v>
      </c>
      <c r="M1031">
        <v>0</v>
      </c>
      <c r="N1031">
        <v>0.193607680534436</v>
      </c>
    </row>
    <row r="1032" spans="1:14">
      <c r="A1032" t="s">
        <v>1179</v>
      </c>
      <c r="B1032">
        <v>8</v>
      </c>
      <c r="C1032">
        <v>23532058</v>
      </c>
      <c r="D1032">
        <v>23389571</v>
      </c>
      <c r="E1032" t="s">
        <v>5195</v>
      </c>
      <c r="F1032">
        <v>0.65</v>
      </c>
      <c r="G1032" t="s">
        <v>5247</v>
      </c>
      <c r="H1032" t="s">
        <v>6260</v>
      </c>
      <c r="I1032" t="s">
        <v>14</v>
      </c>
      <c r="J1032" t="s">
        <v>1106</v>
      </c>
      <c r="K1032">
        <v>16</v>
      </c>
      <c r="L1032" t="s">
        <v>4465</v>
      </c>
      <c r="M1032">
        <v>0.40908828404715403</v>
      </c>
      <c r="N1032">
        <v>0.83282941179251502</v>
      </c>
    </row>
    <row r="1033" spans="1:14">
      <c r="A1033" t="s">
        <v>1180</v>
      </c>
      <c r="B1033">
        <v>10</v>
      </c>
      <c r="C1033">
        <v>61376407</v>
      </c>
      <c r="D1033">
        <v>63136165</v>
      </c>
      <c r="E1033" t="s">
        <v>5197</v>
      </c>
      <c r="F1033">
        <v>0.83</v>
      </c>
      <c r="G1033" t="s">
        <v>5247</v>
      </c>
      <c r="H1033" t="s">
        <v>6261</v>
      </c>
      <c r="I1033" t="s">
        <v>14</v>
      </c>
      <c r="J1033" t="s">
        <v>1106</v>
      </c>
      <c r="K1033">
        <v>16</v>
      </c>
      <c r="L1033" t="s">
        <v>4518</v>
      </c>
      <c r="M1033">
        <v>0.58890888943173203</v>
      </c>
      <c r="N1033">
        <v>0.94331004141553998</v>
      </c>
    </row>
    <row r="1034" spans="1:14">
      <c r="A1034" t="s">
        <v>1181</v>
      </c>
      <c r="B1034">
        <v>3</v>
      </c>
      <c r="C1034">
        <v>70490408</v>
      </c>
      <c r="D1034">
        <v>70539559</v>
      </c>
      <c r="E1034" t="s">
        <v>5196</v>
      </c>
      <c r="F1034">
        <v>0.89</v>
      </c>
      <c r="G1034" t="s">
        <v>5247</v>
      </c>
      <c r="H1034" t="s">
        <v>6262</v>
      </c>
      <c r="I1034" t="s">
        <v>14</v>
      </c>
      <c r="J1034" t="s">
        <v>1106</v>
      </c>
      <c r="K1034">
        <v>16</v>
      </c>
      <c r="L1034" t="s">
        <v>4462</v>
      </c>
      <c r="M1034">
        <v>0.65747231079635704</v>
      </c>
      <c r="N1034">
        <v>0.97151369838678303</v>
      </c>
    </row>
    <row r="1035" spans="1:14">
      <c r="A1035" t="s">
        <v>1182</v>
      </c>
      <c r="B1035">
        <v>4</v>
      </c>
      <c r="C1035">
        <v>162117712</v>
      </c>
      <c r="D1035">
        <v>163038864</v>
      </c>
      <c r="E1035" t="s">
        <v>5196</v>
      </c>
      <c r="F1035">
        <v>0.08</v>
      </c>
      <c r="G1035" t="s">
        <v>5247</v>
      </c>
      <c r="H1035" t="s">
        <v>6263</v>
      </c>
      <c r="I1035" t="s">
        <v>14</v>
      </c>
      <c r="J1035" t="s">
        <v>1106</v>
      </c>
      <c r="K1035">
        <v>16</v>
      </c>
      <c r="L1035" t="s">
        <v>4447</v>
      </c>
      <c r="M1035">
        <v>1.6879457268963199E-2</v>
      </c>
      <c r="N1035">
        <v>0.305750994379963</v>
      </c>
    </row>
    <row r="1036" spans="1:14">
      <c r="A1036" t="s">
        <v>1183</v>
      </c>
      <c r="B1036">
        <v>5</v>
      </c>
      <c r="C1036">
        <v>96525308</v>
      </c>
      <c r="D1036">
        <v>95861012</v>
      </c>
      <c r="E1036" t="s">
        <v>5196</v>
      </c>
      <c r="F1036">
        <v>0.39</v>
      </c>
      <c r="G1036" t="s">
        <v>5247</v>
      </c>
      <c r="H1036" t="s">
        <v>6264</v>
      </c>
      <c r="I1036" t="s">
        <v>10</v>
      </c>
      <c r="J1036" t="s">
        <v>1106</v>
      </c>
      <c r="K1036">
        <v>5</v>
      </c>
      <c r="L1036" t="s">
        <v>5206</v>
      </c>
      <c r="M1036">
        <v>0.112758371409971</v>
      </c>
      <c r="N1036">
        <v>0.762827770842328</v>
      </c>
    </row>
    <row r="1037" spans="1:14">
      <c r="A1037" t="s">
        <v>1183</v>
      </c>
      <c r="B1037">
        <v>5</v>
      </c>
      <c r="C1037">
        <v>96525308</v>
      </c>
      <c r="D1037">
        <v>95861012</v>
      </c>
      <c r="E1037" t="s">
        <v>5196</v>
      </c>
      <c r="F1037">
        <v>0.56000000000000005</v>
      </c>
      <c r="G1037" t="s">
        <v>5247</v>
      </c>
      <c r="H1037" t="s">
        <v>6265</v>
      </c>
      <c r="I1037" t="s">
        <v>13</v>
      </c>
      <c r="J1037" t="s">
        <v>1106</v>
      </c>
      <c r="K1037">
        <v>5</v>
      </c>
      <c r="L1037" t="s">
        <v>4453</v>
      </c>
      <c r="M1037">
        <v>0.205699320913071</v>
      </c>
      <c r="N1037">
        <v>0.86216278331294804</v>
      </c>
    </row>
    <row r="1038" spans="1:14">
      <c r="A1038" t="s">
        <v>1183</v>
      </c>
      <c r="B1038">
        <v>5</v>
      </c>
      <c r="C1038">
        <v>96525308</v>
      </c>
      <c r="D1038">
        <v>95861012</v>
      </c>
      <c r="E1038" t="s">
        <v>5196</v>
      </c>
      <c r="F1038">
        <v>0.22</v>
      </c>
      <c r="G1038" t="s">
        <v>5247</v>
      </c>
      <c r="H1038" t="s">
        <v>6266</v>
      </c>
      <c r="I1038" t="s">
        <v>14</v>
      </c>
      <c r="J1038" t="s">
        <v>1106</v>
      </c>
      <c r="K1038">
        <v>16</v>
      </c>
      <c r="L1038" t="s">
        <v>4476</v>
      </c>
      <c r="M1038">
        <v>8.4047540128129095E-2</v>
      </c>
      <c r="N1038">
        <v>0.46437276097115499</v>
      </c>
    </row>
    <row r="1039" spans="1:14">
      <c r="A1039" t="s">
        <v>1184</v>
      </c>
      <c r="B1039">
        <v>7</v>
      </c>
      <c r="C1039">
        <v>26659442</v>
      </c>
      <c r="D1039">
        <v>26699061</v>
      </c>
      <c r="E1039" t="s">
        <v>5196</v>
      </c>
      <c r="F1039">
        <v>0.99</v>
      </c>
      <c r="G1039" t="s">
        <v>5247</v>
      </c>
      <c r="H1039" t="s">
        <v>6267</v>
      </c>
      <c r="I1039" t="s">
        <v>14</v>
      </c>
      <c r="J1039" t="s">
        <v>1106</v>
      </c>
      <c r="K1039">
        <v>16</v>
      </c>
      <c r="L1039" t="s">
        <v>4521</v>
      </c>
      <c r="M1039">
        <v>0.79064966104561196</v>
      </c>
      <c r="N1039">
        <v>0.99961481203064095</v>
      </c>
    </row>
    <row r="1040" spans="1:14">
      <c r="A1040" t="s">
        <v>1185</v>
      </c>
      <c r="B1040">
        <v>8</v>
      </c>
      <c r="C1040">
        <v>131859361</v>
      </c>
      <c r="D1040">
        <v>132871608</v>
      </c>
      <c r="E1040" t="s">
        <v>5196</v>
      </c>
      <c r="F1040">
        <v>1</v>
      </c>
      <c r="G1040" t="s">
        <v>5247</v>
      </c>
      <c r="H1040" t="s">
        <v>6268</v>
      </c>
      <c r="I1040" t="s">
        <v>14</v>
      </c>
      <c r="J1040" t="s">
        <v>1106</v>
      </c>
      <c r="K1040">
        <v>16</v>
      </c>
      <c r="L1040" t="s">
        <v>5273</v>
      </c>
      <c r="M1040">
        <v>0.806392319465564</v>
      </c>
      <c r="N1040">
        <v>1</v>
      </c>
    </row>
    <row r="1041" spans="1:14">
      <c r="A1041" t="s">
        <v>1186</v>
      </c>
      <c r="B1041">
        <v>1</v>
      </c>
      <c r="C1041">
        <v>1777362</v>
      </c>
      <c r="D1041">
        <v>1708801</v>
      </c>
      <c r="E1041" t="s">
        <v>5198</v>
      </c>
      <c r="F1041">
        <v>0.19</v>
      </c>
      <c r="G1041" t="s">
        <v>5247</v>
      </c>
      <c r="H1041" t="s">
        <v>6269</v>
      </c>
      <c r="I1041" t="s">
        <v>14</v>
      </c>
      <c r="J1041" t="s">
        <v>1106</v>
      </c>
      <c r="K1041">
        <v>16</v>
      </c>
      <c r="L1041" t="s">
        <v>4446</v>
      </c>
      <c r="M1041">
        <v>6.7266012751223195E-2</v>
      </c>
      <c r="N1041">
        <v>0.43277074918012698</v>
      </c>
    </row>
    <row r="1042" spans="1:14">
      <c r="A1042" t="s">
        <v>1187</v>
      </c>
      <c r="B1042">
        <v>1</v>
      </c>
      <c r="C1042">
        <v>77501838</v>
      </c>
      <c r="D1042">
        <v>77967523</v>
      </c>
      <c r="E1042" t="s">
        <v>5195</v>
      </c>
      <c r="F1042">
        <v>0</v>
      </c>
      <c r="G1042" t="s">
        <v>5247</v>
      </c>
      <c r="H1042" t="s">
        <v>6270</v>
      </c>
      <c r="I1042" t="s">
        <v>14</v>
      </c>
      <c r="J1042" t="s">
        <v>1106</v>
      </c>
      <c r="K1042">
        <v>16</v>
      </c>
      <c r="L1042" t="s">
        <v>5247</v>
      </c>
      <c r="M1042">
        <v>0</v>
      </c>
      <c r="N1042">
        <v>0.193607680534436</v>
      </c>
    </row>
    <row r="1043" spans="1:14">
      <c r="A1043" t="s">
        <v>1188</v>
      </c>
      <c r="B1043">
        <v>1</v>
      </c>
      <c r="C1043">
        <v>49244592</v>
      </c>
      <c r="D1043">
        <v>49710264</v>
      </c>
      <c r="E1043" t="s">
        <v>5195</v>
      </c>
      <c r="F1043">
        <v>0.39</v>
      </c>
      <c r="G1043" t="s">
        <v>5247</v>
      </c>
      <c r="H1043" t="s">
        <v>6271</v>
      </c>
      <c r="I1043" t="s">
        <v>14</v>
      </c>
      <c r="J1043" t="s">
        <v>1106</v>
      </c>
      <c r="K1043">
        <v>16</v>
      </c>
      <c r="L1043" t="s">
        <v>5206</v>
      </c>
      <c r="M1043">
        <v>0.19562852822400301</v>
      </c>
      <c r="N1043">
        <v>0.62696516149357295</v>
      </c>
    </row>
    <row r="1044" spans="1:14">
      <c r="A1044" t="s">
        <v>1189</v>
      </c>
      <c r="B1044">
        <v>5</v>
      </c>
      <c r="C1044">
        <v>51618892</v>
      </c>
      <c r="D1044">
        <v>50914726</v>
      </c>
      <c r="E1044" t="s">
        <v>5195</v>
      </c>
      <c r="F1044">
        <v>0</v>
      </c>
      <c r="G1044" t="s">
        <v>5247</v>
      </c>
      <c r="H1044" t="s">
        <v>6272</v>
      </c>
      <c r="I1044" t="s">
        <v>14</v>
      </c>
      <c r="J1044" t="s">
        <v>1106</v>
      </c>
      <c r="K1044">
        <v>16</v>
      </c>
      <c r="L1044" t="s">
        <v>5247</v>
      </c>
      <c r="M1044">
        <v>0</v>
      </c>
      <c r="N1044">
        <v>0.193607680534436</v>
      </c>
    </row>
    <row r="1045" spans="1:14">
      <c r="A1045" t="s">
        <v>1190</v>
      </c>
      <c r="B1045">
        <v>6</v>
      </c>
      <c r="C1045">
        <v>41780614</v>
      </c>
      <c r="D1045">
        <v>41748352</v>
      </c>
      <c r="E1045" t="s">
        <v>5196</v>
      </c>
      <c r="F1045">
        <v>0.67</v>
      </c>
      <c r="G1045" t="s">
        <v>5247</v>
      </c>
      <c r="H1045" t="s">
        <v>6273</v>
      </c>
      <c r="I1045" t="s">
        <v>14</v>
      </c>
      <c r="J1045" t="s">
        <v>1106</v>
      </c>
      <c r="K1045">
        <v>16</v>
      </c>
      <c r="L1045" t="s">
        <v>4567</v>
      </c>
      <c r="M1045">
        <v>0.42758742496038799</v>
      </c>
      <c r="N1045">
        <v>0.84658596365790395</v>
      </c>
    </row>
    <row r="1046" spans="1:14">
      <c r="A1046" t="s">
        <v>1191</v>
      </c>
      <c r="B1046">
        <v>6</v>
      </c>
      <c r="C1046">
        <v>55331789</v>
      </c>
      <c r="D1046">
        <v>55196587</v>
      </c>
      <c r="E1046" t="s">
        <v>5195</v>
      </c>
      <c r="F1046">
        <v>0.68</v>
      </c>
      <c r="G1046" t="s">
        <v>5247</v>
      </c>
      <c r="H1046" t="s">
        <v>6274</v>
      </c>
      <c r="I1046" t="s">
        <v>10</v>
      </c>
      <c r="J1046" t="s">
        <v>1106</v>
      </c>
      <c r="K1046">
        <v>5</v>
      </c>
      <c r="L1046" t="s">
        <v>4528</v>
      </c>
      <c r="M1046">
        <v>0.28452403598183001</v>
      </c>
      <c r="N1046">
        <v>0.91906227669622698</v>
      </c>
    </row>
    <row r="1047" spans="1:14">
      <c r="A1047" t="s">
        <v>1191</v>
      </c>
      <c r="B1047">
        <v>6</v>
      </c>
      <c r="C1047">
        <v>55331789</v>
      </c>
      <c r="D1047">
        <v>55196587</v>
      </c>
      <c r="E1047" t="s">
        <v>5195</v>
      </c>
      <c r="F1047">
        <v>0.78</v>
      </c>
      <c r="G1047" t="s">
        <v>5247</v>
      </c>
      <c r="H1047" t="s">
        <v>6275</v>
      </c>
      <c r="I1047" t="s">
        <v>13</v>
      </c>
      <c r="J1047" t="s">
        <v>1106</v>
      </c>
      <c r="K1047">
        <v>5</v>
      </c>
      <c r="L1047" t="s">
        <v>4529</v>
      </c>
      <c r="M1047">
        <v>0.35941824341291601</v>
      </c>
      <c r="N1047">
        <v>0.95727157630850601</v>
      </c>
    </row>
    <row r="1048" spans="1:14">
      <c r="A1048" t="s">
        <v>1191</v>
      </c>
      <c r="B1048">
        <v>6</v>
      </c>
      <c r="C1048">
        <v>55331789</v>
      </c>
      <c r="D1048">
        <v>55196587</v>
      </c>
      <c r="E1048" t="s">
        <v>5195</v>
      </c>
      <c r="F1048">
        <v>0.61</v>
      </c>
      <c r="G1048" t="s">
        <v>5247</v>
      </c>
      <c r="H1048" t="s">
        <v>6276</v>
      </c>
      <c r="I1048" t="s">
        <v>14</v>
      </c>
      <c r="J1048" t="s">
        <v>1106</v>
      </c>
      <c r="K1048">
        <v>16</v>
      </c>
      <c r="L1048" t="s">
        <v>4452</v>
      </c>
      <c r="M1048">
        <v>0.37303483850642699</v>
      </c>
      <c r="N1048">
        <v>0.80437147177599699</v>
      </c>
    </row>
    <row r="1049" spans="1:14">
      <c r="A1049" t="s">
        <v>1193</v>
      </c>
      <c r="B1049">
        <v>6</v>
      </c>
      <c r="C1049">
        <v>100708930</v>
      </c>
      <c r="D1049">
        <v>101156806</v>
      </c>
      <c r="E1049" t="s">
        <v>5196</v>
      </c>
      <c r="F1049">
        <v>0.5</v>
      </c>
      <c r="G1049" t="s">
        <v>5247</v>
      </c>
      <c r="H1049" t="s">
        <v>6277</v>
      </c>
      <c r="I1049" t="s">
        <v>13</v>
      </c>
      <c r="J1049" t="s">
        <v>1106</v>
      </c>
      <c r="K1049">
        <v>5</v>
      </c>
      <c r="L1049" t="s">
        <v>4511</v>
      </c>
      <c r="M1049">
        <v>0.17042358064358801</v>
      </c>
      <c r="N1049">
        <v>0.82957641935641202</v>
      </c>
    </row>
    <row r="1050" spans="1:14">
      <c r="A1050" t="s">
        <v>1193</v>
      </c>
      <c r="B1050">
        <v>6</v>
      </c>
      <c r="C1050">
        <v>100708930</v>
      </c>
      <c r="D1050">
        <v>101156806</v>
      </c>
      <c r="E1050" t="s">
        <v>5196</v>
      </c>
      <c r="F1050">
        <v>0.33</v>
      </c>
      <c r="G1050" t="s">
        <v>5247</v>
      </c>
      <c r="H1050" t="s">
        <v>6278</v>
      </c>
      <c r="I1050" t="s">
        <v>14</v>
      </c>
      <c r="J1050" t="s">
        <v>1106</v>
      </c>
      <c r="K1050">
        <v>16</v>
      </c>
      <c r="L1050" t="s">
        <v>4487</v>
      </c>
      <c r="M1050">
        <v>0.15341403634209599</v>
      </c>
      <c r="N1050">
        <v>0.57241257503961196</v>
      </c>
    </row>
    <row r="1051" spans="1:14">
      <c r="A1051" t="s">
        <v>1194</v>
      </c>
      <c r="B1051">
        <v>11</v>
      </c>
      <c r="C1051">
        <v>132114436</v>
      </c>
      <c r="D1051">
        <v>131984330</v>
      </c>
      <c r="E1051" t="s">
        <v>5195</v>
      </c>
      <c r="F1051">
        <v>0.14000000000000001</v>
      </c>
      <c r="G1051" t="s">
        <v>5247</v>
      </c>
      <c r="H1051" t="s">
        <v>6279</v>
      </c>
      <c r="I1051" t="s">
        <v>14</v>
      </c>
      <c r="J1051" t="s">
        <v>1106</v>
      </c>
      <c r="K1051">
        <v>16</v>
      </c>
      <c r="L1051" t="s">
        <v>4454</v>
      </c>
      <c r="M1051">
        <v>4.1864672574284598E-2</v>
      </c>
      <c r="N1051">
        <v>0.37753285741051001</v>
      </c>
    </row>
    <row r="1052" spans="1:14">
      <c r="A1052" t="s">
        <v>1195</v>
      </c>
      <c r="B1052">
        <v>9</v>
      </c>
      <c r="C1052">
        <v>94300699</v>
      </c>
      <c r="D1052">
        <v>97062981</v>
      </c>
      <c r="E1052" t="s">
        <v>5195</v>
      </c>
      <c r="F1052">
        <v>0</v>
      </c>
      <c r="G1052" t="s">
        <v>5247</v>
      </c>
      <c r="H1052" t="s">
        <v>6280</v>
      </c>
      <c r="I1052" t="s">
        <v>14</v>
      </c>
      <c r="J1052" t="s">
        <v>1106</v>
      </c>
      <c r="K1052">
        <v>16</v>
      </c>
      <c r="L1052" t="s">
        <v>5247</v>
      </c>
      <c r="M1052">
        <v>0</v>
      </c>
      <c r="N1052">
        <v>0.193607680534436</v>
      </c>
    </row>
    <row r="1053" spans="1:14">
      <c r="A1053" t="s">
        <v>1196</v>
      </c>
      <c r="B1053">
        <v>3</v>
      </c>
      <c r="C1053">
        <v>131927128</v>
      </c>
      <c r="D1053">
        <v>131645972</v>
      </c>
      <c r="E1053" t="s">
        <v>5196</v>
      </c>
      <c r="F1053">
        <v>0.27</v>
      </c>
      <c r="G1053" t="s">
        <v>5247</v>
      </c>
      <c r="H1053" t="s">
        <v>6281</v>
      </c>
      <c r="I1053" t="s">
        <v>14</v>
      </c>
      <c r="J1053" t="s">
        <v>1106</v>
      </c>
      <c r="K1053">
        <v>16</v>
      </c>
      <c r="L1053" t="s">
        <v>4541</v>
      </c>
      <c r="M1053">
        <v>0.114172650502742</v>
      </c>
      <c r="N1053">
        <v>0.514886882543099</v>
      </c>
    </row>
    <row r="1054" spans="1:14">
      <c r="A1054" t="s">
        <v>1197</v>
      </c>
      <c r="B1054">
        <v>10</v>
      </c>
      <c r="C1054">
        <v>21532989</v>
      </c>
      <c r="D1054">
        <v>21821918</v>
      </c>
      <c r="E1054" t="s">
        <v>5196</v>
      </c>
      <c r="F1054">
        <v>0.49</v>
      </c>
      <c r="G1054" t="s">
        <v>5247</v>
      </c>
      <c r="H1054" t="s">
        <v>6282</v>
      </c>
      <c r="I1054" t="s">
        <v>14</v>
      </c>
      <c r="J1054" t="s">
        <v>1106</v>
      </c>
      <c r="K1054">
        <v>16</v>
      </c>
      <c r="L1054" t="s">
        <v>4510</v>
      </c>
      <c r="M1054">
        <v>0.27196719773616401</v>
      </c>
      <c r="N1054">
        <v>0.71190495587452496</v>
      </c>
    </row>
    <row r="1055" spans="1:14">
      <c r="A1055" t="s">
        <v>1198</v>
      </c>
      <c r="B1055">
        <v>8</v>
      </c>
      <c r="C1055">
        <v>66281936</v>
      </c>
      <c r="D1055">
        <v>67194171</v>
      </c>
      <c r="E1055" t="s">
        <v>5196</v>
      </c>
      <c r="F1055">
        <v>0</v>
      </c>
      <c r="G1055" t="s">
        <v>5247</v>
      </c>
      <c r="H1055" t="s">
        <v>6283</v>
      </c>
      <c r="I1055" t="s">
        <v>14</v>
      </c>
      <c r="J1055" t="s">
        <v>1106</v>
      </c>
      <c r="K1055">
        <v>16</v>
      </c>
      <c r="L1055" t="s">
        <v>5247</v>
      </c>
      <c r="M1055">
        <v>0</v>
      </c>
      <c r="N1055">
        <v>0.193607680534436</v>
      </c>
    </row>
    <row r="1056" spans="1:14">
      <c r="A1056" t="s">
        <v>1199</v>
      </c>
      <c r="B1056">
        <v>9</v>
      </c>
      <c r="C1056">
        <v>11619764</v>
      </c>
      <c r="D1056">
        <v>11619764</v>
      </c>
      <c r="E1056" t="s">
        <v>5196</v>
      </c>
      <c r="F1056">
        <v>0.35</v>
      </c>
      <c r="G1056" t="s">
        <v>5247</v>
      </c>
      <c r="H1056" t="s">
        <v>6284</v>
      </c>
      <c r="I1056" t="s">
        <v>10</v>
      </c>
      <c r="J1056" t="s">
        <v>1106</v>
      </c>
      <c r="K1056">
        <v>5</v>
      </c>
      <c r="L1056" t="s">
        <v>4489</v>
      </c>
      <c r="M1056">
        <v>9.4092631159024706E-2</v>
      </c>
      <c r="N1056">
        <v>0.73625210827592802</v>
      </c>
    </row>
    <row r="1057" spans="1:14">
      <c r="A1057" t="s">
        <v>1199</v>
      </c>
      <c r="B1057">
        <v>9</v>
      </c>
      <c r="C1057">
        <v>11619764</v>
      </c>
      <c r="D1057">
        <v>11619764</v>
      </c>
      <c r="E1057" t="s">
        <v>5196</v>
      </c>
      <c r="F1057">
        <v>0.37</v>
      </c>
      <c r="G1057" t="s">
        <v>5247</v>
      </c>
      <c r="H1057" t="s">
        <v>6285</v>
      </c>
      <c r="I1057" t="s">
        <v>13</v>
      </c>
      <c r="J1057" t="s">
        <v>1106</v>
      </c>
      <c r="K1057">
        <v>5</v>
      </c>
      <c r="L1057" t="s">
        <v>4505</v>
      </c>
      <c r="M1057">
        <v>0.103267373869074</v>
      </c>
      <c r="N1057">
        <v>0.74969806697455099</v>
      </c>
    </row>
    <row r="1058" spans="1:14">
      <c r="A1058" t="s">
        <v>1199</v>
      </c>
      <c r="B1058">
        <v>9</v>
      </c>
      <c r="C1058">
        <v>11619764</v>
      </c>
      <c r="D1058">
        <v>11619764</v>
      </c>
      <c r="E1058" t="s">
        <v>5196</v>
      </c>
      <c r="F1058">
        <v>0.75</v>
      </c>
      <c r="G1058" t="s">
        <v>5247</v>
      </c>
      <c r="H1058" t="s">
        <v>6286</v>
      </c>
      <c r="I1058" t="s">
        <v>14</v>
      </c>
      <c r="J1058" t="s">
        <v>1106</v>
      </c>
      <c r="K1058">
        <v>16</v>
      </c>
      <c r="L1058" t="s">
        <v>4467</v>
      </c>
      <c r="M1058">
        <v>0.50501683464491198</v>
      </c>
      <c r="N1058">
        <v>0.89817932508787002</v>
      </c>
    </row>
    <row r="1059" spans="1:14">
      <c r="A1059" t="s">
        <v>1202</v>
      </c>
      <c r="B1059">
        <v>1</v>
      </c>
      <c r="C1059">
        <v>78212446</v>
      </c>
      <c r="D1059">
        <v>78678130</v>
      </c>
      <c r="E1059" t="s">
        <v>5198</v>
      </c>
      <c r="F1059">
        <v>0.09</v>
      </c>
      <c r="G1059" t="s">
        <v>5247</v>
      </c>
      <c r="H1059" t="s">
        <v>6287</v>
      </c>
      <c r="I1059" t="s">
        <v>14</v>
      </c>
      <c r="J1059" t="s">
        <v>1106</v>
      </c>
      <c r="K1059">
        <v>16</v>
      </c>
      <c r="L1059" t="s">
        <v>4562</v>
      </c>
      <c r="M1059">
        <v>2.0525132161091801E-2</v>
      </c>
      <c r="N1059">
        <v>0.31823316587714601</v>
      </c>
    </row>
    <row r="1060" spans="1:14">
      <c r="A1060" t="s">
        <v>1203</v>
      </c>
      <c r="B1060">
        <v>12</v>
      </c>
      <c r="C1060">
        <v>14260997</v>
      </c>
      <c r="D1060">
        <v>14413931</v>
      </c>
      <c r="E1060" t="s">
        <v>5197</v>
      </c>
      <c r="F1060">
        <v>0.11</v>
      </c>
      <c r="G1060" t="s">
        <v>5247</v>
      </c>
      <c r="H1060" t="s">
        <v>6288</v>
      </c>
      <c r="I1060" t="s">
        <v>14</v>
      </c>
      <c r="J1060" t="s">
        <v>1106</v>
      </c>
      <c r="K1060">
        <v>16</v>
      </c>
      <c r="L1060" t="s">
        <v>4483</v>
      </c>
      <c r="M1060">
        <v>2.8486301613217201E-2</v>
      </c>
      <c r="N1060">
        <v>0.34252768920364302</v>
      </c>
    </row>
    <row r="1061" spans="1:14">
      <c r="A1061" t="s">
        <v>1204</v>
      </c>
      <c r="B1061">
        <v>13</v>
      </c>
      <c r="C1061">
        <v>58056517</v>
      </c>
      <c r="D1061">
        <v>58630651</v>
      </c>
      <c r="E1061" t="s">
        <v>5195</v>
      </c>
      <c r="F1061">
        <v>0.09</v>
      </c>
      <c r="G1061" t="s">
        <v>5247</v>
      </c>
      <c r="H1061" t="s">
        <v>6289</v>
      </c>
      <c r="I1061" t="s">
        <v>14</v>
      </c>
      <c r="J1061" t="s">
        <v>1106</v>
      </c>
      <c r="K1061">
        <v>16</v>
      </c>
      <c r="L1061" t="s">
        <v>4562</v>
      </c>
      <c r="M1061">
        <v>2.0525132161091801E-2</v>
      </c>
      <c r="N1061">
        <v>0.31823316587714601</v>
      </c>
    </row>
    <row r="1062" spans="1:14">
      <c r="A1062" t="s">
        <v>1205</v>
      </c>
      <c r="B1062">
        <v>15</v>
      </c>
      <c r="C1062">
        <v>72794390</v>
      </c>
      <c r="D1062">
        <v>73086731</v>
      </c>
      <c r="E1062" t="s">
        <v>5196</v>
      </c>
      <c r="F1062">
        <v>0.03</v>
      </c>
      <c r="G1062" t="s">
        <v>5247</v>
      </c>
      <c r="H1062" t="s">
        <v>6290</v>
      </c>
      <c r="I1062" t="s">
        <v>14</v>
      </c>
      <c r="J1062" t="s">
        <v>1106</v>
      </c>
      <c r="K1062">
        <v>16</v>
      </c>
      <c r="L1062" t="s">
        <v>4556</v>
      </c>
      <c r="M1062">
        <v>3.0372082184858002E-3</v>
      </c>
      <c r="N1062">
        <v>0.23895401148388401</v>
      </c>
    </row>
    <row r="1063" spans="1:14">
      <c r="A1063" t="s">
        <v>1206</v>
      </c>
      <c r="B1063">
        <v>15</v>
      </c>
      <c r="C1063">
        <v>26793345</v>
      </c>
      <c r="D1063">
        <v>27038492</v>
      </c>
      <c r="E1063" t="s">
        <v>5196</v>
      </c>
      <c r="F1063">
        <v>0.65</v>
      </c>
      <c r="G1063" t="s">
        <v>5247</v>
      </c>
      <c r="H1063" t="s">
        <v>6291</v>
      </c>
      <c r="I1063" t="s">
        <v>10</v>
      </c>
      <c r="J1063" t="s">
        <v>1106</v>
      </c>
      <c r="K1063">
        <v>6</v>
      </c>
      <c r="L1063" t="s">
        <v>4465</v>
      </c>
      <c r="M1063">
        <v>0.287757298847305</v>
      </c>
      <c r="N1063">
        <v>0.89514241478204604</v>
      </c>
    </row>
    <row r="1064" spans="1:14">
      <c r="A1064" t="s">
        <v>1206</v>
      </c>
      <c r="B1064">
        <v>15</v>
      </c>
      <c r="C1064">
        <v>26793345</v>
      </c>
      <c r="D1064">
        <v>27038492</v>
      </c>
      <c r="E1064" t="s">
        <v>5196</v>
      </c>
      <c r="F1064">
        <v>0.28000000000000003</v>
      </c>
      <c r="G1064" t="s">
        <v>5247</v>
      </c>
      <c r="H1064" t="s">
        <v>6292</v>
      </c>
      <c r="I1064" t="s">
        <v>14</v>
      </c>
      <c r="J1064" t="s">
        <v>1106</v>
      </c>
      <c r="K1064">
        <v>16</v>
      </c>
      <c r="L1064" t="s">
        <v>4558</v>
      </c>
      <c r="M1064">
        <v>0.120490916853126</v>
      </c>
      <c r="N1064">
        <v>0.52469646258202596</v>
      </c>
    </row>
    <row r="1065" spans="1:14">
      <c r="A1065" t="s">
        <v>1209</v>
      </c>
      <c r="B1065">
        <v>16</v>
      </c>
      <c r="C1065">
        <v>3549655</v>
      </c>
      <c r="D1065">
        <v>3599655</v>
      </c>
      <c r="E1065" t="s">
        <v>5196</v>
      </c>
      <c r="F1065">
        <v>0.02</v>
      </c>
      <c r="G1065" t="s">
        <v>5247</v>
      </c>
      <c r="H1065" t="s">
        <v>6293</v>
      </c>
      <c r="I1065" t="s">
        <v>14</v>
      </c>
      <c r="J1065" t="s">
        <v>1106</v>
      </c>
      <c r="K1065">
        <v>16</v>
      </c>
      <c r="L1065" t="s">
        <v>4475</v>
      </c>
      <c r="M1065">
        <v>1.4372521617873901E-3</v>
      </c>
      <c r="N1065">
        <v>0.224426121151272</v>
      </c>
    </row>
    <row r="1066" spans="1:14">
      <c r="A1066" t="s">
        <v>1210</v>
      </c>
      <c r="B1066">
        <v>16</v>
      </c>
      <c r="C1066">
        <v>77228046</v>
      </c>
      <c r="D1066">
        <v>77261943</v>
      </c>
      <c r="E1066" t="s">
        <v>5197</v>
      </c>
      <c r="F1066">
        <v>0.97</v>
      </c>
      <c r="G1066" t="s">
        <v>5247</v>
      </c>
      <c r="H1066" t="s">
        <v>6294</v>
      </c>
      <c r="I1066" t="s">
        <v>14</v>
      </c>
      <c r="J1066" t="s">
        <v>1106</v>
      </c>
      <c r="K1066">
        <v>16</v>
      </c>
      <c r="L1066" t="s">
        <v>4472</v>
      </c>
      <c r="M1066">
        <v>0.76104598851611505</v>
      </c>
      <c r="N1066">
        <v>0.99696279178151403</v>
      </c>
    </row>
    <row r="1067" spans="1:14">
      <c r="A1067" t="s">
        <v>1211</v>
      </c>
      <c r="B1067">
        <v>19</v>
      </c>
      <c r="C1067">
        <v>2176587</v>
      </c>
      <c r="D1067">
        <v>2176586</v>
      </c>
      <c r="E1067" t="s">
        <v>5196</v>
      </c>
      <c r="F1067">
        <v>0.45</v>
      </c>
      <c r="G1067" t="s">
        <v>5247</v>
      </c>
      <c r="H1067" t="s">
        <v>6295</v>
      </c>
      <c r="I1067" t="s">
        <v>14</v>
      </c>
      <c r="J1067" t="s">
        <v>1106</v>
      </c>
      <c r="K1067">
        <v>16</v>
      </c>
      <c r="L1067" t="s">
        <v>4469</v>
      </c>
      <c r="M1067">
        <v>0.24056486479730299</v>
      </c>
      <c r="N1067">
        <v>0.67879590325614103</v>
      </c>
    </row>
    <row r="1068" spans="1:14">
      <c r="A1068" t="s">
        <v>1212</v>
      </c>
      <c r="B1068">
        <v>2</v>
      </c>
      <c r="C1068">
        <v>6019849</v>
      </c>
      <c r="D1068">
        <v>6159981</v>
      </c>
      <c r="E1068" t="s">
        <v>5195</v>
      </c>
      <c r="F1068">
        <v>0.04</v>
      </c>
      <c r="G1068" t="s">
        <v>5247</v>
      </c>
      <c r="H1068" t="s">
        <v>6296</v>
      </c>
      <c r="I1068" t="s">
        <v>14</v>
      </c>
      <c r="J1068" t="s">
        <v>1106</v>
      </c>
      <c r="K1068">
        <v>16</v>
      </c>
      <c r="L1068" t="s">
        <v>4479</v>
      </c>
      <c r="M1068">
        <v>5.0993162064629704E-3</v>
      </c>
      <c r="N1068">
        <v>0.25301974988521903</v>
      </c>
    </row>
    <row r="1069" spans="1:14">
      <c r="A1069" t="s">
        <v>1213</v>
      </c>
      <c r="B1069">
        <v>2</v>
      </c>
      <c r="C1069">
        <v>26840393</v>
      </c>
      <c r="D1069">
        <v>27063261</v>
      </c>
      <c r="E1069" t="s">
        <v>5196</v>
      </c>
      <c r="F1069">
        <v>0.46</v>
      </c>
      <c r="G1069" t="s">
        <v>5247</v>
      </c>
      <c r="H1069" t="s">
        <v>6297</v>
      </c>
      <c r="I1069" t="s">
        <v>14</v>
      </c>
      <c r="J1069" t="s">
        <v>1106</v>
      </c>
      <c r="K1069">
        <v>16</v>
      </c>
      <c r="L1069" t="s">
        <v>4458</v>
      </c>
      <c r="M1069">
        <v>0.248308389151675</v>
      </c>
      <c r="N1069">
        <v>0.68718022529108003</v>
      </c>
    </row>
    <row r="1070" spans="1:14">
      <c r="A1070" t="s">
        <v>1214</v>
      </c>
      <c r="B1070">
        <v>9</v>
      </c>
      <c r="C1070">
        <v>99356808</v>
      </c>
      <c r="D1070">
        <v>102119090</v>
      </c>
      <c r="E1070" t="s">
        <v>5196</v>
      </c>
      <c r="F1070">
        <v>0.21</v>
      </c>
      <c r="G1070" t="s">
        <v>5247</v>
      </c>
      <c r="H1070" t="s">
        <v>6298</v>
      </c>
      <c r="I1070" t="s">
        <v>14</v>
      </c>
      <c r="J1070" t="s">
        <v>1106</v>
      </c>
      <c r="K1070">
        <v>16</v>
      </c>
      <c r="L1070" t="s">
        <v>4442</v>
      </c>
      <c r="M1070">
        <v>7.8338045832293507E-2</v>
      </c>
      <c r="N1070">
        <v>0.45395440887768002</v>
      </c>
    </row>
    <row r="1071" spans="1:14">
      <c r="A1071" t="s">
        <v>1215</v>
      </c>
      <c r="B1071">
        <v>1</v>
      </c>
      <c r="C1071">
        <v>174508962</v>
      </c>
      <c r="D1071">
        <v>174478100</v>
      </c>
      <c r="E1071" t="s">
        <v>5196</v>
      </c>
      <c r="F1071">
        <v>0.81</v>
      </c>
      <c r="G1071" t="s">
        <v>5247</v>
      </c>
      <c r="H1071" t="s">
        <v>6299</v>
      </c>
      <c r="I1071" t="s">
        <v>14</v>
      </c>
      <c r="J1071" t="s">
        <v>1106</v>
      </c>
      <c r="K1071">
        <v>16</v>
      </c>
      <c r="L1071" t="s">
        <v>4513</v>
      </c>
      <c r="M1071">
        <v>0.56722925081987297</v>
      </c>
      <c r="N1071">
        <v>0.93273398724877699</v>
      </c>
    </row>
    <row r="1072" spans="1:14">
      <c r="A1072" t="s">
        <v>1216</v>
      </c>
      <c r="B1072">
        <v>10</v>
      </c>
      <c r="C1072">
        <v>97336919</v>
      </c>
      <c r="D1072">
        <v>99096676</v>
      </c>
      <c r="E1072" t="s">
        <v>5195</v>
      </c>
      <c r="F1072">
        <v>0</v>
      </c>
      <c r="G1072" t="s">
        <v>5247</v>
      </c>
      <c r="H1072" t="s">
        <v>6300</v>
      </c>
      <c r="I1072" t="s">
        <v>14</v>
      </c>
      <c r="J1072" t="s">
        <v>1106</v>
      </c>
      <c r="K1072">
        <v>16</v>
      </c>
      <c r="L1072" t="s">
        <v>5247</v>
      </c>
      <c r="M1072">
        <v>0</v>
      </c>
      <c r="N1072">
        <v>0.193607680534436</v>
      </c>
    </row>
    <row r="1073" spans="1:14">
      <c r="A1073" t="s">
        <v>1217</v>
      </c>
      <c r="B1073">
        <v>15</v>
      </c>
      <c r="C1073">
        <v>80766311</v>
      </c>
      <c r="D1073">
        <v>81058652</v>
      </c>
      <c r="E1073" t="s">
        <v>5196</v>
      </c>
      <c r="F1073">
        <v>0.57999999999999996</v>
      </c>
      <c r="G1073" t="s">
        <v>5247</v>
      </c>
      <c r="H1073" t="s">
        <v>6301</v>
      </c>
      <c r="I1073" t="s">
        <v>14</v>
      </c>
      <c r="J1073" t="s">
        <v>1106</v>
      </c>
      <c r="K1073">
        <v>16</v>
      </c>
      <c r="L1073" t="s">
        <v>4461</v>
      </c>
      <c r="M1073">
        <v>0.34678970965990802</v>
      </c>
      <c r="N1073">
        <v>0.78223306145458205</v>
      </c>
    </row>
    <row r="1074" spans="1:14">
      <c r="A1074" t="s">
        <v>1218</v>
      </c>
      <c r="B1074">
        <v>16</v>
      </c>
      <c r="C1074">
        <v>20247110</v>
      </c>
      <c r="D1074">
        <v>20258432</v>
      </c>
      <c r="E1074" t="s">
        <v>5196</v>
      </c>
      <c r="F1074">
        <v>0.05</v>
      </c>
      <c r="G1074" t="s">
        <v>5247</v>
      </c>
      <c r="H1074" t="s">
        <v>6302</v>
      </c>
      <c r="I1074" t="s">
        <v>14</v>
      </c>
      <c r="J1074" t="s">
        <v>1106</v>
      </c>
      <c r="K1074">
        <v>16</v>
      </c>
      <c r="L1074" t="s">
        <v>4544</v>
      </c>
      <c r="M1074">
        <v>7.5593352321114398E-3</v>
      </c>
      <c r="N1074">
        <v>0.26668757724888098</v>
      </c>
    </row>
    <row r="1075" spans="1:14">
      <c r="A1075" t="s">
        <v>1219</v>
      </c>
      <c r="B1075">
        <v>22</v>
      </c>
      <c r="C1075">
        <v>40258272</v>
      </c>
      <c r="D1075">
        <v>40654276</v>
      </c>
      <c r="E1075" t="s">
        <v>5195</v>
      </c>
      <c r="F1075">
        <v>0.73</v>
      </c>
      <c r="G1075" t="s">
        <v>5247</v>
      </c>
      <c r="H1075" t="s">
        <v>6303</v>
      </c>
      <c r="I1075" t="s">
        <v>14</v>
      </c>
      <c r="J1075" t="s">
        <v>1106</v>
      </c>
      <c r="K1075">
        <v>16</v>
      </c>
      <c r="L1075" t="s">
        <v>5210</v>
      </c>
      <c r="M1075">
        <v>0.485113117456901</v>
      </c>
      <c r="N1075">
        <v>0.88582734949725805</v>
      </c>
    </row>
    <row r="1076" spans="1:14">
      <c r="A1076" t="s">
        <v>1220</v>
      </c>
      <c r="B1076">
        <v>22</v>
      </c>
      <c r="C1076">
        <v>37921130</v>
      </c>
      <c r="D1076">
        <v>38317137</v>
      </c>
      <c r="E1076" t="s">
        <v>5195</v>
      </c>
      <c r="F1076">
        <v>0.22</v>
      </c>
      <c r="G1076" t="s">
        <v>5247</v>
      </c>
      <c r="H1076" t="s">
        <v>6304</v>
      </c>
      <c r="I1076" t="s">
        <v>14</v>
      </c>
      <c r="J1076" t="s">
        <v>1106</v>
      </c>
      <c r="K1076">
        <v>16</v>
      </c>
      <c r="L1076" t="s">
        <v>4476</v>
      </c>
      <c r="M1076">
        <v>8.4047540128129095E-2</v>
      </c>
      <c r="N1076">
        <v>0.46437276097115499</v>
      </c>
    </row>
    <row r="1077" spans="1:14">
      <c r="A1077" t="s">
        <v>1221</v>
      </c>
      <c r="B1077">
        <v>2</v>
      </c>
      <c r="C1077">
        <v>207112529</v>
      </c>
      <c r="D1077">
        <v>207977253</v>
      </c>
      <c r="E1077" t="s">
        <v>5196</v>
      </c>
      <c r="F1077">
        <v>0.92</v>
      </c>
      <c r="G1077" t="s">
        <v>5247</v>
      </c>
      <c r="H1077" t="s">
        <v>6305</v>
      </c>
      <c r="I1077" t="s">
        <v>14</v>
      </c>
      <c r="J1077" t="s">
        <v>1106</v>
      </c>
      <c r="K1077">
        <v>16</v>
      </c>
      <c r="L1077" t="s">
        <v>4547</v>
      </c>
      <c r="M1077">
        <v>0.694249005620037</v>
      </c>
      <c r="N1077">
        <v>0.98312054273103699</v>
      </c>
    </row>
    <row r="1078" spans="1:14">
      <c r="A1078" t="s">
        <v>1222</v>
      </c>
      <c r="B1078">
        <v>4</v>
      </c>
      <c r="C1078">
        <v>95097186</v>
      </c>
      <c r="D1078">
        <v>96018337</v>
      </c>
      <c r="E1078" t="s">
        <v>5196</v>
      </c>
      <c r="F1078">
        <v>0.49</v>
      </c>
      <c r="G1078" t="s">
        <v>5247</v>
      </c>
      <c r="H1078" t="s">
        <v>6306</v>
      </c>
      <c r="I1078" t="s">
        <v>14</v>
      </c>
      <c r="J1078" t="s">
        <v>1106</v>
      </c>
      <c r="K1078">
        <v>16</v>
      </c>
      <c r="L1078" t="s">
        <v>4510</v>
      </c>
      <c r="M1078">
        <v>0.27196719773616401</v>
      </c>
      <c r="N1078">
        <v>0.71190495587452496</v>
      </c>
    </row>
    <row r="1079" spans="1:14">
      <c r="A1079" t="s">
        <v>1223</v>
      </c>
      <c r="B1079">
        <v>8</v>
      </c>
      <c r="C1079">
        <v>94570378</v>
      </c>
      <c r="D1079">
        <v>95582606</v>
      </c>
      <c r="E1079" t="s">
        <v>5198</v>
      </c>
      <c r="F1079">
        <v>0.16</v>
      </c>
      <c r="G1079" t="s">
        <v>5247</v>
      </c>
      <c r="H1079" t="s">
        <v>6307</v>
      </c>
      <c r="I1079" t="s">
        <v>14</v>
      </c>
      <c r="J1079" t="s">
        <v>1106</v>
      </c>
      <c r="K1079">
        <v>16</v>
      </c>
      <c r="L1079" t="s">
        <v>4545</v>
      </c>
      <c r="M1079">
        <v>5.1602574492917601E-2</v>
      </c>
      <c r="N1079">
        <v>0.40005064827049902</v>
      </c>
    </row>
    <row r="1080" spans="1:14">
      <c r="A1080" t="s">
        <v>1224</v>
      </c>
      <c r="B1080">
        <v>6</v>
      </c>
      <c r="C1080">
        <v>125719289</v>
      </c>
      <c r="D1080">
        <v>126040435</v>
      </c>
      <c r="E1080" t="s">
        <v>5196</v>
      </c>
      <c r="F1080">
        <v>0.65</v>
      </c>
      <c r="G1080" t="s">
        <v>5247</v>
      </c>
      <c r="H1080" t="s">
        <v>6308</v>
      </c>
      <c r="I1080" t="s">
        <v>14</v>
      </c>
      <c r="J1080" t="s">
        <v>1106</v>
      </c>
      <c r="K1080">
        <v>16</v>
      </c>
      <c r="L1080" t="s">
        <v>4465</v>
      </c>
      <c r="M1080">
        <v>0.40908828404715403</v>
      </c>
      <c r="N1080">
        <v>0.83282941179251502</v>
      </c>
    </row>
    <row r="1081" spans="1:14">
      <c r="A1081" t="s">
        <v>1225</v>
      </c>
      <c r="B1081">
        <v>1</v>
      </c>
      <c r="C1081">
        <v>11030859</v>
      </c>
      <c r="D1081">
        <v>11090916</v>
      </c>
      <c r="E1081" t="s">
        <v>5197</v>
      </c>
      <c r="F1081">
        <v>0</v>
      </c>
      <c r="G1081" t="s">
        <v>5247</v>
      </c>
      <c r="H1081" t="s">
        <v>5216</v>
      </c>
      <c r="I1081" t="s">
        <v>10</v>
      </c>
      <c r="J1081" t="s">
        <v>1106</v>
      </c>
      <c r="K1081">
        <v>5</v>
      </c>
      <c r="L1081" t="s">
        <v>5247</v>
      </c>
      <c r="M1081">
        <v>3.1392529421349397E-17</v>
      </c>
      <c r="N1081">
        <v>0.43448246478317498</v>
      </c>
    </row>
    <row r="1082" spans="1:14">
      <c r="A1082" t="s">
        <v>1225</v>
      </c>
      <c r="B1082">
        <v>1</v>
      </c>
      <c r="C1082">
        <v>11030859</v>
      </c>
      <c r="D1082">
        <v>11090916</v>
      </c>
      <c r="E1082" t="s">
        <v>5197</v>
      </c>
      <c r="F1082">
        <v>0.02</v>
      </c>
      <c r="G1082" t="s">
        <v>5247</v>
      </c>
      <c r="H1082" t="s">
        <v>6309</v>
      </c>
      <c r="I1082" t="s">
        <v>13</v>
      </c>
      <c r="J1082" t="s">
        <v>1106</v>
      </c>
      <c r="K1082">
        <v>5</v>
      </c>
      <c r="L1082" t="s">
        <v>4475</v>
      </c>
      <c r="M1082">
        <v>4.9540773211960605E-4</v>
      </c>
      <c r="N1082">
        <v>0.45660775845972801</v>
      </c>
    </row>
    <row r="1083" spans="1:14">
      <c r="A1083" t="s">
        <v>1225</v>
      </c>
      <c r="B1083">
        <v>1</v>
      </c>
      <c r="C1083">
        <v>11030859</v>
      </c>
      <c r="D1083">
        <v>11090916</v>
      </c>
      <c r="E1083" t="s">
        <v>5197</v>
      </c>
      <c r="F1083">
        <v>0.09</v>
      </c>
      <c r="G1083" t="s">
        <v>5247</v>
      </c>
      <c r="H1083" t="s">
        <v>6310</v>
      </c>
      <c r="I1083" t="s">
        <v>14</v>
      </c>
      <c r="J1083" t="s">
        <v>1106</v>
      </c>
      <c r="K1083">
        <v>16</v>
      </c>
      <c r="L1083" t="s">
        <v>4562</v>
      </c>
      <c r="M1083">
        <v>2.0525132161091801E-2</v>
      </c>
      <c r="N1083">
        <v>0.31823316587714601</v>
      </c>
    </row>
    <row r="1084" spans="1:14">
      <c r="A1084" t="s">
        <v>1226</v>
      </c>
      <c r="B1084">
        <v>10</v>
      </c>
      <c r="C1084">
        <v>18273609</v>
      </c>
      <c r="D1084">
        <v>18562538</v>
      </c>
      <c r="E1084" t="s">
        <v>5195</v>
      </c>
      <c r="F1084">
        <v>0.82</v>
      </c>
      <c r="G1084" t="s">
        <v>5247</v>
      </c>
      <c r="H1084" t="s">
        <v>6311</v>
      </c>
      <c r="I1084" t="s">
        <v>10</v>
      </c>
      <c r="J1084" t="s">
        <v>1106</v>
      </c>
      <c r="K1084">
        <v>6</v>
      </c>
      <c r="L1084" t="s">
        <v>4551</v>
      </c>
      <c r="M1084">
        <v>0.42451015224774202</v>
      </c>
      <c r="N1084">
        <v>0.96567590349487198</v>
      </c>
    </row>
    <row r="1085" spans="1:14">
      <c r="A1085" t="s">
        <v>1226</v>
      </c>
      <c r="B1085">
        <v>10</v>
      </c>
      <c r="C1085">
        <v>18273609</v>
      </c>
      <c r="D1085">
        <v>18562538</v>
      </c>
      <c r="E1085" t="s">
        <v>5195</v>
      </c>
      <c r="F1085">
        <v>0.45</v>
      </c>
      <c r="G1085" t="s">
        <v>5247</v>
      </c>
      <c r="H1085" t="s">
        <v>6312</v>
      </c>
      <c r="I1085" t="s">
        <v>13</v>
      </c>
      <c r="J1085" t="s">
        <v>1106</v>
      </c>
      <c r="K1085">
        <v>7</v>
      </c>
      <c r="L1085" t="s">
        <v>4469</v>
      </c>
      <c r="M1085">
        <v>0.17105061905799401</v>
      </c>
      <c r="N1085">
        <v>0.76438242444867499</v>
      </c>
    </row>
    <row r="1086" spans="1:14">
      <c r="A1086" t="s">
        <v>1226</v>
      </c>
      <c r="B1086">
        <v>10</v>
      </c>
      <c r="C1086">
        <v>18273609</v>
      </c>
      <c r="D1086">
        <v>18562538</v>
      </c>
      <c r="E1086" t="s">
        <v>5195</v>
      </c>
      <c r="F1086">
        <v>0.66</v>
      </c>
      <c r="G1086" t="s">
        <v>5247</v>
      </c>
      <c r="H1086" t="s">
        <v>6313</v>
      </c>
      <c r="I1086" t="s">
        <v>14</v>
      </c>
      <c r="J1086" t="s">
        <v>1106</v>
      </c>
      <c r="K1086">
        <v>16</v>
      </c>
      <c r="L1086" t="s">
        <v>4481</v>
      </c>
      <c r="M1086">
        <v>0.41829747073185303</v>
      </c>
      <c r="N1086">
        <v>0.83974807149712805</v>
      </c>
    </row>
    <row r="1087" spans="1:14">
      <c r="A1087" t="s">
        <v>1229</v>
      </c>
      <c r="B1087">
        <v>17</v>
      </c>
      <c r="C1087">
        <v>79823090</v>
      </c>
      <c r="D1087">
        <v>77796889</v>
      </c>
      <c r="E1087" t="s">
        <v>5197</v>
      </c>
      <c r="F1087">
        <v>0.36</v>
      </c>
      <c r="G1087" t="s">
        <v>5247</v>
      </c>
      <c r="H1087" t="s">
        <v>6314</v>
      </c>
      <c r="I1087" t="s">
        <v>10</v>
      </c>
      <c r="J1087" t="s">
        <v>1106</v>
      </c>
      <c r="K1087">
        <v>5</v>
      </c>
      <c r="L1087" t="s">
        <v>4445</v>
      </c>
      <c r="M1087">
        <v>9.8640099433966302E-2</v>
      </c>
      <c r="N1087">
        <v>0.74301499070532295</v>
      </c>
    </row>
    <row r="1088" spans="1:14">
      <c r="A1088" t="s">
        <v>1229</v>
      </c>
      <c r="B1088">
        <v>17</v>
      </c>
      <c r="C1088">
        <v>79823090</v>
      </c>
      <c r="D1088">
        <v>77796889</v>
      </c>
      <c r="E1088" t="s">
        <v>5197</v>
      </c>
      <c r="F1088">
        <v>0.15</v>
      </c>
      <c r="G1088" t="s">
        <v>5247</v>
      </c>
      <c r="H1088" t="s">
        <v>6315</v>
      </c>
      <c r="I1088" t="s">
        <v>14</v>
      </c>
      <c r="J1088" t="s">
        <v>1106</v>
      </c>
      <c r="K1088">
        <v>16</v>
      </c>
      <c r="L1088" t="s">
        <v>4455</v>
      </c>
      <c r="M1088">
        <v>4.6658155288370001E-2</v>
      </c>
      <c r="N1088">
        <v>0.38886722108573502</v>
      </c>
    </row>
    <row r="1089" spans="1:14">
      <c r="A1089" t="s">
        <v>1230</v>
      </c>
      <c r="B1089">
        <v>14</v>
      </c>
      <c r="C1089">
        <v>69286652</v>
      </c>
      <c r="D1089">
        <v>69753369</v>
      </c>
      <c r="E1089" t="s">
        <v>5195</v>
      </c>
      <c r="F1089">
        <v>0.71</v>
      </c>
      <c r="G1089" t="s">
        <v>5247</v>
      </c>
      <c r="H1089" t="s">
        <v>6316</v>
      </c>
      <c r="I1089" t="s">
        <v>14</v>
      </c>
      <c r="J1089" t="s">
        <v>1106</v>
      </c>
      <c r="K1089">
        <v>16</v>
      </c>
      <c r="L1089" t="s">
        <v>4526</v>
      </c>
      <c r="M1089">
        <v>0.46558551503246498</v>
      </c>
      <c r="N1089">
        <v>0.87309925914307196</v>
      </c>
    </row>
    <row r="1090" spans="1:14">
      <c r="A1090" t="s">
        <v>1231</v>
      </c>
      <c r="B1090">
        <v>3</v>
      </c>
      <c r="C1090">
        <v>108232045</v>
      </c>
      <c r="D1090">
        <v>107950892</v>
      </c>
      <c r="E1090" t="s">
        <v>5195</v>
      </c>
      <c r="F1090">
        <v>0.56999999999999995</v>
      </c>
      <c r="G1090" t="s">
        <v>5247</v>
      </c>
      <c r="H1090" t="s">
        <v>6317</v>
      </c>
      <c r="I1090" t="s">
        <v>13</v>
      </c>
      <c r="J1090" t="s">
        <v>1106</v>
      </c>
      <c r="K1090">
        <v>7</v>
      </c>
      <c r="L1090" t="s">
        <v>4517</v>
      </c>
      <c r="M1090">
        <v>0.24945782086356499</v>
      </c>
      <c r="N1090">
        <v>0.84093591822709901</v>
      </c>
    </row>
    <row r="1091" spans="1:14">
      <c r="A1091" t="s">
        <v>1231</v>
      </c>
      <c r="B1091">
        <v>3</v>
      </c>
      <c r="C1091">
        <v>108232045</v>
      </c>
      <c r="D1091">
        <v>107950892</v>
      </c>
      <c r="E1091" t="s">
        <v>5195</v>
      </c>
      <c r="F1091">
        <v>0.3</v>
      </c>
      <c r="G1091" t="s">
        <v>5247</v>
      </c>
      <c r="H1091" t="s">
        <v>6318</v>
      </c>
      <c r="I1091" t="s">
        <v>14</v>
      </c>
      <c r="J1091" t="s">
        <v>1106</v>
      </c>
      <c r="K1091">
        <v>16</v>
      </c>
      <c r="L1091" t="s">
        <v>4560</v>
      </c>
      <c r="M1091">
        <v>0.13339990969917401</v>
      </c>
      <c r="N1091">
        <v>0.54404316251460105</v>
      </c>
    </row>
    <row r="1092" spans="1:14">
      <c r="A1092" t="s">
        <v>1234</v>
      </c>
      <c r="B1092">
        <v>15</v>
      </c>
      <c r="C1092">
        <v>65758961</v>
      </c>
      <c r="D1092">
        <v>66051299</v>
      </c>
      <c r="E1092" t="s">
        <v>5197</v>
      </c>
      <c r="F1092">
        <v>0.79</v>
      </c>
      <c r="G1092" t="s">
        <v>5247</v>
      </c>
      <c r="H1092" t="s">
        <v>6319</v>
      </c>
      <c r="I1092" t="s">
        <v>14</v>
      </c>
      <c r="J1092" t="s">
        <v>1106</v>
      </c>
      <c r="K1092">
        <v>16</v>
      </c>
      <c r="L1092" t="s">
        <v>4542</v>
      </c>
      <c r="M1092">
        <v>0.54604559112231998</v>
      </c>
      <c r="N1092">
        <v>0.92166195416770602</v>
      </c>
    </row>
    <row r="1093" spans="1:14">
      <c r="A1093" t="s">
        <v>1235</v>
      </c>
      <c r="B1093">
        <v>18</v>
      </c>
      <c r="C1093">
        <v>12904400</v>
      </c>
      <c r="D1093">
        <v>12904399</v>
      </c>
      <c r="E1093" t="s">
        <v>5197</v>
      </c>
      <c r="F1093">
        <v>0.27</v>
      </c>
      <c r="G1093" t="s">
        <v>5247</v>
      </c>
      <c r="H1093" t="s">
        <v>6320</v>
      </c>
      <c r="I1093" t="s">
        <v>14</v>
      </c>
      <c r="J1093" t="s">
        <v>1106</v>
      </c>
      <c r="K1093">
        <v>16</v>
      </c>
      <c r="L1093" t="s">
        <v>4541</v>
      </c>
      <c r="M1093">
        <v>0.114172650502742</v>
      </c>
      <c r="N1093">
        <v>0.514886882543099</v>
      </c>
    </row>
    <row r="1094" spans="1:14">
      <c r="A1094" t="s">
        <v>1236</v>
      </c>
      <c r="B1094">
        <v>2</v>
      </c>
      <c r="C1094">
        <v>143264143</v>
      </c>
      <c r="D1094">
        <v>144021712</v>
      </c>
      <c r="E1094" t="s">
        <v>5196</v>
      </c>
      <c r="F1094">
        <v>0.16</v>
      </c>
      <c r="G1094" t="s">
        <v>5247</v>
      </c>
      <c r="H1094" t="s">
        <v>6321</v>
      </c>
      <c r="I1094" t="s">
        <v>13</v>
      </c>
      <c r="J1094" t="s">
        <v>1106</v>
      </c>
      <c r="K1094">
        <v>5</v>
      </c>
      <c r="L1094" t="s">
        <v>4545</v>
      </c>
      <c r="M1094">
        <v>2.44982717590694E-2</v>
      </c>
      <c r="N1094">
        <v>0.59094980429348898</v>
      </c>
    </row>
    <row r="1095" spans="1:14">
      <c r="A1095" t="s">
        <v>1236</v>
      </c>
      <c r="B1095">
        <v>2</v>
      </c>
      <c r="C1095">
        <v>143264143</v>
      </c>
      <c r="D1095">
        <v>144021712</v>
      </c>
      <c r="E1095" t="s">
        <v>5196</v>
      </c>
      <c r="F1095">
        <v>0.62</v>
      </c>
      <c r="G1095" t="s">
        <v>5247</v>
      </c>
      <c r="H1095" t="s">
        <v>6322</v>
      </c>
      <c r="I1095" t="s">
        <v>14</v>
      </c>
      <c r="J1095" t="s">
        <v>1106</v>
      </c>
      <c r="K1095">
        <v>16</v>
      </c>
      <c r="L1095" t="s">
        <v>4522</v>
      </c>
      <c r="M1095">
        <v>0.38193286741273502</v>
      </c>
      <c r="N1095">
        <v>0.81160128925899999</v>
      </c>
    </row>
    <row r="1096" spans="1:14">
      <c r="A1096" t="s">
        <v>1237</v>
      </c>
      <c r="B1096">
        <v>2</v>
      </c>
      <c r="C1096">
        <v>58630284</v>
      </c>
      <c r="D1096">
        <v>58857419</v>
      </c>
      <c r="E1096" t="s">
        <v>5197</v>
      </c>
      <c r="F1096">
        <v>0.8</v>
      </c>
      <c r="G1096" t="s">
        <v>5247</v>
      </c>
      <c r="H1096" t="s">
        <v>6323</v>
      </c>
      <c r="I1096" t="s">
        <v>13</v>
      </c>
      <c r="J1096" t="s">
        <v>1106</v>
      </c>
      <c r="K1096">
        <v>5</v>
      </c>
      <c r="L1096" t="s">
        <v>4503</v>
      </c>
      <c r="M1096">
        <v>0.375534629762525</v>
      </c>
      <c r="N1096">
        <v>0.96377589136757003</v>
      </c>
    </row>
    <row r="1097" spans="1:14">
      <c r="A1097" t="s">
        <v>1237</v>
      </c>
      <c r="B1097">
        <v>2</v>
      </c>
      <c r="C1097">
        <v>58630284</v>
      </c>
      <c r="D1097">
        <v>58857419</v>
      </c>
      <c r="E1097" t="s">
        <v>5197</v>
      </c>
      <c r="F1097">
        <v>0.12</v>
      </c>
      <c r="G1097" t="s">
        <v>5247</v>
      </c>
      <c r="H1097" t="s">
        <v>6324</v>
      </c>
      <c r="I1097" t="s">
        <v>14</v>
      </c>
      <c r="J1097" t="s">
        <v>1106</v>
      </c>
      <c r="K1097">
        <v>16</v>
      </c>
      <c r="L1097" t="s">
        <v>4457</v>
      </c>
      <c r="M1097">
        <v>3.2767774577422103E-2</v>
      </c>
      <c r="N1097">
        <v>0.35437406262874999</v>
      </c>
    </row>
    <row r="1098" spans="1:14">
      <c r="A1098" t="s">
        <v>1240</v>
      </c>
      <c r="B1098">
        <v>3</v>
      </c>
      <c r="C1098">
        <v>53713347</v>
      </c>
      <c r="D1098">
        <v>53747374</v>
      </c>
      <c r="E1098" t="s">
        <v>5197</v>
      </c>
      <c r="F1098">
        <v>0</v>
      </c>
      <c r="G1098" t="s">
        <v>5247</v>
      </c>
      <c r="H1098" t="s">
        <v>6325</v>
      </c>
      <c r="I1098" t="s">
        <v>10</v>
      </c>
      <c r="J1098" t="s">
        <v>1106</v>
      </c>
      <c r="K1098">
        <v>5</v>
      </c>
      <c r="L1098" t="s">
        <v>5247</v>
      </c>
      <c r="M1098">
        <v>3.1392529421349397E-17</v>
      </c>
      <c r="N1098">
        <v>0.43448246478317498</v>
      </c>
    </row>
    <row r="1099" spans="1:14">
      <c r="A1099" t="s">
        <v>1240</v>
      </c>
      <c r="B1099">
        <v>3</v>
      </c>
      <c r="C1099">
        <v>53713347</v>
      </c>
      <c r="D1099">
        <v>53747374</v>
      </c>
      <c r="E1099" t="s">
        <v>5197</v>
      </c>
      <c r="F1099">
        <v>0.63</v>
      </c>
      <c r="G1099" t="s">
        <v>5247</v>
      </c>
      <c r="H1099" t="s">
        <v>6326</v>
      </c>
      <c r="I1099" t="s">
        <v>14</v>
      </c>
      <c r="J1099" t="s">
        <v>1106</v>
      </c>
      <c r="K1099">
        <v>16</v>
      </c>
      <c r="L1099" t="s">
        <v>4480</v>
      </c>
      <c r="M1099">
        <v>0.39090711596247002</v>
      </c>
      <c r="N1099">
        <v>0.81875488709857702</v>
      </c>
    </row>
    <row r="1100" spans="1:14">
      <c r="A1100" t="s">
        <v>1241</v>
      </c>
      <c r="B1100">
        <v>5</v>
      </c>
      <c r="C1100">
        <v>145243874</v>
      </c>
      <c r="D1100">
        <v>144623437</v>
      </c>
      <c r="E1100" t="s">
        <v>5196</v>
      </c>
      <c r="F1100">
        <v>0.22</v>
      </c>
      <c r="G1100" t="s">
        <v>5247</v>
      </c>
      <c r="H1100" t="s">
        <v>6327</v>
      </c>
      <c r="I1100" t="s">
        <v>10</v>
      </c>
      <c r="J1100" t="s">
        <v>1106</v>
      </c>
      <c r="K1100">
        <v>6</v>
      </c>
      <c r="L1100" t="s">
        <v>4476</v>
      </c>
      <c r="M1100">
        <v>4.8355075417360997E-2</v>
      </c>
      <c r="N1100">
        <v>0.61023212580785102</v>
      </c>
    </row>
    <row r="1101" spans="1:14">
      <c r="A1101" t="s">
        <v>1241</v>
      </c>
      <c r="B1101">
        <v>5</v>
      </c>
      <c r="C1101">
        <v>145243874</v>
      </c>
      <c r="D1101">
        <v>144623437</v>
      </c>
      <c r="E1101" t="s">
        <v>5196</v>
      </c>
      <c r="F1101">
        <v>0.56999999999999995</v>
      </c>
      <c r="G1101" t="s">
        <v>5247</v>
      </c>
      <c r="H1101" t="s">
        <v>6328</v>
      </c>
      <c r="I1101" t="s">
        <v>14</v>
      </c>
      <c r="J1101" t="s">
        <v>1106</v>
      </c>
      <c r="K1101">
        <v>16</v>
      </c>
      <c r="L1101" t="s">
        <v>4517</v>
      </c>
      <c r="M1101">
        <v>0.338188639458672</v>
      </c>
      <c r="N1101">
        <v>0.77470628526650698</v>
      </c>
    </row>
    <row r="1102" spans="1:14">
      <c r="A1102" t="s">
        <v>1242</v>
      </c>
      <c r="B1102">
        <v>6</v>
      </c>
      <c r="C1102">
        <v>137354404</v>
      </c>
      <c r="D1102">
        <v>137675541</v>
      </c>
      <c r="E1102" t="s">
        <v>5198</v>
      </c>
      <c r="F1102">
        <v>0</v>
      </c>
      <c r="G1102" t="s">
        <v>5247</v>
      </c>
      <c r="H1102" t="s">
        <v>6329</v>
      </c>
      <c r="I1102" t="s">
        <v>14</v>
      </c>
      <c r="J1102" t="s">
        <v>1106</v>
      </c>
      <c r="K1102">
        <v>16</v>
      </c>
      <c r="L1102" t="s">
        <v>5247</v>
      </c>
      <c r="M1102">
        <v>0</v>
      </c>
      <c r="N1102">
        <v>0.193607680534436</v>
      </c>
    </row>
    <row r="1103" spans="1:14">
      <c r="A1103" t="s">
        <v>1243</v>
      </c>
      <c r="B1103">
        <v>6</v>
      </c>
      <c r="C1103">
        <v>97305347</v>
      </c>
      <c r="D1103">
        <v>97753223</v>
      </c>
      <c r="E1103" t="s">
        <v>5197</v>
      </c>
      <c r="F1103">
        <v>0.28000000000000003</v>
      </c>
      <c r="G1103" t="s">
        <v>5247</v>
      </c>
      <c r="H1103" t="s">
        <v>6330</v>
      </c>
      <c r="I1103" t="s">
        <v>14</v>
      </c>
      <c r="J1103" t="s">
        <v>1106</v>
      </c>
      <c r="K1103">
        <v>16</v>
      </c>
      <c r="L1103" t="s">
        <v>4558</v>
      </c>
      <c r="M1103">
        <v>0.120490916853126</v>
      </c>
      <c r="N1103">
        <v>0.52469646258202596</v>
      </c>
    </row>
    <row r="1104" spans="1:14">
      <c r="A1104" t="s">
        <v>1244</v>
      </c>
      <c r="B1104">
        <v>9</v>
      </c>
      <c r="C1104">
        <v>13941514</v>
      </c>
      <c r="D1104">
        <v>13941513</v>
      </c>
      <c r="E1104" t="s">
        <v>5196</v>
      </c>
      <c r="F1104">
        <v>0.85</v>
      </c>
      <c r="G1104" t="s">
        <v>5247</v>
      </c>
      <c r="H1104" t="s">
        <v>6331</v>
      </c>
      <c r="I1104" t="s">
        <v>14</v>
      </c>
      <c r="J1104" t="s">
        <v>1106</v>
      </c>
      <c r="K1104">
        <v>16</v>
      </c>
      <c r="L1104" t="s">
        <v>4524</v>
      </c>
      <c r="M1104">
        <v>0.61113277891426498</v>
      </c>
      <c r="N1104">
        <v>0.95334184471162997</v>
      </c>
    </row>
    <row r="1105" spans="1:14">
      <c r="A1105" t="s">
        <v>1245</v>
      </c>
      <c r="B1105">
        <v>9</v>
      </c>
      <c r="C1105">
        <v>28941461</v>
      </c>
      <c r="D1105">
        <v>28941459</v>
      </c>
      <c r="E1105" t="s">
        <v>5197</v>
      </c>
      <c r="F1105">
        <v>0.82</v>
      </c>
      <c r="G1105" t="s">
        <v>5247</v>
      </c>
      <c r="H1105" t="s">
        <v>6332</v>
      </c>
      <c r="I1105" t="s">
        <v>14</v>
      </c>
      <c r="J1105" t="s">
        <v>1106</v>
      </c>
      <c r="K1105">
        <v>16</v>
      </c>
      <c r="L1105" t="s">
        <v>4551</v>
      </c>
      <c r="M1105">
        <v>0.57800430116298496</v>
      </c>
      <c r="N1105">
        <v>0.93808678329497597</v>
      </c>
    </row>
    <row r="1106" spans="1:14">
      <c r="A1106" t="s">
        <v>1246</v>
      </c>
      <c r="B1106">
        <v>2</v>
      </c>
      <c r="C1106">
        <v>142074189</v>
      </c>
      <c r="D1106">
        <v>142831758</v>
      </c>
      <c r="E1106" t="s">
        <v>5196</v>
      </c>
      <c r="F1106">
        <v>0.96</v>
      </c>
      <c r="G1106" t="s">
        <v>5247</v>
      </c>
      <c r="H1106" t="s">
        <v>6333</v>
      </c>
      <c r="I1106" t="s">
        <v>14</v>
      </c>
      <c r="J1106" t="s">
        <v>1106</v>
      </c>
      <c r="K1106">
        <v>16</v>
      </c>
      <c r="L1106" t="s">
        <v>4527</v>
      </c>
      <c r="M1106">
        <v>0.74698025011478097</v>
      </c>
      <c r="N1106">
        <v>0.99490068379353702</v>
      </c>
    </row>
    <row r="1107" spans="1:14">
      <c r="A1107" t="s">
        <v>1247</v>
      </c>
      <c r="B1107">
        <v>2</v>
      </c>
      <c r="C1107">
        <v>56376850</v>
      </c>
      <c r="D1107">
        <v>56603985</v>
      </c>
      <c r="E1107" t="s">
        <v>5195</v>
      </c>
      <c r="F1107">
        <v>0.72</v>
      </c>
      <c r="G1107" t="s">
        <v>5247</v>
      </c>
      <c r="H1107" t="s">
        <v>6334</v>
      </c>
      <c r="I1107" t="s">
        <v>14</v>
      </c>
      <c r="J1107" t="s">
        <v>1106</v>
      </c>
      <c r="K1107">
        <v>16</v>
      </c>
      <c r="L1107" t="s">
        <v>4516</v>
      </c>
      <c r="M1107">
        <v>0.47530353741797399</v>
      </c>
      <c r="N1107">
        <v>0.87950908314687404</v>
      </c>
    </row>
    <row r="1108" spans="1:14">
      <c r="A1108" t="s">
        <v>1248</v>
      </c>
      <c r="B1108">
        <v>6</v>
      </c>
      <c r="C1108">
        <v>23871472</v>
      </c>
      <c r="D1108">
        <v>23871700</v>
      </c>
      <c r="E1108" t="s">
        <v>5196</v>
      </c>
      <c r="F1108">
        <v>0.13</v>
      </c>
      <c r="G1108" t="s">
        <v>5247</v>
      </c>
      <c r="H1108" t="s">
        <v>6335</v>
      </c>
      <c r="I1108" t="s">
        <v>14</v>
      </c>
      <c r="J1108" t="s">
        <v>1106</v>
      </c>
      <c r="K1108">
        <v>16</v>
      </c>
      <c r="L1108" t="s">
        <v>4456</v>
      </c>
      <c r="M1108">
        <v>3.7231133725714703E-2</v>
      </c>
      <c r="N1108">
        <v>0.36603854986976803</v>
      </c>
    </row>
    <row r="1109" spans="1:14">
      <c r="A1109" t="s">
        <v>1249</v>
      </c>
      <c r="B1109">
        <v>5</v>
      </c>
      <c r="C1109">
        <v>131042334</v>
      </c>
      <c r="D1109">
        <v>130378027</v>
      </c>
      <c r="E1109" t="s">
        <v>5195</v>
      </c>
      <c r="F1109">
        <v>0</v>
      </c>
      <c r="G1109" t="s">
        <v>5247</v>
      </c>
      <c r="H1109" t="s">
        <v>6336</v>
      </c>
      <c r="I1109" t="s">
        <v>14</v>
      </c>
      <c r="J1109" t="s">
        <v>1106</v>
      </c>
      <c r="K1109">
        <v>16</v>
      </c>
      <c r="L1109" t="s">
        <v>5247</v>
      </c>
      <c r="M1109">
        <v>0</v>
      </c>
      <c r="N1109">
        <v>0.193607680534436</v>
      </c>
    </row>
    <row r="1110" spans="1:14">
      <c r="A1110" t="s">
        <v>1250</v>
      </c>
      <c r="B1110">
        <v>8</v>
      </c>
      <c r="C1110">
        <v>75961464</v>
      </c>
      <c r="D1110">
        <v>76873699</v>
      </c>
      <c r="E1110" t="s">
        <v>5196</v>
      </c>
      <c r="F1110">
        <v>0</v>
      </c>
      <c r="G1110" t="s">
        <v>5247</v>
      </c>
      <c r="H1110" t="s">
        <v>6337</v>
      </c>
      <c r="I1110" t="s">
        <v>10</v>
      </c>
      <c r="J1110" t="s">
        <v>1106</v>
      </c>
      <c r="K1110">
        <v>5</v>
      </c>
      <c r="L1110" t="s">
        <v>5247</v>
      </c>
      <c r="M1110">
        <v>3.1392529421349397E-17</v>
      </c>
      <c r="N1110">
        <v>0.43448246478317498</v>
      </c>
    </row>
    <row r="1111" spans="1:14">
      <c r="A1111" t="s">
        <v>1250</v>
      </c>
      <c r="B1111">
        <v>8</v>
      </c>
      <c r="C1111">
        <v>75961464</v>
      </c>
      <c r="D1111">
        <v>76873699</v>
      </c>
      <c r="E1111" t="s">
        <v>5196</v>
      </c>
      <c r="F1111">
        <v>0.03</v>
      </c>
      <c r="G1111" t="s">
        <v>5247</v>
      </c>
      <c r="H1111" t="s">
        <v>6338</v>
      </c>
      <c r="I1111" t="s">
        <v>13</v>
      </c>
      <c r="J1111" t="s">
        <v>1106</v>
      </c>
      <c r="K1111">
        <v>5</v>
      </c>
      <c r="L1111" t="s">
        <v>4556</v>
      </c>
      <c r="M1111">
        <v>1.0891059181564601E-3</v>
      </c>
      <c r="N1111">
        <v>0.46732441097802802</v>
      </c>
    </row>
    <row r="1112" spans="1:14">
      <c r="A1112" t="s">
        <v>1250</v>
      </c>
      <c r="B1112">
        <v>8</v>
      </c>
      <c r="C1112">
        <v>75961464</v>
      </c>
      <c r="D1112">
        <v>76873699</v>
      </c>
      <c r="E1112" t="s">
        <v>5196</v>
      </c>
      <c r="F1112">
        <v>0.39</v>
      </c>
      <c r="G1112" t="s">
        <v>5247</v>
      </c>
      <c r="H1112" t="s">
        <v>6339</v>
      </c>
      <c r="I1112" t="s">
        <v>14</v>
      </c>
      <c r="J1112" t="s">
        <v>1106</v>
      </c>
      <c r="K1112">
        <v>16</v>
      </c>
      <c r="L1112" t="s">
        <v>5206</v>
      </c>
      <c r="M1112">
        <v>0.19562852822400301</v>
      </c>
      <c r="N1112">
        <v>0.62696516149357295</v>
      </c>
    </row>
    <row r="1113" spans="1:14">
      <c r="A1113" t="s">
        <v>1251</v>
      </c>
      <c r="B1113">
        <v>13</v>
      </c>
      <c r="C1113">
        <v>62109526</v>
      </c>
      <c r="D1113">
        <v>62683659</v>
      </c>
      <c r="E1113" t="s">
        <v>5197</v>
      </c>
      <c r="F1113">
        <v>0.32</v>
      </c>
      <c r="G1113" t="s">
        <v>5247</v>
      </c>
      <c r="H1113" t="s">
        <v>6340</v>
      </c>
      <c r="I1113" t="s">
        <v>14</v>
      </c>
      <c r="J1113" t="s">
        <v>1106</v>
      </c>
      <c r="K1113">
        <v>16</v>
      </c>
      <c r="L1113" t="s">
        <v>4450</v>
      </c>
      <c r="M1113">
        <v>0.14665833863345301</v>
      </c>
      <c r="N1113">
        <v>0.56304042635894402</v>
      </c>
    </row>
    <row r="1114" spans="1:14">
      <c r="A1114" t="s">
        <v>1252</v>
      </c>
      <c r="B1114">
        <v>22</v>
      </c>
      <c r="C1114">
        <v>40317857</v>
      </c>
      <c r="D1114">
        <v>40713861</v>
      </c>
      <c r="E1114" t="s">
        <v>5196</v>
      </c>
      <c r="F1114">
        <v>0.65</v>
      </c>
      <c r="G1114" t="s">
        <v>5247</v>
      </c>
      <c r="H1114" t="s">
        <v>6341</v>
      </c>
      <c r="I1114" t="s">
        <v>10</v>
      </c>
      <c r="J1114" t="s">
        <v>1106</v>
      </c>
      <c r="K1114">
        <v>5</v>
      </c>
      <c r="L1114" t="s">
        <v>4465</v>
      </c>
      <c r="M1114">
        <v>0.26374789172407198</v>
      </c>
      <c r="N1114">
        <v>0.905907368840975</v>
      </c>
    </row>
    <row r="1115" spans="1:14">
      <c r="A1115" t="s">
        <v>1252</v>
      </c>
      <c r="B1115">
        <v>22</v>
      </c>
      <c r="C1115">
        <v>40317857</v>
      </c>
      <c r="D1115">
        <v>40713861</v>
      </c>
      <c r="E1115" t="s">
        <v>5196</v>
      </c>
      <c r="F1115">
        <v>0.61</v>
      </c>
      <c r="G1115" t="s">
        <v>5247</v>
      </c>
      <c r="H1115" t="s">
        <v>6342</v>
      </c>
      <c r="I1115" t="s">
        <v>13</v>
      </c>
      <c r="J1115" t="s">
        <v>1106</v>
      </c>
      <c r="K1115">
        <v>5</v>
      </c>
      <c r="L1115" t="s">
        <v>4452</v>
      </c>
      <c r="M1115">
        <v>0.237172229157672</v>
      </c>
      <c r="N1115">
        <v>0.88724162859002897</v>
      </c>
    </row>
    <row r="1116" spans="1:14">
      <c r="A1116" t="s">
        <v>1252</v>
      </c>
      <c r="B1116">
        <v>22</v>
      </c>
      <c r="C1116">
        <v>40317857</v>
      </c>
      <c r="D1116">
        <v>40713861</v>
      </c>
      <c r="E1116" t="s">
        <v>5196</v>
      </c>
      <c r="F1116">
        <v>0.56999999999999995</v>
      </c>
      <c r="G1116" t="s">
        <v>5247</v>
      </c>
      <c r="H1116" t="s">
        <v>6343</v>
      </c>
      <c r="I1116" t="s">
        <v>14</v>
      </c>
      <c r="J1116" t="s">
        <v>1106</v>
      </c>
      <c r="K1116">
        <v>16</v>
      </c>
      <c r="L1116" t="s">
        <v>4517</v>
      </c>
      <c r="M1116">
        <v>0.338188639458672</v>
      </c>
      <c r="N1116">
        <v>0.77470628526650698</v>
      </c>
    </row>
    <row r="1117" spans="1:14">
      <c r="A1117" t="s">
        <v>1253</v>
      </c>
      <c r="B1117">
        <v>21</v>
      </c>
      <c r="C1117">
        <v>46628861</v>
      </c>
      <c r="D1117">
        <v>48048773</v>
      </c>
      <c r="E1117" t="s">
        <v>5196</v>
      </c>
      <c r="F1117">
        <v>0.97</v>
      </c>
      <c r="G1117" t="s">
        <v>5247</v>
      </c>
      <c r="H1117" t="s">
        <v>6344</v>
      </c>
      <c r="I1117" t="s">
        <v>14</v>
      </c>
      <c r="J1117" t="s">
        <v>1106</v>
      </c>
      <c r="K1117">
        <v>16</v>
      </c>
      <c r="L1117" t="s">
        <v>4472</v>
      </c>
      <c r="M1117">
        <v>0.76104598851611505</v>
      </c>
      <c r="N1117">
        <v>0.99696279178151403</v>
      </c>
    </row>
    <row r="1118" spans="1:14">
      <c r="A1118" t="s">
        <v>1254</v>
      </c>
      <c r="B1118">
        <v>20</v>
      </c>
      <c r="C1118">
        <v>21400483</v>
      </c>
      <c r="D1118">
        <v>21381121</v>
      </c>
      <c r="E1118" t="s">
        <v>5195</v>
      </c>
      <c r="F1118">
        <v>0</v>
      </c>
      <c r="G1118" t="s">
        <v>5247</v>
      </c>
      <c r="H1118" t="s">
        <v>6345</v>
      </c>
      <c r="I1118" t="s">
        <v>14</v>
      </c>
      <c r="J1118" t="s">
        <v>1106</v>
      </c>
      <c r="K1118">
        <v>16</v>
      </c>
      <c r="L1118" t="s">
        <v>5247</v>
      </c>
      <c r="M1118">
        <v>0</v>
      </c>
      <c r="N1118">
        <v>0.193607680534436</v>
      </c>
    </row>
    <row r="1119" spans="1:14">
      <c r="A1119" t="s">
        <v>1255</v>
      </c>
      <c r="B1119">
        <v>6</v>
      </c>
      <c r="C1119">
        <v>104369069</v>
      </c>
      <c r="D1119">
        <v>104816944</v>
      </c>
      <c r="E1119" t="s">
        <v>5195</v>
      </c>
      <c r="F1119">
        <v>0.99</v>
      </c>
      <c r="G1119" t="s">
        <v>5247</v>
      </c>
      <c r="H1119" t="s">
        <v>6346</v>
      </c>
      <c r="I1119" t="s">
        <v>14</v>
      </c>
      <c r="J1119" t="s">
        <v>1106</v>
      </c>
      <c r="K1119">
        <v>16</v>
      </c>
      <c r="L1119" t="s">
        <v>4521</v>
      </c>
      <c r="M1119">
        <v>0.79064966104561196</v>
      </c>
      <c r="N1119">
        <v>0.99961481203064095</v>
      </c>
    </row>
    <row r="1120" spans="1:14">
      <c r="A1120" t="s">
        <v>1256</v>
      </c>
      <c r="B1120">
        <v>19</v>
      </c>
      <c r="C1120">
        <v>45677718</v>
      </c>
      <c r="D1120">
        <v>46180976</v>
      </c>
      <c r="E1120" t="s">
        <v>5198</v>
      </c>
      <c r="F1120">
        <v>0</v>
      </c>
      <c r="G1120" t="s">
        <v>5247</v>
      </c>
      <c r="H1120" t="s">
        <v>6347</v>
      </c>
      <c r="I1120" t="s">
        <v>14</v>
      </c>
      <c r="J1120" t="s">
        <v>1106</v>
      </c>
      <c r="K1120">
        <v>16</v>
      </c>
      <c r="L1120" t="s">
        <v>5247</v>
      </c>
      <c r="M1120">
        <v>0</v>
      </c>
      <c r="N1120">
        <v>0.193607680534436</v>
      </c>
    </row>
    <row r="1121" spans="1:14">
      <c r="A1121" t="s">
        <v>1257</v>
      </c>
      <c r="B1121">
        <v>4</v>
      </c>
      <c r="C1121">
        <v>172675865</v>
      </c>
      <c r="D1121">
        <v>173597016</v>
      </c>
      <c r="E1121" t="s">
        <v>5196</v>
      </c>
      <c r="F1121">
        <v>0.56000000000000005</v>
      </c>
      <c r="G1121" t="s">
        <v>5247</v>
      </c>
      <c r="H1121" t="s">
        <v>6348</v>
      </c>
      <c r="I1121" t="s">
        <v>10</v>
      </c>
      <c r="J1121" t="s">
        <v>1106</v>
      </c>
      <c r="K1121">
        <v>5</v>
      </c>
      <c r="L1121" t="s">
        <v>4453</v>
      </c>
      <c r="M1121">
        <v>0.205699320913071</v>
      </c>
      <c r="N1121">
        <v>0.86216278331294804</v>
      </c>
    </row>
    <row r="1122" spans="1:14">
      <c r="A1122" t="s">
        <v>1257</v>
      </c>
      <c r="B1122">
        <v>4</v>
      </c>
      <c r="C1122">
        <v>172675865</v>
      </c>
      <c r="D1122">
        <v>173597016</v>
      </c>
      <c r="E1122" t="s">
        <v>5196</v>
      </c>
      <c r="F1122">
        <v>0.86</v>
      </c>
      <c r="G1122" t="s">
        <v>5247</v>
      </c>
      <c r="H1122" t="s">
        <v>6349</v>
      </c>
      <c r="I1122" t="s">
        <v>13</v>
      </c>
      <c r="J1122" t="s">
        <v>1106</v>
      </c>
      <c r="K1122">
        <v>5</v>
      </c>
      <c r="L1122" t="s">
        <v>4474</v>
      </c>
      <c r="M1122">
        <v>0.42649980932298398</v>
      </c>
      <c r="N1122">
        <v>0.98067281603312995</v>
      </c>
    </row>
    <row r="1123" spans="1:14">
      <c r="A1123" t="s">
        <v>1257</v>
      </c>
      <c r="B1123">
        <v>4</v>
      </c>
      <c r="C1123">
        <v>172675865</v>
      </c>
      <c r="D1123">
        <v>173597016</v>
      </c>
      <c r="E1123" t="s">
        <v>5196</v>
      </c>
      <c r="F1123">
        <v>0.43</v>
      </c>
      <c r="G1123" t="s">
        <v>5247</v>
      </c>
      <c r="H1123" t="s">
        <v>6350</v>
      </c>
      <c r="I1123" t="s">
        <v>14</v>
      </c>
      <c r="J1123" t="s">
        <v>1106</v>
      </c>
      <c r="K1123">
        <v>16</v>
      </c>
      <c r="L1123" t="s">
        <v>4520</v>
      </c>
      <c r="M1123">
        <v>0.22529371473349299</v>
      </c>
      <c r="N1123">
        <v>0.66181136054132805</v>
      </c>
    </row>
    <row r="1124" spans="1:14">
      <c r="A1124" t="s">
        <v>1260</v>
      </c>
      <c r="B1124">
        <v>2</v>
      </c>
      <c r="C1124">
        <v>163711179</v>
      </c>
      <c r="D1124">
        <v>164567689</v>
      </c>
      <c r="E1124" t="s">
        <v>5195</v>
      </c>
      <c r="F1124">
        <v>0.55000000000000004</v>
      </c>
      <c r="G1124" t="s">
        <v>5247</v>
      </c>
      <c r="H1124" t="s">
        <v>6351</v>
      </c>
      <c r="I1124" t="s">
        <v>14</v>
      </c>
      <c r="J1124" t="s">
        <v>1106</v>
      </c>
      <c r="K1124">
        <v>16</v>
      </c>
      <c r="L1124" t="s">
        <v>4531</v>
      </c>
      <c r="M1124">
        <v>0.32120409674385902</v>
      </c>
      <c r="N1124">
        <v>0.75943513520269701</v>
      </c>
    </row>
    <row r="1125" spans="1:14">
      <c r="A1125" t="s">
        <v>1261</v>
      </c>
      <c r="B1125">
        <v>2</v>
      </c>
      <c r="C1125">
        <v>163727646</v>
      </c>
      <c r="D1125">
        <v>164584156</v>
      </c>
      <c r="E1125" t="s">
        <v>5197</v>
      </c>
      <c r="F1125">
        <v>0.63</v>
      </c>
      <c r="G1125" t="s">
        <v>5247</v>
      </c>
      <c r="H1125" t="s">
        <v>6352</v>
      </c>
      <c r="I1125" t="s">
        <v>14</v>
      </c>
      <c r="J1125" t="s">
        <v>1106</v>
      </c>
      <c r="K1125">
        <v>16</v>
      </c>
      <c r="L1125" t="s">
        <v>4480</v>
      </c>
      <c r="M1125">
        <v>0.39090711596247002</v>
      </c>
      <c r="N1125">
        <v>0.81875488709857702</v>
      </c>
    </row>
    <row r="1126" spans="1:14">
      <c r="A1126" t="s">
        <v>1262</v>
      </c>
      <c r="B1126">
        <v>4</v>
      </c>
      <c r="C1126">
        <v>88117930</v>
      </c>
      <c r="D1126">
        <v>89039082</v>
      </c>
      <c r="E1126" t="s">
        <v>5196</v>
      </c>
      <c r="F1126">
        <v>1</v>
      </c>
      <c r="G1126" t="s">
        <v>5247</v>
      </c>
      <c r="H1126" t="s">
        <v>6353</v>
      </c>
      <c r="I1126" t="s">
        <v>14</v>
      </c>
      <c r="J1126" t="s">
        <v>1106</v>
      </c>
      <c r="K1126">
        <v>16</v>
      </c>
      <c r="L1126" t="s">
        <v>5273</v>
      </c>
      <c r="M1126">
        <v>0.806392319465564</v>
      </c>
      <c r="N1126">
        <v>1</v>
      </c>
    </row>
    <row r="1127" spans="1:14">
      <c r="A1127" t="s">
        <v>1263</v>
      </c>
      <c r="B1127">
        <v>4</v>
      </c>
      <c r="C1127">
        <v>170711486</v>
      </c>
      <c r="D1127">
        <v>171632637</v>
      </c>
      <c r="E1127" t="s">
        <v>5195</v>
      </c>
      <c r="F1127">
        <v>0.83</v>
      </c>
      <c r="G1127" t="s">
        <v>5247</v>
      </c>
      <c r="H1127" t="s">
        <v>6354</v>
      </c>
      <c r="I1127" t="s">
        <v>14</v>
      </c>
      <c r="J1127" t="s">
        <v>1106</v>
      </c>
      <c r="K1127">
        <v>16</v>
      </c>
      <c r="L1127" t="s">
        <v>4518</v>
      </c>
      <c r="M1127">
        <v>0.58890888943173203</v>
      </c>
      <c r="N1127">
        <v>0.94331004141553998</v>
      </c>
    </row>
    <row r="1128" spans="1:14">
      <c r="A1128" t="s">
        <v>1264</v>
      </c>
      <c r="B1128">
        <v>3</v>
      </c>
      <c r="C1128">
        <v>77617893</v>
      </c>
      <c r="D1128">
        <v>77667044</v>
      </c>
      <c r="E1128" t="s">
        <v>5196</v>
      </c>
      <c r="F1128">
        <v>0.61</v>
      </c>
      <c r="G1128" t="s">
        <v>5247</v>
      </c>
      <c r="H1128" t="s">
        <v>6355</v>
      </c>
      <c r="I1128" t="s">
        <v>10</v>
      </c>
      <c r="J1128" t="s">
        <v>1106</v>
      </c>
      <c r="K1128">
        <v>6</v>
      </c>
      <c r="L1128" t="s">
        <v>4452</v>
      </c>
      <c r="M1128">
        <v>0.25932292636609999</v>
      </c>
      <c r="N1128">
        <v>0.87480353029542401</v>
      </c>
    </row>
    <row r="1129" spans="1:14">
      <c r="A1129" t="s">
        <v>1264</v>
      </c>
      <c r="B1129">
        <v>3</v>
      </c>
      <c r="C1129">
        <v>77617893</v>
      </c>
      <c r="D1129">
        <v>77667044</v>
      </c>
      <c r="E1129" t="s">
        <v>5196</v>
      </c>
      <c r="F1129">
        <v>0.76</v>
      </c>
      <c r="G1129" t="s">
        <v>5247</v>
      </c>
      <c r="H1129" t="s">
        <v>6356</v>
      </c>
      <c r="I1129" t="s">
        <v>13</v>
      </c>
      <c r="J1129" t="s">
        <v>1106</v>
      </c>
      <c r="K1129">
        <v>5</v>
      </c>
      <c r="L1129" t="s">
        <v>4440</v>
      </c>
      <c r="M1129">
        <v>0.34370175116909901</v>
      </c>
      <c r="N1129">
        <v>0.950367367143651</v>
      </c>
    </row>
    <row r="1130" spans="1:14">
      <c r="A1130" t="s">
        <v>1264</v>
      </c>
      <c r="B1130">
        <v>3</v>
      </c>
      <c r="C1130">
        <v>77617893</v>
      </c>
      <c r="D1130">
        <v>77667044</v>
      </c>
      <c r="E1130" t="s">
        <v>5196</v>
      </c>
      <c r="F1130">
        <v>0.8</v>
      </c>
      <c r="G1130" t="s">
        <v>5247</v>
      </c>
      <c r="H1130" t="s">
        <v>6357</v>
      </c>
      <c r="I1130" t="s">
        <v>14</v>
      </c>
      <c r="J1130" t="s">
        <v>1106</v>
      </c>
      <c r="K1130">
        <v>16</v>
      </c>
      <c r="L1130" t="s">
        <v>4503</v>
      </c>
      <c r="M1130">
        <v>0.55657805371720503</v>
      </c>
      <c r="N1130">
        <v>0.92725733796213305</v>
      </c>
    </row>
    <row r="1131" spans="1:14">
      <c r="A1131" t="s">
        <v>1267</v>
      </c>
      <c r="B1131">
        <v>15</v>
      </c>
      <c r="C1131">
        <v>47445866</v>
      </c>
      <c r="D1131">
        <v>47738063</v>
      </c>
      <c r="E1131" t="s">
        <v>5198</v>
      </c>
      <c r="F1131">
        <v>0.32</v>
      </c>
      <c r="G1131" t="s">
        <v>5247</v>
      </c>
      <c r="H1131" t="s">
        <v>6358</v>
      </c>
      <c r="I1131" t="s">
        <v>14</v>
      </c>
      <c r="J1131" t="s">
        <v>1106</v>
      </c>
      <c r="K1131">
        <v>16</v>
      </c>
      <c r="L1131" t="s">
        <v>4450</v>
      </c>
      <c r="M1131">
        <v>0.14665833863345301</v>
      </c>
      <c r="N1131">
        <v>0.56304042635894402</v>
      </c>
    </row>
    <row r="1132" spans="1:14">
      <c r="A1132" t="s">
        <v>1268</v>
      </c>
      <c r="B1132">
        <v>6</v>
      </c>
      <c r="C1132">
        <v>40404179</v>
      </c>
      <c r="D1132">
        <v>40371918</v>
      </c>
      <c r="E1132" t="s">
        <v>5195</v>
      </c>
      <c r="F1132">
        <v>0.18</v>
      </c>
      <c r="G1132" t="s">
        <v>5247</v>
      </c>
      <c r="H1132" t="s">
        <v>6359</v>
      </c>
      <c r="I1132" t="s">
        <v>14</v>
      </c>
      <c r="J1132" t="s">
        <v>1106</v>
      </c>
      <c r="K1132">
        <v>16</v>
      </c>
      <c r="L1132" t="s">
        <v>4477</v>
      </c>
      <c r="M1132">
        <v>6.1913216705024303E-2</v>
      </c>
      <c r="N1132">
        <v>0.42199569883701499</v>
      </c>
    </row>
    <row r="1133" spans="1:14">
      <c r="A1133" t="s">
        <v>1269</v>
      </c>
      <c r="B1133">
        <v>3</v>
      </c>
      <c r="C1133">
        <v>94284759</v>
      </c>
      <c r="D1133">
        <v>94003603</v>
      </c>
      <c r="E1133" t="s">
        <v>5196</v>
      </c>
      <c r="F1133">
        <v>0.39</v>
      </c>
      <c r="G1133" t="s">
        <v>5247</v>
      </c>
      <c r="H1133" t="s">
        <v>6360</v>
      </c>
      <c r="I1133" t="s">
        <v>10</v>
      </c>
      <c r="J1133" t="s">
        <v>1106</v>
      </c>
      <c r="K1133">
        <v>5</v>
      </c>
      <c r="L1133" t="s">
        <v>5206</v>
      </c>
      <c r="M1133">
        <v>0.112758371409971</v>
      </c>
      <c r="N1133">
        <v>0.762827770842328</v>
      </c>
    </row>
    <row r="1134" spans="1:14">
      <c r="A1134" t="s">
        <v>1269</v>
      </c>
      <c r="B1134">
        <v>3</v>
      </c>
      <c r="C1134">
        <v>94284759</v>
      </c>
      <c r="D1134">
        <v>94003603</v>
      </c>
      <c r="E1134" t="s">
        <v>5196</v>
      </c>
      <c r="F1134">
        <v>0.61</v>
      </c>
      <c r="G1134" t="s">
        <v>5247</v>
      </c>
      <c r="H1134" t="s">
        <v>6361</v>
      </c>
      <c r="I1134" t="s">
        <v>13</v>
      </c>
      <c r="J1134" t="s">
        <v>1106</v>
      </c>
      <c r="K1134">
        <v>6</v>
      </c>
      <c r="L1134" t="s">
        <v>4452</v>
      </c>
      <c r="M1134">
        <v>0.25932292636609999</v>
      </c>
      <c r="N1134">
        <v>0.87480353029542401</v>
      </c>
    </row>
    <row r="1135" spans="1:14">
      <c r="A1135" t="s">
        <v>1269</v>
      </c>
      <c r="B1135">
        <v>3</v>
      </c>
      <c r="C1135">
        <v>94284759</v>
      </c>
      <c r="D1135">
        <v>94003603</v>
      </c>
      <c r="E1135" t="s">
        <v>5196</v>
      </c>
      <c r="F1135">
        <v>0.68</v>
      </c>
      <c r="G1135" t="s">
        <v>5247</v>
      </c>
      <c r="H1135" t="s">
        <v>6362</v>
      </c>
      <c r="I1135" t="s">
        <v>14</v>
      </c>
      <c r="J1135" t="s">
        <v>1106</v>
      </c>
      <c r="K1135">
        <v>16</v>
      </c>
      <c r="L1135" t="s">
        <v>4528</v>
      </c>
      <c r="M1135">
        <v>0.43695957364105598</v>
      </c>
      <c r="N1135">
        <v>0.85334166136654699</v>
      </c>
    </row>
    <row r="1136" spans="1:14">
      <c r="A1136" t="s">
        <v>1270</v>
      </c>
      <c r="B1136">
        <v>5</v>
      </c>
      <c r="C1136">
        <v>94870497</v>
      </c>
      <c r="D1136">
        <v>94206202</v>
      </c>
      <c r="E1136" t="s">
        <v>5195</v>
      </c>
      <c r="F1136">
        <v>0</v>
      </c>
      <c r="G1136" t="s">
        <v>5247</v>
      </c>
      <c r="H1136" t="s">
        <v>6363</v>
      </c>
      <c r="I1136" t="s">
        <v>14</v>
      </c>
      <c r="J1136" t="s">
        <v>1106</v>
      </c>
      <c r="K1136">
        <v>16</v>
      </c>
      <c r="L1136" t="s">
        <v>5247</v>
      </c>
      <c r="M1136">
        <v>0</v>
      </c>
      <c r="N1136">
        <v>0.193607680534436</v>
      </c>
    </row>
    <row r="1137" spans="1:14">
      <c r="A1137" t="s">
        <v>1271</v>
      </c>
      <c r="B1137">
        <v>3</v>
      </c>
      <c r="C1137">
        <v>123567009</v>
      </c>
      <c r="D1137">
        <v>123285856</v>
      </c>
      <c r="E1137" t="s">
        <v>5195</v>
      </c>
      <c r="F1137">
        <v>0.45</v>
      </c>
      <c r="G1137" t="s">
        <v>5247</v>
      </c>
      <c r="H1137" t="s">
        <v>6364</v>
      </c>
      <c r="I1137" t="s">
        <v>10</v>
      </c>
      <c r="J1137" t="s">
        <v>1106</v>
      </c>
      <c r="K1137">
        <v>5</v>
      </c>
      <c r="L1137" t="s">
        <v>4469</v>
      </c>
      <c r="M1137">
        <v>0.143080931366353</v>
      </c>
      <c r="N1137">
        <v>0.80036731511196402</v>
      </c>
    </row>
    <row r="1138" spans="1:14">
      <c r="A1138" t="s">
        <v>1271</v>
      </c>
      <c r="B1138">
        <v>3</v>
      </c>
      <c r="C1138">
        <v>123567009</v>
      </c>
      <c r="D1138">
        <v>123285856</v>
      </c>
      <c r="E1138" t="s">
        <v>5195</v>
      </c>
      <c r="F1138">
        <v>0.17</v>
      </c>
      <c r="G1138" t="s">
        <v>5247</v>
      </c>
      <c r="H1138" t="s">
        <v>6365</v>
      </c>
      <c r="I1138" t="s">
        <v>14</v>
      </c>
      <c r="J1138" t="s">
        <v>1106</v>
      </c>
      <c r="K1138">
        <v>16</v>
      </c>
      <c r="L1138" t="s">
        <v>4509</v>
      </c>
      <c r="M1138">
        <v>5.668995858446E-2</v>
      </c>
      <c r="N1138">
        <v>0.41109111056826803</v>
      </c>
    </row>
    <row r="1139" spans="1:14">
      <c r="A1139" t="s">
        <v>1272</v>
      </c>
      <c r="B1139">
        <v>12</v>
      </c>
      <c r="C1139">
        <v>89364269</v>
      </c>
      <c r="D1139">
        <v>89758046</v>
      </c>
      <c r="E1139" t="s">
        <v>5196</v>
      </c>
      <c r="F1139">
        <v>0.89</v>
      </c>
      <c r="G1139" t="s">
        <v>5247</v>
      </c>
      <c r="H1139" t="s">
        <v>6366</v>
      </c>
      <c r="I1139" t="s">
        <v>14</v>
      </c>
      <c r="J1139" t="s">
        <v>1106</v>
      </c>
      <c r="K1139">
        <v>16</v>
      </c>
      <c r="L1139" t="s">
        <v>4462</v>
      </c>
      <c r="M1139">
        <v>0.65747231079635704</v>
      </c>
      <c r="N1139">
        <v>0.97151369838678303</v>
      </c>
    </row>
    <row r="1140" spans="1:14">
      <c r="A1140" t="s">
        <v>1273</v>
      </c>
      <c r="B1140">
        <v>8</v>
      </c>
      <c r="C1140">
        <v>137202985</v>
      </c>
      <c r="D1140">
        <v>138215228</v>
      </c>
      <c r="E1140" t="s">
        <v>5196</v>
      </c>
      <c r="F1140">
        <v>0</v>
      </c>
      <c r="G1140" t="s">
        <v>5247</v>
      </c>
      <c r="H1140" t="s">
        <v>6367</v>
      </c>
      <c r="I1140" t="s">
        <v>14</v>
      </c>
      <c r="J1140" t="s">
        <v>1106</v>
      </c>
      <c r="K1140">
        <v>16</v>
      </c>
      <c r="L1140" t="s">
        <v>5247</v>
      </c>
      <c r="M1140">
        <v>0</v>
      </c>
      <c r="N1140">
        <v>0.193607680534436</v>
      </c>
    </row>
    <row r="1141" spans="1:14">
      <c r="A1141" t="s">
        <v>1274</v>
      </c>
      <c r="B1141">
        <v>8</v>
      </c>
      <c r="C1141">
        <v>80463222</v>
      </c>
      <c r="D1141">
        <v>81375457</v>
      </c>
      <c r="E1141" t="s">
        <v>5195</v>
      </c>
      <c r="F1141">
        <v>0.03</v>
      </c>
      <c r="G1141" t="s">
        <v>5247</v>
      </c>
      <c r="H1141" t="s">
        <v>6368</v>
      </c>
      <c r="I1141" t="s">
        <v>14</v>
      </c>
      <c r="J1141" t="s">
        <v>1106</v>
      </c>
      <c r="K1141">
        <v>16</v>
      </c>
      <c r="L1141" t="s">
        <v>4556</v>
      </c>
      <c r="M1141">
        <v>3.0372082184858002E-3</v>
      </c>
      <c r="N1141">
        <v>0.23895401148388401</v>
      </c>
    </row>
    <row r="1142" spans="1:14">
      <c r="A1142" t="s">
        <v>1275</v>
      </c>
      <c r="B1142">
        <v>12</v>
      </c>
      <c r="C1142">
        <v>23849191</v>
      </c>
      <c r="D1142">
        <v>24002125</v>
      </c>
      <c r="E1142" t="s">
        <v>5197</v>
      </c>
      <c r="F1142">
        <v>0.11</v>
      </c>
      <c r="G1142" t="s">
        <v>5247</v>
      </c>
      <c r="H1142" t="s">
        <v>6369</v>
      </c>
      <c r="I1142" t="s">
        <v>14</v>
      </c>
      <c r="J1142" t="s">
        <v>1106</v>
      </c>
      <c r="K1142">
        <v>16</v>
      </c>
      <c r="L1142" t="s">
        <v>4483</v>
      </c>
      <c r="M1142">
        <v>2.8486301613217201E-2</v>
      </c>
      <c r="N1142">
        <v>0.34252768920364302</v>
      </c>
    </row>
    <row r="1143" spans="1:14">
      <c r="A1143" t="s">
        <v>1276</v>
      </c>
      <c r="B1143">
        <v>11</v>
      </c>
      <c r="C1143">
        <v>8382954</v>
      </c>
      <c r="D1143">
        <v>8404501</v>
      </c>
      <c r="E1143" t="s">
        <v>5198</v>
      </c>
      <c r="F1143">
        <v>0.21</v>
      </c>
      <c r="G1143" t="s">
        <v>5247</v>
      </c>
      <c r="H1143" t="s">
        <v>6370</v>
      </c>
      <c r="I1143" t="s">
        <v>14</v>
      </c>
      <c r="J1143" t="s">
        <v>1106</v>
      </c>
      <c r="K1143">
        <v>16</v>
      </c>
      <c r="L1143" t="s">
        <v>4442</v>
      </c>
      <c r="M1143">
        <v>7.8338045832293507E-2</v>
      </c>
      <c r="N1143">
        <v>0.45395440887768002</v>
      </c>
    </row>
    <row r="1144" spans="1:14">
      <c r="A1144" t="s">
        <v>1277</v>
      </c>
      <c r="B1144">
        <v>18</v>
      </c>
      <c r="C1144">
        <v>42334905</v>
      </c>
      <c r="D1144">
        <v>39914870</v>
      </c>
      <c r="E1144" t="s">
        <v>5196</v>
      </c>
      <c r="F1144">
        <v>0.81</v>
      </c>
      <c r="G1144" t="s">
        <v>5247</v>
      </c>
      <c r="H1144" t="s">
        <v>6371</v>
      </c>
      <c r="I1144" t="s">
        <v>14</v>
      </c>
      <c r="J1144" t="s">
        <v>1106</v>
      </c>
      <c r="K1144">
        <v>16</v>
      </c>
      <c r="L1144" t="s">
        <v>4513</v>
      </c>
      <c r="M1144">
        <v>0.56722925081987297</v>
      </c>
      <c r="N1144">
        <v>0.93273398724877699</v>
      </c>
    </row>
    <row r="1145" spans="1:14">
      <c r="A1145" t="s">
        <v>1278</v>
      </c>
      <c r="B1145">
        <v>4</v>
      </c>
      <c r="C1145">
        <v>36811483</v>
      </c>
      <c r="D1145">
        <v>36813105</v>
      </c>
      <c r="E1145" t="s">
        <v>5195</v>
      </c>
      <c r="F1145">
        <v>0.18</v>
      </c>
      <c r="G1145" t="s">
        <v>5247</v>
      </c>
      <c r="H1145" t="s">
        <v>6372</v>
      </c>
      <c r="I1145" t="s">
        <v>14</v>
      </c>
      <c r="J1145" t="s">
        <v>1106</v>
      </c>
      <c r="K1145">
        <v>16</v>
      </c>
      <c r="L1145" t="s">
        <v>4477</v>
      </c>
      <c r="M1145">
        <v>6.1913216705024303E-2</v>
      </c>
      <c r="N1145">
        <v>0.42199569883701499</v>
      </c>
    </row>
    <row r="1146" spans="1:14">
      <c r="A1146" t="s">
        <v>1279</v>
      </c>
      <c r="B1146">
        <v>20</v>
      </c>
      <c r="C1146">
        <v>15832830</v>
      </c>
      <c r="D1146">
        <v>15813475</v>
      </c>
      <c r="E1146" t="s">
        <v>5197</v>
      </c>
      <c r="F1146">
        <v>1</v>
      </c>
      <c r="G1146" t="s">
        <v>5247</v>
      </c>
      <c r="H1146" t="s">
        <v>6373</v>
      </c>
      <c r="I1146" t="s">
        <v>14</v>
      </c>
      <c r="J1146" t="s">
        <v>1106</v>
      </c>
      <c r="K1146">
        <v>16</v>
      </c>
      <c r="L1146" t="s">
        <v>5273</v>
      </c>
      <c r="M1146">
        <v>0.806392319465564</v>
      </c>
      <c r="N1146">
        <v>1</v>
      </c>
    </row>
    <row r="1147" spans="1:14">
      <c r="A1147" t="s">
        <v>1280</v>
      </c>
      <c r="B1147">
        <v>4</v>
      </c>
      <c r="C1147">
        <v>76174965</v>
      </c>
      <c r="D1147">
        <v>77096118</v>
      </c>
      <c r="E1147" t="s">
        <v>5196</v>
      </c>
      <c r="F1147">
        <v>0.06</v>
      </c>
      <c r="G1147" t="s">
        <v>5247</v>
      </c>
      <c r="H1147" t="s">
        <v>6374</v>
      </c>
      <c r="I1147" t="s">
        <v>14</v>
      </c>
      <c r="J1147" t="s">
        <v>1106</v>
      </c>
      <c r="K1147">
        <v>16</v>
      </c>
      <c r="L1147" t="s">
        <v>4460</v>
      </c>
      <c r="M1147">
        <v>1.03676375678321E-2</v>
      </c>
      <c r="N1147">
        <v>0.28000712130247202</v>
      </c>
    </row>
    <row r="1148" spans="1:14">
      <c r="A1148" t="s">
        <v>1281</v>
      </c>
      <c r="B1148">
        <v>1</v>
      </c>
      <c r="C1148">
        <v>209370215</v>
      </c>
      <c r="D1148">
        <v>209543560</v>
      </c>
      <c r="E1148" t="s">
        <v>5195</v>
      </c>
      <c r="F1148">
        <v>0.83</v>
      </c>
      <c r="G1148" t="s">
        <v>5247</v>
      </c>
      <c r="H1148" t="s">
        <v>6375</v>
      </c>
      <c r="I1148" t="s">
        <v>14</v>
      </c>
      <c r="J1148" t="s">
        <v>1106</v>
      </c>
      <c r="K1148">
        <v>16</v>
      </c>
      <c r="L1148" t="s">
        <v>4518</v>
      </c>
      <c r="M1148">
        <v>0.58890888943173203</v>
      </c>
      <c r="N1148">
        <v>0.94331004141553998</v>
      </c>
    </row>
    <row r="1149" spans="1:14">
      <c r="A1149" t="s">
        <v>1282</v>
      </c>
      <c r="B1149">
        <v>2</v>
      </c>
      <c r="C1149">
        <v>79270653</v>
      </c>
      <c r="D1149">
        <v>79497779</v>
      </c>
      <c r="E1149" t="s">
        <v>5197</v>
      </c>
      <c r="F1149">
        <v>0.94</v>
      </c>
      <c r="G1149" t="s">
        <v>5247</v>
      </c>
      <c r="H1149" t="s">
        <v>6376</v>
      </c>
      <c r="I1149" t="s">
        <v>14</v>
      </c>
      <c r="J1149" t="s">
        <v>1106</v>
      </c>
      <c r="K1149">
        <v>16</v>
      </c>
      <c r="L1149" t="s">
        <v>4504</v>
      </c>
      <c r="M1149">
        <v>0.71999287869752804</v>
      </c>
      <c r="N1149">
        <v>0.98963236243216801</v>
      </c>
    </row>
    <row r="1150" spans="1:14">
      <c r="A1150" t="s">
        <v>1283</v>
      </c>
      <c r="B1150">
        <v>7</v>
      </c>
      <c r="C1150">
        <v>113393371</v>
      </c>
      <c r="D1150">
        <v>113033426</v>
      </c>
      <c r="E1150" t="s">
        <v>5196</v>
      </c>
      <c r="F1150">
        <v>0.44</v>
      </c>
      <c r="G1150" t="s">
        <v>5247</v>
      </c>
      <c r="H1150" t="s">
        <v>6377</v>
      </c>
      <c r="I1150" t="s">
        <v>10</v>
      </c>
      <c r="J1150" t="s">
        <v>1106</v>
      </c>
      <c r="K1150">
        <v>5</v>
      </c>
      <c r="L1150" t="s">
        <v>4466</v>
      </c>
      <c r="M1150">
        <v>0.13783721668705201</v>
      </c>
      <c r="N1150">
        <v>0.79430067908692903</v>
      </c>
    </row>
    <row r="1151" spans="1:14">
      <c r="A1151" t="s">
        <v>1283</v>
      </c>
      <c r="B1151">
        <v>7</v>
      </c>
      <c r="C1151">
        <v>113393371</v>
      </c>
      <c r="D1151">
        <v>113033426</v>
      </c>
      <c r="E1151" t="s">
        <v>5196</v>
      </c>
      <c r="F1151">
        <v>0.54</v>
      </c>
      <c r="G1151" t="s">
        <v>5247</v>
      </c>
      <c r="H1151" t="s">
        <v>6378</v>
      </c>
      <c r="I1151" t="s">
        <v>13</v>
      </c>
      <c r="J1151" t="s">
        <v>1106</v>
      </c>
      <c r="K1151">
        <v>5</v>
      </c>
      <c r="L1151" t="s">
        <v>4564</v>
      </c>
      <c r="M1151">
        <v>0.19364124267049099</v>
      </c>
      <c r="N1151">
        <v>0.85160016014685502</v>
      </c>
    </row>
    <row r="1152" spans="1:14">
      <c r="A1152" t="s">
        <v>1283</v>
      </c>
      <c r="B1152">
        <v>7</v>
      </c>
      <c r="C1152">
        <v>113393371</v>
      </c>
      <c r="D1152">
        <v>113033426</v>
      </c>
      <c r="E1152" t="s">
        <v>5196</v>
      </c>
      <c r="F1152">
        <v>0.3</v>
      </c>
      <c r="G1152" t="s">
        <v>5247</v>
      </c>
      <c r="H1152" t="s">
        <v>6379</v>
      </c>
      <c r="I1152" t="s">
        <v>14</v>
      </c>
      <c r="J1152" t="s">
        <v>1106</v>
      </c>
      <c r="K1152">
        <v>16</v>
      </c>
      <c r="L1152" t="s">
        <v>4560</v>
      </c>
      <c r="M1152">
        <v>0.13339990969917401</v>
      </c>
      <c r="N1152">
        <v>0.54404316251460105</v>
      </c>
    </row>
    <row r="1153" spans="1:14">
      <c r="A1153" t="s">
        <v>1284</v>
      </c>
      <c r="B1153">
        <v>4</v>
      </c>
      <c r="C1153">
        <v>144412457</v>
      </c>
      <c r="D1153">
        <v>145333609</v>
      </c>
      <c r="E1153" t="s">
        <v>5196</v>
      </c>
      <c r="F1153">
        <v>0</v>
      </c>
      <c r="G1153" t="s">
        <v>5247</v>
      </c>
      <c r="H1153" t="s">
        <v>6380</v>
      </c>
      <c r="I1153" t="s">
        <v>14</v>
      </c>
      <c r="J1153" t="s">
        <v>1106</v>
      </c>
      <c r="K1153">
        <v>16</v>
      </c>
      <c r="L1153" t="s">
        <v>5247</v>
      </c>
      <c r="M1153">
        <v>0</v>
      </c>
      <c r="N1153">
        <v>0.193607680534436</v>
      </c>
    </row>
    <row r="1154" spans="1:14">
      <c r="A1154" t="s">
        <v>1285</v>
      </c>
      <c r="B1154">
        <v>1</v>
      </c>
      <c r="C1154">
        <v>109612066</v>
      </c>
      <c r="D1154">
        <v>110154688</v>
      </c>
      <c r="E1154" t="s">
        <v>5197</v>
      </c>
      <c r="F1154">
        <v>0</v>
      </c>
      <c r="G1154" t="s">
        <v>5247</v>
      </c>
      <c r="H1154" t="s">
        <v>6381</v>
      </c>
      <c r="I1154" t="s">
        <v>14</v>
      </c>
      <c r="J1154" t="s">
        <v>1106</v>
      </c>
      <c r="K1154">
        <v>16</v>
      </c>
      <c r="L1154" t="s">
        <v>5247</v>
      </c>
      <c r="M1154">
        <v>0</v>
      </c>
      <c r="N1154">
        <v>0.193607680534436</v>
      </c>
    </row>
    <row r="1155" spans="1:14">
      <c r="A1155" t="s">
        <v>1286</v>
      </c>
      <c r="B1155">
        <v>6</v>
      </c>
      <c r="C1155">
        <v>96962660</v>
      </c>
      <c r="D1155">
        <v>97410536</v>
      </c>
      <c r="E1155" t="s">
        <v>5195</v>
      </c>
      <c r="F1155">
        <v>0.84</v>
      </c>
      <c r="G1155" t="s">
        <v>5247</v>
      </c>
      <c r="H1155" t="s">
        <v>6382</v>
      </c>
      <c r="I1155" t="s">
        <v>14</v>
      </c>
      <c r="J1155" t="s">
        <v>1106</v>
      </c>
      <c r="K1155">
        <v>16</v>
      </c>
      <c r="L1155" t="s">
        <v>4451</v>
      </c>
      <c r="M1155">
        <v>0.59994935172950103</v>
      </c>
      <c r="N1155">
        <v>0.94839742550708295</v>
      </c>
    </row>
    <row r="1156" spans="1:14">
      <c r="A1156" t="s">
        <v>1287</v>
      </c>
      <c r="B1156">
        <v>10</v>
      </c>
      <c r="C1156">
        <v>100635683</v>
      </c>
      <c r="D1156">
        <v>102395440</v>
      </c>
      <c r="E1156" t="s">
        <v>5195</v>
      </c>
      <c r="F1156">
        <v>0.74</v>
      </c>
      <c r="G1156" t="s">
        <v>5247</v>
      </c>
      <c r="H1156" t="s">
        <v>6383</v>
      </c>
      <c r="I1156" t="s">
        <v>14</v>
      </c>
      <c r="J1156" t="s">
        <v>1106</v>
      </c>
      <c r="K1156">
        <v>16</v>
      </c>
      <c r="L1156" t="s">
        <v>4464</v>
      </c>
      <c r="M1156">
        <v>0.49501667046199999</v>
      </c>
      <c r="N1156">
        <v>0.89205164288146999</v>
      </c>
    </row>
    <row r="1157" spans="1:14">
      <c r="A1157" t="s">
        <v>1288</v>
      </c>
      <c r="B1157">
        <v>7</v>
      </c>
      <c r="C1157">
        <v>32250953</v>
      </c>
      <c r="D1157">
        <v>32290565</v>
      </c>
      <c r="E1157" t="s">
        <v>5196</v>
      </c>
      <c r="F1157">
        <v>0.76</v>
      </c>
      <c r="G1157" t="s">
        <v>5247</v>
      </c>
      <c r="H1157" t="s">
        <v>6384</v>
      </c>
      <c r="I1157" t="s">
        <v>14</v>
      </c>
      <c r="J1157" t="s">
        <v>1106</v>
      </c>
      <c r="K1157">
        <v>16</v>
      </c>
      <c r="L1157" t="s">
        <v>4440</v>
      </c>
      <c r="M1157">
        <v>0.51511649459244402</v>
      </c>
      <c r="N1157">
        <v>0.90420751152964995</v>
      </c>
    </row>
    <row r="1158" spans="1:14">
      <c r="A1158" t="s">
        <v>1289</v>
      </c>
      <c r="B1158">
        <v>21</v>
      </c>
      <c r="C1158">
        <v>37513203</v>
      </c>
      <c r="D1158">
        <v>38885506</v>
      </c>
      <c r="E1158" t="s">
        <v>5195</v>
      </c>
      <c r="F1158">
        <v>0</v>
      </c>
      <c r="G1158" t="s">
        <v>5247</v>
      </c>
      <c r="H1158" t="s">
        <v>6385</v>
      </c>
      <c r="I1158" t="s">
        <v>14</v>
      </c>
      <c r="J1158" t="s">
        <v>1106</v>
      </c>
      <c r="K1158">
        <v>16</v>
      </c>
      <c r="L1158" t="s">
        <v>5247</v>
      </c>
      <c r="M1158">
        <v>0</v>
      </c>
      <c r="N1158">
        <v>0.193607680534436</v>
      </c>
    </row>
    <row r="1159" spans="1:14">
      <c r="A1159" t="s">
        <v>1290</v>
      </c>
      <c r="B1159">
        <v>20</v>
      </c>
      <c r="C1159">
        <v>51785540</v>
      </c>
      <c r="D1159">
        <v>50402079</v>
      </c>
      <c r="E1159" t="s">
        <v>5195</v>
      </c>
      <c r="F1159">
        <v>0.43</v>
      </c>
      <c r="G1159" t="s">
        <v>5247</v>
      </c>
      <c r="H1159" t="s">
        <v>6386</v>
      </c>
      <c r="I1159" t="s">
        <v>10</v>
      </c>
      <c r="J1159" t="s">
        <v>1106</v>
      </c>
      <c r="K1159">
        <v>5</v>
      </c>
      <c r="L1159" t="s">
        <v>4520</v>
      </c>
      <c r="M1159">
        <v>0.13266897901682301</v>
      </c>
      <c r="N1159">
        <v>0.78815856605282197</v>
      </c>
    </row>
    <row r="1160" spans="1:14">
      <c r="A1160" t="s">
        <v>1290</v>
      </c>
      <c r="B1160">
        <v>20</v>
      </c>
      <c r="C1160">
        <v>51785540</v>
      </c>
      <c r="D1160">
        <v>50402079</v>
      </c>
      <c r="E1160" t="s">
        <v>5195</v>
      </c>
      <c r="F1160">
        <v>0.25</v>
      </c>
      <c r="G1160" t="s">
        <v>5247</v>
      </c>
      <c r="H1160" t="s">
        <v>6387</v>
      </c>
      <c r="I1160" t="s">
        <v>14</v>
      </c>
      <c r="J1160" t="s">
        <v>1106</v>
      </c>
      <c r="K1160">
        <v>16</v>
      </c>
      <c r="L1160" t="s">
        <v>4506</v>
      </c>
      <c r="M1160">
        <v>0.10182067491213</v>
      </c>
      <c r="N1160">
        <v>0.49498316535508802</v>
      </c>
    </row>
    <row r="1161" spans="1:14">
      <c r="A1161" t="s">
        <v>1291</v>
      </c>
      <c r="B1161">
        <v>15</v>
      </c>
      <c r="C1161">
        <v>61842133</v>
      </c>
      <c r="D1161">
        <v>62134332</v>
      </c>
      <c r="E1161" t="s">
        <v>5197</v>
      </c>
      <c r="F1161">
        <v>0</v>
      </c>
      <c r="G1161" t="s">
        <v>5247</v>
      </c>
      <c r="H1161" t="s">
        <v>6388</v>
      </c>
      <c r="I1161" t="s">
        <v>14</v>
      </c>
      <c r="J1161" t="s">
        <v>1106</v>
      </c>
      <c r="K1161">
        <v>16</v>
      </c>
      <c r="L1161" t="s">
        <v>5247</v>
      </c>
      <c r="M1161">
        <v>0</v>
      </c>
      <c r="N1161">
        <v>0.193607680534436</v>
      </c>
    </row>
    <row r="1162" spans="1:14">
      <c r="A1162" t="s">
        <v>1292</v>
      </c>
      <c r="B1162">
        <v>1</v>
      </c>
      <c r="C1162">
        <v>57409207</v>
      </c>
      <c r="D1162">
        <v>57874879</v>
      </c>
      <c r="E1162" t="s">
        <v>5195</v>
      </c>
      <c r="F1162">
        <v>1</v>
      </c>
      <c r="G1162" t="s">
        <v>5247</v>
      </c>
      <c r="H1162" t="s">
        <v>6389</v>
      </c>
      <c r="I1162" t="s">
        <v>14</v>
      </c>
      <c r="J1162" t="s">
        <v>1106</v>
      </c>
      <c r="K1162">
        <v>16</v>
      </c>
      <c r="L1162" t="s">
        <v>5273</v>
      </c>
      <c r="M1162">
        <v>0.806392319465564</v>
      </c>
      <c r="N1162">
        <v>1</v>
      </c>
    </row>
    <row r="1163" spans="1:14">
      <c r="A1163" t="s">
        <v>1293</v>
      </c>
      <c r="B1163">
        <v>1</v>
      </c>
      <c r="C1163">
        <v>155890300</v>
      </c>
      <c r="D1163">
        <v>155860091</v>
      </c>
      <c r="E1163" t="s">
        <v>5196</v>
      </c>
      <c r="F1163">
        <v>0.44</v>
      </c>
      <c r="G1163" t="s">
        <v>5247</v>
      </c>
      <c r="H1163" t="s">
        <v>6390</v>
      </c>
      <c r="I1163" t="s">
        <v>10</v>
      </c>
      <c r="J1163" t="s">
        <v>1106</v>
      </c>
      <c r="K1163">
        <v>7</v>
      </c>
      <c r="L1163" t="s">
        <v>4466</v>
      </c>
      <c r="M1163">
        <v>0.165018371532896</v>
      </c>
      <c r="N1163">
        <v>0.75750128067510603</v>
      </c>
    </row>
    <row r="1164" spans="1:14">
      <c r="A1164" t="s">
        <v>1293</v>
      </c>
      <c r="B1164">
        <v>1</v>
      </c>
      <c r="C1164">
        <v>155890300</v>
      </c>
      <c r="D1164">
        <v>155860091</v>
      </c>
      <c r="E1164" t="s">
        <v>5196</v>
      </c>
      <c r="F1164">
        <v>0.49</v>
      </c>
      <c r="G1164" t="s">
        <v>5247</v>
      </c>
      <c r="H1164" t="s">
        <v>6391</v>
      </c>
      <c r="I1164" t="s">
        <v>13</v>
      </c>
      <c r="J1164" t="s">
        <v>1106</v>
      </c>
      <c r="K1164">
        <v>5</v>
      </c>
      <c r="L1164" t="s">
        <v>4510</v>
      </c>
      <c r="M1164">
        <v>0.16480568364856299</v>
      </c>
      <c r="N1164">
        <v>0.82388396564709998</v>
      </c>
    </row>
    <row r="1165" spans="1:14">
      <c r="A1165" t="s">
        <v>1293</v>
      </c>
      <c r="B1165">
        <v>1</v>
      </c>
      <c r="C1165">
        <v>155890300</v>
      </c>
      <c r="D1165">
        <v>155860091</v>
      </c>
      <c r="E1165" t="s">
        <v>5196</v>
      </c>
      <c r="F1165">
        <v>0.7</v>
      </c>
      <c r="G1165" t="s">
        <v>5247</v>
      </c>
      <c r="H1165" t="s">
        <v>6392</v>
      </c>
      <c r="I1165" t="s">
        <v>14</v>
      </c>
      <c r="J1165" t="s">
        <v>1106</v>
      </c>
      <c r="K1165">
        <v>16</v>
      </c>
      <c r="L1165" t="s">
        <v>4548</v>
      </c>
      <c r="M1165">
        <v>0.4559568374854</v>
      </c>
      <c r="N1165">
        <v>0.86660009030082596</v>
      </c>
    </row>
    <row r="1166" spans="1:14">
      <c r="A1166" t="s">
        <v>1298</v>
      </c>
      <c r="B1166">
        <v>14</v>
      </c>
      <c r="C1166">
        <v>32833676</v>
      </c>
      <c r="D1166">
        <v>33302882</v>
      </c>
      <c r="E1166" t="s">
        <v>5195</v>
      </c>
      <c r="F1166">
        <v>0.32</v>
      </c>
      <c r="G1166" t="s">
        <v>5247</v>
      </c>
      <c r="H1166" t="s">
        <v>6393</v>
      </c>
      <c r="I1166" t="s">
        <v>13</v>
      </c>
      <c r="J1166" t="s">
        <v>1106</v>
      </c>
      <c r="K1166">
        <v>6</v>
      </c>
      <c r="L1166" t="s">
        <v>4450</v>
      </c>
      <c r="M1166">
        <v>9.0471524952594307E-2</v>
      </c>
      <c r="N1166">
        <v>0.69004881869218504</v>
      </c>
    </row>
    <row r="1167" spans="1:14">
      <c r="A1167" t="s">
        <v>1298</v>
      </c>
      <c r="B1167">
        <v>14</v>
      </c>
      <c r="C1167">
        <v>32833676</v>
      </c>
      <c r="D1167">
        <v>33302882</v>
      </c>
      <c r="E1167" t="s">
        <v>5195</v>
      </c>
      <c r="F1167">
        <v>0.46</v>
      </c>
      <c r="G1167" t="s">
        <v>5247</v>
      </c>
      <c r="H1167" t="s">
        <v>6394</v>
      </c>
      <c r="I1167" t="s">
        <v>14</v>
      </c>
      <c r="J1167" t="s">
        <v>1106</v>
      </c>
      <c r="K1167">
        <v>16</v>
      </c>
      <c r="L1167" t="s">
        <v>4458</v>
      </c>
      <c r="M1167">
        <v>0.248308389151675</v>
      </c>
      <c r="N1167">
        <v>0.68718022529108003</v>
      </c>
    </row>
    <row r="1168" spans="1:14">
      <c r="A1168" t="s">
        <v>1299</v>
      </c>
      <c r="B1168">
        <v>3</v>
      </c>
      <c r="C1168">
        <v>9986040</v>
      </c>
      <c r="D1168">
        <v>10027724</v>
      </c>
      <c r="E1168" t="s">
        <v>5196</v>
      </c>
      <c r="F1168">
        <v>0</v>
      </c>
      <c r="G1168" t="s">
        <v>5247</v>
      </c>
      <c r="H1168" t="s">
        <v>6395</v>
      </c>
      <c r="I1168" t="s">
        <v>14</v>
      </c>
      <c r="J1168" t="s">
        <v>1106</v>
      </c>
      <c r="K1168">
        <v>16</v>
      </c>
      <c r="L1168" t="s">
        <v>5247</v>
      </c>
      <c r="M1168">
        <v>0</v>
      </c>
      <c r="N1168">
        <v>0.193607680534436</v>
      </c>
    </row>
    <row r="1169" spans="1:14">
      <c r="A1169" t="s">
        <v>1300</v>
      </c>
      <c r="B1169">
        <v>2</v>
      </c>
      <c r="C1169">
        <v>141535577</v>
      </c>
      <c r="D1169">
        <v>142293146</v>
      </c>
      <c r="E1169" t="s">
        <v>5196</v>
      </c>
      <c r="F1169">
        <v>0.28999999999999998</v>
      </c>
      <c r="G1169" t="s">
        <v>5247</v>
      </c>
      <c r="H1169" t="s">
        <v>6396</v>
      </c>
      <c r="I1169" t="s">
        <v>14</v>
      </c>
      <c r="J1169" t="s">
        <v>1106</v>
      </c>
      <c r="K1169">
        <v>16</v>
      </c>
      <c r="L1169" t="s">
        <v>4488</v>
      </c>
      <c r="M1169">
        <v>0.12690074085692801</v>
      </c>
      <c r="N1169">
        <v>0.53441448496753496</v>
      </c>
    </row>
    <row r="1170" spans="1:14">
      <c r="A1170" t="s">
        <v>1301</v>
      </c>
      <c r="B1170">
        <v>13</v>
      </c>
      <c r="C1170">
        <v>98464130</v>
      </c>
      <c r="D1170">
        <v>99116384</v>
      </c>
      <c r="E1170" t="s">
        <v>5195</v>
      </c>
      <c r="F1170">
        <v>0.73</v>
      </c>
      <c r="G1170" t="s">
        <v>5247</v>
      </c>
      <c r="H1170" t="s">
        <v>6397</v>
      </c>
      <c r="I1170" t="s">
        <v>14</v>
      </c>
      <c r="J1170" t="s">
        <v>1106</v>
      </c>
      <c r="K1170">
        <v>16</v>
      </c>
      <c r="L1170" t="s">
        <v>5210</v>
      </c>
      <c r="M1170">
        <v>0.485113117456901</v>
      </c>
      <c r="N1170">
        <v>0.88582734949725805</v>
      </c>
    </row>
    <row r="1171" spans="1:14">
      <c r="A1171" t="s">
        <v>1302</v>
      </c>
      <c r="B1171">
        <v>3</v>
      </c>
      <c r="C1171">
        <v>11584990</v>
      </c>
      <c r="D1171">
        <v>11626464</v>
      </c>
      <c r="E1171" t="s">
        <v>5195</v>
      </c>
      <c r="F1171">
        <v>0.78</v>
      </c>
      <c r="G1171" t="s">
        <v>5247</v>
      </c>
      <c r="H1171" t="s">
        <v>6398</v>
      </c>
      <c r="I1171" t="s">
        <v>14</v>
      </c>
      <c r="J1171" t="s">
        <v>1106</v>
      </c>
      <c r="K1171">
        <v>16</v>
      </c>
      <c r="L1171" t="s">
        <v>4529</v>
      </c>
      <c r="M1171">
        <v>0.53562723902884501</v>
      </c>
      <c r="N1171">
        <v>0.91595245987187102</v>
      </c>
    </row>
    <row r="1172" spans="1:14">
      <c r="A1172" t="s">
        <v>1303</v>
      </c>
      <c r="B1172">
        <v>3</v>
      </c>
      <c r="C1172">
        <v>114680449</v>
      </c>
      <c r="D1172">
        <v>114399296</v>
      </c>
      <c r="E1172" t="s">
        <v>5196</v>
      </c>
      <c r="F1172">
        <v>0</v>
      </c>
      <c r="G1172" t="s">
        <v>5247</v>
      </c>
      <c r="H1172" t="s">
        <v>6399</v>
      </c>
      <c r="I1172" t="s">
        <v>14</v>
      </c>
      <c r="J1172" t="s">
        <v>1106</v>
      </c>
      <c r="K1172">
        <v>16</v>
      </c>
      <c r="L1172" t="s">
        <v>5247</v>
      </c>
      <c r="M1172">
        <v>0</v>
      </c>
      <c r="N1172">
        <v>0.193607680534436</v>
      </c>
    </row>
    <row r="1173" spans="1:14">
      <c r="A1173" t="s">
        <v>1304</v>
      </c>
      <c r="B1173">
        <v>18</v>
      </c>
      <c r="C1173">
        <v>65793965</v>
      </c>
      <c r="D1173">
        <v>63461201</v>
      </c>
      <c r="E1173" t="s">
        <v>5197</v>
      </c>
      <c r="F1173">
        <v>0.34</v>
      </c>
      <c r="G1173" t="s">
        <v>5247</v>
      </c>
      <c r="H1173" t="s">
        <v>6400</v>
      </c>
      <c r="I1173" t="s">
        <v>10</v>
      </c>
      <c r="J1173" t="s">
        <v>1106</v>
      </c>
      <c r="K1173">
        <v>6</v>
      </c>
      <c r="L1173" t="s">
        <v>4565</v>
      </c>
      <c r="M1173">
        <v>9.9977946347768007E-2</v>
      </c>
      <c r="N1173">
        <v>0.70492902578092498</v>
      </c>
    </row>
    <row r="1174" spans="1:14">
      <c r="A1174" t="s">
        <v>1304</v>
      </c>
      <c r="B1174">
        <v>18</v>
      </c>
      <c r="C1174">
        <v>65793965</v>
      </c>
      <c r="D1174">
        <v>63461201</v>
      </c>
      <c r="E1174" t="s">
        <v>5197</v>
      </c>
      <c r="F1174">
        <v>0.19</v>
      </c>
      <c r="G1174" t="s">
        <v>5247</v>
      </c>
      <c r="H1174" t="s">
        <v>6401</v>
      </c>
      <c r="I1174" t="s">
        <v>14</v>
      </c>
      <c r="J1174" t="s">
        <v>1106</v>
      </c>
      <c r="K1174">
        <v>16</v>
      </c>
      <c r="L1174" t="s">
        <v>4446</v>
      </c>
      <c r="M1174">
        <v>6.7266012751223195E-2</v>
      </c>
      <c r="N1174">
        <v>0.43277074918012698</v>
      </c>
    </row>
    <row r="1175" spans="1:14">
      <c r="A1175" t="s">
        <v>1305</v>
      </c>
      <c r="B1175">
        <v>9</v>
      </c>
      <c r="C1175">
        <v>31030919</v>
      </c>
      <c r="D1175">
        <v>31030917</v>
      </c>
      <c r="E1175" t="s">
        <v>5195</v>
      </c>
      <c r="F1175">
        <v>0</v>
      </c>
      <c r="G1175" t="s">
        <v>5247</v>
      </c>
      <c r="H1175" t="s">
        <v>6402</v>
      </c>
      <c r="I1175" t="s">
        <v>14</v>
      </c>
      <c r="J1175" t="s">
        <v>1106</v>
      </c>
      <c r="K1175">
        <v>16</v>
      </c>
      <c r="L1175" t="s">
        <v>5247</v>
      </c>
      <c r="M1175">
        <v>0</v>
      </c>
      <c r="N1175">
        <v>0.193607680534436</v>
      </c>
    </row>
    <row r="1176" spans="1:14">
      <c r="A1176" t="s">
        <v>1306</v>
      </c>
      <c r="B1176">
        <v>19</v>
      </c>
      <c r="C1176">
        <v>18344015</v>
      </c>
      <c r="D1176">
        <v>18454825</v>
      </c>
      <c r="E1176" t="s">
        <v>5196</v>
      </c>
      <c r="F1176">
        <v>0.6</v>
      </c>
      <c r="G1176" t="s">
        <v>5247</v>
      </c>
      <c r="H1176" t="s">
        <v>6403</v>
      </c>
      <c r="I1176" t="s">
        <v>14</v>
      </c>
      <c r="J1176" t="s">
        <v>1106</v>
      </c>
      <c r="K1176">
        <v>16</v>
      </c>
      <c r="L1176" t="s">
        <v>4486</v>
      </c>
      <c r="M1176">
        <v>0.36421214799474599</v>
      </c>
      <c r="N1176">
        <v>0.79706631589836696</v>
      </c>
    </row>
    <row r="1177" spans="1:14">
      <c r="A1177" t="s">
        <v>1307</v>
      </c>
      <c r="B1177">
        <v>6</v>
      </c>
      <c r="C1177">
        <v>38246374</v>
      </c>
      <c r="D1177">
        <v>38214150</v>
      </c>
      <c r="E1177" t="s">
        <v>5195</v>
      </c>
      <c r="F1177">
        <v>0.76</v>
      </c>
      <c r="G1177" t="s">
        <v>5247</v>
      </c>
      <c r="H1177" t="s">
        <v>6404</v>
      </c>
      <c r="I1177" t="s">
        <v>14</v>
      </c>
      <c r="J1177" t="s">
        <v>1106</v>
      </c>
      <c r="K1177">
        <v>16</v>
      </c>
      <c r="L1177" t="s">
        <v>4440</v>
      </c>
      <c r="M1177">
        <v>0.51511649459244402</v>
      </c>
      <c r="N1177">
        <v>0.90420751152964995</v>
      </c>
    </row>
    <row r="1178" spans="1:14">
      <c r="A1178" t="s">
        <v>1308</v>
      </c>
      <c r="B1178">
        <v>22</v>
      </c>
      <c r="C1178">
        <v>21835874</v>
      </c>
      <c r="D1178">
        <v>22190163</v>
      </c>
      <c r="E1178" t="s">
        <v>5196</v>
      </c>
      <c r="F1178">
        <v>0</v>
      </c>
      <c r="G1178" t="s">
        <v>5247</v>
      </c>
      <c r="H1178" t="s">
        <v>6405</v>
      </c>
      <c r="I1178" t="s">
        <v>14</v>
      </c>
      <c r="J1178" t="s">
        <v>1106</v>
      </c>
      <c r="K1178">
        <v>16</v>
      </c>
      <c r="L1178" t="s">
        <v>5247</v>
      </c>
      <c r="M1178">
        <v>0</v>
      </c>
      <c r="N1178">
        <v>0.193607680534436</v>
      </c>
    </row>
    <row r="1179" spans="1:14">
      <c r="A1179" t="s">
        <v>1309</v>
      </c>
      <c r="B1179">
        <v>16</v>
      </c>
      <c r="C1179">
        <v>51892598</v>
      </c>
      <c r="D1179">
        <v>51926509</v>
      </c>
      <c r="E1179" t="s">
        <v>5197</v>
      </c>
      <c r="F1179">
        <v>0.54</v>
      </c>
      <c r="G1179" t="s">
        <v>5247</v>
      </c>
      <c r="H1179" t="s">
        <v>6406</v>
      </c>
      <c r="I1179" t="s">
        <v>14</v>
      </c>
      <c r="J1179" t="s">
        <v>1106</v>
      </c>
      <c r="K1179">
        <v>16</v>
      </c>
      <c r="L1179" t="s">
        <v>4564</v>
      </c>
      <c r="M1179">
        <v>0.31281977470891997</v>
      </c>
      <c r="N1179">
        <v>0.75169161084832503</v>
      </c>
    </row>
    <row r="1180" spans="1:14">
      <c r="A1180" t="s">
        <v>1310</v>
      </c>
      <c r="B1180">
        <v>3</v>
      </c>
      <c r="C1180">
        <v>12351626</v>
      </c>
      <c r="D1180">
        <v>12393125</v>
      </c>
      <c r="E1180" t="s">
        <v>5198</v>
      </c>
      <c r="F1180">
        <v>0</v>
      </c>
      <c r="G1180" t="s">
        <v>5247</v>
      </c>
      <c r="H1180" t="s">
        <v>6407</v>
      </c>
      <c r="I1180" t="s">
        <v>14</v>
      </c>
      <c r="J1180" t="s">
        <v>1106</v>
      </c>
      <c r="K1180">
        <v>16</v>
      </c>
      <c r="L1180" t="s">
        <v>5247</v>
      </c>
      <c r="M1180">
        <v>0</v>
      </c>
      <c r="N1180">
        <v>0.193607680534436</v>
      </c>
    </row>
    <row r="1181" spans="1:14">
      <c r="A1181" t="s">
        <v>1311</v>
      </c>
      <c r="B1181">
        <v>16</v>
      </c>
      <c r="C1181">
        <v>2737061</v>
      </c>
      <c r="D1181">
        <v>2787062</v>
      </c>
      <c r="E1181" t="s">
        <v>5196</v>
      </c>
      <c r="F1181">
        <v>0.9</v>
      </c>
      <c r="G1181" t="s">
        <v>5247</v>
      </c>
      <c r="H1181" t="s">
        <v>6408</v>
      </c>
      <c r="I1181" t="s">
        <v>14</v>
      </c>
      <c r="J1181" t="s">
        <v>1106</v>
      </c>
      <c r="K1181">
        <v>16</v>
      </c>
      <c r="L1181" t="s">
        <v>5134</v>
      </c>
      <c r="M1181">
        <v>0.66951405574702505</v>
      </c>
      <c r="N1181">
        <v>0.975599799825426</v>
      </c>
    </row>
    <row r="1182" spans="1:14">
      <c r="A1182" t="s">
        <v>1312</v>
      </c>
      <c r="B1182">
        <v>19</v>
      </c>
      <c r="C1182">
        <v>33815911</v>
      </c>
      <c r="D1182">
        <v>34306816</v>
      </c>
      <c r="E1182" t="s">
        <v>5195</v>
      </c>
      <c r="F1182">
        <v>0.65</v>
      </c>
      <c r="G1182" t="s">
        <v>5247</v>
      </c>
      <c r="H1182" t="s">
        <v>6409</v>
      </c>
      <c r="I1182" t="s">
        <v>13</v>
      </c>
      <c r="J1182" t="s">
        <v>1106</v>
      </c>
      <c r="K1182">
        <v>6</v>
      </c>
      <c r="L1182" t="s">
        <v>4465</v>
      </c>
      <c r="M1182">
        <v>0.287757298847305</v>
      </c>
      <c r="N1182">
        <v>0.89514241478204604</v>
      </c>
    </row>
    <row r="1183" spans="1:14">
      <c r="A1183" t="s">
        <v>1312</v>
      </c>
      <c r="B1183">
        <v>19</v>
      </c>
      <c r="C1183">
        <v>33815911</v>
      </c>
      <c r="D1183">
        <v>34306816</v>
      </c>
      <c r="E1183" t="s">
        <v>5195</v>
      </c>
      <c r="F1183">
        <v>0.42</v>
      </c>
      <c r="G1183" t="s">
        <v>5247</v>
      </c>
      <c r="H1183" t="s">
        <v>6410</v>
      </c>
      <c r="I1183" t="s">
        <v>14</v>
      </c>
      <c r="J1183" t="s">
        <v>1106</v>
      </c>
      <c r="K1183">
        <v>16</v>
      </c>
      <c r="L1183" t="s">
        <v>4508</v>
      </c>
      <c r="M1183">
        <v>0.21776693854541801</v>
      </c>
      <c r="N1183">
        <v>0.65321029034009204</v>
      </c>
    </row>
    <row r="1184" spans="1:14">
      <c r="A1184" t="s">
        <v>1313</v>
      </c>
      <c r="B1184">
        <v>2</v>
      </c>
      <c r="C1184">
        <v>59653470</v>
      </c>
      <c r="D1184">
        <v>59880605</v>
      </c>
      <c r="E1184" t="s">
        <v>5196</v>
      </c>
      <c r="F1184">
        <v>0</v>
      </c>
      <c r="G1184" t="s">
        <v>5247</v>
      </c>
      <c r="H1184" t="s">
        <v>6411</v>
      </c>
      <c r="I1184" t="s">
        <v>10</v>
      </c>
      <c r="J1184" t="s">
        <v>1106</v>
      </c>
      <c r="K1184">
        <v>7</v>
      </c>
      <c r="L1184" t="s">
        <v>5247</v>
      </c>
      <c r="M1184">
        <v>0</v>
      </c>
      <c r="N1184">
        <v>0.35433043506668699</v>
      </c>
    </row>
    <row r="1185" spans="1:14">
      <c r="A1185" t="s">
        <v>1313</v>
      </c>
      <c r="B1185">
        <v>2</v>
      </c>
      <c r="C1185">
        <v>59653470</v>
      </c>
      <c r="D1185">
        <v>59880605</v>
      </c>
      <c r="E1185" t="s">
        <v>5196</v>
      </c>
      <c r="F1185">
        <v>0</v>
      </c>
      <c r="G1185" t="s">
        <v>5247</v>
      </c>
      <c r="H1185" t="s">
        <v>6412</v>
      </c>
      <c r="I1185" t="s">
        <v>13</v>
      </c>
      <c r="J1185" t="s">
        <v>1106</v>
      </c>
      <c r="K1185">
        <v>6</v>
      </c>
      <c r="L1185" t="s">
        <v>5247</v>
      </c>
      <c r="M1185">
        <v>0</v>
      </c>
      <c r="N1185">
        <v>0.39033428790216501</v>
      </c>
    </row>
    <row r="1186" spans="1:14">
      <c r="A1186" t="s">
        <v>1313</v>
      </c>
      <c r="B1186">
        <v>2</v>
      </c>
      <c r="C1186">
        <v>59653470</v>
      </c>
      <c r="D1186">
        <v>59880605</v>
      </c>
      <c r="E1186" t="s">
        <v>5196</v>
      </c>
      <c r="F1186">
        <v>0.15</v>
      </c>
      <c r="G1186" t="s">
        <v>5247</v>
      </c>
      <c r="H1186" t="s">
        <v>6413</v>
      </c>
      <c r="I1186" t="s">
        <v>14</v>
      </c>
      <c r="J1186" t="s">
        <v>1106</v>
      </c>
      <c r="K1186">
        <v>16</v>
      </c>
      <c r="L1186" t="s">
        <v>4455</v>
      </c>
      <c r="M1186">
        <v>4.6658155288370001E-2</v>
      </c>
      <c r="N1186">
        <v>0.38886722108573502</v>
      </c>
    </row>
    <row r="1187" spans="1:14">
      <c r="A1187" t="s">
        <v>1314</v>
      </c>
      <c r="B1187">
        <v>6</v>
      </c>
      <c r="C1187">
        <v>124590388</v>
      </c>
      <c r="D1187">
        <v>124911534</v>
      </c>
      <c r="E1187" t="s">
        <v>5196</v>
      </c>
      <c r="F1187">
        <v>0.91</v>
      </c>
      <c r="G1187" t="s">
        <v>5247</v>
      </c>
      <c r="H1187" t="s">
        <v>6414</v>
      </c>
      <c r="I1187" t="s">
        <v>14</v>
      </c>
      <c r="J1187" t="s">
        <v>1106</v>
      </c>
      <c r="K1187">
        <v>16</v>
      </c>
      <c r="L1187" t="s">
        <v>4534</v>
      </c>
      <c r="M1187">
        <v>0.68176683412285399</v>
      </c>
      <c r="N1187">
        <v>0.97947486783890803</v>
      </c>
    </row>
    <row r="1188" spans="1:14">
      <c r="A1188" t="s">
        <v>1315</v>
      </c>
      <c r="B1188">
        <v>1</v>
      </c>
      <c r="C1188">
        <v>7667794</v>
      </c>
      <c r="D1188">
        <v>7727854</v>
      </c>
      <c r="E1188" t="s">
        <v>5195</v>
      </c>
      <c r="F1188">
        <v>0.7</v>
      </c>
      <c r="G1188" t="s">
        <v>5247</v>
      </c>
      <c r="H1188" t="s">
        <v>6415</v>
      </c>
      <c r="I1188" t="s">
        <v>14</v>
      </c>
      <c r="J1188" t="s">
        <v>1106</v>
      </c>
      <c r="K1188">
        <v>16</v>
      </c>
      <c r="L1188" t="s">
        <v>4548</v>
      </c>
      <c r="M1188">
        <v>0.4559568374854</v>
      </c>
      <c r="N1188">
        <v>0.86660009030082596</v>
      </c>
    </row>
    <row r="1189" spans="1:14">
      <c r="A1189" t="s">
        <v>1316</v>
      </c>
      <c r="B1189">
        <v>3</v>
      </c>
      <c r="C1189">
        <v>62115166</v>
      </c>
      <c r="D1189">
        <v>62100840</v>
      </c>
      <c r="E1189" t="s">
        <v>5195</v>
      </c>
      <c r="F1189">
        <v>7.0000000000000007E-2</v>
      </c>
      <c r="G1189" t="s">
        <v>5247</v>
      </c>
      <c r="H1189" t="s">
        <v>6416</v>
      </c>
      <c r="I1189" t="s">
        <v>10</v>
      </c>
      <c r="J1189" t="s">
        <v>1106</v>
      </c>
      <c r="K1189">
        <v>5</v>
      </c>
      <c r="L1189" t="s">
        <v>4543</v>
      </c>
      <c r="M1189">
        <v>5.4526237774235502E-3</v>
      </c>
      <c r="N1189">
        <v>0.508202295936107</v>
      </c>
    </row>
    <row r="1190" spans="1:14">
      <c r="A1190" t="s">
        <v>1316</v>
      </c>
      <c r="B1190">
        <v>3</v>
      </c>
      <c r="C1190">
        <v>62115166</v>
      </c>
      <c r="D1190">
        <v>62100840</v>
      </c>
      <c r="E1190" t="s">
        <v>5195</v>
      </c>
      <c r="F1190">
        <v>0</v>
      </c>
      <c r="G1190" t="s">
        <v>5247</v>
      </c>
      <c r="H1190" t="s">
        <v>6417</v>
      </c>
      <c r="I1190" t="s">
        <v>13</v>
      </c>
      <c r="J1190" t="s">
        <v>1106</v>
      </c>
      <c r="K1190">
        <v>6</v>
      </c>
      <c r="L1190" t="s">
        <v>5247</v>
      </c>
      <c r="M1190">
        <v>0</v>
      </c>
      <c r="N1190">
        <v>0.39033428790216501</v>
      </c>
    </row>
    <row r="1191" spans="1:14">
      <c r="A1191" t="s">
        <v>1316</v>
      </c>
      <c r="B1191">
        <v>3</v>
      </c>
      <c r="C1191">
        <v>62115166</v>
      </c>
      <c r="D1191">
        <v>62100840</v>
      </c>
      <c r="E1191" t="s">
        <v>5195</v>
      </c>
      <c r="F1191">
        <v>0.09</v>
      </c>
      <c r="G1191" t="s">
        <v>5247</v>
      </c>
      <c r="H1191" t="s">
        <v>6418</v>
      </c>
      <c r="I1191" t="s">
        <v>14</v>
      </c>
      <c r="J1191" t="s">
        <v>1106</v>
      </c>
      <c r="K1191">
        <v>16</v>
      </c>
      <c r="L1191" t="s">
        <v>4562</v>
      </c>
      <c r="M1191">
        <v>2.0525132161091801E-2</v>
      </c>
      <c r="N1191">
        <v>0.31823316587714601</v>
      </c>
    </row>
    <row r="1192" spans="1:14">
      <c r="A1192" t="s">
        <v>1317</v>
      </c>
      <c r="B1192">
        <v>13</v>
      </c>
      <c r="C1192">
        <v>96269937</v>
      </c>
      <c r="D1192">
        <v>96922191</v>
      </c>
      <c r="E1192" t="s">
        <v>5195</v>
      </c>
      <c r="F1192">
        <v>0.3</v>
      </c>
      <c r="G1192" t="s">
        <v>5247</v>
      </c>
      <c r="H1192" t="s">
        <v>6419</v>
      </c>
      <c r="I1192" t="s">
        <v>14</v>
      </c>
      <c r="J1192" t="s">
        <v>1106</v>
      </c>
      <c r="K1192">
        <v>16</v>
      </c>
      <c r="L1192" t="s">
        <v>4560</v>
      </c>
      <c r="M1192">
        <v>0.13339990969917401</v>
      </c>
      <c r="N1192">
        <v>0.54404316251460105</v>
      </c>
    </row>
    <row r="1193" spans="1:14">
      <c r="A1193" t="s">
        <v>1318</v>
      </c>
      <c r="B1193">
        <v>5</v>
      </c>
      <c r="C1193">
        <v>173850244</v>
      </c>
      <c r="D1193">
        <v>173277247</v>
      </c>
      <c r="E1193" t="s">
        <v>5195</v>
      </c>
      <c r="F1193">
        <v>1</v>
      </c>
      <c r="G1193" t="s">
        <v>5247</v>
      </c>
      <c r="H1193" t="s">
        <v>6420</v>
      </c>
      <c r="I1193" t="s">
        <v>14</v>
      </c>
      <c r="J1193" t="s">
        <v>1106</v>
      </c>
      <c r="K1193">
        <v>16</v>
      </c>
      <c r="L1193" t="s">
        <v>5273</v>
      </c>
      <c r="M1193">
        <v>0.806392319465564</v>
      </c>
      <c r="N1193">
        <v>1</v>
      </c>
    </row>
    <row r="1194" spans="1:14">
      <c r="A1194" t="s">
        <v>1319</v>
      </c>
      <c r="B1194">
        <v>13</v>
      </c>
      <c r="C1194">
        <v>28050157</v>
      </c>
      <c r="D1194">
        <v>28624294</v>
      </c>
      <c r="E1194" t="s">
        <v>5198</v>
      </c>
      <c r="F1194">
        <v>0</v>
      </c>
      <c r="G1194" t="s">
        <v>5247</v>
      </c>
      <c r="H1194" t="s">
        <v>6421</v>
      </c>
      <c r="I1194" t="s">
        <v>10</v>
      </c>
      <c r="J1194" t="s">
        <v>1106</v>
      </c>
      <c r="K1194">
        <v>5</v>
      </c>
      <c r="L1194" t="s">
        <v>5247</v>
      </c>
      <c r="M1194">
        <v>3.1392529421349397E-17</v>
      </c>
      <c r="N1194">
        <v>0.43448246478317498</v>
      </c>
    </row>
    <row r="1195" spans="1:14">
      <c r="A1195" t="s">
        <v>1319</v>
      </c>
      <c r="B1195">
        <v>13</v>
      </c>
      <c r="C1195">
        <v>28050157</v>
      </c>
      <c r="D1195">
        <v>28624294</v>
      </c>
      <c r="E1195" t="s">
        <v>5198</v>
      </c>
      <c r="F1195">
        <v>0.45</v>
      </c>
      <c r="G1195" t="s">
        <v>5247</v>
      </c>
      <c r="H1195" t="s">
        <v>6422</v>
      </c>
      <c r="I1195" t="s">
        <v>14</v>
      </c>
      <c r="J1195" t="s">
        <v>1106</v>
      </c>
      <c r="K1195">
        <v>16</v>
      </c>
      <c r="L1195" t="s">
        <v>4469</v>
      </c>
      <c r="M1195">
        <v>0.24056486479730299</v>
      </c>
      <c r="N1195">
        <v>0.67879590325614103</v>
      </c>
    </row>
    <row r="1196" spans="1:14">
      <c r="A1196" t="s">
        <v>1320</v>
      </c>
      <c r="B1196">
        <v>7</v>
      </c>
      <c r="C1196">
        <v>70303840</v>
      </c>
      <c r="D1196">
        <v>69768826</v>
      </c>
      <c r="E1196" t="s">
        <v>5198</v>
      </c>
      <c r="F1196">
        <v>0</v>
      </c>
      <c r="G1196" t="s">
        <v>5247</v>
      </c>
      <c r="H1196" t="s">
        <v>6423</v>
      </c>
      <c r="I1196" t="s">
        <v>14</v>
      </c>
      <c r="J1196" t="s">
        <v>1106</v>
      </c>
      <c r="K1196">
        <v>16</v>
      </c>
      <c r="L1196" t="s">
        <v>5247</v>
      </c>
      <c r="M1196">
        <v>0</v>
      </c>
      <c r="N1196">
        <v>0.193607680534436</v>
      </c>
    </row>
    <row r="1197" spans="1:14">
      <c r="A1197" t="s">
        <v>1321</v>
      </c>
      <c r="B1197">
        <v>11</v>
      </c>
      <c r="C1197">
        <v>13328584</v>
      </c>
      <c r="D1197">
        <v>13350131</v>
      </c>
      <c r="E1197" t="s">
        <v>5196</v>
      </c>
      <c r="F1197">
        <v>0.37</v>
      </c>
      <c r="G1197" t="s">
        <v>5247</v>
      </c>
      <c r="H1197" t="s">
        <v>6424</v>
      </c>
      <c r="I1197" t="s">
        <v>13</v>
      </c>
      <c r="J1197" t="s">
        <v>1106</v>
      </c>
      <c r="K1197">
        <v>6</v>
      </c>
      <c r="L1197" t="s">
        <v>4505</v>
      </c>
      <c r="M1197">
        <v>0.114864688988429</v>
      </c>
      <c r="N1197">
        <v>0.72662222586613401</v>
      </c>
    </row>
    <row r="1198" spans="1:14">
      <c r="A1198" t="s">
        <v>1321</v>
      </c>
      <c r="B1198">
        <v>11</v>
      </c>
      <c r="C1198">
        <v>13328584</v>
      </c>
      <c r="D1198">
        <v>13350131</v>
      </c>
      <c r="E1198" t="s">
        <v>5196</v>
      </c>
      <c r="F1198">
        <v>0.36</v>
      </c>
      <c r="G1198" t="s">
        <v>5247</v>
      </c>
      <c r="H1198" t="s">
        <v>6425</v>
      </c>
      <c r="I1198" t="s">
        <v>14</v>
      </c>
      <c r="J1198" t="s">
        <v>1106</v>
      </c>
      <c r="K1198">
        <v>16</v>
      </c>
      <c r="L1198" t="s">
        <v>4445</v>
      </c>
      <c r="M1198">
        <v>0.17416871224401401</v>
      </c>
      <c r="N1198">
        <v>0.60004143830562895</v>
      </c>
    </row>
    <row r="1199" spans="1:14">
      <c r="A1199" t="s">
        <v>1324</v>
      </c>
      <c r="B1199">
        <v>8</v>
      </c>
      <c r="C1199">
        <v>28164252</v>
      </c>
      <c r="D1199">
        <v>28021769</v>
      </c>
      <c r="E1199" t="s">
        <v>5195</v>
      </c>
      <c r="F1199">
        <v>0</v>
      </c>
      <c r="G1199" t="s">
        <v>5247</v>
      </c>
      <c r="H1199" t="s">
        <v>6426</v>
      </c>
      <c r="I1199" t="s">
        <v>14</v>
      </c>
      <c r="J1199" t="s">
        <v>1106</v>
      </c>
      <c r="K1199">
        <v>16</v>
      </c>
      <c r="L1199" t="s">
        <v>5247</v>
      </c>
      <c r="M1199">
        <v>0</v>
      </c>
      <c r="N1199">
        <v>0.193607680534436</v>
      </c>
    </row>
    <row r="1200" spans="1:14">
      <c r="A1200" t="s">
        <v>1325</v>
      </c>
      <c r="B1200">
        <v>10</v>
      </c>
      <c r="C1200">
        <v>98257696</v>
      </c>
      <c r="D1200">
        <v>100017453</v>
      </c>
      <c r="E1200" t="s">
        <v>5195</v>
      </c>
      <c r="F1200">
        <v>0.3</v>
      </c>
      <c r="G1200" t="s">
        <v>5247</v>
      </c>
      <c r="H1200" t="s">
        <v>6427</v>
      </c>
      <c r="I1200" t="s">
        <v>10</v>
      </c>
      <c r="J1200" t="s">
        <v>1106</v>
      </c>
      <c r="K1200">
        <v>5</v>
      </c>
      <c r="L1200" t="s">
        <v>4560</v>
      </c>
      <c r="M1200">
        <v>7.2584039985663401E-2</v>
      </c>
      <c r="N1200">
        <v>0.70120894592760696</v>
      </c>
    </row>
    <row r="1201" spans="1:14">
      <c r="A1201" t="s">
        <v>1325</v>
      </c>
      <c r="B1201">
        <v>10</v>
      </c>
      <c r="C1201">
        <v>98257696</v>
      </c>
      <c r="D1201">
        <v>100017453</v>
      </c>
      <c r="E1201" t="s">
        <v>5195</v>
      </c>
      <c r="F1201">
        <v>0.44</v>
      </c>
      <c r="G1201" t="s">
        <v>5247</v>
      </c>
      <c r="H1201" t="s">
        <v>6428</v>
      </c>
      <c r="I1201" t="s">
        <v>14</v>
      </c>
      <c r="J1201" t="s">
        <v>1106</v>
      </c>
      <c r="K1201">
        <v>16</v>
      </c>
      <c r="L1201" t="s">
        <v>4466</v>
      </c>
      <c r="M1201">
        <v>0.23289317755854699</v>
      </c>
      <c r="N1201">
        <v>0.67033974410558494</v>
      </c>
    </row>
    <row r="1202" spans="1:14">
      <c r="A1202" t="s">
        <v>1326</v>
      </c>
      <c r="B1202">
        <v>6</v>
      </c>
      <c r="C1202">
        <v>142833749</v>
      </c>
      <c r="D1202">
        <v>143154886</v>
      </c>
      <c r="E1202" t="s">
        <v>5196</v>
      </c>
      <c r="F1202">
        <v>0.24</v>
      </c>
      <c r="G1202" t="s">
        <v>5247</v>
      </c>
      <c r="H1202" t="s">
        <v>6429</v>
      </c>
      <c r="I1202" t="s">
        <v>14</v>
      </c>
      <c r="J1202" t="s">
        <v>1106</v>
      </c>
      <c r="K1202">
        <v>16</v>
      </c>
      <c r="L1202" t="s">
        <v>4449</v>
      </c>
      <c r="M1202">
        <v>9.5792488470350406E-2</v>
      </c>
      <c r="N1202">
        <v>0.48488350540755698</v>
      </c>
    </row>
    <row r="1203" spans="1:14">
      <c r="A1203" t="s">
        <v>1327</v>
      </c>
      <c r="B1203">
        <v>16</v>
      </c>
      <c r="C1203">
        <v>81694476</v>
      </c>
      <c r="D1203">
        <v>81728081</v>
      </c>
      <c r="E1203" t="s">
        <v>5196</v>
      </c>
      <c r="F1203">
        <v>0.25</v>
      </c>
      <c r="G1203" t="s">
        <v>5247</v>
      </c>
      <c r="H1203" t="s">
        <v>6430</v>
      </c>
      <c r="I1203" t="s">
        <v>14</v>
      </c>
      <c r="J1203" t="s">
        <v>1106</v>
      </c>
      <c r="K1203">
        <v>16</v>
      </c>
      <c r="L1203" t="s">
        <v>4506</v>
      </c>
      <c r="M1203">
        <v>0.10182067491213</v>
      </c>
      <c r="N1203">
        <v>0.49498316535508802</v>
      </c>
    </row>
    <row r="1204" spans="1:14">
      <c r="A1204" t="s">
        <v>1328</v>
      </c>
      <c r="B1204">
        <v>8</v>
      </c>
      <c r="C1204">
        <v>84167474</v>
      </c>
      <c r="D1204">
        <v>85079709</v>
      </c>
      <c r="E1204" t="s">
        <v>5197</v>
      </c>
      <c r="F1204">
        <v>0.77</v>
      </c>
      <c r="G1204" t="s">
        <v>5247</v>
      </c>
      <c r="H1204" t="s">
        <v>6431</v>
      </c>
      <c r="I1204" t="s">
        <v>10</v>
      </c>
      <c r="J1204" t="s">
        <v>1106</v>
      </c>
      <c r="K1204">
        <v>6</v>
      </c>
      <c r="L1204" t="s">
        <v>4523</v>
      </c>
      <c r="M1204">
        <v>0.38135136408030601</v>
      </c>
      <c r="N1204">
        <v>0.947868120452525</v>
      </c>
    </row>
    <row r="1205" spans="1:14">
      <c r="A1205" t="s">
        <v>1328</v>
      </c>
      <c r="B1205">
        <v>8</v>
      </c>
      <c r="C1205">
        <v>84167474</v>
      </c>
      <c r="D1205">
        <v>85079709</v>
      </c>
      <c r="E1205" t="s">
        <v>5197</v>
      </c>
      <c r="F1205">
        <v>0.71</v>
      </c>
      <c r="G1205" t="s">
        <v>5247</v>
      </c>
      <c r="H1205" t="s">
        <v>6432</v>
      </c>
      <c r="I1205" t="s">
        <v>14</v>
      </c>
      <c r="J1205" t="s">
        <v>1106</v>
      </c>
      <c r="K1205">
        <v>16</v>
      </c>
      <c r="L1205" t="s">
        <v>4526</v>
      </c>
      <c r="M1205">
        <v>0.46558551503246498</v>
      </c>
      <c r="N1205">
        <v>0.87309925914307196</v>
      </c>
    </row>
    <row r="1206" spans="1:14">
      <c r="A1206" t="s">
        <v>1331</v>
      </c>
      <c r="B1206">
        <v>2</v>
      </c>
      <c r="C1206">
        <v>174096760</v>
      </c>
      <c r="D1206">
        <v>174961488</v>
      </c>
      <c r="E1206" t="s">
        <v>5196</v>
      </c>
      <c r="F1206">
        <v>0.57999999999999996</v>
      </c>
      <c r="G1206" t="s">
        <v>5247</v>
      </c>
      <c r="H1206" t="s">
        <v>6433</v>
      </c>
      <c r="I1206" t="s">
        <v>14</v>
      </c>
      <c r="J1206" t="s">
        <v>1106</v>
      </c>
      <c r="K1206">
        <v>16</v>
      </c>
      <c r="L1206" t="s">
        <v>4461</v>
      </c>
      <c r="M1206">
        <v>0.34678970965990802</v>
      </c>
      <c r="N1206">
        <v>0.78223306145458205</v>
      </c>
    </row>
    <row r="1207" spans="1:14">
      <c r="A1207" t="s">
        <v>1332</v>
      </c>
      <c r="B1207">
        <v>5</v>
      </c>
      <c r="C1207">
        <v>171172323</v>
      </c>
      <c r="D1207">
        <v>170599327</v>
      </c>
      <c r="E1207" t="s">
        <v>5196</v>
      </c>
      <c r="F1207">
        <v>0.51</v>
      </c>
      <c r="G1207" t="s">
        <v>5247</v>
      </c>
      <c r="H1207" t="s">
        <v>6434</v>
      </c>
      <c r="I1207" t="s">
        <v>14</v>
      </c>
      <c r="J1207" t="s">
        <v>1106</v>
      </c>
      <c r="K1207">
        <v>16</v>
      </c>
      <c r="L1207" t="s">
        <v>4514</v>
      </c>
      <c r="M1207">
        <v>0.28809504412547499</v>
      </c>
      <c r="N1207">
        <v>0.72803280226383604</v>
      </c>
    </row>
    <row r="1208" spans="1:14">
      <c r="A1208" t="s">
        <v>1333</v>
      </c>
      <c r="B1208">
        <v>16</v>
      </c>
      <c r="C1208">
        <v>6654748</v>
      </c>
      <c r="D1208">
        <v>6704749</v>
      </c>
      <c r="E1208" t="s">
        <v>5195</v>
      </c>
      <c r="F1208">
        <v>0</v>
      </c>
      <c r="G1208" t="s">
        <v>5247</v>
      </c>
      <c r="H1208" t="s">
        <v>6435</v>
      </c>
      <c r="I1208" t="s">
        <v>10</v>
      </c>
      <c r="J1208" t="s">
        <v>1106</v>
      </c>
      <c r="K1208">
        <v>7</v>
      </c>
      <c r="L1208" t="s">
        <v>5247</v>
      </c>
      <c r="M1208">
        <v>0</v>
      </c>
      <c r="N1208">
        <v>0.35433043506668699</v>
      </c>
    </row>
    <row r="1209" spans="1:14">
      <c r="A1209" t="s">
        <v>1333</v>
      </c>
      <c r="B1209">
        <v>16</v>
      </c>
      <c r="C1209">
        <v>6654748</v>
      </c>
      <c r="D1209">
        <v>6704749</v>
      </c>
      <c r="E1209" t="s">
        <v>5195</v>
      </c>
      <c r="F1209">
        <v>0.16</v>
      </c>
      <c r="G1209" t="s">
        <v>5247</v>
      </c>
      <c r="H1209" t="s">
        <v>6436</v>
      </c>
      <c r="I1209" t="s">
        <v>13</v>
      </c>
      <c r="J1209" t="s">
        <v>1106</v>
      </c>
      <c r="K1209">
        <v>6</v>
      </c>
      <c r="L1209" t="s">
        <v>4545</v>
      </c>
      <c r="M1209">
        <v>2.7999012874926E-2</v>
      </c>
      <c r="N1209">
        <v>0.55742830289854595</v>
      </c>
    </row>
    <row r="1210" spans="1:14">
      <c r="A1210" t="s">
        <v>1333</v>
      </c>
      <c r="B1210">
        <v>16</v>
      </c>
      <c r="C1210">
        <v>6654748</v>
      </c>
      <c r="D1210">
        <v>6704749</v>
      </c>
      <c r="E1210" t="s">
        <v>5195</v>
      </c>
      <c r="F1210">
        <v>0.1</v>
      </c>
      <c r="G1210" t="s">
        <v>5247</v>
      </c>
      <c r="H1210" t="s">
        <v>6437</v>
      </c>
      <c r="I1210" t="s">
        <v>14</v>
      </c>
      <c r="J1210" t="s">
        <v>1106</v>
      </c>
      <c r="K1210">
        <v>16</v>
      </c>
      <c r="L1210" t="s">
        <v>4482</v>
      </c>
      <c r="M1210">
        <v>2.44002001745738E-2</v>
      </c>
      <c r="N1210">
        <v>0.33048594425297501</v>
      </c>
    </row>
    <row r="1211" spans="1:14">
      <c r="A1211" t="s">
        <v>1336</v>
      </c>
      <c r="B1211">
        <v>2</v>
      </c>
      <c r="C1211">
        <v>41485709</v>
      </c>
      <c r="D1211">
        <v>41712849</v>
      </c>
      <c r="E1211" t="s">
        <v>5196</v>
      </c>
      <c r="F1211">
        <v>0.25</v>
      </c>
      <c r="G1211" t="s">
        <v>5247</v>
      </c>
      <c r="H1211" t="s">
        <v>6438</v>
      </c>
      <c r="I1211" t="s">
        <v>14</v>
      </c>
      <c r="J1211" t="s">
        <v>1106</v>
      </c>
      <c r="K1211">
        <v>16</v>
      </c>
      <c r="L1211" t="s">
        <v>4506</v>
      </c>
      <c r="M1211">
        <v>0.10182067491213</v>
      </c>
      <c r="N1211">
        <v>0.49498316535508802</v>
      </c>
    </row>
    <row r="1212" spans="1:14">
      <c r="A1212" t="s">
        <v>1337</v>
      </c>
      <c r="B1212">
        <v>1</v>
      </c>
      <c r="C1212">
        <v>27644581</v>
      </c>
      <c r="D1212">
        <v>27971092</v>
      </c>
      <c r="E1212" t="s">
        <v>5198</v>
      </c>
      <c r="F1212">
        <v>0</v>
      </c>
      <c r="G1212" t="s">
        <v>5247</v>
      </c>
      <c r="H1212" t="s">
        <v>6439</v>
      </c>
      <c r="I1212" t="s">
        <v>14</v>
      </c>
      <c r="J1212" t="s">
        <v>1106</v>
      </c>
      <c r="K1212">
        <v>16</v>
      </c>
      <c r="L1212" t="s">
        <v>5247</v>
      </c>
      <c r="M1212">
        <v>0</v>
      </c>
      <c r="N1212">
        <v>0.193607680534436</v>
      </c>
    </row>
    <row r="1213" spans="1:14">
      <c r="A1213" t="s">
        <v>1338</v>
      </c>
      <c r="B1213">
        <v>20</v>
      </c>
      <c r="C1213">
        <v>25206577</v>
      </c>
      <c r="D1213">
        <v>25187213</v>
      </c>
      <c r="E1213" t="s">
        <v>5196</v>
      </c>
      <c r="F1213">
        <v>0.39</v>
      </c>
      <c r="G1213" t="s">
        <v>5247</v>
      </c>
      <c r="H1213" t="s">
        <v>6440</v>
      </c>
      <c r="I1213" t="s">
        <v>10</v>
      </c>
      <c r="J1213" t="s">
        <v>1106</v>
      </c>
      <c r="K1213">
        <v>6</v>
      </c>
      <c r="L1213" t="s">
        <v>5206</v>
      </c>
      <c r="M1213">
        <v>0.12519646970457601</v>
      </c>
      <c r="N1213">
        <v>0.74067707363390001</v>
      </c>
    </row>
    <row r="1214" spans="1:14">
      <c r="A1214" t="s">
        <v>1338</v>
      </c>
      <c r="B1214">
        <v>20</v>
      </c>
      <c r="C1214">
        <v>25206577</v>
      </c>
      <c r="D1214">
        <v>25187213</v>
      </c>
      <c r="E1214" t="s">
        <v>5196</v>
      </c>
      <c r="F1214">
        <v>0</v>
      </c>
      <c r="G1214" t="s">
        <v>5247</v>
      </c>
      <c r="H1214" t="s">
        <v>6441</v>
      </c>
      <c r="I1214" t="s">
        <v>14</v>
      </c>
      <c r="J1214" t="s">
        <v>1106</v>
      </c>
      <c r="K1214">
        <v>16</v>
      </c>
      <c r="L1214" t="s">
        <v>5247</v>
      </c>
      <c r="M1214">
        <v>0</v>
      </c>
      <c r="N1214">
        <v>0.193607680534436</v>
      </c>
    </row>
    <row r="1215" spans="1:14">
      <c r="A1215" t="s">
        <v>1339</v>
      </c>
      <c r="B1215">
        <v>17</v>
      </c>
      <c r="C1215">
        <v>48174984</v>
      </c>
      <c r="D1215">
        <v>46252346</v>
      </c>
      <c r="E1215" t="s">
        <v>5195</v>
      </c>
      <c r="F1215">
        <v>0</v>
      </c>
      <c r="G1215" t="s">
        <v>5247</v>
      </c>
      <c r="H1215" t="s">
        <v>6442</v>
      </c>
      <c r="I1215" t="s">
        <v>10</v>
      </c>
      <c r="J1215" t="s">
        <v>1106</v>
      </c>
      <c r="K1215">
        <v>7</v>
      </c>
      <c r="L1215" t="s">
        <v>5247</v>
      </c>
      <c r="M1215">
        <v>0</v>
      </c>
      <c r="N1215">
        <v>0.35433043506668699</v>
      </c>
    </row>
    <row r="1216" spans="1:14">
      <c r="A1216" t="s">
        <v>1339</v>
      </c>
      <c r="B1216">
        <v>17</v>
      </c>
      <c r="C1216">
        <v>48174984</v>
      </c>
      <c r="D1216">
        <v>46252346</v>
      </c>
      <c r="E1216" t="s">
        <v>5195</v>
      </c>
      <c r="F1216">
        <v>0</v>
      </c>
      <c r="G1216" t="s">
        <v>5247</v>
      </c>
      <c r="H1216" t="s">
        <v>6443</v>
      </c>
      <c r="I1216" t="s">
        <v>13</v>
      </c>
      <c r="J1216" t="s">
        <v>1106</v>
      </c>
      <c r="K1216">
        <v>6</v>
      </c>
      <c r="L1216" t="s">
        <v>5247</v>
      </c>
      <c r="M1216">
        <v>0</v>
      </c>
      <c r="N1216">
        <v>0.39033428790216501</v>
      </c>
    </row>
    <row r="1217" spans="1:14">
      <c r="A1217" t="s">
        <v>1339</v>
      </c>
      <c r="B1217">
        <v>17</v>
      </c>
      <c r="C1217">
        <v>48174984</v>
      </c>
      <c r="D1217">
        <v>46252346</v>
      </c>
      <c r="E1217" t="s">
        <v>5195</v>
      </c>
      <c r="F1217">
        <v>0</v>
      </c>
      <c r="G1217" t="s">
        <v>5247</v>
      </c>
      <c r="H1217" t="s">
        <v>6444</v>
      </c>
      <c r="I1217" t="s">
        <v>14</v>
      </c>
      <c r="J1217" t="s">
        <v>1106</v>
      </c>
      <c r="K1217">
        <v>16</v>
      </c>
      <c r="L1217" t="s">
        <v>5247</v>
      </c>
      <c r="M1217">
        <v>0</v>
      </c>
      <c r="N1217">
        <v>0.193607680534436</v>
      </c>
    </row>
    <row r="1218" spans="1:14">
      <c r="A1218" t="s">
        <v>1340</v>
      </c>
      <c r="B1218">
        <v>11</v>
      </c>
      <c r="C1218">
        <v>132770106</v>
      </c>
      <c r="D1218">
        <v>132640001</v>
      </c>
      <c r="E1218" t="s">
        <v>5196</v>
      </c>
      <c r="F1218">
        <v>0.92</v>
      </c>
      <c r="G1218" t="s">
        <v>5247</v>
      </c>
      <c r="H1218" t="s">
        <v>6445</v>
      </c>
      <c r="I1218" t="s">
        <v>14</v>
      </c>
      <c r="J1218" t="s">
        <v>1106</v>
      </c>
      <c r="K1218">
        <v>16</v>
      </c>
      <c r="L1218" t="s">
        <v>4547</v>
      </c>
      <c r="M1218">
        <v>0.694249005620037</v>
      </c>
      <c r="N1218">
        <v>0.98312054273103699</v>
      </c>
    </row>
    <row r="1219" spans="1:14">
      <c r="A1219" t="s">
        <v>1341</v>
      </c>
      <c r="B1219">
        <v>2</v>
      </c>
      <c r="C1219">
        <v>142285716</v>
      </c>
      <c r="D1219">
        <v>143043285</v>
      </c>
      <c r="E1219" t="s">
        <v>5195</v>
      </c>
      <c r="F1219">
        <v>0</v>
      </c>
      <c r="G1219" t="s">
        <v>5247</v>
      </c>
      <c r="H1219" t="s">
        <v>6446</v>
      </c>
      <c r="I1219" t="s">
        <v>14</v>
      </c>
      <c r="J1219" t="s">
        <v>1106</v>
      </c>
      <c r="K1219">
        <v>16</v>
      </c>
      <c r="L1219" t="s">
        <v>5247</v>
      </c>
      <c r="M1219">
        <v>0</v>
      </c>
      <c r="N1219">
        <v>0.193607680534436</v>
      </c>
    </row>
    <row r="1220" spans="1:14">
      <c r="A1220" t="s">
        <v>1342</v>
      </c>
      <c r="B1220">
        <v>11</v>
      </c>
      <c r="C1220">
        <v>113042225</v>
      </c>
      <c r="D1220">
        <v>112912947</v>
      </c>
      <c r="E1220" t="s">
        <v>5195</v>
      </c>
      <c r="F1220">
        <v>0.44</v>
      </c>
      <c r="G1220" t="s">
        <v>5247</v>
      </c>
      <c r="H1220" t="s">
        <v>6447</v>
      </c>
      <c r="I1220" t="s">
        <v>13</v>
      </c>
      <c r="J1220" t="s">
        <v>1106</v>
      </c>
      <c r="K1220">
        <v>5</v>
      </c>
      <c r="L1220" t="s">
        <v>4466</v>
      </c>
      <c r="M1220">
        <v>0.13783721668705201</v>
      </c>
      <c r="N1220">
        <v>0.79430067908692903</v>
      </c>
    </row>
    <row r="1221" spans="1:14">
      <c r="A1221" t="s">
        <v>1342</v>
      </c>
      <c r="B1221">
        <v>11</v>
      </c>
      <c r="C1221">
        <v>113042225</v>
      </c>
      <c r="D1221">
        <v>112912947</v>
      </c>
      <c r="E1221" t="s">
        <v>5195</v>
      </c>
      <c r="F1221">
        <v>0.09</v>
      </c>
      <c r="G1221" t="s">
        <v>5247</v>
      </c>
      <c r="H1221" t="s">
        <v>6448</v>
      </c>
      <c r="I1221" t="s">
        <v>14</v>
      </c>
      <c r="J1221" t="s">
        <v>1106</v>
      </c>
      <c r="K1221">
        <v>16</v>
      </c>
      <c r="L1221" t="s">
        <v>4562</v>
      </c>
      <c r="M1221">
        <v>2.0525132161091801E-2</v>
      </c>
      <c r="N1221">
        <v>0.31823316587714601</v>
      </c>
    </row>
    <row r="1222" spans="1:14">
      <c r="A1222" t="s">
        <v>1343</v>
      </c>
      <c r="B1222">
        <v>8</v>
      </c>
      <c r="C1222">
        <v>73777053</v>
      </c>
      <c r="D1222">
        <v>74689288</v>
      </c>
      <c r="E1222" t="s">
        <v>5195</v>
      </c>
      <c r="F1222">
        <v>0</v>
      </c>
      <c r="G1222" t="s">
        <v>5247</v>
      </c>
      <c r="H1222" t="s">
        <v>6449</v>
      </c>
      <c r="I1222" t="s">
        <v>14</v>
      </c>
      <c r="J1222" t="s">
        <v>1106</v>
      </c>
      <c r="K1222">
        <v>16</v>
      </c>
      <c r="L1222" t="s">
        <v>5247</v>
      </c>
      <c r="M1222">
        <v>0</v>
      </c>
      <c r="N1222">
        <v>0.193607680534436</v>
      </c>
    </row>
    <row r="1223" spans="1:14">
      <c r="A1223" t="s">
        <v>1344</v>
      </c>
      <c r="B1223">
        <v>6</v>
      </c>
      <c r="C1223">
        <v>50818295</v>
      </c>
      <c r="D1223">
        <v>50786008</v>
      </c>
      <c r="E1223" t="s">
        <v>5196</v>
      </c>
      <c r="F1223">
        <v>0</v>
      </c>
      <c r="G1223" t="s">
        <v>5247</v>
      </c>
      <c r="H1223" t="s">
        <v>6450</v>
      </c>
      <c r="I1223" t="s">
        <v>14</v>
      </c>
      <c r="J1223" t="s">
        <v>1106</v>
      </c>
      <c r="K1223">
        <v>16</v>
      </c>
      <c r="L1223" t="s">
        <v>5247</v>
      </c>
      <c r="M1223">
        <v>0</v>
      </c>
      <c r="N1223">
        <v>0.193607680534436</v>
      </c>
    </row>
    <row r="1224" spans="1:14">
      <c r="A1224" t="s">
        <v>1345</v>
      </c>
      <c r="B1224">
        <v>6</v>
      </c>
      <c r="C1224">
        <v>12124622</v>
      </c>
      <c r="D1224">
        <v>12124855</v>
      </c>
      <c r="E1224" t="s">
        <v>5196</v>
      </c>
      <c r="F1224">
        <v>0.32</v>
      </c>
      <c r="G1224" t="s">
        <v>5247</v>
      </c>
      <c r="H1224" t="s">
        <v>6451</v>
      </c>
      <c r="I1224" t="s">
        <v>14</v>
      </c>
      <c r="J1224" t="s">
        <v>1106</v>
      </c>
      <c r="K1224">
        <v>16</v>
      </c>
      <c r="L1224" t="s">
        <v>4450</v>
      </c>
      <c r="M1224">
        <v>0.14665833863345301</v>
      </c>
      <c r="N1224">
        <v>0.56304042635894402</v>
      </c>
    </row>
    <row r="1225" spans="1:14">
      <c r="A1225" t="s">
        <v>1346</v>
      </c>
      <c r="B1225">
        <v>9</v>
      </c>
      <c r="C1225">
        <v>126614956</v>
      </c>
      <c r="D1225">
        <v>129377235</v>
      </c>
      <c r="E1225" t="s">
        <v>5195</v>
      </c>
      <c r="F1225">
        <v>0</v>
      </c>
      <c r="G1225" t="s">
        <v>5247</v>
      </c>
      <c r="H1225" t="s">
        <v>6452</v>
      </c>
      <c r="I1225" t="s">
        <v>14</v>
      </c>
      <c r="J1225" t="s">
        <v>1106</v>
      </c>
      <c r="K1225">
        <v>16</v>
      </c>
      <c r="L1225" t="s">
        <v>5247</v>
      </c>
      <c r="M1225">
        <v>0</v>
      </c>
      <c r="N1225">
        <v>0.193607680534436</v>
      </c>
    </row>
    <row r="1226" spans="1:14">
      <c r="A1226" t="s">
        <v>1347</v>
      </c>
      <c r="B1226">
        <v>7</v>
      </c>
      <c r="C1226">
        <v>39409337</v>
      </c>
      <c r="D1226">
        <v>39448936</v>
      </c>
      <c r="E1226" t="s">
        <v>5195</v>
      </c>
      <c r="F1226">
        <v>0.06</v>
      </c>
      <c r="G1226" t="s">
        <v>5247</v>
      </c>
      <c r="H1226" t="s">
        <v>6453</v>
      </c>
      <c r="I1226" t="s">
        <v>14</v>
      </c>
      <c r="J1226" t="s">
        <v>1106</v>
      </c>
      <c r="K1226">
        <v>16</v>
      </c>
      <c r="L1226" t="s">
        <v>4460</v>
      </c>
      <c r="M1226">
        <v>1.03676375678321E-2</v>
      </c>
      <c r="N1226">
        <v>0.28000712130247202</v>
      </c>
    </row>
    <row r="1227" spans="1:14">
      <c r="A1227" t="s">
        <v>1348</v>
      </c>
      <c r="B1227">
        <v>3</v>
      </c>
      <c r="C1227">
        <v>52796993</v>
      </c>
      <c r="D1227">
        <v>52831009</v>
      </c>
      <c r="E1227" t="s">
        <v>5195</v>
      </c>
      <c r="F1227">
        <v>0.15</v>
      </c>
      <c r="G1227" t="s">
        <v>5247</v>
      </c>
      <c r="H1227" t="s">
        <v>6454</v>
      </c>
      <c r="I1227" t="s">
        <v>14</v>
      </c>
      <c r="J1227" t="s">
        <v>1106</v>
      </c>
      <c r="K1227">
        <v>16</v>
      </c>
      <c r="L1227" t="s">
        <v>4455</v>
      </c>
      <c r="M1227">
        <v>4.6658155288370001E-2</v>
      </c>
      <c r="N1227">
        <v>0.38886722108573502</v>
      </c>
    </row>
    <row r="1228" spans="1:14">
      <c r="A1228" t="s">
        <v>1349</v>
      </c>
      <c r="B1228">
        <v>20</v>
      </c>
      <c r="C1228">
        <v>55572404</v>
      </c>
      <c r="D1228">
        <v>54147462</v>
      </c>
      <c r="E1228" t="s">
        <v>5196</v>
      </c>
      <c r="F1228">
        <v>0.22</v>
      </c>
      <c r="G1228" t="s">
        <v>5247</v>
      </c>
      <c r="H1228" t="s">
        <v>6455</v>
      </c>
      <c r="I1228" t="s">
        <v>14</v>
      </c>
      <c r="J1228" t="s">
        <v>1106</v>
      </c>
      <c r="K1228">
        <v>16</v>
      </c>
      <c r="L1228" t="s">
        <v>4476</v>
      </c>
      <c r="M1228">
        <v>8.4047540128129095E-2</v>
      </c>
      <c r="N1228">
        <v>0.46437276097115499</v>
      </c>
    </row>
    <row r="1229" spans="1:14">
      <c r="A1229" t="s">
        <v>1350</v>
      </c>
      <c r="B1229">
        <v>20</v>
      </c>
      <c r="C1229">
        <v>55570028</v>
      </c>
      <c r="D1229">
        <v>54145086</v>
      </c>
      <c r="E1229" t="s">
        <v>5196</v>
      </c>
      <c r="F1229">
        <v>0.46</v>
      </c>
      <c r="G1229" t="s">
        <v>5247</v>
      </c>
      <c r="H1229" t="s">
        <v>6456</v>
      </c>
      <c r="I1229" t="s">
        <v>14</v>
      </c>
      <c r="J1229" t="s">
        <v>1106</v>
      </c>
      <c r="K1229">
        <v>16</v>
      </c>
      <c r="L1229" t="s">
        <v>4458</v>
      </c>
      <c r="M1229">
        <v>0.248308389151675</v>
      </c>
      <c r="N1229">
        <v>0.68718022529108003</v>
      </c>
    </row>
    <row r="1230" spans="1:14">
      <c r="A1230" s="65" t="s">
        <v>1132</v>
      </c>
      <c r="B1230">
        <v>10</v>
      </c>
      <c r="C1230">
        <v>121139183</v>
      </c>
      <c r="D1230">
        <v>122898697</v>
      </c>
      <c r="E1230" t="s">
        <v>5197</v>
      </c>
      <c r="F1230">
        <v>0.5</v>
      </c>
      <c r="G1230" t="s">
        <v>5247</v>
      </c>
      <c r="H1230" t="s">
        <v>6457</v>
      </c>
      <c r="I1230" t="s">
        <v>10</v>
      </c>
      <c r="J1230" t="s">
        <v>1106</v>
      </c>
      <c r="K1230">
        <v>6</v>
      </c>
      <c r="L1230" t="s">
        <v>4511</v>
      </c>
      <c r="M1230">
        <v>0.18761630648265101</v>
      </c>
      <c r="N1230">
        <v>0.81238369351734896</v>
      </c>
    </row>
    <row r="1231" spans="1:14">
      <c r="A1231" t="s">
        <v>1351</v>
      </c>
      <c r="B1231">
        <v>10</v>
      </c>
      <c r="C1231">
        <v>121139183</v>
      </c>
      <c r="D1231">
        <v>122898697</v>
      </c>
      <c r="E1231" t="s">
        <v>5197</v>
      </c>
      <c r="F1231">
        <v>0.72</v>
      </c>
      <c r="G1231" t="s">
        <v>5247</v>
      </c>
      <c r="H1231" t="s">
        <v>6458</v>
      </c>
      <c r="I1231" t="s">
        <v>13</v>
      </c>
      <c r="J1231" t="s">
        <v>1106</v>
      </c>
      <c r="K1231">
        <v>7</v>
      </c>
      <c r="L1231" t="s">
        <v>4516</v>
      </c>
      <c r="M1231">
        <v>0.363641775463381</v>
      </c>
      <c r="N1231">
        <v>0.92045283310727599</v>
      </c>
    </row>
    <row r="1232" spans="1:14">
      <c r="A1232" t="s">
        <v>1351</v>
      </c>
      <c r="B1232">
        <v>10</v>
      </c>
      <c r="C1232">
        <v>121139183</v>
      </c>
      <c r="D1232">
        <v>122898697</v>
      </c>
      <c r="E1232" t="s">
        <v>5197</v>
      </c>
      <c r="F1232">
        <v>1</v>
      </c>
      <c r="G1232" t="s">
        <v>5247</v>
      </c>
      <c r="H1232" t="s">
        <v>6459</v>
      </c>
      <c r="I1232" t="s">
        <v>14</v>
      </c>
      <c r="J1232" t="s">
        <v>1106</v>
      </c>
      <c r="K1232">
        <v>16</v>
      </c>
      <c r="L1232" t="s">
        <v>5273</v>
      </c>
      <c r="M1232">
        <v>0.806392319465564</v>
      </c>
      <c r="N1232">
        <v>1</v>
      </c>
    </row>
    <row r="1233" spans="1:14">
      <c r="A1233" t="s">
        <v>1356</v>
      </c>
      <c r="B1233">
        <v>9</v>
      </c>
      <c r="C1233">
        <v>124321795</v>
      </c>
      <c r="D1233">
        <v>127084074</v>
      </c>
      <c r="E1233" t="s">
        <v>5195</v>
      </c>
      <c r="F1233">
        <v>0</v>
      </c>
      <c r="G1233" t="s">
        <v>5247</v>
      </c>
      <c r="H1233" t="s">
        <v>6460</v>
      </c>
      <c r="I1233" t="s">
        <v>14</v>
      </c>
      <c r="J1233" t="s">
        <v>1106</v>
      </c>
      <c r="K1233">
        <v>16</v>
      </c>
      <c r="L1233" t="s">
        <v>5247</v>
      </c>
      <c r="M1233">
        <v>0</v>
      </c>
      <c r="N1233">
        <v>0.193607680534436</v>
      </c>
    </row>
    <row r="1234" spans="1:14">
      <c r="A1234" t="s">
        <v>1357</v>
      </c>
      <c r="B1234">
        <v>1</v>
      </c>
      <c r="C1234">
        <v>46021880</v>
      </c>
      <c r="D1234">
        <v>46487552</v>
      </c>
      <c r="E1234" t="s">
        <v>5196</v>
      </c>
      <c r="F1234">
        <v>0.57999999999999996</v>
      </c>
      <c r="G1234" t="s">
        <v>5247</v>
      </c>
      <c r="H1234" t="s">
        <v>6461</v>
      </c>
      <c r="I1234" t="s">
        <v>10</v>
      </c>
      <c r="J1234" t="s">
        <v>1106</v>
      </c>
      <c r="K1234">
        <v>5</v>
      </c>
      <c r="L1234" t="s">
        <v>4461</v>
      </c>
      <c r="M1234">
        <v>0.21805936098239501</v>
      </c>
      <c r="N1234">
        <v>0.87242344465229704</v>
      </c>
    </row>
    <row r="1235" spans="1:14">
      <c r="A1235" t="s">
        <v>1357</v>
      </c>
      <c r="B1235">
        <v>1</v>
      </c>
      <c r="C1235">
        <v>46021880</v>
      </c>
      <c r="D1235">
        <v>46487552</v>
      </c>
      <c r="E1235" t="s">
        <v>5196</v>
      </c>
      <c r="F1235">
        <v>0.45</v>
      </c>
      <c r="G1235" t="s">
        <v>5247</v>
      </c>
      <c r="H1235" t="s">
        <v>6462</v>
      </c>
      <c r="I1235" t="s">
        <v>14</v>
      </c>
      <c r="J1235" t="s">
        <v>1106</v>
      </c>
      <c r="K1235">
        <v>16</v>
      </c>
      <c r="L1235" t="s">
        <v>4469</v>
      </c>
      <c r="M1235">
        <v>0.24056486479730299</v>
      </c>
      <c r="N1235">
        <v>0.67879590325614103</v>
      </c>
    </row>
    <row r="1236" spans="1:14">
      <c r="A1236" t="s">
        <v>1360</v>
      </c>
      <c r="B1236">
        <v>12</v>
      </c>
      <c r="C1236">
        <v>112203573</v>
      </c>
      <c r="D1236">
        <v>112641377</v>
      </c>
      <c r="E1236" t="s">
        <v>5198</v>
      </c>
      <c r="F1236">
        <v>0</v>
      </c>
      <c r="G1236" t="s">
        <v>5247</v>
      </c>
      <c r="H1236" t="s">
        <v>6463</v>
      </c>
      <c r="I1236" t="s">
        <v>14</v>
      </c>
      <c r="J1236" t="s">
        <v>1106</v>
      </c>
      <c r="K1236">
        <v>16</v>
      </c>
      <c r="L1236" t="s">
        <v>5247</v>
      </c>
      <c r="M1236">
        <v>0</v>
      </c>
      <c r="N1236">
        <v>0.193607680534436</v>
      </c>
    </row>
    <row r="1237" spans="1:14">
      <c r="A1237" t="s">
        <v>1361</v>
      </c>
      <c r="B1237">
        <v>16</v>
      </c>
      <c r="C1237">
        <v>68348075</v>
      </c>
      <c r="D1237">
        <v>68381978</v>
      </c>
      <c r="E1237" t="s">
        <v>5198</v>
      </c>
      <c r="F1237">
        <v>0.42</v>
      </c>
      <c r="G1237" t="s">
        <v>5247</v>
      </c>
      <c r="H1237" t="s">
        <v>6464</v>
      </c>
      <c r="I1237" t="s">
        <v>10</v>
      </c>
      <c r="J1237" t="s">
        <v>1106</v>
      </c>
      <c r="K1237">
        <v>5</v>
      </c>
      <c r="L1237" t="s">
        <v>4508</v>
      </c>
      <c r="M1237">
        <v>0.12757655534770301</v>
      </c>
      <c r="N1237">
        <v>0.78194063901760502</v>
      </c>
    </row>
    <row r="1238" spans="1:14">
      <c r="A1238" t="s">
        <v>1361</v>
      </c>
      <c r="B1238">
        <v>16</v>
      </c>
      <c r="C1238">
        <v>68348075</v>
      </c>
      <c r="D1238">
        <v>68381978</v>
      </c>
      <c r="E1238" t="s">
        <v>5198</v>
      </c>
      <c r="F1238">
        <v>0.78</v>
      </c>
      <c r="G1238" t="s">
        <v>5247</v>
      </c>
      <c r="H1238" t="s">
        <v>6465</v>
      </c>
      <c r="I1238" t="s">
        <v>13</v>
      </c>
      <c r="J1238" t="s">
        <v>1106</v>
      </c>
      <c r="K1238">
        <v>5</v>
      </c>
      <c r="L1238" t="s">
        <v>4529</v>
      </c>
      <c r="M1238">
        <v>0.35941824341291601</v>
      </c>
      <c r="N1238">
        <v>0.95727157630850601</v>
      </c>
    </row>
    <row r="1239" spans="1:14">
      <c r="A1239" t="s">
        <v>1361</v>
      </c>
      <c r="B1239">
        <v>16</v>
      </c>
      <c r="C1239">
        <v>68348075</v>
      </c>
      <c r="D1239">
        <v>68381978</v>
      </c>
      <c r="E1239" t="s">
        <v>5198</v>
      </c>
      <c r="F1239">
        <v>0.45</v>
      </c>
      <c r="G1239" t="s">
        <v>5247</v>
      </c>
      <c r="H1239" t="s">
        <v>6466</v>
      </c>
      <c r="I1239" t="s">
        <v>14</v>
      </c>
      <c r="J1239" t="s">
        <v>1106</v>
      </c>
      <c r="K1239">
        <v>16</v>
      </c>
      <c r="L1239" t="s">
        <v>4469</v>
      </c>
      <c r="M1239">
        <v>0.24056486479730299</v>
      </c>
      <c r="N1239">
        <v>0.67879590325614103</v>
      </c>
    </row>
    <row r="1240" spans="1:14">
      <c r="A1240" t="s">
        <v>1362</v>
      </c>
      <c r="B1240">
        <v>2</v>
      </c>
      <c r="C1240">
        <v>168235432</v>
      </c>
      <c r="D1240">
        <v>169091942</v>
      </c>
      <c r="E1240" t="s">
        <v>5197</v>
      </c>
      <c r="F1240">
        <v>0</v>
      </c>
      <c r="G1240" t="s">
        <v>5247</v>
      </c>
      <c r="H1240" t="s">
        <v>6467</v>
      </c>
      <c r="I1240" t="s">
        <v>14</v>
      </c>
      <c r="J1240" t="s">
        <v>1106</v>
      </c>
      <c r="K1240">
        <v>16</v>
      </c>
      <c r="L1240" t="s">
        <v>5247</v>
      </c>
      <c r="M1240">
        <v>0</v>
      </c>
      <c r="N1240">
        <v>0.193607680534436</v>
      </c>
    </row>
    <row r="1241" spans="1:14">
      <c r="A1241" t="s">
        <v>1363</v>
      </c>
      <c r="B1241">
        <v>10</v>
      </c>
      <c r="C1241">
        <v>98018469</v>
      </c>
      <c r="D1241">
        <v>99778226</v>
      </c>
      <c r="E1241" t="s">
        <v>5196</v>
      </c>
      <c r="F1241">
        <v>0.38</v>
      </c>
      <c r="G1241" t="s">
        <v>5247</v>
      </c>
      <c r="H1241" t="s">
        <v>6468</v>
      </c>
      <c r="I1241" t="s">
        <v>14</v>
      </c>
      <c r="J1241" t="s">
        <v>1106</v>
      </c>
      <c r="K1241">
        <v>16</v>
      </c>
      <c r="L1241" t="s">
        <v>4441</v>
      </c>
      <c r="M1241">
        <v>0.18839871074100001</v>
      </c>
      <c r="N1241">
        <v>0.61806713258726498</v>
      </c>
    </row>
    <row r="1242" spans="1:14">
      <c r="A1242" t="s">
        <v>1364</v>
      </c>
      <c r="B1242">
        <v>11</v>
      </c>
      <c r="C1242">
        <v>29209187</v>
      </c>
      <c r="D1242">
        <v>29230734</v>
      </c>
      <c r="E1242" t="s">
        <v>5196</v>
      </c>
      <c r="F1242">
        <v>0.04</v>
      </c>
      <c r="G1242" t="s">
        <v>5247</v>
      </c>
      <c r="H1242" t="s">
        <v>6469</v>
      </c>
      <c r="I1242" t="s">
        <v>10</v>
      </c>
      <c r="J1242" t="s">
        <v>1106</v>
      </c>
      <c r="K1242">
        <v>5</v>
      </c>
      <c r="L1242" t="s">
        <v>4479</v>
      </c>
      <c r="M1242">
        <v>1.89361819909977E-3</v>
      </c>
      <c r="N1242">
        <v>0.47783024940142099</v>
      </c>
    </row>
    <row r="1243" spans="1:14">
      <c r="A1243" t="s">
        <v>1364</v>
      </c>
      <c r="B1243">
        <v>11</v>
      </c>
      <c r="C1243">
        <v>29209187</v>
      </c>
      <c r="D1243">
        <v>29230734</v>
      </c>
      <c r="E1243" t="s">
        <v>5196</v>
      </c>
      <c r="F1243">
        <v>0.27</v>
      </c>
      <c r="G1243" t="s">
        <v>5247</v>
      </c>
      <c r="H1243" t="s">
        <v>6470</v>
      </c>
      <c r="I1243" t="s">
        <v>14</v>
      </c>
      <c r="J1243" t="s">
        <v>1106</v>
      </c>
      <c r="K1243">
        <v>16</v>
      </c>
      <c r="L1243" t="s">
        <v>4541</v>
      </c>
      <c r="M1243">
        <v>0.114172650502742</v>
      </c>
      <c r="N1243">
        <v>0.514886882543099</v>
      </c>
    </row>
    <row r="1244" spans="1:14">
      <c r="A1244" t="s">
        <v>1365</v>
      </c>
      <c r="B1244">
        <v>12</v>
      </c>
      <c r="C1244">
        <v>1996950</v>
      </c>
      <c r="D1244">
        <v>2106116</v>
      </c>
      <c r="E1244" t="s">
        <v>5195</v>
      </c>
      <c r="F1244">
        <v>0.63</v>
      </c>
      <c r="G1244" t="s">
        <v>5247</v>
      </c>
      <c r="H1244" t="s">
        <v>6471</v>
      </c>
      <c r="I1244" t="s">
        <v>14</v>
      </c>
      <c r="J1244" t="s">
        <v>1106</v>
      </c>
      <c r="K1244">
        <v>16</v>
      </c>
      <c r="L1244" t="s">
        <v>4480</v>
      </c>
      <c r="M1244">
        <v>0.39090711596247002</v>
      </c>
      <c r="N1244">
        <v>0.81875488709857702</v>
      </c>
    </row>
    <row r="1245" spans="1:14">
      <c r="A1245" t="s">
        <v>1366</v>
      </c>
      <c r="B1245">
        <v>16</v>
      </c>
      <c r="C1245">
        <v>9318365</v>
      </c>
      <c r="D1245">
        <v>9412222</v>
      </c>
      <c r="E1245" t="s">
        <v>5197</v>
      </c>
      <c r="F1245">
        <v>0.75</v>
      </c>
      <c r="G1245" t="s">
        <v>5247</v>
      </c>
      <c r="H1245" t="s">
        <v>6472</v>
      </c>
      <c r="I1245" t="s">
        <v>10</v>
      </c>
      <c r="J1245" t="s">
        <v>1106</v>
      </c>
      <c r="K1245">
        <v>7</v>
      </c>
      <c r="L1245" t="s">
        <v>4467</v>
      </c>
      <c r="M1245">
        <v>0.38886678097733701</v>
      </c>
      <c r="N1245">
        <v>0.93396800148931902</v>
      </c>
    </row>
    <row r="1246" spans="1:14">
      <c r="A1246" t="s">
        <v>1366</v>
      </c>
      <c r="B1246">
        <v>16</v>
      </c>
      <c r="C1246">
        <v>9318365</v>
      </c>
      <c r="D1246">
        <v>9412222</v>
      </c>
      <c r="E1246" t="s">
        <v>5197</v>
      </c>
      <c r="F1246">
        <v>0.71</v>
      </c>
      <c r="G1246" t="s">
        <v>5247</v>
      </c>
      <c r="H1246" t="s">
        <v>6473</v>
      </c>
      <c r="I1246" t="s">
        <v>13</v>
      </c>
      <c r="J1246" t="s">
        <v>1106</v>
      </c>
      <c r="K1246">
        <v>6</v>
      </c>
      <c r="L1246" t="s">
        <v>4526</v>
      </c>
      <c r="M1246">
        <v>0.332921440386795</v>
      </c>
      <c r="N1246">
        <v>0.92313815869429605</v>
      </c>
    </row>
    <row r="1247" spans="1:14">
      <c r="A1247" t="s">
        <v>1366</v>
      </c>
      <c r="B1247">
        <v>16</v>
      </c>
      <c r="C1247">
        <v>9318365</v>
      </c>
      <c r="D1247">
        <v>9412222</v>
      </c>
      <c r="E1247" t="s">
        <v>5197</v>
      </c>
      <c r="F1247">
        <v>0.5</v>
      </c>
      <c r="G1247" t="s">
        <v>5247</v>
      </c>
      <c r="H1247" t="s">
        <v>6474</v>
      </c>
      <c r="I1247" t="s">
        <v>14</v>
      </c>
      <c r="J1247" t="s">
        <v>1106</v>
      </c>
      <c r="K1247">
        <v>16</v>
      </c>
      <c r="L1247" t="s">
        <v>4511</v>
      </c>
      <c r="M1247">
        <v>0.27999563610326</v>
      </c>
      <c r="N1247">
        <v>0.72000436389674005</v>
      </c>
    </row>
    <row r="1248" spans="1:14">
      <c r="A1248" t="s">
        <v>1367</v>
      </c>
      <c r="B1248">
        <v>7</v>
      </c>
      <c r="C1248">
        <v>93607198</v>
      </c>
      <c r="D1248">
        <v>93236510</v>
      </c>
      <c r="E1248" t="s">
        <v>5196</v>
      </c>
      <c r="F1248">
        <v>0.83</v>
      </c>
      <c r="G1248" t="s">
        <v>5247</v>
      </c>
      <c r="H1248" t="s">
        <v>6475</v>
      </c>
      <c r="I1248" t="s">
        <v>14</v>
      </c>
      <c r="J1248" t="s">
        <v>1106</v>
      </c>
      <c r="K1248">
        <v>16</v>
      </c>
      <c r="L1248" t="s">
        <v>4518</v>
      </c>
      <c r="M1248">
        <v>0.58890888943173203</v>
      </c>
      <c r="N1248">
        <v>0.94331004141553998</v>
      </c>
    </row>
    <row r="1249" spans="1:14">
      <c r="A1249" t="s">
        <v>1368</v>
      </c>
      <c r="B1249">
        <v>3</v>
      </c>
      <c r="C1249">
        <v>52825614</v>
      </c>
      <c r="D1249">
        <v>52859630</v>
      </c>
      <c r="E1249" t="s">
        <v>5198</v>
      </c>
      <c r="F1249">
        <v>0.71</v>
      </c>
      <c r="G1249" t="s">
        <v>5247</v>
      </c>
      <c r="H1249" t="s">
        <v>6476</v>
      </c>
      <c r="I1249" t="s">
        <v>10</v>
      </c>
      <c r="J1249" t="s">
        <v>1106</v>
      </c>
      <c r="K1249">
        <v>5</v>
      </c>
      <c r="L1249" t="s">
        <v>4526</v>
      </c>
      <c r="M1249">
        <v>0.306052882102263</v>
      </c>
      <c r="N1249">
        <v>0.931464482688804</v>
      </c>
    </row>
    <row r="1250" spans="1:14">
      <c r="A1250" t="s">
        <v>1368</v>
      </c>
      <c r="B1250">
        <v>3</v>
      </c>
      <c r="C1250">
        <v>52825614</v>
      </c>
      <c r="D1250">
        <v>52859630</v>
      </c>
      <c r="E1250" t="s">
        <v>5198</v>
      </c>
      <c r="F1250">
        <v>0.36</v>
      </c>
      <c r="G1250" t="s">
        <v>5247</v>
      </c>
      <c r="H1250" t="s">
        <v>6477</v>
      </c>
      <c r="I1250" t="s">
        <v>13</v>
      </c>
      <c r="J1250" t="s">
        <v>1106</v>
      </c>
      <c r="K1250">
        <v>6</v>
      </c>
      <c r="L1250" t="s">
        <v>4445</v>
      </c>
      <c r="M1250">
        <v>0.10982014019210699</v>
      </c>
      <c r="N1250">
        <v>0.71947346042049998</v>
      </c>
    </row>
    <row r="1251" spans="1:14">
      <c r="A1251" t="s">
        <v>1368</v>
      </c>
      <c r="B1251">
        <v>3</v>
      </c>
      <c r="C1251">
        <v>52825614</v>
      </c>
      <c r="D1251">
        <v>52859630</v>
      </c>
      <c r="E1251" t="s">
        <v>5198</v>
      </c>
      <c r="F1251">
        <v>0.32</v>
      </c>
      <c r="G1251" t="s">
        <v>5247</v>
      </c>
      <c r="H1251" t="s">
        <v>6478</v>
      </c>
      <c r="I1251" t="s">
        <v>14</v>
      </c>
      <c r="J1251" t="s">
        <v>1106</v>
      </c>
      <c r="K1251">
        <v>16</v>
      </c>
      <c r="L1251" t="s">
        <v>4450</v>
      </c>
      <c r="M1251">
        <v>0.14665833863345301</v>
      </c>
      <c r="N1251">
        <v>0.56304042635894402</v>
      </c>
    </row>
    <row r="1252" spans="1:14">
      <c r="A1252" t="s">
        <v>1373</v>
      </c>
      <c r="B1252">
        <v>8</v>
      </c>
      <c r="C1252">
        <v>75723956</v>
      </c>
      <c r="D1252">
        <v>76636191</v>
      </c>
      <c r="E1252" t="s">
        <v>5196</v>
      </c>
      <c r="F1252">
        <v>0.27</v>
      </c>
      <c r="G1252" t="s">
        <v>5247</v>
      </c>
      <c r="H1252" t="s">
        <v>6479</v>
      </c>
      <c r="I1252" t="s">
        <v>14</v>
      </c>
      <c r="J1252" t="s">
        <v>1106</v>
      </c>
      <c r="K1252">
        <v>16</v>
      </c>
      <c r="L1252" t="s">
        <v>4541</v>
      </c>
      <c r="M1252">
        <v>0.114172650502742</v>
      </c>
      <c r="N1252">
        <v>0.514886882543099</v>
      </c>
    </row>
    <row r="1253" spans="1:14">
      <c r="A1253" t="s">
        <v>1374</v>
      </c>
      <c r="B1253">
        <v>15</v>
      </c>
      <c r="C1253">
        <v>57249003</v>
      </c>
      <c r="D1253">
        <v>57541201</v>
      </c>
      <c r="E1253" t="s">
        <v>5196</v>
      </c>
      <c r="F1253">
        <v>0.1</v>
      </c>
      <c r="G1253" t="s">
        <v>5247</v>
      </c>
      <c r="H1253" t="s">
        <v>6480</v>
      </c>
      <c r="I1253" t="s">
        <v>14</v>
      </c>
      <c r="J1253" t="s">
        <v>1106</v>
      </c>
      <c r="K1253">
        <v>16</v>
      </c>
      <c r="L1253" t="s">
        <v>4482</v>
      </c>
      <c r="M1253">
        <v>2.44002001745738E-2</v>
      </c>
      <c r="N1253">
        <v>0.33048594425297501</v>
      </c>
    </row>
    <row r="1254" spans="1:14">
      <c r="A1254" t="s">
        <v>1375</v>
      </c>
      <c r="B1254">
        <v>3</v>
      </c>
      <c r="C1254">
        <v>12914482</v>
      </c>
      <c r="D1254">
        <v>12955982</v>
      </c>
      <c r="E1254" t="s">
        <v>5196</v>
      </c>
      <c r="F1254">
        <v>0.79</v>
      </c>
      <c r="G1254" t="s">
        <v>5247</v>
      </c>
      <c r="H1254" t="s">
        <v>6481</v>
      </c>
      <c r="I1254" t="s">
        <v>13</v>
      </c>
      <c r="J1254" t="s">
        <v>1106</v>
      </c>
      <c r="K1254">
        <v>5</v>
      </c>
      <c r="L1254" t="s">
        <v>4542</v>
      </c>
      <c r="M1254">
        <v>0.36742527267160802</v>
      </c>
      <c r="N1254">
        <v>0.96057489775415095</v>
      </c>
    </row>
    <row r="1255" spans="1:14">
      <c r="A1255" t="s">
        <v>1375</v>
      </c>
      <c r="B1255">
        <v>3</v>
      </c>
      <c r="C1255">
        <v>12914482</v>
      </c>
      <c r="D1255">
        <v>12955982</v>
      </c>
      <c r="E1255" t="s">
        <v>5196</v>
      </c>
      <c r="F1255">
        <v>0.42</v>
      </c>
      <c r="G1255" t="s">
        <v>5247</v>
      </c>
      <c r="H1255" t="s">
        <v>6482</v>
      </c>
      <c r="I1255" t="s">
        <v>14</v>
      </c>
      <c r="J1255" t="s">
        <v>1106</v>
      </c>
      <c r="K1255">
        <v>16</v>
      </c>
      <c r="L1255" t="s">
        <v>4508</v>
      </c>
      <c r="M1255">
        <v>0.21776693854541801</v>
      </c>
      <c r="N1255">
        <v>0.65321029034009204</v>
      </c>
    </row>
    <row r="1256" spans="1:14">
      <c r="A1256" t="s">
        <v>1377</v>
      </c>
      <c r="B1256">
        <v>17</v>
      </c>
      <c r="C1256">
        <v>73758406</v>
      </c>
      <c r="D1256">
        <v>71754545</v>
      </c>
      <c r="E1256" t="s">
        <v>5195</v>
      </c>
      <c r="F1256">
        <v>0.43</v>
      </c>
      <c r="G1256" t="s">
        <v>5247</v>
      </c>
      <c r="H1256" t="s">
        <v>6483</v>
      </c>
      <c r="I1256" t="s">
        <v>14</v>
      </c>
      <c r="J1256" t="s">
        <v>1106</v>
      </c>
      <c r="K1256">
        <v>16</v>
      </c>
      <c r="L1256" t="s">
        <v>4520</v>
      </c>
      <c r="M1256">
        <v>0.22529371473349299</v>
      </c>
      <c r="N1256">
        <v>0.66181136054132805</v>
      </c>
    </row>
    <row r="1257" spans="1:14">
      <c r="A1257" t="s">
        <v>1378</v>
      </c>
      <c r="B1257">
        <v>6</v>
      </c>
      <c r="C1257">
        <v>63530611</v>
      </c>
      <c r="D1257">
        <v>64240516</v>
      </c>
      <c r="E1257" t="s">
        <v>5195</v>
      </c>
      <c r="F1257">
        <v>0.61</v>
      </c>
      <c r="G1257" t="s">
        <v>5247</v>
      </c>
      <c r="H1257" t="s">
        <v>6484</v>
      </c>
      <c r="I1257" t="s">
        <v>13</v>
      </c>
      <c r="J1257" t="s">
        <v>1106</v>
      </c>
      <c r="K1257">
        <v>5</v>
      </c>
      <c r="L1257" t="s">
        <v>4452</v>
      </c>
      <c r="M1257">
        <v>0.237172229157672</v>
      </c>
      <c r="N1257">
        <v>0.88724162859002897</v>
      </c>
    </row>
    <row r="1258" spans="1:14">
      <c r="A1258" t="s">
        <v>1378</v>
      </c>
      <c r="B1258">
        <v>6</v>
      </c>
      <c r="C1258">
        <v>63530611</v>
      </c>
      <c r="D1258">
        <v>64240516</v>
      </c>
      <c r="E1258" t="s">
        <v>5195</v>
      </c>
      <c r="F1258">
        <v>0.47</v>
      </c>
      <c r="G1258" t="s">
        <v>5247</v>
      </c>
      <c r="H1258" t="s">
        <v>6485</v>
      </c>
      <c r="I1258" t="s">
        <v>14</v>
      </c>
      <c r="J1258" t="s">
        <v>1106</v>
      </c>
      <c r="K1258">
        <v>16</v>
      </c>
      <c r="L1258" t="s">
        <v>4471</v>
      </c>
      <c r="M1258">
        <v>0.25612343630935402</v>
      </c>
      <c r="N1258">
        <v>0.695493024522712</v>
      </c>
    </row>
    <row r="1259" spans="1:14">
      <c r="A1259" t="s">
        <v>1379</v>
      </c>
      <c r="B1259">
        <v>15</v>
      </c>
      <c r="C1259">
        <v>98968644</v>
      </c>
      <c r="D1259">
        <v>99511873</v>
      </c>
      <c r="E1259" t="s">
        <v>5196</v>
      </c>
      <c r="F1259">
        <v>0</v>
      </c>
      <c r="G1259" t="s">
        <v>5247</v>
      </c>
      <c r="H1259" t="s">
        <v>6486</v>
      </c>
      <c r="I1259" t="s">
        <v>14</v>
      </c>
      <c r="J1259" t="s">
        <v>1106</v>
      </c>
      <c r="K1259">
        <v>16</v>
      </c>
      <c r="L1259" t="s">
        <v>5247</v>
      </c>
      <c r="M1259">
        <v>0</v>
      </c>
      <c r="N1259">
        <v>0.193607680534436</v>
      </c>
    </row>
    <row r="1260" spans="1:14">
      <c r="A1260" t="s">
        <v>1380</v>
      </c>
      <c r="B1260">
        <v>9</v>
      </c>
      <c r="C1260">
        <v>81571819</v>
      </c>
      <c r="D1260">
        <v>84186734</v>
      </c>
      <c r="E1260" t="s">
        <v>5196</v>
      </c>
      <c r="F1260">
        <v>0.15</v>
      </c>
      <c r="G1260" t="s">
        <v>5247</v>
      </c>
      <c r="H1260" t="s">
        <v>6487</v>
      </c>
      <c r="I1260" t="s">
        <v>13</v>
      </c>
      <c r="J1260" t="s">
        <v>1106</v>
      </c>
      <c r="K1260">
        <v>6</v>
      </c>
      <c r="L1260" t="s">
        <v>4455</v>
      </c>
      <c r="M1260">
        <v>2.5022225195301999E-2</v>
      </c>
      <c r="N1260">
        <v>0.54821177633621399</v>
      </c>
    </row>
    <row r="1261" spans="1:14">
      <c r="A1261" t="s">
        <v>1380</v>
      </c>
      <c r="B1261">
        <v>9</v>
      </c>
      <c r="C1261">
        <v>81571819</v>
      </c>
      <c r="D1261">
        <v>84186734</v>
      </c>
      <c r="E1261" t="s">
        <v>5196</v>
      </c>
      <c r="F1261">
        <v>0.7</v>
      </c>
      <c r="G1261" t="s">
        <v>5247</v>
      </c>
      <c r="H1261" t="s">
        <v>6488</v>
      </c>
      <c r="I1261" t="s">
        <v>14</v>
      </c>
      <c r="J1261" t="s">
        <v>1106</v>
      </c>
      <c r="K1261">
        <v>16</v>
      </c>
      <c r="L1261" t="s">
        <v>4548</v>
      </c>
      <c r="M1261">
        <v>0.4559568374854</v>
      </c>
      <c r="N1261">
        <v>0.86660009030082596</v>
      </c>
    </row>
    <row r="1262" spans="1:14">
      <c r="A1262" t="s">
        <v>1381</v>
      </c>
      <c r="B1262">
        <v>6</v>
      </c>
      <c r="C1262">
        <v>34657434</v>
      </c>
      <c r="D1262">
        <v>34625211</v>
      </c>
      <c r="E1262" t="s">
        <v>5195</v>
      </c>
      <c r="F1262">
        <v>0.42</v>
      </c>
      <c r="G1262" t="s">
        <v>5247</v>
      </c>
      <c r="H1262" t="s">
        <v>6489</v>
      </c>
      <c r="I1262" t="s">
        <v>10</v>
      </c>
      <c r="J1262" t="s">
        <v>1106</v>
      </c>
      <c r="K1262">
        <v>5</v>
      </c>
      <c r="L1262" t="s">
        <v>4508</v>
      </c>
      <c r="M1262">
        <v>0.12757655534770301</v>
      </c>
      <c r="N1262">
        <v>0.78194063901760502</v>
      </c>
    </row>
    <row r="1263" spans="1:14">
      <c r="A1263" t="s">
        <v>1381</v>
      </c>
      <c r="B1263">
        <v>6</v>
      </c>
      <c r="C1263">
        <v>34657434</v>
      </c>
      <c r="D1263">
        <v>34625211</v>
      </c>
      <c r="E1263" t="s">
        <v>5195</v>
      </c>
      <c r="F1263">
        <v>0.11</v>
      </c>
      <c r="G1263" t="s">
        <v>5247</v>
      </c>
      <c r="H1263" t="s">
        <v>6490</v>
      </c>
      <c r="I1263" t="s">
        <v>14</v>
      </c>
      <c r="J1263" t="s">
        <v>1106</v>
      </c>
      <c r="K1263">
        <v>16</v>
      </c>
      <c r="L1263" t="s">
        <v>4483</v>
      </c>
      <c r="M1263">
        <v>2.8486301613217201E-2</v>
      </c>
      <c r="N1263">
        <v>0.34252768920364302</v>
      </c>
    </row>
    <row r="1264" spans="1:14">
      <c r="A1264" t="s">
        <v>1382</v>
      </c>
      <c r="B1264">
        <v>1</v>
      </c>
      <c r="C1264">
        <v>201831740</v>
      </c>
      <c r="D1264">
        <v>201800868</v>
      </c>
      <c r="E1264" t="s">
        <v>5196</v>
      </c>
      <c r="F1264">
        <v>0.14000000000000001</v>
      </c>
      <c r="G1264" t="s">
        <v>5247</v>
      </c>
      <c r="H1264" t="s">
        <v>6491</v>
      </c>
      <c r="I1264" t="s">
        <v>14</v>
      </c>
      <c r="J1264" t="s">
        <v>1106</v>
      </c>
      <c r="K1264">
        <v>16</v>
      </c>
      <c r="L1264" t="s">
        <v>4454</v>
      </c>
      <c r="M1264">
        <v>4.1864672574284598E-2</v>
      </c>
      <c r="N1264">
        <v>0.37753285741051001</v>
      </c>
    </row>
    <row r="1265" spans="1:14">
      <c r="A1265" t="s">
        <v>1383</v>
      </c>
      <c r="B1265">
        <v>1</v>
      </c>
      <c r="C1265">
        <v>72109877</v>
      </c>
      <c r="D1265">
        <v>72575560</v>
      </c>
      <c r="E1265" t="s">
        <v>5196</v>
      </c>
      <c r="F1265">
        <v>0.81</v>
      </c>
      <c r="G1265" t="s">
        <v>5247</v>
      </c>
      <c r="H1265" t="s">
        <v>6492</v>
      </c>
      <c r="I1265" t="s">
        <v>14</v>
      </c>
      <c r="J1265" t="s">
        <v>1106</v>
      </c>
      <c r="K1265">
        <v>16</v>
      </c>
      <c r="L1265" t="s">
        <v>4513</v>
      </c>
      <c r="M1265">
        <v>0.56722925081987297</v>
      </c>
      <c r="N1265">
        <v>0.93273398724877699</v>
      </c>
    </row>
    <row r="1266" spans="1:14">
      <c r="A1266" t="s">
        <v>1384</v>
      </c>
      <c r="B1266">
        <v>21</v>
      </c>
      <c r="C1266">
        <v>38919816</v>
      </c>
      <c r="D1266">
        <v>40291740</v>
      </c>
      <c r="E1266" t="s">
        <v>5197</v>
      </c>
      <c r="F1266">
        <v>0.8</v>
      </c>
      <c r="G1266" t="s">
        <v>5247</v>
      </c>
      <c r="H1266" t="s">
        <v>6493</v>
      </c>
      <c r="I1266" t="s">
        <v>10</v>
      </c>
      <c r="J1266" t="s">
        <v>1106</v>
      </c>
      <c r="K1266">
        <v>7</v>
      </c>
      <c r="L1266" t="s">
        <v>4503</v>
      </c>
      <c r="M1266">
        <v>0.432947394412107</v>
      </c>
      <c r="N1266">
        <v>0.95445434454788103</v>
      </c>
    </row>
    <row r="1267" spans="1:14">
      <c r="A1267" t="s">
        <v>1384</v>
      </c>
      <c r="B1267">
        <v>21</v>
      </c>
      <c r="C1267">
        <v>38919816</v>
      </c>
      <c r="D1267">
        <v>40291740</v>
      </c>
      <c r="E1267" t="s">
        <v>5197</v>
      </c>
      <c r="F1267">
        <v>0.77</v>
      </c>
      <c r="G1267" t="s">
        <v>5247</v>
      </c>
      <c r="H1267" t="s">
        <v>6494</v>
      </c>
      <c r="I1267" t="s">
        <v>13</v>
      </c>
      <c r="J1267" t="s">
        <v>1106</v>
      </c>
      <c r="K1267">
        <v>6</v>
      </c>
      <c r="L1267" t="s">
        <v>4523</v>
      </c>
      <c r="M1267">
        <v>0.38135136408030601</v>
      </c>
      <c r="N1267">
        <v>0.947868120452525</v>
      </c>
    </row>
    <row r="1268" spans="1:14">
      <c r="A1268" t="s">
        <v>1384</v>
      </c>
      <c r="B1268">
        <v>21</v>
      </c>
      <c r="C1268">
        <v>38919816</v>
      </c>
      <c r="D1268">
        <v>40291740</v>
      </c>
      <c r="E1268" t="s">
        <v>5197</v>
      </c>
      <c r="F1268">
        <v>0.39</v>
      </c>
      <c r="G1268" t="s">
        <v>5247</v>
      </c>
      <c r="H1268" t="s">
        <v>6495</v>
      </c>
      <c r="I1268" t="s">
        <v>14</v>
      </c>
      <c r="J1268" t="s">
        <v>1106</v>
      </c>
      <c r="K1268">
        <v>16</v>
      </c>
      <c r="L1268" t="s">
        <v>5206</v>
      </c>
      <c r="M1268">
        <v>0.19562852822400301</v>
      </c>
      <c r="N1268">
        <v>0.62696516149357295</v>
      </c>
    </row>
    <row r="1269" spans="1:14">
      <c r="A1269" t="s">
        <v>1387</v>
      </c>
      <c r="B1269">
        <v>21</v>
      </c>
      <c r="C1269">
        <v>38939569</v>
      </c>
      <c r="D1269">
        <v>40311493</v>
      </c>
      <c r="E1269" t="s">
        <v>5195</v>
      </c>
      <c r="F1269">
        <v>0.44</v>
      </c>
      <c r="G1269" t="s">
        <v>5247</v>
      </c>
      <c r="H1269" t="s">
        <v>6496</v>
      </c>
      <c r="I1269" t="s">
        <v>14</v>
      </c>
      <c r="J1269" t="s">
        <v>1106</v>
      </c>
      <c r="K1269">
        <v>16</v>
      </c>
      <c r="L1269" t="s">
        <v>4466</v>
      </c>
      <c r="M1269">
        <v>0.23289317755854699</v>
      </c>
      <c r="N1269">
        <v>0.67033974410558494</v>
      </c>
    </row>
    <row r="1270" spans="1:14">
      <c r="A1270" t="s">
        <v>1388</v>
      </c>
      <c r="B1270">
        <v>2</v>
      </c>
      <c r="C1270">
        <v>67610421</v>
      </c>
      <c r="D1270">
        <v>67837553</v>
      </c>
      <c r="E1270" t="s">
        <v>5195</v>
      </c>
      <c r="F1270">
        <v>0.47</v>
      </c>
      <c r="G1270" t="s">
        <v>5247</v>
      </c>
      <c r="H1270" t="s">
        <v>6497</v>
      </c>
      <c r="I1270" t="s">
        <v>14</v>
      </c>
      <c r="J1270" t="s">
        <v>1106</v>
      </c>
      <c r="K1270">
        <v>16</v>
      </c>
      <c r="L1270" t="s">
        <v>4471</v>
      </c>
      <c r="M1270">
        <v>0.25612343630935402</v>
      </c>
      <c r="N1270">
        <v>0.695493024522712</v>
      </c>
    </row>
    <row r="1271" spans="1:14">
      <c r="A1271" t="s">
        <v>1389</v>
      </c>
      <c r="B1271">
        <v>3</v>
      </c>
      <c r="C1271">
        <v>117216476</v>
      </c>
      <c r="D1271">
        <v>116935323</v>
      </c>
      <c r="E1271" t="s">
        <v>5198</v>
      </c>
      <c r="F1271">
        <v>0.8</v>
      </c>
      <c r="G1271" t="s">
        <v>5247</v>
      </c>
      <c r="H1271" t="s">
        <v>6498</v>
      </c>
      <c r="I1271" t="s">
        <v>14</v>
      </c>
      <c r="J1271" t="s">
        <v>1106</v>
      </c>
      <c r="K1271">
        <v>16</v>
      </c>
      <c r="L1271" t="s">
        <v>4503</v>
      </c>
      <c r="M1271">
        <v>0.55657805371720503</v>
      </c>
      <c r="N1271">
        <v>0.92725733796213305</v>
      </c>
    </row>
    <row r="1272" spans="1:14">
      <c r="A1272" t="s">
        <v>1390</v>
      </c>
      <c r="B1272">
        <v>5</v>
      </c>
      <c r="C1272">
        <v>108086366</v>
      </c>
      <c r="D1272">
        <v>107422067</v>
      </c>
      <c r="E1272" t="s">
        <v>5195</v>
      </c>
      <c r="F1272">
        <v>0.31</v>
      </c>
      <c r="G1272" t="s">
        <v>5247</v>
      </c>
      <c r="H1272" t="s">
        <v>6499</v>
      </c>
      <c r="I1272" t="s">
        <v>13</v>
      </c>
      <c r="J1272" t="s">
        <v>1106</v>
      </c>
      <c r="K1272">
        <v>6</v>
      </c>
      <c r="L1272" t="s">
        <v>4485</v>
      </c>
      <c r="M1272">
        <v>8.5847019858870693E-2</v>
      </c>
      <c r="N1272">
        <v>0.68248000954395205</v>
      </c>
    </row>
    <row r="1273" spans="1:14">
      <c r="A1273" t="s">
        <v>1390</v>
      </c>
      <c r="B1273">
        <v>5</v>
      </c>
      <c r="C1273">
        <v>108086366</v>
      </c>
      <c r="D1273">
        <v>107422067</v>
      </c>
      <c r="E1273" t="s">
        <v>5195</v>
      </c>
      <c r="F1273">
        <v>0.95</v>
      </c>
      <c r="G1273" t="s">
        <v>5247</v>
      </c>
      <c r="H1273" t="s">
        <v>6500</v>
      </c>
      <c r="I1273" t="s">
        <v>14</v>
      </c>
      <c r="J1273" t="s">
        <v>1106</v>
      </c>
      <c r="K1273">
        <v>16</v>
      </c>
      <c r="L1273" t="s">
        <v>4533</v>
      </c>
      <c r="M1273">
        <v>0.73331242275111896</v>
      </c>
      <c r="N1273">
        <v>0.99244066476788895</v>
      </c>
    </row>
    <row r="1274" spans="1:14">
      <c r="A1274" t="s">
        <v>1391</v>
      </c>
      <c r="B1274">
        <v>15</v>
      </c>
      <c r="C1274">
        <v>60902035</v>
      </c>
      <c r="D1274">
        <v>61194234</v>
      </c>
      <c r="E1274" t="s">
        <v>5196</v>
      </c>
      <c r="F1274">
        <v>0.33</v>
      </c>
      <c r="G1274" t="s">
        <v>5247</v>
      </c>
      <c r="H1274" t="s">
        <v>6501</v>
      </c>
      <c r="I1274" t="s">
        <v>10</v>
      </c>
      <c r="J1274" t="s">
        <v>1106</v>
      </c>
      <c r="K1274">
        <v>5</v>
      </c>
      <c r="L1274" t="s">
        <v>4487</v>
      </c>
      <c r="M1274">
        <v>8.5240502451157898E-2</v>
      </c>
      <c r="N1274">
        <v>0.72248353557512202</v>
      </c>
    </row>
    <row r="1275" spans="1:14">
      <c r="A1275" t="s">
        <v>1391</v>
      </c>
      <c r="B1275">
        <v>15</v>
      </c>
      <c r="C1275">
        <v>60902035</v>
      </c>
      <c r="D1275">
        <v>61194234</v>
      </c>
      <c r="E1275" t="s">
        <v>5196</v>
      </c>
      <c r="F1275">
        <v>0.11</v>
      </c>
      <c r="G1275" t="s">
        <v>5247</v>
      </c>
      <c r="H1275" t="s">
        <v>6502</v>
      </c>
      <c r="I1275" t="s">
        <v>13</v>
      </c>
      <c r="J1275" t="s">
        <v>1106</v>
      </c>
      <c r="K1275">
        <v>6</v>
      </c>
      <c r="L1275" t="s">
        <v>4483</v>
      </c>
      <c r="M1275">
        <v>1.4464730937668299E-2</v>
      </c>
      <c r="N1275">
        <v>0.50999601362602098</v>
      </c>
    </row>
    <row r="1276" spans="1:14">
      <c r="A1276" t="s">
        <v>1391</v>
      </c>
      <c r="B1276">
        <v>15</v>
      </c>
      <c r="C1276">
        <v>60902035</v>
      </c>
      <c r="D1276">
        <v>61194234</v>
      </c>
      <c r="E1276" t="s">
        <v>5196</v>
      </c>
      <c r="F1276">
        <v>0.85</v>
      </c>
      <c r="G1276" t="s">
        <v>5247</v>
      </c>
      <c r="H1276" t="s">
        <v>6503</v>
      </c>
      <c r="I1276" t="s">
        <v>14</v>
      </c>
      <c r="J1276" t="s">
        <v>1106</v>
      </c>
      <c r="K1276">
        <v>16</v>
      </c>
      <c r="L1276" t="s">
        <v>4524</v>
      </c>
      <c r="M1276">
        <v>0.61113277891426498</v>
      </c>
      <c r="N1276">
        <v>0.95334184471162997</v>
      </c>
    </row>
    <row r="1277" spans="1:14">
      <c r="A1277" t="s">
        <v>1393</v>
      </c>
      <c r="B1277">
        <v>5</v>
      </c>
      <c r="C1277">
        <v>107981162</v>
      </c>
      <c r="D1277">
        <v>107316863</v>
      </c>
      <c r="E1277" t="s">
        <v>5196</v>
      </c>
      <c r="F1277">
        <v>0.78</v>
      </c>
      <c r="G1277" t="s">
        <v>5247</v>
      </c>
      <c r="H1277" t="s">
        <v>6504</v>
      </c>
      <c r="I1277" t="s">
        <v>14</v>
      </c>
      <c r="J1277" t="s">
        <v>1106</v>
      </c>
      <c r="K1277">
        <v>16</v>
      </c>
      <c r="L1277" t="s">
        <v>4529</v>
      </c>
      <c r="M1277">
        <v>0.53562723902884501</v>
      </c>
      <c r="N1277">
        <v>0.91595245987187102</v>
      </c>
    </row>
    <row r="1278" spans="1:14">
      <c r="A1278" t="s">
        <v>1394</v>
      </c>
      <c r="B1278">
        <v>10</v>
      </c>
      <c r="C1278">
        <v>64866854</v>
      </c>
      <c r="D1278">
        <v>66626611</v>
      </c>
      <c r="E1278" t="s">
        <v>5196</v>
      </c>
      <c r="F1278">
        <v>1</v>
      </c>
      <c r="G1278" t="s">
        <v>5247</v>
      </c>
      <c r="H1278" t="s">
        <v>6505</v>
      </c>
      <c r="I1278" t="s">
        <v>10</v>
      </c>
      <c r="J1278" t="s">
        <v>1106</v>
      </c>
      <c r="K1278">
        <v>6</v>
      </c>
      <c r="L1278" t="s">
        <v>5273</v>
      </c>
      <c r="M1278">
        <v>0.60966571209783504</v>
      </c>
      <c r="N1278">
        <v>1</v>
      </c>
    </row>
    <row r="1279" spans="1:14">
      <c r="A1279" t="s">
        <v>1394</v>
      </c>
      <c r="B1279">
        <v>10</v>
      </c>
      <c r="C1279">
        <v>64866854</v>
      </c>
      <c r="D1279">
        <v>66626611</v>
      </c>
      <c r="E1279" t="s">
        <v>5196</v>
      </c>
      <c r="F1279">
        <v>1</v>
      </c>
      <c r="G1279" t="s">
        <v>5247</v>
      </c>
      <c r="H1279" t="s">
        <v>6506</v>
      </c>
      <c r="I1279" t="s">
        <v>13</v>
      </c>
      <c r="J1279" t="s">
        <v>1106</v>
      </c>
      <c r="K1279">
        <v>7</v>
      </c>
      <c r="L1279" t="s">
        <v>5273</v>
      </c>
      <c r="M1279">
        <v>0.64566956493331296</v>
      </c>
      <c r="N1279">
        <v>1</v>
      </c>
    </row>
    <row r="1280" spans="1:14">
      <c r="A1280" t="s">
        <v>1394</v>
      </c>
      <c r="B1280">
        <v>10</v>
      </c>
      <c r="C1280">
        <v>64866854</v>
      </c>
      <c r="D1280">
        <v>66626611</v>
      </c>
      <c r="E1280" t="s">
        <v>5196</v>
      </c>
      <c r="F1280">
        <v>0.61</v>
      </c>
      <c r="G1280" t="s">
        <v>5247</v>
      </c>
      <c r="H1280" t="s">
        <v>6507</v>
      </c>
      <c r="I1280" t="s">
        <v>14</v>
      </c>
      <c r="J1280" t="s">
        <v>1106</v>
      </c>
      <c r="K1280">
        <v>16</v>
      </c>
      <c r="L1280" t="s">
        <v>4452</v>
      </c>
      <c r="M1280">
        <v>0.37303483850642699</v>
      </c>
      <c r="N1280">
        <v>0.80437147177599699</v>
      </c>
    </row>
    <row r="1281" spans="1:14">
      <c r="A1281" t="s">
        <v>1397</v>
      </c>
      <c r="B1281">
        <v>3</v>
      </c>
      <c r="C1281">
        <v>141607760</v>
      </c>
      <c r="D1281">
        <v>141326602</v>
      </c>
      <c r="E1281" t="s">
        <v>5197</v>
      </c>
      <c r="F1281">
        <v>0</v>
      </c>
      <c r="G1281" t="s">
        <v>5247</v>
      </c>
      <c r="H1281" t="s">
        <v>6508</v>
      </c>
      <c r="I1281" t="s">
        <v>14</v>
      </c>
      <c r="J1281" t="s">
        <v>1106</v>
      </c>
      <c r="K1281">
        <v>16</v>
      </c>
      <c r="L1281" t="s">
        <v>5247</v>
      </c>
      <c r="M1281">
        <v>0</v>
      </c>
      <c r="N1281">
        <v>0.193607680534436</v>
      </c>
    </row>
    <row r="1282" spans="1:14">
      <c r="A1282" t="s">
        <v>1398</v>
      </c>
      <c r="B1282">
        <v>8</v>
      </c>
      <c r="C1282">
        <v>115706393</v>
      </c>
      <c r="D1282">
        <v>116718620</v>
      </c>
      <c r="E1282" t="s">
        <v>5196</v>
      </c>
      <c r="F1282">
        <v>0.56000000000000005</v>
      </c>
      <c r="G1282" t="s">
        <v>5247</v>
      </c>
      <c r="H1282" t="s">
        <v>6509</v>
      </c>
      <c r="I1282" t="s">
        <v>10</v>
      </c>
      <c r="J1282" t="s">
        <v>1106</v>
      </c>
      <c r="K1282">
        <v>5</v>
      </c>
      <c r="L1282" t="s">
        <v>4453</v>
      </c>
      <c r="M1282">
        <v>0.205699320913071</v>
      </c>
      <c r="N1282">
        <v>0.86216278331294804</v>
      </c>
    </row>
    <row r="1283" spans="1:14">
      <c r="A1283" t="s">
        <v>1398</v>
      </c>
      <c r="B1283">
        <v>8</v>
      </c>
      <c r="C1283">
        <v>115706393</v>
      </c>
      <c r="D1283">
        <v>116718620</v>
      </c>
      <c r="E1283" t="s">
        <v>5196</v>
      </c>
      <c r="F1283">
        <v>0.76</v>
      </c>
      <c r="G1283" t="s">
        <v>5247</v>
      </c>
      <c r="H1283" t="s">
        <v>6510</v>
      </c>
      <c r="I1283" t="s">
        <v>13</v>
      </c>
      <c r="J1283" t="s">
        <v>1106</v>
      </c>
      <c r="K1283">
        <v>6</v>
      </c>
      <c r="L1283" t="s">
        <v>4440</v>
      </c>
      <c r="M1283">
        <v>0.37303704762205397</v>
      </c>
      <c r="N1283">
        <v>0.94398912266882096</v>
      </c>
    </row>
    <row r="1284" spans="1:14">
      <c r="A1284" t="s">
        <v>1398</v>
      </c>
      <c r="B1284">
        <v>8</v>
      </c>
      <c r="C1284">
        <v>115706393</v>
      </c>
      <c r="D1284">
        <v>116718620</v>
      </c>
      <c r="E1284" t="s">
        <v>5196</v>
      </c>
      <c r="F1284">
        <v>0.97</v>
      </c>
      <c r="G1284" t="s">
        <v>5247</v>
      </c>
      <c r="H1284" t="s">
        <v>6511</v>
      </c>
      <c r="I1284" t="s">
        <v>14</v>
      </c>
      <c r="J1284" t="s">
        <v>1106</v>
      </c>
      <c r="K1284">
        <v>16</v>
      </c>
      <c r="L1284" t="s">
        <v>4472</v>
      </c>
      <c r="M1284">
        <v>0.76104598851611505</v>
      </c>
      <c r="N1284">
        <v>0.99696279178151403</v>
      </c>
    </row>
    <row r="1285" spans="1:14">
      <c r="A1285" t="s">
        <v>1401</v>
      </c>
      <c r="B1285">
        <v>7</v>
      </c>
      <c r="C1285">
        <v>150925074</v>
      </c>
      <c r="D1285">
        <v>150622162</v>
      </c>
      <c r="E1285" t="s">
        <v>5195</v>
      </c>
      <c r="F1285">
        <v>0.83</v>
      </c>
      <c r="G1285" t="s">
        <v>5247</v>
      </c>
      <c r="H1285" t="s">
        <v>6512</v>
      </c>
      <c r="I1285" t="s">
        <v>14</v>
      </c>
      <c r="J1285" t="s">
        <v>1106</v>
      </c>
      <c r="K1285">
        <v>16</v>
      </c>
      <c r="L1285" t="s">
        <v>4518</v>
      </c>
      <c r="M1285">
        <v>0.58890888943173203</v>
      </c>
      <c r="N1285">
        <v>0.94331004141553998</v>
      </c>
    </row>
    <row r="1286" spans="1:14">
      <c r="A1286" t="s">
        <v>1402</v>
      </c>
      <c r="B1286">
        <v>9</v>
      </c>
      <c r="C1286">
        <v>37348062</v>
      </c>
      <c r="D1286">
        <v>37348059</v>
      </c>
      <c r="E1286" t="s">
        <v>5197</v>
      </c>
      <c r="F1286">
        <v>0.13</v>
      </c>
      <c r="G1286" t="s">
        <v>5247</v>
      </c>
      <c r="H1286" t="s">
        <v>6513</v>
      </c>
      <c r="I1286" t="s">
        <v>14</v>
      </c>
      <c r="J1286" t="s">
        <v>1106</v>
      </c>
      <c r="K1286">
        <v>16</v>
      </c>
      <c r="L1286" t="s">
        <v>4456</v>
      </c>
      <c r="M1286">
        <v>3.7231133725714703E-2</v>
      </c>
      <c r="N1286">
        <v>0.36603854986976803</v>
      </c>
    </row>
    <row r="1287" spans="1:14">
      <c r="A1287" t="s">
        <v>1403</v>
      </c>
      <c r="B1287">
        <v>8</v>
      </c>
      <c r="C1287">
        <v>100946205</v>
      </c>
      <c r="D1287">
        <v>101958433</v>
      </c>
      <c r="E1287" t="s">
        <v>5195</v>
      </c>
      <c r="F1287">
        <v>0.64</v>
      </c>
      <c r="G1287" t="s">
        <v>5247</v>
      </c>
      <c r="H1287" t="s">
        <v>6514</v>
      </c>
      <c r="I1287" t="s">
        <v>13</v>
      </c>
      <c r="J1287" t="s">
        <v>1106</v>
      </c>
      <c r="K1287">
        <v>5</v>
      </c>
      <c r="L1287" t="s">
        <v>4473</v>
      </c>
      <c r="M1287">
        <v>0.25698500929467699</v>
      </c>
      <c r="N1287">
        <v>0.90135990056603399</v>
      </c>
    </row>
    <row r="1288" spans="1:14">
      <c r="A1288" t="s">
        <v>1403</v>
      </c>
      <c r="B1288">
        <v>8</v>
      </c>
      <c r="C1288">
        <v>100946205</v>
      </c>
      <c r="D1288">
        <v>101958433</v>
      </c>
      <c r="E1288" t="s">
        <v>5195</v>
      </c>
      <c r="F1288">
        <v>0.47</v>
      </c>
      <c r="G1288" t="s">
        <v>5247</v>
      </c>
      <c r="H1288" t="s">
        <v>6515</v>
      </c>
      <c r="I1288" t="s">
        <v>14</v>
      </c>
      <c r="J1288" t="s">
        <v>1106</v>
      </c>
      <c r="K1288">
        <v>16</v>
      </c>
      <c r="L1288" t="s">
        <v>4471</v>
      </c>
      <c r="M1288">
        <v>0.25612343630935402</v>
      </c>
      <c r="N1288">
        <v>0.695493024522712</v>
      </c>
    </row>
    <row r="1289" spans="1:14">
      <c r="A1289" t="s">
        <v>1406</v>
      </c>
      <c r="B1289">
        <v>12</v>
      </c>
      <c r="C1289">
        <v>49868026</v>
      </c>
      <c r="D1289">
        <v>50261809</v>
      </c>
      <c r="E1289" t="s">
        <v>5195</v>
      </c>
      <c r="F1289">
        <v>0.11</v>
      </c>
      <c r="G1289" t="s">
        <v>5247</v>
      </c>
      <c r="H1289" t="s">
        <v>6516</v>
      </c>
      <c r="I1289" t="s">
        <v>14</v>
      </c>
      <c r="J1289" t="s">
        <v>1106</v>
      </c>
      <c r="K1289">
        <v>16</v>
      </c>
      <c r="L1289" t="s">
        <v>4483</v>
      </c>
      <c r="M1289">
        <v>2.8486301613217201E-2</v>
      </c>
      <c r="N1289">
        <v>0.34252768920364302</v>
      </c>
    </row>
    <row r="1290" spans="1:14">
      <c r="A1290" t="s">
        <v>1407</v>
      </c>
      <c r="B1290">
        <v>5</v>
      </c>
      <c r="C1290">
        <v>98968860</v>
      </c>
      <c r="D1290">
        <v>98304564</v>
      </c>
      <c r="E1290" t="s">
        <v>5196</v>
      </c>
      <c r="F1290">
        <v>0.08</v>
      </c>
      <c r="G1290" t="s">
        <v>5247</v>
      </c>
      <c r="H1290" t="s">
        <v>6517</v>
      </c>
      <c r="I1290" t="s">
        <v>14</v>
      </c>
      <c r="J1290" t="s">
        <v>1106</v>
      </c>
      <c r="K1290">
        <v>16</v>
      </c>
      <c r="L1290" t="s">
        <v>4447</v>
      </c>
      <c r="M1290">
        <v>1.6879457268963199E-2</v>
      </c>
      <c r="N1290">
        <v>0.305750994379963</v>
      </c>
    </row>
    <row r="1291" spans="1:14">
      <c r="A1291" t="s">
        <v>1408</v>
      </c>
      <c r="B1291">
        <v>19</v>
      </c>
      <c r="C1291">
        <v>30454264</v>
      </c>
      <c r="D1291">
        <v>30945171</v>
      </c>
      <c r="E1291" t="s">
        <v>5195</v>
      </c>
      <c r="F1291">
        <v>0.49</v>
      </c>
      <c r="G1291" t="s">
        <v>5247</v>
      </c>
      <c r="H1291" t="s">
        <v>6518</v>
      </c>
      <c r="I1291" t="s">
        <v>10</v>
      </c>
      <c r="J1291" t="s">
        <v>1106</v>
      </c>
      <c r="K1291">
        <v>5</v>
      </c>
      <c r="L1291" t="s">
        <v>4510</v>
      </c>
      <c r="M1291">
        <v>0.16480568364856299</v>
      </c>
      <c r="N1291">
        <v>0.82388396564709998</v>
      </c>
    </row>
    <row r="1292" spans="1:14">
      <c r="A1292" t="s">
        <v>1408</v>
      </c>
      <c r="B1292">
        <v>19</v>
      </c>
      <c r="C1292">
        <v>30454264</v>
      </c>
      <c r="D1292">
        <v>30945171</v>
      </c>
      <c r="E1292" t="s">
        <v>5195</v>
      </c>
      <c r="F1292">
        <v>0.14000000000000001</v>
      </c>
      <c r="G1292" t="s">
        <v>5247</v>
      </c>
      <c r="H1292" t="s">
        <v>6519</v>
      </c>
      <c r="I1292" t="s">
        <v>14</v>
      </c>
      <c r="J1292" t="s">
        <v>1106</v>
      </c>
      <c r="K1292">
        <v>16</v>
      </c>
      <c r="L1292" t="s">
        <v>4454</v>
      </c>
      <c r="M1292">
        <v>4.1864672574284598E-2</v>
      </c>
      <c r="N1292">
        <v>0.37753285741051001</v>
      </c>
    </row>
    <row r="1293" spans="1:14">
      <c r="A1293" t="s">
        <v>1409</v>
      </c>
      <c r="B1293">
        <v>3</v>
      </c>
      <c r="C1293">
        <v>42376490</v>
      </c>
      <c r="D1293">
        <v>42417982</v>
      </c>
      <c r="E1293" t="s">
        <v>5195</v>
      </c>
      <c r="F1293">
        <v>0.79</v>
      </c>
      <c r="G1293" t="s">
        <v>5247</v>
      </c>
      <c r="H1293" t="s">
        <v>6520</v>
      </c>
      <c r="I1293" t="s">
        <v>14</v>
      </c>
      <c r="J1293" t="s">
        <v>1106</v>
      </c>
      <c r="K1293">
        <v>16</v>
      </c>
      <c r="L1293" t="s">
        <v>4542</v>
      </c>
      <c r="M1293">
        <v>0.54604559112231998</v>
      </c>
      <c r="N1293">
        <v>0.92166195416770602</v>
      </c>
    </row>
    <row r="1294" spans="1:14">
      <c r="A1294" t="s">
        <v>1410</v>
      </c>
      <c r="B1294">
        <v>10</v>
      </c>
      <c r="C1294">
        <v>100875096</v>
      </c>
      <c r="D1294">
        <v>102634853</v>
      </c>
      <c r="E1294" t="s">
        <v>5196</v>
      </c>
      <c r="F1294">
        <v>0.26</v>
      </c>
      <c r="G1294" t="s">
        <v>5247</v>
      </c>
      <c r="H1294" t="s">
        <v>6521</v>
      </c>
      <c r="I1294" t="s">
        <v>14</v>
      </c>
      <c r="J1294" t="s">
        <v>1106</v>
      </c>
      <c r="K1294">
        <v>16</v>
      </c>
      <c r="L1294" t="s">
        <v>4459</v>
      </c>
      <c r="M1294">
        <v>0.10794835711853</v>
      </c>
      <c r="N1294">
        <v>0.50498332953799996</v>
      </c>
    </row>
    <row r="1295" spans="1:14">
      <c r="A1295" t="s">
        <v>1411</v>
      </c>
      <c r="B1295">
        <v>8</v>
      </c>
      <c r="C1295">
        <v>23506865</v>
      </c>
      <c r="D1295">
        <v>23364378</v>
      </c>
      <c r="E1295" t="s">
        <v>5196</v>
      </c>
      <c r="F1295">
        <v>0.3</v>
      </c>
      <c r="G1295" t="s">
        <v>5247</v>
      </c>
      <c r="H1295" t="s">
        <v>6522</v>
      </c>
      <c r="I1295" t="s">
        <v>14</v>
      </c>
      <c r="J1295" t="s">
        <v>1106</v>
      </c>
      <c r="K1295">
        <v>16</v>
      </c>
      <c r="L1295" t="s">
        <v>4560</v>
      </c>
      <c r="M1295">
        <v>0.13339990969917401</v>
      </c>
      <c r="N1295">
        <v>0.54404316251460105</v>
      </c>
    </row>
    <row r="1296" spans="1:14">
      <c r="A1296" t="s">
        <v>1412</v>
      </c>
      <c r="B1296">
        <v>4</v>
      </c>
      <c r="C1296">
        <v>45182425</v>
      </c>
      <c r="D1296">
        <v>45184442</v>
      </c>
      <c r="E1296" t="s">
        <v>5198</v>
      </c>
      <c r="F1296">
        <v>0.23</v>
      </c>
      <c r="G1296" t="s">
        <v>5247</v>
      </c>
      <c r="H1296" t="s">
        <v>6523</v>
      </c>
      <c r="I1296" t="s">
        <v>10</v>
      </c>
      <c r="J1296" t="s">
        <v>1106</v>
      </c>
      <c r="K1296">
        <v>5</v>
      </c>
      <c r="L1296" t="s">
        <v>4478</v>
      </c>
      <c r="M1296">
        <v>4.6131675776357399E-2</v>
      </c>
      <c r="N1296">
        <v>0.64848885520655697</v>
      </c>
    </row>
    <row r="1297" spans="1:14">
      <c r="A1297" t="s">
        <v>1412</v>
      </c>
      <c r="B1297">
        <v>4</v>
      </c>
      <c r="C1297">
        <v>45182425</v>
      </c>
      <c r="D1297">
        <v>45184442</v>
      </c>
      <c r="E1297" t="s">
        <v>5198</v>
      </c>
      <c r="F1297">
        <v>0.71</v>
      </c>
      <c r="G1297" t="s">
        <v>5247</v>
      </c>
      <c r="H1297" t="s">
        <v>6524</v>
      </c>
      <c r="I1297" t="s">
        <v>14</v>
      </c>
      <c r="J1297" t="s">
        <v>1106</v>
      </c>
      <c r="K1297">
        <v>16</v>
      </c>
      <c r="L1297" t="s">
        <v>4526</v>
      </c>
      <c r="M1297">
        <v>0.46558551503246498</v>
      </c>
      <c r="N1297">
        <v>0.87309925914307196</v>
      </c>
    </row>
    <row r="1298" spans="1:14">
      <c r="A1298" t="s">
        <v>1413</v>
      </c>
      <c r="B1298">
        <v>3</v>
      </c>
      <c r="C1298">
        <v>154317161</v>
      </c>
      <c r="D1298">
        <v>154034950</v>
      </c>
      <c r="E1298" t="s">
        <v>5197</v>
      </c>
      <c r="F1298">
        <v>0.56000000000000005</v>
      </c>
      <c r="G1298" t="s">
        <v>5247</v>
      </c>
      <c r="H1298" t="s">
        <v>6525</v>
      </c>
      <c r="I1298" t="s">
        <v>10</v>
      </c>
      <c r="J1298" t="s">
        <v>1106</v>
      </c>
      <c r="K1298">
        <v>5</v>
      </c>
      <c r="L1298" t="s">
        <v>4453</v>
      </c>
      <c r="M1298">
        <v>0.205699320913071</v>
      </c>
      <c r="N1298">
        <v>0.86216278331294804</v>
      </c>
    </row>
    <row r="1299" spans="1:14">
      <c r="A1299" t="s">
        <v>1413</v>
      </c>
      <c r="B1299">
        <v>3</v>
      </c>
      <c r="C1299">
        <v>154317161</v>
      </c>
      <c r="D1299">
        <v>154034950</v>
      </c>
      <c r="E1299" t="s">
        <v>5197</v>
      </c>
      <c r="F1299">
        <v>0.18</v>
      </c>
      <c r="G1299" t="s">
        <v>5247</v>
      </c>
      <c r="H1299" t="s">
        <v>6526</v>
      </c>
      <c r="I1299" t="s">
        <v>14</v>
      </c>
      <c r="J1299" t="s">
        <v>1106</v>
      </c>
      <c r="K1299">
        <v>16</v>
      </c>
      <c r="L1299" t="s">
        <v>4477</v>
      </c>
      <c r="M1299">
        <v>6.1913216705024303E-2</v>
      </c>
      <c r="N1299">
        <v>0.42199569883701499</v>
      </c>
    </row>
    <row r="1300" spans="1:14">
      <c r="A1300" t="s">
        <v>1414</v>
      </c>
      <c r="B1300">
        <v>4</v>
      </c>
      <c r="C1300">
        <v>79796028</v>
      </c>
      <c r="D1300">
        <v>80717182</v>
      </c>
      <c r="E1300" t="s">
        <v>5196</v>
      </c>
      <c r="F1300">
        <v>0.49</v>
      </c>
      <c r="G1300" t="s">
        <v>5247</v>
      </c>
      <c r="H1300" t="s">
        <v>6527</v>
      </c>
      <c r="I1300" t="s">
        <v>14</v>
      </c>
      <c r="J1300" t="s">
        <v>1106</v>
      </c>
      <c r="K1300">
        <v>16</v>
      </c>
      <c r="L1300" t="s">
        <v>4510</v>
      </c>
      <c r="M1300">
        <v>0.27196719773616401</v>
      </c>
      <c r="N1300">
        <v>0.71190495587452496</v>
      </c>
    </row>
    <row r="1301" spans="1:14">
      <c r="A1301" t="s">
        <v>1415</v>
      </c>
      <c r="B1301">
        <v>2</v>
      </c>
      <c r="C1301">
        <v>164735880</v>
      </c>
      <c r="D1301">
        <v>165592390</v>
      </c>
      <c r="E1301" t="s">
        <v>5196</v>
      </c>
      <c r="F1301">
        <v>0.47</v>
      </c>
      <c r="G1301" t="s">
        <v>5247</v>
      </c>
      <c r="H1301" t="s">
        <v>6528</v>
      </c>
      <c r="I1301" t="s">
        <v>14</v>
      </c>
      <c r="J1301" t="s">
        <v>1106</v>
      </c>
      <c r="K1301">
        <v>16</v>
      </c>
      <c r="L1301" t="s">
        <v>4471</v>
      </c>
      <c r="M1301">
        <v>0.25612343630935402</v>
      </c>
      <c r="N1301">
        <v>0.695493024522712</v>
      </c>
    </row>
    <row r="1302" spans="1:14">
      <c r="A1302" t="s">
        <v>1416</v>
      </c>
      <c r="B1302">
        <v>2</v>
      </c>
      <c r="C1302">
        <v>36561473</v>
      </c>
      <c r="D1302">
        <v>36788616</v>
      </c>
      <c r="E1302" t="s">
        <v>5196</v>
      </c>
      <c r="F1302">
        <v>0.37</v>
      </c>
      <c r="G1302" t="s">
        <v>5247</v>
      </c>
      <c r="H1302" t="s">
        <v>6529</v>
      </c>
      <c r="I1302" t="s">
        <v>10</v>
      </c>
      <c r="J1302" t="s">
        <v>1106</v>
      </c>
      <c r="K1302">
        <v>5</v>
      </c>
      <c r="L1302" t="s">
        <v>4505</v>
      </c>
      <c r="M1302">
        <v>0.103267373869074</v>
      </c>
      <c r="N1302">
        <v>0.74969806697455099</v>
      </c>
    </row>
    <row r="1303" spans="1:14">
      <c r="A1303" t="s">
        <v>1416</v>
      </c>
      <c r="B1303">
        <v>2</v>
      </c>
      <c r="C1303">
        <v>36561473</v>
      </c>
      <c r="D1303">
        <v>36788616</v>
      </c>
      <c r="E1303" t="s">
        <v>5196</v>
      </c>
      <c r="F1303">
        <v>0.56999999999999995</v>
      </c>
      <c r="G1303" t="s">
        <v>5247</v>
      </c>
      <c r="H1303" t="s">
        <v>6530</v>
      </c>
      <c r="I1303" t="s">
        <v>14</v>
      </c>
      <c r="J1303" t="s">
        <v>1106</v>
      </c>
      <c r="K1303">
        <v>16</v>
      </c>
      <c r="L1303" t="s">
        <v>4517</v>
      </c>
      <c r="M1303">
        <v>0.338188639458672</v>
      </c>
      <c r="N1303">
        <v>0.77470628526650698</v>
      </c>
    </row>
    <row r="1304" spans="1:14">
      <c r="A1304" t="s">
        <v>1417</v>
      </c>
      <c r="B1304">
        <v>3</v>
      </c>
      <c r="C1304">
        <v>53765933</v>
      </c>
      <c r="D1304">
        <v>53799960</v>
      </c>
      <c r="E1304" t="s">
        <v>5195</v>
      </c>
      <c r="F1304">
        <v>0</v>
      </c>
      <c r="G1304" t="s">
        <v>5247</v>
      </c>
      <c r="H1304" t="s">
        <v>6531</v>
      </c>
      <c r="I1304" t="s">
        <v>10</v>
      </c>
      <c r="J1304" t="s">
        <v>1106</v>
      </c>
      <c r="K1304">
        <v>5</v>
      </c>
      <c r="L1304" t="s">
        <v>5247</v>
      </c>
      <c r="M1304">
        <v>3.1392529421349397E-17</v>
      </c>
      <c r="N1304">
        <v>0.43448246478317498</v>
      </c>
    </row>
    <row r="1305" spans="1:14">
      <c r="A1305" t="s">
        <v>1417</v>
      </c>
      <c r="B1305">
        <v>3</v>
      </c>
      <c r="C1305">
        <v>53765933</v>
      </c>
      <c r="D1305">
        <v>53799960</v>
      </c>
      <c r="E1305" t="s">
        <v>5195</v>
      </c>
      <c r="F1305">
        <v>0.69</v>
      </c>
      <c r="G1305" t="s">
        <v>5247</v>
      </c>
      <c r="H1305" t="s">
        <v>6532</v>
      </c>
      <c r="I1305" t="s">
        <v>14</v>
      </c>
      <c r="J1305" t="s">
        <v>1106</v>
      </c>
      <c r="K1305">
        <v>16</v>
      </c>
      <c r="L1305" t="s">
        <v>4566</v>
      </c>
      <c r="M1305">
        <v>0.446415476671703</v>
      </c>
      <c r="N1305">
        <v>0.86001360472521104</v>
      </c>
    </row>
    <row r="1306" spans="1:14">
      <c r="A1306" t="s">
        <v>1418</v>
      </c>
      <c r="B1306">
        <v>1</v>
      </c>
      <c r="C1306">
        <v>50800851</v>
      </c>
      <c r="D1306">
        <v>51266523</v>
      </c>
      <c r="E1306" t="s">
        <v>5196</v>
      </c>
      <c r="F1306">
        <v>0</v>
      </c>
      <c r="G1306" t="s">
        <v>5247</v>
      </c>
      <c r="H1306" t="s">
        <v>6533</v>
      </c>
      <c r="I1306" t="s">
        <v>14</v>
      </c>
      <c r="J1306" t="s">
        <v>1106</v>
      </c>
      <c r="K1306">
        <v>16</v>
      </c>
      <c r="L1306" t="s">
        <v>5247</v>
      </c>
      <c r="M1306">
        <v>0</v>
      </c>
      <c r="N1306">
        <v>0.193607680534436</v>
      </c>
    </row>
    <row r="1307" spans="1:14">
      <c r="A1307" t="s">
        <v>1419</v>
      </c>
      <c r="B1307">
        <v>6</v>
      </c>
      <c r="C1307">
        <v>108676925</v>
      </c>
      <c r="D1307">
        <v>108998128</v>
      </c>
      <c r="E1307" t="s">
        <v>5195</v>
      </c>
      <c r="F1307">
        <v>0.88</v>
      </c>
      <c r="G1307" t="s">
        <v>5247</v>
      </c>
      <c r="H1307" t="s">
        <v>6534</v>
      </c>
      <c r="I1307" t="s">
        <v>14</v>
      </c>
      <c r="J1307" t="s">
        <v>1106</v>
      </c>
      <c r="K1307">
        <v>16</v>
      </c>
      <c r="L1307" t="s">
        <v>4470</v>
      </c>
      <c r="M1307">
        <v>0.64562593737124996</v>
      </c>
      <c r="N1307">
        <v>0.96723222542257803</v>
      </c>
    </row>
    <row r="1308" spans="1:14">
      <c r="A1308" t="s">
        <v>1420</v>
      </c>
      <c r="B1308">
        <v>8</v>
      </c>
      <c r="C1308">
        <v>115658120</v>
      </c>
      <c r="D1308">
        <v>116670347</v>
      </c>
      <c r="E1308" t="s">
        <v>5195</v>
      </c>
      <c r="F1308">
        <v>0</v>
      </c>
      <c r="G1308" t="s">
        <v>5247</v>
      </c>
      <c r="H1308" t="s">
        <v>6535</v>
      </c>
      <c r="I1308" t="s">
        <v>14</v>
      </c>
      <c r="J1308" t="s">
        <v>1106</v>
      </c>
      <c r="K1308">
        <v>16</v>
      </c>
      <c r="L1308" t="s">
        <v>5247</v>
      </c>
      <c r="M1308">
        <v>0</v>
      </c>
      <c r="N1308">
        <v>0.193607680534436</v>
      </c>
    </row>
    <row r="1309" spans="1:14">
      <c r="A1309" t="s">
        <v>1421</v>
      </c>
      <c r="B1309">
        <v>9</v>
      </c>
      <c r="C1309">
        <v>91424965</v>
      </c>
      <c r="D1309">
        <v>94187247</v>
      </c>
      <c r="E1309" t="s">
        <v>5195</v>
      </c>
      <c r="F1309">
        <v>0.3</v>
      </c>
      <c r="G1309" t="s">
        <v>5247</v>
      </c>
      <c r="H1309" t="s">
        <v>6536</v>
      </c>
      <c r="I1309" t="s">
        <v>14</v>
      </c>
      <c r="J1309" t="s">
        <v>1106</v>
      </c>
      <c r="K1309">
        <v>16</v>
      </c>
      <c r="L1309" t="s">
        <v>4560</v>
      </c>
      <c r="M1309">
        <v>0.13339990969917401</v>
      </c>
      <c r="N1309">
        <v>0.54404316251460105</v>
      </c>
    </row>
    <row r="1310" spans="1:14">
      <c r="A1310" t="s">
        <v>1422</v>
      </c>
      <c r="B1310">
        <v>11</v>
      </c>
      <c r="C1310">
        <v>47629441</v>
      </c>
      <c r="D1310">
        <v>47650993</v>
      </c>
      <c r="E1310" t="s">
        <v>5195</v>
      </c>
      <c r="F1310">
        <v>0.57999999999999996</v>
      </c>
      <c r="G1310" t="s">
        <v>5247</v>
      </c>
      <c r="H1310" t="s">
        <v>6537</v>
      </c>
      <c r="I1310" t="s">
        <v>10</v>
      </c>
      <c r="J1310" t="s">
        <v>1106</v>
      </c>
      <c r="K1310">
        <v>7</v>
      </c>
      <c r="L1310" t="s">
        <v>4461</v>
      </c>
      <c r="M1310">
        <v>0.25649527825625301</v>
      </c>
      <c r="N1310">
        <v>0.84681185213307697</v>
      </c>
    </row>
    <row r="1311" spans="1:14">
      <c r="A1311" t="s">
        <v>1422</v>
      </c>
      <c r="B1311">
        <v>11</v>
      </c>
      <c r="C1311">
        <v>47629441</v>
      </c>
      <c r="D1311">
        <v>47650993</v>
      </c>
      <c r="E1311" t="s">
        <v>5195</v>
      </c>
      <c r="F1311">
        <v>0.41</v>
      </c>
      <c r="G1311" t="s">
        <v>5247</v>
      </c>
      <c r="H1311" t="s">
        <v>6538</v>
      </c>
      <c r="I1311" t="s">
        <v>13</v>
      </c>
      <c r="J1311" t="s">
        <v>1106</v>
      </c>
      <c r="K1311">
        <v>5</v>
      </c>
      <c r="L1311" t="s">
        <v>5201</v>
      </c>
      <c r="M1311">
        <v>0.122560337644183</v>
      </c>
      <c r="N1311">
        <v>0.77564650601678897</v>
      </c>
    </row>
    <row r="1312" spans="1:14">
      <c r="A1312" t="s">
        <v>1422</v>
      </c>
      <c r="B1312">
        <v>11</v>
      </c>
      <c r="C1312">
        <v>47629441</v>
      </c>
      <c r="D1312">
        <v>47650993</v>
      </c>
      <c r="E1312" t="s">
        <v>5195</v>
      </c>
      <c r="F1312">
        <v>0.24</v>
      </c>
      <c r="G1312" t="s">
        <v>5247</v>
      </c>
      <c r="H1312" t="s">
        <v>6539</v>
      </c>
      <c r="I1312" t="s">
        <v>14</v>
      </c>
      <c r="J1312" t="s">
        <v>1106</v>
      </c>
      <c r="K1312">
        <v>16</v>
      </c>
      <c r="L1312" t="s">
        <v>4449</v>
      </c>
      <c r="M1312">
        <v>9.5792488470350406E-2</v>
      </c>
      <c r="N1312">
        <v>0.48488350540755698</v>
      </c>
    </row>
    <row r="1313" spans="1:14">
      <c r="A1313" t="s">
        <v>1425</v>
      </c>
      <c r="B1313">
        <v>3</v>
      </c>
      <c r="C1313">
        <v>81742961</v>
      </c>
      <c r="D1313">
        <v>81792112</v>
      </c>
      <c r="E1313" t="s">
        <v>5196</v>
      </c>
      <c r="F1313">
        <v>0.35</v>
      </c>
      <c r="G1313" t="s">
        <v>5247</v>
      </c>
      <c r="H1313" t="s">
        <v>6540</v>
      </c>
      <c r="I1313" t="s">
        <v>14</v>
      </c>
      <c r="J1313" t="s">
        <v>1106</v>
      </c>
      <c r="K1313">
        <v>16</v>
      </c>
      <c r="L1313" t="s">
        <v>4489</v>
      </c>
      <c r="M1313">
        <v>0.16717058820748501</v>
      </c>
      <c r="N1313">
        <v>0.59091171595284597</v>
      </c>
    </row>
    <row r="1314" spans="1:14">
      <c r="A1314" t="s">
        <v>1426</v>
      </c>
      <c r="B1314">
        <v>4</v>
      </c>
      <c r="C1314">
        <v>146516867</v>
      </c>
      <c r="D1314">
        <v>147438019</v>
      </c>
      <c r="E1314" t="s">
        <v>5195</v>
      </c>
      <c r="F1314">
        <v>0.87</v>
      </c>
      <c r="G1314" t="s">
        <v>5247</v>
      </c>
      <c r="H1314" t="s">
        <v>6541</v>
      </c>
      <c r="I1314" t="s">
        <v>14</v>
      </c>
      <c r="J1314" t="s">
        <v>1106</v>
      </c>
      <c r="K1314">
        <v>16</v>
      </c>
      <c r="L1314" t="s">
        <v>4563</v>
      </c>
      <c r="M1314">
        <v>0.63396145013023197</v>
      </c>
      <c r="N1314">
        <v>0.96276886627428504</v>
      </c>
    </row>
    <row r="1315" spans="1:14">
      <c r="A1315" t="s">
        <v>1427</v>
      </c>
      <c r="B1315">
        <v>17</v>
      </c>
      <c r="C1315">
        <v>1939895</v>
      </c>
      <c r="D1315">
        <v>1843189</v>
      </c>
      <c r="E1315" t="s">
        <v>5196</v>
      </c>
      <c r="F1315">
        <v>0</v>
      </c>
      <c r="G1315" t="s">
        <v>5247</v>
      </c>
      <c r="H1315" t="s">
        <v>6542</v>
      </c>
      <c r="I1315" t="s">
        <v>14</v>
      </c>
      <c r="J1315" t="s">
        <v>1106</v>
      </c>
      <c r="K1315">
        <v>16</v>
      </c>
      <c r="L1315" t="s">
        <v>5247</v>
      </c>
      <c r="M1315">
        <v>0</v>
      </c>
      <c r="N1315">
        <v>0.193607680534436</v>
      </c>
    </row>
    <row r="1316" spans="1:14">
      <c r="A1316" t="s">
        <v>1428</v>
      </c>
      <c r="B1316">
        <v>16</v>
      </c>
      <c r="C1316">
        <v>29986879</v>
      </c>
      <c r="D1316">
        <v>29998200</v>
      </c>
      <c r="E1316" t="s">
        <v>5198</v>
      </c>
      <c r="F1316">
        <v>0.57999999999999996</v>
      </c>
      <c r="G1316" t="s">
        <v>5247</v>
      </c>
      <c r="H1316" t="s">
        <v>6543</v>
      </c>
      <c r="I1316" t="s">
        <v>14</v>
      </c>
      <c r="J1316" t="s">
        <v>1106</v>
      </c>
      <c r="K1316">
        <v>16</v>
      </c>
      <c r="L1316" t="s">
        <v>4461</v>
      </c>
      <c r="M1316">
        <v>0.34678970965990802</v>
      </c>
      <c r="N1316">
        <v>0.78223306145458205</v>
      </c>
    </row>
    <row r="1317" spans="1:14">
      <c r="A1317" t="s">
        <v>1429</v>
      </c>
      <c r="B1317">
        <v>13</v>
      </c>
      <c r="C1317">
        <v>50389549</v>
      </c>
      <c r="D1317">
        <v>50963685</v>
      </c>
      <c r="E1317" t="s">
        <v>5196</v>
      </c>
      <c r="F1317">
        <v>0</v>
      </c>
      <c r="G1317" t="s">
        <v>5247</v>
      </c>
      <c r="H1317" t="s">
        <v>6544</v>
      </c>
      <c r="I1317" t="s">
        <v>14</v>
      </c>
      <c r="J1317" t="s">
        <v>1106</v>
      </c>
      <c r="K1317">
        <v>16</v>
      </c>
      <c r="L1317" t="s">
        <v>5247</v>
      </c>
      <c r="M1317">
        <v>0</v>
      </c>
      <c r="N1317">
        <v>0.193607680534436</v>
      </c>
    </row>
    <row r="1318" spans="1:14">
      <c r="A1318" t="s">
        <v>1430</v>
      </c>
      <c r="B1318">
        <v>5</v>
      </c>
      <c r="C1318">
        <v>151666362</v>
      </c>
      <c r="D1318">
        <v>151045923</v>
      </c>
      <c r="E1318" t="s">
        <v>5195</v>
      </c>
      <c r="F1318">
        <v>0</v>
      </c>
      <c r="G1318" t="s">
        <v>5247</v>
      </c>
      <c r="H1318" t="s">
        <v>6545</v>
      </c>
      <c r="I1318" t="s">
        <v>14</v>
      </c>
      <c r="J1318" t="s">
        <v>1106</v>
      </c>
      <c r="K1318">
        <v>16</v>
      </c>
      <c r="L1318" t="s">
        <v>5247</v>
      </c>
      <c r="M1318">
        <v>0</v>
      </c>
      <c r="N1318">
        <v>0.193607680534436</v>
      </c>
    </row>
    <row r="1319" spans="1:14">
      <c r="A1319" t="s">
        <v>1431</v>
      </c>
      <c r="B1319">
        <v>18</v>
      </c>
      <c r="C1319">
        <v>53079272</v>
      </c>
      <c r="D1319">
        <v>50605642</v>
      </c>
      <c r="E1319" t="s">
        <v>5196</v>
      </c>
      <c r="F1319">
        <v>0</v>
      </c>
      <c r="G1319" t="s">
        <v>5247</v>
      </c>
      <c r="H1319" t="s">
        <v>6546</v>
      </c>
      <c r="I1319" t="s">
        <v>14</v>
      </c>
      <c r="J1319" t="s">
        <v>1106</v>
      </c>
      <c r="K1319">
        <v>16</v>
      </c>
      <c r="L1319" t="s">
        <v>5247</v>
      </c>
      <c r="M1319">
        <v>0</v>
      </c>
      <c r="N1319">
        <v>0.193607680534436</v>
      </c>
    </row>
    <row r="1320" spans="1:14">
      <c r="A1320" t="s">
        <v>1432</v>
      </c>
      <c r="B1320">
        <v>15</v>
      </c>
      <c r="C1320">
        <v>58719934</v>
      </c>
      <c r="D1320">
        <v>59012133</v>
      </c>
      <c r="E1320" t="s">
        <v>5195</v>
      </c>
      <c r="F1320">
        <v>0</v>
      </c>
      <c r="G1320" t="s">
        <v>5247</v>
      </c>
      <c r="H1320" t="s">
        <v>5217</v>
      </c>
      <c r="I1320" t="s">
        <v>13</v>
      </c>
      <c r="J1320" t="s">
        <v>1106</v>
      </c>
      <c r="K1320">
        <v>5</v>
      </c>
      <c r="L1320" t="s">
        <v>5247</v>
      </c>
      <c r="M1320">
        <v>3.1392529421349397E-17</v>
      </c>
      <c r="N1320">
        <v>0.43448246478317498</v>
      </c>
    </row>
    <row r="1321" spans="1:14">
      <c r="A1321" t="s">
        <v>1432</v>
      </c>
      <c r="B1321">
        <v>15</v>
      </c>
      <c r="C1321">
        <v>58719934</v>
      </c>
      <c r="D1321">
        <v>59012133</v>
      </c>
      <c r="E1321" t="s">
        <v>5195</v>
      </c>
      <c r="F1321">
        <v>0.28000000000000003</v>
      </c>
      <c r="G1321" t="s">
        <v>5247</v>
      </c>
      <c r="H1321" t="s">
        <v>6547</v>
      </c>
      <c r="I1321" t="s">
        <v>14</v>
      </c>
      <c r="J1321" t="s">
        <v>1106</v>
      </c>
      <c r="K1321">
        <v>16</v>
      </c>
      <c r="L1321" t="s">
        <v>4558</v>
      </c>
      <c r="M1321">
        <v>0.120490916853126</v>
      </c>
      <c r="N1321">
        <v>0.52469646258202596</v>
      </c>
    </row>
    <row r="1322" spans="1:14">
      <c r="A1322" t="s">
        <v>1433</v>
      </c>
      <c r="B1322">
        <v>10</v>
      </c>
      <c r="C1322">
        <v>102851169</v>
      </c>
      <c r="D1322">
        <v>104610926</v>
      </c>
      <c r="E1322" t="s">
        <v>5195</v>
      </c>
      <c r="F1322">
        <v>0.24</v>
      </c>
      <c r="G1322" t="s">
        <v>5247</v>
      </c>
      <c r="H1322" t="s">
        <v>6548</v>
      </c>
      <c r="I1322" t="s">
        <v>14</v>
      </c>
      <c r="J1322" t="s">
        <v>1106</v>
      </c>
      <c r="K1322">
        <v>16</v>
      </c>
      <c r="L1322" t="s">
        <v>4449</v>
      </c>
      <c r="M1322">
        <v>9.5792488470350406E-2</v>
      </c>
      <c r="N1322">
        <v>0.48488350540755698</v>
      </c>
    </row>
    <row r="1323" spans="1:14">
      <c r="A1323" t="s">
        <v>1434</v>
      </c>
      <c r="B1323">
        <v>12</v>
      </c>
      <c r="C1323">
        <v>122594488</v>
      </c>
      <c r="D1323">
        <v>123079035</v>
      </c>
      <c r="E1323" t="s">
        <v>5198</v>
      </c>
      <c r="F1323">
        <v>0.62</v>
      </c>
      <c r="G1323" t="s">
        <v>5247</v>
      </c>
      <c r="H1323" t="s">
        <v>6549</v>
      </c>
      <c r="I1323" t="s">
        <v>10</v>
      </c>
      <c r="J1323" t="s">
        <v>1106</v>
      </c>
      <c r="K1323">
        <v>6</v>
      </c>
      <c r="L1323" t="s">
        <v>4522</v>
      </c>
      <c r="M1323">
        <v>0.266310159102434</v>
      </c>
      <c r="N1323">
        <v>0.88000961180104698</v>
      </c>
    </row>
    <row r="1324" spans="1:14">
      <c r="A1324" t="s">
        <v>1434</v>
      </c>
      <c r="B1324">
        <v>12</v>
      </c>
      <c r="C1324">
        <v>122594488</v>
      </c>
      <c r="D1324">
        <v>123079035</v>
      </c>
      <c r="E1324" t="s">
        <v>5198</v>
      </c>
      <c r="F1324">
        <v>0.89</v>
      </c>
      <c r="G1324" t="s">
        <v>5247</v>
      </c>
      <c r="H1324" t="s">
        <v>6550</v>
      </c>
      <c r="I1324" t="s">
        <v>13</v>
      </c>
      <c r="J1324" t="s">
        <v>1106</v>
      </c>
      <c r="K1324">
        <v>6</v>
      </c>
      <c r="L1324" t="s">
        <v>4462</v>
      </c>
      <c r="M1324">
        <v>0.49000398637398002</v>
      </c>
      <c r="N1324">
        <v>0.98553526906233202</v>
      </c>
    </row>
    <row r="1325" spans="1:14">
      <c r="A1325" t="s">
        <v>1434</v>
      </c>
      <c r="B1325">
        <v>12</v>
      </c>
      <c r="C1325">
        <v>122594488</v>
      </c>
      <c r="D1325">
        <v>123079035</v>
      </c>
      <c r="E1325" t="s">
        <v>5198</v>
      </c>
      <c r="F1325">
        <v>0.79</v>
      </c>
      <c r="G1325" t="s">
        <v>5247</v>
      </c>
      <c r="H1325" t="s">
        <v>6551</v>
      </c>
      <c r="I1325" t="s">
        <v>14</v>
      </c>
      <c r="J1325" t="s">
        <v>1106</v>
      </c>
      <c r="K1325">
        <v>16</v>
      </c>
      <c r="L1325" t="s">
        <v>4542</v>
      </c>
      <c r="M1325">
        <v>0.54604559112231998</v>
      </c>
      <c r="N1325">
        <v>0.92166195416770602</v>
      </c>
    </row>
    <row r="1326" spans="1:14">
      <c r="A1326" t="s">
        <v>1439</v>
      </c>
      <c r="B1326">
        <v>5</v>
      </c>
      <c r="C1326">
        <v>124980338</v>
      </c>
      <c r="D1326">
        <v>124316031</v>
      </c>
      <c r="E1326" t="s">
        <v>5195</v>
      </c>
      <c r="F1326">
        <v>0.85</v>
      </c>
      <c r="G1326" t="s">
        <v>5247</v>
      </c>
      <c r="H1326" t="s">
        <v>6552</v>
      </c>
      <c r="I1326" t="s">
        <v>10</v>
      </c>
      <c r="J1326" t="s">
        <v>1106</v>
      </c>
      <c r="K1326">
        <v>6</v>
      </c>
      <c r="L1326" t="s">
        <v>4524</v>
      </c>
      <c r="M1326">
        <v>0.45178822366378601</v>
      </c>
      <c r="N1326">
        <v>0.97497777480469805</v>
      </c>
    </row>
    <row r="1327" spans="1:14">
      <c r="A1327" t="s">
        <v>1439</v>
      </c>
      <c r="B1327">
        <v>5</v>
      </c>
      <c r="C1327">
        <v>124980338</v>
      </c>
      <c r="D1327">
        <v>124316031</v>
      </c>
      <c r="E1327" t="s">
        <v>5195</v>
      </c>
      <c r="F1327">
        <v>0.7</v>
      </c>
      <c r="G1327" t="s">
        <v>5247</v>
      </c>
      <c r="H1327" t="s">
        <v>6553</v>
      </c>
      <c r="I1327" t="s">
        <v>13</v>
      </c>
      <c r="J1327" t="s">
        <v>1106</v>
      </c>
      <c r="K1327">
        <v>6</v>
      </c>
      <c r="L1327" t="s">
        <v>4548</v>
      </c>
      <c r="M1327">
        <v>0.32517628114768599</v>
      </c>
      <c r="N1327">
        <v>0.91869000369144804</v>
      </c>
    </row>
    <row r="1328" spans="1:14">
      <c r="A1328" t="s">
        <v>1439</v>
      </c>
      <c r="B1328">
        <v>5</v>
      </c>
      <c r="C1328">
        <v>124980338</v>
      </c>
      <c r="D1328">
        <v>124316031</v>
      </c>
      <c r="E1328" t="s">
        <v>5195</v>
      </c>
      <c r="F1328">
        <v>0.79</v>
      </c>
      <c r="G1328" t="s">
        <v>5247</v>
      </c>
      <c r="H1328" t="s">
        <v>6554</v>
      </c>
      <c r="I1328" t="s">
        <v>14</v>
      </c>
      <c r="J1328" t="s">
        <v>1106</v>
      </c>
      <c r="K1328">
        <v>16</v>
      </c>
      <c r="L1328" t="s">
        <v>4542</v>
      </c>
      <c r="M1328">
        <v>0.54604559112231998</v>
      </c>
      <c r="N1328">
        <v>0.92166195416770602</v>
      </c>
    </row>
    <row r="1329" spans="1:14">
      <c r="A1329" t="s">
        <v>1444</v>
      </c>
      <c r="B1329">
        <v>1</v>
      </c>
      <c r="C1329">
        <v>97856823</v>
      </c>
      <c r="D1329">
        <v>98322379</v>
      </c>
      <c r="E1329" t="s">
        <v>5195</v>
      </c>
      <c r="F1329">
        <v>0.87</v>
      </c>
      <c r="G1329" t="s">
        <v>5247</v>
      </c>
      <c r="H1329" t="s">
        <v>6555</v>
      </c>
      <c r="I1329" t="s">
        <v>10</v>
      </c>
      <c r="J1329" t="s">
        <v>1106</v>
      </c>
      <c r="K1329">
        <v>5</v>
      </c>
      <c r="L1329" t="s">
        <v>4563</v>
      </c>
      <c r="M1329">
        <v>0.43541076306001097</v>
      </c>
      <c r="N1329">
        <v>0.98307221300044001</v>
      </c>
    </row>
    <row r="1330" spans="1:14">
      <c r="A1330" t="s">
        <v>1444</v>
      </c>
      <c r="B1330">
        <v>1</v>
      </c>
      <c r="C1330">
        <v>97856823</v>
      </c>
      <c r="D1330">
        <v>98322379</v>
      </c>
      <c r="E1330" t="s">
        <v>5195</v>
      </c>
      <c r="F1330">
        <v>0.55000000000000004</v>
      </c>
      <c r="G1330" t="s">
        <v>5247</v>
      </c>
      <c r="H1330" t="s">
        <v>6556</v>
      </c>
      <c r="I1330" t="s">
        <v>13</v>
      </c>
      <c r="J1330" t="s">
        <v>1106</v>
      </c>
      <c r="K1330">
        <v>6</v>
      </c>
      <c r="L1330" t="s">
        <v>4531</v>
      </c>
      <c r="M1330">
        <v>0.21905329604613699</v>
      </c>
      <c r="N1330">
        <v>0.841913275163647</v>
      </c>
    </row>
    <row r="1331" spans="1:14">
      <c r="A1331" t="s">
        <v>1444</v>
      </c>
      <c r="B1331">
        <v>1</v>
      </c>
      <c r="C1331">
        <v>97856823</v>
      </c>
      <c r="D1331">
        <v>98322379</v>
      </c>
      <c r="E1331" t="s">
        <v>5195</v>
      </c>
      <c r="F1331">
        <v>0.56000000000000005</v>
      </c>
      <c r="G1331" t="s">
        <v>5247</v>
      </c>
      <c r="H1331" t="s">
        <v>6557</v>
      </c>
      <c r="I1331" t="s">
        <v>14</v>
      </c>
      <c r="J1331" t="s">
        <v>1106</v>
      </c>
      <c r="K1331">
        <v>16</v>
      </c>
      <c r="L1331" t="s">
        <v>4453</v>
      </c>
      <c r="M1331">
        <v>0.329660255894415</v>
      </c>
      <c r="N1331">
        <v>0.76710682244145301</v>
      </c>
    </row>
    <row r="1332" spans="1:14">
      <c r="A1332" t="s">
        <v>1449</v>
      </c>
      <c r="B1332">
        <v>13</v>
      </c>
      <c r="C1332">
        <v>78987827</v>
      </c>
      <c r="D1332">
        <v>79561962</v>
      </c>
      <c r="E1332" t="s">
        <v>5195</v>
      </c>
      <c r="F1332">
        <v>0.27</v>
      </c>
      <c r="G1332" t="s">
        <v>5247</v>
      </c>
      <c r="H1332" t="s">
        <v>6558</v>
      </c>
      <c r="I1332" t="s">
        <v>10</v>
      </c>
      <c r="J1332" t="s">
        <v>1106</v>
      </c>
      <c r="K1332">
        <v>5</v>
      </c>
      <c r="L1332" t="s">
        <v>4541</v>
      </c>
      <c r="M1332">
        <v>6.0701776889939399E-2</v>
      </c>
      <c r="N1332">
        <v>0.67916015691032094</v>
      </c>
    </row>
    <row r="1333" spans="1:14">
      <c r="A1333" t="s">
        <v>1449</v>
      </c>
      <c r="B1333">
        <v>13</v>
      </c>
      <c r="C1333">
        <v>78987827</v>
      </c>
      <c r="D1333">
        <v>79561962</v>
      </c>
      <c r="E1333" t="s">
        <v>5195</v>
      </c>
      <c r="F1333">
        <v>0.43</v>
      </c>
      <c r="G1333" t="s">
        <v>5247</v>
      </c>
      <c r="H1333" t="s">
        <v>6559</v>
      </c>
      <c r="I1333" t="s">
        <v>14</v>
      </c>
      <c r="J1333" t="s">
        <v>1106</v>
      </c>
      <c r="K1333">
        <v>16</v>
      </c>
      <c r="L1333" t="s">
        <v>4520</v>
      </c>
      <c r="M1333">
        <v>0.22529371473349299</v>
      </c>
      <c r="N1333">
        <v>0.66181136054132805</v>
      </c>
    </row>
    <row r="1334" spans="1:14">
      <c r="A1334" t="s">
        <v>1450</v>
      </c>
      <c r="B1334">
        <v>2</v>
      </c>
      <c r="C1334">
        <v>69428658</v>
      </c>
      <c r="D1334">
        <v>69655790</v>
      </c>
      <c r="E1334" t="s">
        <v>5195</v>
      </c>
      <c r="F1334">
        <v>0.49</v>
      </c>
      <c r="G1334" t="s">
        <v>5247</v>
      </c>
      <c r="H1334" t="s">
        <v>6560</v>
      </c>
      <c r="I1334" t="s">
        <v>14</v>
      </c>
      <c r="J1334" t="s">
        <v>1106</v>
      </c>
      <c r="K1334">
        <v>16</v>
      </c>
      <c r="L1334" t="s">
        <v>4510</v>
      </c>
      <c r="M1334">
        <v>0.27196719773616401</v>
      </c>
      <c r="N1334">
        <v>0.71190495587452496</v>
      </c>
    </row>
    <row r="1335" spans="1:14">
      <c r="A1335" t="s">
        <v>1451</v>
      </c>
      <c r="B1335">
        <v>5</v>
      </c>
      <c r="C1335">
        <v>102717854</v>
      </c>
      <c r="D1335">
        <v>102053558</v>
      </c>
      <c r="E1335" t="s">
        <v>5196</v>
      </c>
      <c r="F1335">
        <v>0.33</v>
      </c>
      <c r="G1335" t="s">
        <v>5247</v>
      </c>
      <c r="H1335" t="s">
        <v>6561</v>
      </c>
      <c r="I1335" t="s">
        <v>14</v>
      </c>
      <c r="J1335" t="s">
        <v>1106</v>
      </c>
      <c r="K1335">
        <v>16</v>
      </c>
      <c r="L1335" t="s">
        <v>4487</v>
      </c>
      <c r="M1335">
        <v>0.15341403634209599</v>
      </c>
      <c r="N1335">
        <v>0.57241257503961196</v>
      </c>
    </row>
    <row r="1336" spans="1:14">
      <c r="A1336" t="s">
        <v>1452</v>
      </c>
      <c r="B1336">
        <v>7</v>
      </c>
      <c r="C1336">
        <v>3085586</v>
      </c>
      <c r="D1336">
        <v>3125220</v>
      </c>
      <c r="E1336" t="s">
        <v>5195</v>
      </c>
      <c r="F1336">
        <v>0</v>
      </c>
      <c r="G1336" t="s">
        <v>5247</v>
      </c>
      <c r="H1336" t="s">
        <v>6562</v>
      </c>
      <c r="I1336" t="s">
        <v>14</v>
      </c>
      <c r="J1336" t="s">
        <v>1106</v>
      </c>
      <c r="K1336">
        <v>16</v>
      </c>
      <c r="L1336" t="s">
        <v>5247</v>
      </c>
      <c r="M1336">
        <v>0</v>
      </c>
      <c r="N1336">
        <v>0.193607680534436</v>
      </c>
    </row>
    <row r="1337" spans="1:14">
      <c r="A1337" t="s">
        <v>1453</v>
      </c>
      <c r="B1337">
        <v>17</v>
      </c>
      <c r="C1337">
        <v>27991561</v>
      </c>
      <c r="D1337">
        <v>26318587</v>
      </c>
      <c r="E1337" t="s">
        <v>5196</v>
      </c>
      <c r="F1337">
        <v>0.19</v>
      </c>
      <c r="G1337" t="s">
        <v>5247</v>
      </c>
      <c r="H1337" t="s">
        <v>6563</v>
      </c>
      <c r="I1337" t="s">
        <v>10</v>
      </c>
      <c r="J1337" t="s">
        <v>1106</v>
      </c>
      <c r="K1337">
        <v>7</v>
      </c>
      <c r="L1337" t="s">
        <v>4446</v>
      </c>
      <c r="M1337">
        <v>4.1778848801113003E-2</v>
      </c>
      <c r="N1337">
        <v>0.55790602094023301</v>
      </c>
    </row>
    <row r="1338" spans="1:14">
      <c r="A1338" t="s">
        <v>1453</v>
      </c>
      <c r="B1338">
        <v>17</v>
      </c>
      <c r="C1338">
        <v>27991561</v>
      </c>
      <c r="D1338">
        <v>26318587</v>
      </c>
      <c r="E1338" t="s">
        <v>5196</v>
      </c>
      <c r="F1338">
        <v>0</v>
      </c>
      <c r="G1338" t="s">
        <v>5247</v>
      </c>
      <c r="H1338" t="s">
        <v>6564</v>
      </c>
      <c r="I1338" t="s">
        <v>13</v>
      </c>
      <c r="J1338" t="s">
        <v>1106</v>
      </c>
      <c r="K1338">
        <v>7</v>
      </c>
      <c r="L1338" t="s">
        <v>5247</v>
      </c>
      <c r="M1338">
        <v>0</v>
      </c>
      <c r="N1338">
        <v>0.35433043506668699</v>
      </c>
    </row>
    <row r="1339" spans="1:14">
      <c r="A1339" t="s">
        <v>1453</v>
      </c>
      <c r="B1339">
        <v>17</v>
      </c>
      <c r="C1339">
        <v>27991561</v>
      </c>
      <c r="D1339">
        <v>26318587</v>
      </c>
      <c r="E1339" t="s">
        <v>5196</v>
      </c>
      <c r="F1339">
        <v>0.18</v>
      </c>
      <c r="G1339" t="s">
        <v>5247</v>
      </c>
      <c r="H1339" t="s">
        <v>6565</v>
      </c>
      <c r="I1339" t="s">
        <v>14</v>
      </c>
      <c r="J1339" t="s">
        <v>1106</v>
      </c>
      <c r="K1339">
        <v>16</v>
      </c>
      <c r="L1339" t="s">
        <v>4477</v>
      </c>
      <c r="M1339">
        <v>6.1913216705024303E-2</v>
      </c>
      <c r="N1339">
        <v>0.42199569883701499</v>
      </c>
    </row>
    <row r="1340" spans="1:14">
      <c r="A1340" t="s">
        <v>1456</v>
      </c>
      <c r="B1340">
        <v>19</v>
      </c>
      <c r="C1340">
        <v>30427409</v>
      </c>
      <c r="D1340">
        <v>30918316</v>
      </c>
      <c r="E1340" t="s">
        <v>5196</v>
      </c>
      <c r="F1340">
        <v>0.45</v>
      </c>
      <c r="G1340" t="s">
        <v>5247</v>
      </c>
      <c r="H1340" t="s">
        <v>6566</v>
      </c>
      <c r="I1340" t="s">
        <v>10</v>
      </c>
      <c r="J1340" t="s">
        <v>1106</v>
      </c>
      <c r="K1340">
        <v>6</v>
      </c>
      <c r="L1340" t="s">
        <v>4469</v>
      </c>
      <c r="M1340">
        <v>0.158086724836353</v>
      </c>
      <c r="N1340">
        <v>0.78094670395386301</v>
      </c>
    </row>
    <row r="1341" spans="1:14">
      <c r="A1341" t="s">
        <v>1456</v>
      </c>
      <c r="B1341">
        <v>19</v>
      </c>
      <c r="C1341">
        <v>30427409</v>
      </c>
      <c r="D1341">
        <v>30918316</v>
      </c>
      <c r="E1341" t="s">
        <v>5196</v>
      </c>
      <c r="F1341">
        <v>0.2</v>
      </c>
      <c r="G1341" t="s">
        <v>5247</v>
      </c>
      <c r="H1341" t="s">
        <v>6567</v>
      </c>
      <c r="I1341" t="s">
        <v>13</v>
      </c>
      <c r="J1341" t="s">
        <v>1106</v>
      </c>
      <c r="K1341">
        <v>5</v>
      </c>
      <c r="L1341" t="s">
        <v>4484</v>
      </c>
      <c r="M1341">
        <v>3.6224108632430099E-2</v>
      </c>
      <c r="N1341">
        <v>0.62446537023747495</v>
      </c>
    </row>
    <row r="1342" spans="1:14">
      <c r="A1342" t="s">
        <v>1456</v>
      </c>
      <c r="B1342">
        <v>19</v>
      </c>
      <c r="C1342">
        <v>30427409</v>
      </c>
      <c r="D1342">
        <v>30918316</v>
      </c>
      <c r="E1342" t="s">
        <v>5196</v>
      </c>
      <c r="F1342">
        <v>0.52</v>
      </c>
      <c r="G1342" t="s">
        <v>5247</v>
      </c>
      <c r="H1342" t="s">
        <v>6568</v>
      </c>
      <c r="I1342" t="s">
        <v>14</v>
      </c>
      <c r="J1342" t="s">
        <v>1106</v>
      </c>
      <c r="K1342">
        <v>16</v>
      </c>
      <c r="L1342" t="s">
        <v>4515</v>
      </c>
      <c r="M1342">
        <v>0.29626545616538003</v>
      </c>
      <c r="N1342">
        <v>0.73599023661324203</v>
      </c>
    </row>
    <row r="1343" spans="1:14">
      <c r="A1343" t="s">
        <v>1459</v>
      </c>
      <c r="B1343">
        <v>4</v>
      </c>
      <c r="C1343">
        <v>38653060</v>
      </c>
      <c r="D1343">
        <v>38654681</v>
      </c>
      <c r="E1343" t="s">
        <v>5195</v>
      </c>
      <c r="F1343">
        <v>0.22</v>
      </c>
      <c r="G1343" t="s">
        <v>5247</v>
      </c>
      <c r="H1343" t="s">
        <v>6569</v>
      </c>
      <c r="I1343" t="s">
        <v>13</v>
      </c>
      <c r="J1343" t="s">
        <v>1106</v>
      </c>
      <c r="K1343">
        <v>5</v>
      </c>
      <c r="L1343" t="s">
        <v>4476</v>
      </c>
      <c r="M1343">
        <v>4.2728423691493898E-2</v>
      </c>
      <c r="N1343">
        <v>0.64058175658708405</v>
      </c>
    </row>
    <row r="1344" spans="1:14">
      <c r="A1344" t="s">
        <v>1459</v>
      </c>
      <c r="B1344">
        <v>4</v>
      </c>
      <c r="C1344">
        <v>38653060</v>
      </c>
      <c r="D1344">
        <v>38654681</v>
      </c>
      <c r="E1344" t="s">
        <v>5195</v>
      </c>
      <c r="F1344">
        <v>0.81</v>
      </c>
      <c r="G1344" t="s">
        <v>5247</v>
      </c>
      <c r="H1344" t="s">
        <v>6570</v>
      </c>
      <c r="I1344" t="s">
        <v>14</v>
      </c>
      <c r="J1344" t="s">
        <v>1106</v>
      </c>
      <c r="K1344">
        <v>16</v>
      </c>
      <c r="L1344" t="s">
        <v>4513</v>
      </c>
      <c r="M1344">
        <v>0.56722925081987297</v>
      </c>
      <c r="N1344">
        <v>0.93273398724877699</v>
      </c>
    </row>
    <row r="1345" spans="1:14">
      <c r="A1345" t="s">
        <v>1460</v>
      </c>
      <c r="B1345">
        <v>3</v>
      </c>
      <c r="C1345">
        <v>20673088</v>
      </c>
      <c r="D1345">
        <v>20714580</v>
      </c>
      <c r="E1345" t="s">
        <v>5198</v>
      </c>
      <c r="F1345">
        <v>0.81</v>
      </c>
      <c r="G1345" t="s">
        <v>5247</v>
      </c>
      <c r="H1345" t="s">
        <v>6571</v>
      </c>
      <c r="I1345" t="s">
        <v>14</v>
      </c>
      <c r="J1345" t="s">
        <v>1106</v>
      </c>
      <c r="K1345">
        <v>16</v>
      </c>
      <c r="L1345" t="s">
        <v>4513</v>
      </c>
      <c r="M1345">
        <v>0.56722925081987297</v>
      </c>
      <c r="N1345">
        <v>0.93273398724877699</v>
      </c>
    </row>
    <row r="1346" spans="1:14">
      <c r="A1346" t="s">
        <v>1461</v>
      </c>
      <c r="B1346">
        <v>10</v>
      </c>
      <c r="C1346">
        <v>132179185</v>
      </c>
      <c r="D1346">
        <v>133992689</v>
      </c>
      <c r="E1346" t="s">
        <v>5195</v>
      </c>
      <c r="F1346">
        <v>0.8</v>
      </c>
      <c r="G1346" t="s">
        <v>5247</v>
      </c>
      <c r="H1346" t="s">
        <v>6572</v>
      </c>
      <c r="I1346" t="s">
        <v>13</v>
      </c>
      <c r="J1346" t="s">
        <v>1106</v>
      </c>
      <c r="K1346">
        <v>5</v>
      </c>
      <c r="L1346" t="s">
        <v>4503</v>
      </c>
      <c r="M1346">
        <v>0.375534629762525</v>
      </c>
      <c r="N1346">
        <v>0.96377589136757003</v>
      </c>
    </row>
    <row r="1347" spans="1:14">
      <c r="A1347" t="s">
        <v>1461</v>
      </c>
      <c r="B1347">
        <v>10</v>
      </c>
      <c r="C1347">
        <v>132179185</v>
      </c>
      <c r="D1347">
        <v>133992689</v>
      </c>
      <c r="E1347" t="s">
        <v>5195</v>
      </c>
      <c r="F1347">
        <v>0.46</v>
      </c>
      <c r="G1347" t="s">
        <v>5247</v>
      </c>
      <c r="H1347" t="s">
        <v>6573</v>
      </c>
      <c r="I1347" t="s">
        <v>14</v>
      </c>
      <c r="J1347" t="s">
        <v>1106</v>
      </c>
      <c r="K1347">
        <v>16</v>
      </c>
      <c r="L1347" t="s">
        <v>4458</v>
      </c>
      <c r="M1347">
        <v>0.248308389151675</v>
      </c>
      <c r="N1347">
        <v>0.68718022529108003</v>
      </c>
    </row>
    <row r="1348" spans="1:14">
      <c r="A1348" t="s">
        <v>1462</v>
      </c>
      <c r="B1348">
        <v>14</v>
      </c>
      <c r="C1348">
        <v>46837215</v>
      </c>
      <c r="D1348">
        <v>47306418</v>
      </c>
      <c r="E1348" t="s">
        <v>5196</v>
      </c>
      <c r="F1348">
        <v>0.47</v>
      </c>
      <c r="G1348" t="s">
        <v>5247</v>
      </c>
      <c r="H1348" t="s">
        <v>6574</v>
      </c>
      <c r="I1348" t="s">
        <v>14</v>
      </c>
      <c r="J1348" t="s">
        <v>1106</v>
      </c>
      <c r="K1348">
        <v>16</v>
      </c>
      <c r="L1348" t="s">
        <v>4471</v>
      </c>
      <c r="M1348">
        <v>0.25612343630935402</v>
      </c>
      <c r="N1348">
        <v>0.695493024522712</v>
      </c>
    </row>
    <row r="1349" spans="1:14">
      <c r="A1349" t="s">
        <v>1463</v>
      </c>
      <c r="B1349">
        <v>11</v>
      </c>
      <c r="C1349">
        <v>8583046</v>
      </c>
      <c r="D1349">
        <v>8604593</v>
      </c>
      <c r="E1349" t="s">
        <v>5197</v>
      </c>
      <c r="F1349">
        <v>0.41</v>
      </c>
      <c r="G1349" t="s">
        <v>5247</v>
      </c>
      <c r="H1349" t="s">
        <v>6575</v>
      </c>
      <c r="I1349" t="s">
        <v>14</v>
      </c>
      <c r="J1349" t="s">
        <v>1106</v>
      </c>
      <c r="K1349">
        <v>16</v>
      </c>
      <c r="L1349" t="s">
        <v>5201</v>
      </c>
      <c r="M1349">
        <v>0.210313388487576</v>
      </c>
      <c r="N1349">
        <v>0.64453599400862305</v>
      </c>
    </row>
    <row r="1350" spans="1:14">
      <c r="A1350" t="s">
        <v>1464</v>
      </c>
      <c r="B1350">
        <v>1</v>
      </c>
      <c r="C1350">
        <v>82000094</v>
      </c>
      <c r="D1350">
        <v>82465778</v>
      </c>
      <c r="E1350" t="s">
        <v>5196</v>
      </c>
      <c r="F1350">
        <v>0.08</v>
      </c>
      <c r="G1350" t="s">
        <v>5247</v>
      </c>
      <c r="H1350" t="s">
        <v>6576</v>
      </c>
      <c r="I1350" t="s">
        <v>14</v>
      </c>
      <c r="J1350" t="s">
        <v>1106</v>
      </c>
      <c r="K1350">
        <v>16</v>
      </c>
      <c r="L1350" t="s">
        <v>4447</v>
      </c>
      <c r="M1350">
        <v>1.6879457268963199E-2</v>
      </c>
      <c r="N1350">
        <v>0.305750994379963</v>
      </c>
    </row>
    <row r="1351" spans="1:14">
      <c r="A1351" t="s">
        <v>1465</v>
      </c>
      <c r="B1351">
        <v>17</v>
      </c>
      <c r="C1351">
        <v>21358248</v>
      </c>
      <c r="D1351">
        <v>21261560</v>
      </c>
      <c r="E1351" t="s">
        <v>5195</v>
      </c>
      <c r="F1351">
        <v>0.44</v>
      </c>
      <c r="G1351" t="s">
        <v>5247</v>
      </c>
      <c r="H1351" t="s">
        <v>6577</v>
      </c>
      <c r="I1351" t="s">
        <v>10</v>
      </c>
      <c r="J1351" t="s">
        <v>1106</v>
      </c>
      <c r="K1351">
        <v>5</v>
      </c>
      <c r="L1351" t="s">
        <v>4466</v>
      </c>
      <c r="M1351">
        <v>0.13783721668705201</v>
      </c>
      <c r="N1351">
        <v>0.79430067908692903</v>
      </c>
    </row>
    <row r="1352" spans="1:14">
      <c r="A1352" t="s">
        <v>1465</v>
      </c>
      <c r="B1352">
        <v>17</v>
      </c>
      <c r="C1352">
        <v>21358248</v>
      </c>
      <c r="D1352">
        <v>21261560</v>
      </c>
      <c r="E1352" t="s">
        <v>5195</v>
      </c>
      <c r="F1352">
        <v>0.74</v>
      </c>
      <c r="G1352" t="s">
        <v>5247</v>
      </c>
      <c r="H1352" t="s">
        <v>6578</v>
      </c>
      <c r="I1352" t="s">
        <v>13</v>
      </c>
      <c r="J1352" t="s">
        <v>1106</v>
      </c>
      <c r="K1352">
        <v>5</v>
      </c>
      <c r="L1352" t="s">
        <v>4464</v>
      </c>
      <c r="M1352">
        <v>0.328367954363665</v>
      </c>
      <c r="N1352">
        <v>0.943080462540411</v>
      </c>
    </row>
    <row r="1353" spans="1:14">
      <c r="A1353" t="s">
        <v>1465</v>
      </c>
      <c r="B1353">
        <v>17</v>
      </c>
      <c r="C1353">
        <v>21358248</v>
      </c>
      <c r="D1353">
        <v>21261560</v>
      </c>
      <c r="E1353" t="s">
        <v>5195</v>
      </c>
      <c r="F1353">
        <v>0.37</v>
      </c>
      <c r="G1353" t="s">
        <v>5247</v>
      </c>
      <c r="H1353" t="s">
        <v>6579</v>
      </c>
      <c r="I1353" t="s">
        <v>14</v>
      </c>
      <c r="J1353" t="s">
        <v>1106</v>
      </c>
      <c r="K1353">
        <v>16</v>
      </c>
      <c r="L1353" t="s">
        <v>4505</v>
      </c>
      <c r="M1353">
        <v>0.18124511290142301</v>
      </c>
      <c r="N1353">
        <v>0.60909288403753004</v>
      </c>
    </row>
    <row r="1354" spans="1:14">
      <c r="A1354" t="s">
        <v>1466</v>
      </c>
      <c r="B1354">
        <v>11</v>
      </c>
      <c r="C1354">
        <v>64673448</v>
      </c>
      <c r="D1354">
        <v>64440920</v>
      </c>
      <c r="E1354" t="s">
        <v>5197</v>
      </c>
      <c r="F1354">
        <v>0.72</v>
      </c>
      <c r="G1354" t="s">
        <v>5247</v>
      </c>
      <c r="H1354" t="s">
        <v>6580</v>
      </c>
      <c r="I1354" t="s">
        <v>10</v>
      </c>
      <c r="J1354" t="s">
        <v>1106</v>
      </c>
      <c r="K1354">
        <v>5</v>
      </c>
      <c r="L1354" t="s">
        <v>4516</v>
      </c>
      <c r="M1354">
        <v>0.313402000271231</v>
      </c>
      <c r="N1354">
        <v>0.93542571522417295</v>
      </c>
    </row>
    <row r="1355" spans="1:14">
      <c r="A1355" t="s">
        <v>1466</v>
      </c>
      <c r="B1355">
        <v>11</v>
      </c>
      <c r="C1355">
        <v>64673448</v>
      </c>
      <c r="D1355">
        <v>64440920</v>
      </c>
      <c r="E1355" t="s">
        <v>5197</v>
      </c>
      <c r="F1355">
        <v>0.51</v>
      </c>
      <c r="G1355" t="s">
        <v>5247</v>
      </c>
      <c r="H1355" t="s">
        <v>6581</v>
      </c>
      <c r="I1355" t="s">
        <v>13</v>
      </c>
      <c r="J1355" t="s">
        <v>1106</v>
      </c>
      <c r="K1355">
        <v>7</v>
      </c>
      <c r="L1355" t="s">
        <v>4514</v>
      </c>
      <c r="M1355">
        <v>0.20886682564552</v>
      </c>
      <c r="N1355">
        <v>0.80404656565314703</v>
      </c>
    </row>
    <row r="1356" spans="1:14">
      <c r="A1356" t="s">
        <v>1466</v>
      </c>
      <c r="B1356">
        <v>11</v>
      </c>
      <c r="C1356">
        <v>64673448</v>
      </c>
      <c r="D1356">
        <v>64440920</v>
      </c>
      <c r="E1356" t="s">
        <v>5197</v>
      </c>
      <c r="F1356">
        <v>0.63</v>
      </c>
      <c r="G1356" t="s">
        <v>5247</v>
      </c>
      <c r="H1356" t="s">
        <v>6582</v>
      </c>
      <c r="I1356" t="s">
        <v>14</v>
      </c>
      <c r="J1356" t="s">
        <v>1106</v>
      </c>
      <c r="K1356">
        <v>16</v>
      </c>
      <c r="L1356" t="s">
        <v>4480</v>
      </c>
      <c r="M1356">
        <v>0.39090711596247002</v>
      </c>
      <c r="N1356">
        <v>0.81875488709857702</v>
      </c>
    </row>
    <row r="1357" spans="1:14">
      <c r="A1357" t="s">
        <v>1471</v>
      </c>
      <c r="B1357">
        <v>3</v>
      </c>
      <c r="C1357">
        <v>161736158</v>
      </c>
      <c r="D1357">
        <v>161453946</v>
      </c>
      <c r="E1357" t="s">
        <v>5195</v>
      </c>
      <c r="F1357">
        <v>0.38</v>
      </c>
      <c r="G1357" t="s">
        <v>5247</v>
      </c>
      <c r="H1357" t="s">
        <v>6583</v>
      </c>
      <c r="I1357" t="s">
        <v>10</v>
      </c>
      <c r="J1357" t="s">
        <v>1106</v>
      </c>
      <c r="K1357">
        <v>7</v>
      </c>
      <c r="L1357" t="s">
        <v>4441</v>
      </c>
      <c r="M1357">
        <v>0.130478265884761</v>
      </c>
      <c r="N1357">
        <v>0.71456103853124397</v>
      </c>
    </row>
    <row r="1358" spans="1:14">
      <c r="A1358" t="s">
        <v>1471</v>
      </c>
      <c r="B1358">
        <v>3</v>
      </c>
      <c r="C1358">
        <v>161736158</v>
      </c>
      <c r="D1358">
        <v>161453946</v>
      </c>
      <c r="E1358" t="s">
        <v>5195</v>
      </c>
      <c r="F1358">
        <v>0.69</v>
      </c>
      <c r="G1358" t="s">
        <v>5247</v>
      </c>
      <c r="H1358" t="s">
        <v>6584</v>
      </c>
      <c r="I1358" t="s">
        <v>13</v>
      </c>
      <c r="J1358" t="s">
        <v>1106</v>
      </c>
      <c r="K1358">
        <v>5</v>
      </c>
      <c r="L1358" t="s">
        <v>4566</v>
      </c>
      <c r="M1358">
        <v>0.29161518403616099</v>
      </c>
      <c r="N1358">
        <v>0.92328147934623295</v>
      </c>
    </row>
    <row r="1359" spans="1:14">
      <c r="A1359" t="s">
        <v>1471</v>
      </c>
      <c r="B1359">
        <v>3</v>
      </c>
      <c r="C1359">
        <v>161736158</v>
      </c>
      <c r="D1359">
        <v>161453946</v>
      </c>
      <c r="E1359" t="s">
        <v>5195</v>
      </c>
      <c r="F1359">
        <v>0.52</v>
      </c>
      <c r="G1359" t="s">
        <v>5247</v>
      </c>
      <c r="H1359" t="s">
        <v>6585</v>
      </c>
      <c r="I1359" t="s">
        <v>14</v>
      </c>
      <c r="J1359" t="s">
        <v>1106</v>
      </c>
      <c r="K1359">
        <v>16</v>
      </c>
      <c r="L1359" t="s">
        <v>4515</v>
      </c>
      <c r="M1359">
        <v>0.29626545616538003</v>
      </c>
      <c r="N1359">
        <v>0.73599023661324203</v>
      </c>
    </row>
    <row r="1360" spans="1:14">
      <c r="A1360" t="s">
        <v>1474</v>
      </c>
      <c r="B1360">
        <v>11</v>
      </c>
      <c r="C1360">
        <v>17387083</v>
      </c>
      <c r="D1360">
        <v>17408630</v>
      </c>
      <c r="E1360" t="s">
        <v>5195</v>
      </c>
      <c r="F1360">
        <v>0.76</v>
      </c>
      <c r="G1360" t="s">
        <v>5247</v>
      </c>
      <c r="H1360" t="s">
        <v>6586</v>
      </c>
      <c r="I1360" t="s">
        <v>14</v>
      </c>
      <c r="J1360" t="s">
        <v>1106</v>
      </c>
      <c r="K1360">
        <v>16</v>
      </c>
      <c r="L1360" t="s">
        <v>4440</v>
      </c>
      <c r="M1360">
        <v>0.51511649459244402</v>
      </c>
      <c r="N1360">
        <v>0.90420751152964995</v>
      </c>
    </row>
    <row r="1361" spans="1:14">
      <c r="A1361" t="s">
        <v>1475</v>
      </c>
      <c r="B1361">
        <v>12</v>
      </c>
      <c r="C1361">
        <v>97190579</v>
      </c>
      <c r="D1361">
        <v>97584357</v>
      </c>
      <c r="E1361" t="s">
        <v>5195</v>
      </c>
      <c r="F1361">
        <v>0.05</v>
      </c>
      <c r="G1361" t="s">
        <v>5247</v>
      </c>
      <c r="H1361" t="s">
        <v>6587</v>
      </c>
      <c r="I1361" t="s">
        <v>14</v>
      </c>
      <c r="J1361" t="s">
        <v>1106</v>
      </c>
      <c r="K1361">
        <v>16</v>
      </c>
      <c r="L1361" t="s">
        <v>4544</v>
      </c>
      <c r="M1361">
        <v>7.5593352321114398E-3</v>
      </c>
      <c r="N1361">
        <v>0.26668757724888098</v>
      </c>
    </row>
    <row r="1362" spans="1:14">
      <c r="A1362" t="s">
        <v>1476</v>
      </c>
      <c r="B1362">
        <v>12</v>
      </c>
      <c r="C1362">
        <v>117539745</v>
      </c>
      <c r="D1362">
        <v>117977550</v>
      </c>
      <c r="E1362" t="s">
        <v>5195</v>
      </c>
      <c r="F1362">
        <v>0</v>
      </c>
      <c r="G1362" t="s">
        <v>5247</v>
      </c>
      <c r="H1362" t="s">
        <v>6588</v>
      </c>
      <c r="I1362" t="s">
        <v>14</v>
      </c>
      <c r="J1362" t="s">
        <v>1106</v>
      </c>
      <c r="K1362">
        <v>16</v>
      </c>
      <c r="L1362" t="s">
        <v>5247</v>
      </c>
      <c r="M1362">
        <v>0</v>
      </c>
      <c r="N1362">
        <v>0.193607680534436</v>
      </c>
    </row>
    <row r="1363" spans="1:14">
      <c r="A1363" t="s">
        <v>1477</v>
      </c>
      <c r="B1363">
        <v>3</v>
      </c>
      <c r="C1363">
        <v>58410136</v>
      </c>
      <c r="D1363">
        <v>58395863</v>
      </c>
      <c r="E1363" t="s">
        <v>5198</v>
      </c>
      <c r="F1363">
        <v>0.17</v>
      </c>
      <c r="G1363" t="s">
        <v>5247</v>
      </c>
      <c r="H1363" t="s">
        <v>6589</v>
      </c>
      <c r="I1363" t="s">
        <v>14</v>
      </c>
      <c r="J1363" t="s">
        <v>1106</v>
      </c>
      <c r="K1363">
        <v>16</v>
      </c>
      <c r="L1363" t="s">
        <v>4509</v>
      </c>
      <c r="M1363">
        <v>5.668995858446E-2</v>
      </c>
      <c r="N1363">
        <v>0.41109111056826803</v>
      </c>
    </row>
    <row r="1364" spans="1:14">
      <c r="A1364" t="s">
        <v>1478</v>
      </c>
      <c r="B1364">
        <v>3</v>
      </c>
      <c r="C1364">
        <v>87975836</v>
      </c>
      <c r="D1364">
        <v>88024986</v>
      </c>
      <c r="E1364" t="s">
        <v>5195</v>
      </c>
      <c r="F1364">
        <v>0.35</v>
      </c>
      <c r="G1364" t="s">
        <v>5247</v>
      </c>
      <c r="H1364" t="s">
        <v>6590</v>
      </c>
      <c r="I1364" t="s">
        <v>13</v>
      </c>
      <c r="J1364" t="s">
        <v>1106</v>
      </c>
      <c r="K1364">
        <v>5</v>
      </c>
      <c r="L1364" t="s">
        <v>4489</v>
      </c>
      <c r="M1364">
        <v>9.4092631159024706E-2</v>
      </c>
      <c r="N1364">
        <v>0.73625210827592802</v>
      </c>
    </row>
    <row r="1365" spans="1:14">
      <c r="A1365" t="s">
        <v>1478</v>
      </c>
      <c r="B1365">
        <v>3</v>
      </c>
      <c r="C1365">
        <v>87975836</v>
      </c>
      <c r="D1365">
        <v>88024986</v>
      </c>
      <c r="E1365" t="s">
        <v>5195</v>
      </c>
      <c r="F1365">
        <v>0.33</v>
      </c>
      <c r="G1365" t="s">
        <v>5247</v>
      </c>
      <c r="H1365" t="s">
        <v>6591</v>
      </c>
      <c r="I1365" t="s">
        <v>14</v>
      </c>
      <c r="J1365" t="s">
        <v>1106</v>
      </c>
      <c r="K1365">
        <v>16</v>
      </c>
      <c r="L1365" t="s">
        <v>4487</v>
      </c>
      <c r="M1365">
        <v>0.15341403634209599</v>
      </c>
      <c r="N1365">
        <v>0.57241257503961196</v>
      </c>
    </row>
    <row r="1366" spans="1:14">
      <c r="A1366" t="s">
        <v>1479</v>
      </c>
      <c r="B1366">
        <v>3</v>
      </c>
      <c r="C1366">
        <v>9465630</v>
      </c>
      <c r="D1366">
        <v>9507314</v>
      </c>
      <c r="E1366" t="s">
        <v>5196</v>
      </c>
      <c r="F1366">
        <v>0</v>
      </c>
      <c r="G1366" t="s">
        <v>5247</v>
      </c>
      <c r="H1366" t="s">
        <v>6592</v>
      </c>
      <c r="I1366" t="s">
        <v>14</v>
      </c>
      <c r="J1366" t="s">
        <v>1106</v>
      </c>
      <c r="K1366">
        <v>16</v>
      </c>
      <c r="L1366" t="s">
        <v>5247</v>
      </c>
      <c r="M1366">
        <v>0</v>
      </c>
      <c r="N1366">
        <v>0.193607680534436</v>
      </c>
    </row>
    <row r="1367" spans="1:14">
      <c r="A1367" t="s">
        <v>1480</v>
      </c>
      <c r="B1367">
        <v>20</v>
      </c>
      <c r="C1367">
        <v>52471323</v>
      </c>
      <c r="D1367">
        <v>51087862</v>
      </c>
      <c r="E1367" t="s">
        <v>5195</v>
      </c>
      <c r="F1367">
        <v>0.45</v>
      </c>
      <c r="G1367" t="s">
        <v>5247</v>
      </c>
      <c r="H1367" t="s">
        <v>6593</v>
      </c>
      <c r="I1367" t="s">
        <v>13</v>
      </c>
      <c r="J1367" t="s">
        <v>1106</v>
      </c>
      <c r="K1367">
        <v>6</v>
      </c>
      <c r="L1367" t="s">
        <v>4469</v>
      </c>
      <c r="M1367">
        <v>0.158086724836353</v>
      </c>
      <c r="N1367">
        <v>0.78094670395386301</v>
      </c>
    </row>
    <row r="1368" spans="1:14">
      <c r="A1368" t="s">
        <v>1480</v>
      </c>
      <c r="B1368">
        <v>20</v>
      </c>
      <c r="C1368">
        <v>52471323</v>
      </c>
      <c r="D1368">
        <v>51087862</v>
      </c>
      <c r="E1368" t="s">
        <v>5195</v>
      </c>
      <c r="F1368">
        <v>0.15</v>
      </c>
      <c r="G1368" t="s">
        <v>5247</v>
      </c>
      <c r="H1368" t="s">
        <v>6594</v>
      </c>
      <c r="I1368" t="s">
        <v>14</v>
      </c>
      <c r="J1368" t="s">
        <v>1106</v>
      </c>
      <c r="K1368">
        <v>16</v>
      </c>
      <c r="L1368" t="s">
        <v>4455</v>
      </c>
      <c r="M1368">
        <v>4.6658155288370001E-2</v>
      </c>
      <c r="N1368">
        <v>0.38886722108573502</v>
      </c>
    </row>
    <row r="1369" spans="1:14">
      <c r="A1369" t="s">
        <v>1481</v>
      </c>
      <c r="B1369">
        <v>20</v>
      </c>
      <c r="C1369">
        <v>55803977</v>
      </c>
      <c r="D1369">
        <v>54379033</v>
      </c>
      <c r="E1369" t="s">
        <v>5196</v>
      </c>
      <c r="F1369">
        <v>0.21</v>
      </c>
      <c r="G1369" t="s">
        <v>5247</v>
      </c>
      <c r="H1369" t="s">
        <v>6595</v>
      </c>
      <c r="I1369" t="s">
        <v>14</v>
      </c>
      <c r="J1369" t="s">
        <v>1106</v>
      </c>
      <c r="K1369">
        <v>16</v>
      </c>
      <c r="L1369" t="s">
        <v>4442</v>
      </c>
      <c r="M1369">
        <v>7.8338045832293507E-2</v>
      </c>
      <c r="N1369">
        <v>0.45395440887768002</v>
      </c>
    </row>
    <row r="1370" spans="1:14">
      <c r="A1370" t="s">
        <v>1482</v>
      </c>
      <c r="B1370">
        <v>2</v>
      </c>
      <c r="C1370">
        <v>165291814</v>
      </c>
      <c r="D1370">
        <v>166148324</v>
      </c>
      <c r="E1370" t="s">
        <v>5196</v>
      </c>
      <c r="F1370">
        <v>0.91</v>
      </c>
      <c r="G1370" t="s">
        <v>5247</v>
      </c>
      <c r="H1370" t="s">
        <v>6596</v>
      </c>
      <c r="I1370" t="s">
        <v>14</v>
      </c>
      <c r="J1370" t="s">
        <v>1106</v>
      </c>
      <c r="K1370">
        <v>16</v>
      </c>
      <c r="L1370" t="s">
        <v>4534</v>
      </c>
      <c r="M1370">
        <v>0.68176683412285399</v>
      </c>
      <c r="N1370">
        <v>0.97947486783890803</v>
      </c>
    </row>
    <row r="1371" spans="1:14">
      <c r="A1371" t="s">
        <v>1483</v>
      </c>
      <c r="B1371">
        <v>12</v>
      </c>
      <c r="C1371">
        <v>114096867</v>
      </c>
      <c r="D1371">
        <v>114534672</v>
      </c>
      <c r="E1371" t="s">
        <v>5195</v>
      </c>
      <c r="F1371">
        <v>1</v>
      </c>
      <c r="G1371" t="s">
        <v>5247</v>
      </c>
      <c r="H1371" t="s">
        <v>6597</v>
      </c>
      <c r="I1371" t="s">
        <v>14</v>
      </c>
      <c r="J1371" t="s">
        <v>1106</v>
      </c>
      <c r="K1371">
        <v>16</v>
      </c>
      <c r="L1371" t="s">
        <v>5273</v>
      </c>
      <c r="M1371">
        <v>0.806392319465564</v>
      </c>
      <c r="N1371">
        <v>1</v>
      </c>
    </row>
    <row r="1372" spans="1:14">
      <c r="A1372" t="s">
        <v>1484</v>
      </c>
      <c r="B1372">
        <v>1</v>
      </c>
      <c r="C1372">
        <v>109476817</v>
      </c>
      <c r="D1372">
        <v>110019439</v>
      </c>
      <c r="E1372" t="s">
        <v>5198</v>
      </c>
      <c r="F1372">
        <v>0</v>
      </c>
      <c r="G1372" t="s">
        <v>5247</v>
      </c>
      <c r="H1372" t="s">
        <v>6598</v>
      </c>
      <c r="I1372" t="s">
        <v>14</v>
      </c>
      <c r="J1372" t="s">
        <v>1106</v>
      </c>
      <c r="K1372">
        <v>16</v>
      </c>
      <c r="L1372" t="s">
        <v>5247</v>
      </c>
      <c r="M1372">
        <v>0</v>
      </c>
      <c r="N1372">
        <v>0.193607680534436</v>
      </c>
    </row>
    <row r="1373" spans="1:14">
      <c r="A1373" t="s">
        <v>1485</v>
      </c>
      <c r="B1373">
        <v>2</v>
      </c>
      <c r="C1373">
        <v>211431369</v>
      </c>
      <c r="D1373">
        <v>212296094</v>
      </c>
      <c r="E1373" t="s">
        <v>5197</v>
      </c>
      <c r="F1373">
        <v>0.69</v>
      </c>
      <c r="G1373" t="s">
        <v>5247</v>
      </c>
      <c r="H1373" t="s">
        <v>6599</v>
      </c>
      <c r="I1373" t="s">
        <v>13</v>
      </c>
      <c r="J1373" t="s">
        <v>1106</v>
      </c>
      <c r="K1373">
        <v>5</v>
      </c>
      <c r="L1373" t="s">
        <v>4566</v>
      </c>
      <c r="M1373">
        <v>0.29161518403616099</v>
      </c>
      <c r="N1373">
        <v>0.92328147934623295</v>
      </c>
    </row>
    <row r="1374" spans="1:14">
      <c r="A1374" t="s">
        <v>1485</v>
      </c>
      <c r="B1374">
        <v>2</v>
      </c>
      <c r="C1374">
        <v>211431369</v>
      </c>
      <c r="D1374">
        <v>212296094</v>
      </c>
      <c r="E1374" t="s">
        <v>5197</v>
      </c>
      <c r="F1374">
        <v>0.3</v>
      </c>
      <c r="G1374" t="s">
        <v>5247</v>
      </c>
      <c r="H1374" t="s">
        <v>6600</v>
      </c>
      <c r="I1374" t="s">
        <v>14</v>
      </c>
      <c r="J1374" t="s">
        <v>1106</v>
      </c>
      <c r="K1374">
        <v>16</v>
      </c>
      <c r="L1374" t="s">
        <v>4560</v>
      </c>
      <c r="M1374">
        <v>0.13339990969917401</v>
      </c>
      <c r="N1374">
        <v>0.54404316251460105</v>
      </c>
    </row>
    <row r="1375" spans="1:14">
      <c r="A1375" t="s">
        <v>1486</v>
      </c>
      <c r="B1375">
        <v>6</v>
      </c>
      <c r="C1375">
        <v>34860776</v>
      </c>
      <c r="D1375">
        <v>34828553</v>
      </c>
      <c r="E1375" t="s">
        <v>5195</v>
      </c>
      <c r="F1375">
        <v>0.31</v>
      </c>
      <c r="G1375" t="s">
        <v>5247</v>
      </c>
      <c r="H1375" t="s">
        <v>6601</v>
      </c>
      <c r="I1375" t="s">
        <v>10</v>
      </c>
      <c r="J1375" t="s">
        <v>1106</v>
      </c>
      <c r="K1375">
        <v>5</v>
      </c>
      <c r="L1375" t="s">
        <v>4485</v>
      </c>
      <c r="M1375">
        <v>7.6718520653767303E-2</v>
      </c>
      <c r="N1375">
        <v>0.70838481596383895</v>
      </c>
    </row>
    <row r="1376" spans="1:14">
      <c r="A1376" t="s">
        <v>1486</v>
      </c>
      <c r="B1376">
        <v>6</v>
      </c>
      <c r="C1376">
        <v>34860776</v>
      </c>
      <c r="D1376">
        <v>34828553</v>
      </c>
      <c r="E1376" t="s">
        <v>5195</v>
      </c>
      <c r="F1376">
        <v>0.11</v>
      </c>
      <c r="G1376" t="s">
        <v>5247</v>
      </c>
      <c r="H1376" t="s">
        <v>6602</v>
      </c>
      <c r="I1376" t="s">
        <v>13</v>
      </c>
      <c r="J1376" t="s">
        <v>1106</v>
      </c>
      <c r="K1376">
        <v>6</v>
      </c>
      <c r="L1376" t="s">
        <v>4483</v>
      </c>
      <c r="M1376">
        <v>1.4464730937668299E-2</v>
      </c>
      <c r="N1376">
        <v>0.50999601362602098</v>
      </c>
    </row>
    <row r="1377" spans="1:14">
      <c r="A1377" t="s">
        <v>1486</v>
      </c>
      <c r="B1377">
        <v>6</v>
      </c>
      <c r="C1377">
        <v>34860776</v>
      </c>
      <c r="D1377">
        <v>34828553</v>
      </c>
      <c r="E1377" t="s">
        <v>5195</v>
      </c>
      <c r="F1377">
        <v>0.54</v>
      </c>
      <c r="G1377" t="s">
        <v>5247</v>
      </c>
      <c r="H1377" t="s">
        <v>6603</v>
      </c>
      <c r="I1377" t="s">
        <v>14</v>
      </c>
      <c r="J1377" t="s">
        <v>1106</v>
      </c>
      <c r="K1377">
        <v>16</v>
      </c>
      <c r="L1377" t="s">
        <v>4564</v>
      </c>
      <c r="M1377">
        <v>0.31281977470891997</v>
      </c>
      <c r="N1377">
        <v>0.75169161084832503</v>
      </c>
    </row>
    <row r="1378" spans="1:14">
      <c r="A1378" t="s">
        <v>1487</v>
      </c>
      <c r="B1378">
        <v>9</v>
      </c>
      <c r="C1378">
        <v>109170062</v>
      </c>
      <c r="D1378">
        <v>111932342</v>
      </c>
      <c r="E1378" t="s">
        <v>5197</v>
      </c>
      <c r="F1378">
        <v>0.2</v>
      </c>
      <c r="G1378" t="s">
        <v>5247</v>
      </c>
      <c r="H1378" t="s">
        <v>6604</v>
      </c>
      <c r="I1378" t="s">
        <v>10</v>
      </c>
      <c r="J1378" t="s">
        <v>1106</v>
      </c>
      <c r="K1378">
        <v>5</v>
      </c>
      <c r="L1378" t="s">
        <v>4484</v>
      </c>
      <c r="M1378">
        <v>3.6224108632430099E-2</v>
      </c>
      <c r="N1378">
        <v>0.62446537023747495</v>
      </c>
    </row>
    <row r="1379" spans="1:14">
      <c r="A1379" t="s">
        <v>1487</v>
      </c>
      <c r="B1379">
        <v>9</v>
      </c>
      <c r="C1379">
        <v>109170062</v>
      </c>
      <c r="D1379">
        <v>111932342</v>
      </c>
      <c r="E1379" t="s">
        <v>5197</v>
      </c>
      <c r="F1379">
        <v>0.18</v>
      </c>
      <c r="G1379" t="s">
        <v>5247</v>
      </c>
      <c r="H1379" t="s">
        <v>6605</v>
      </c>
      <c r="I1379" t="s">
        <v>13</v>
      </c>
      <c r="J1379" t="s">
        <v>1106</v>
      </c>
      <c r="K1379">
        <v>7</v>
      </c>
      <c r="L1379" t="s">
        <v>4477</v>
      </c>
      <c r="M1379">
        <v>3.8129988895097999E-2</v>
      </c>
      <c r="N1379">
        <v>0.54864148954758196</v>
      </c>
    </row>
    <row r="1380" spans="1:14">
      <c r="A1380" t="s">
        <v>1487</v>
      </c>
      <c r="B1380">
        <v>9</v>
      </c>
      <c r="C1380">
        <v>109170062</v>
      </c>
      <c r="D1380">
        <v>111932342</v>
      </c>
      <c r="E1380" t="s">
        <v>5197</v>
      </c>
      <c r="F1380">
        <v>0.06</v>
      </c>
      <c r="G1380" t="s">
        <v>5247</v>
      </c>
      <c r="H1380" t="s">
        <v>6606</v>
      </c>
      <c r="I1380" t="s">
        <v>14</v>
      </c>
      <c r="J1380" t="s">
        <v>1106</v>
      </c>
      <c r="K1380">
        <v>16</v>
      </c>
      <c r="L1380" t="s">
        <v>4460</v>
      </c>
      <c r="M1380">
        <v>1.03676375678321E-2</v>
      </c>
      <c r="N1380">
        <v>0.28000712130247202</v>
      </c>
    </row>
    <row r="1381" spans="1:14">
      <c r="A1381" t="s">
        <v>1488</v>
      </c>
      <c r="B1381">
        <v>16</v>
      </c>
      <c r="C1381">
        <v>20237144</v>
      </c>
      <c r="D1381">
        <v>20248466</v>
      </c>
      <c r="E1381" t="s">
        <v>5195</v>
      </c>
      <c r="F1381">
        <v>0.73</v>
      </c>
      <c r="G1381" t="s">
        <v>5247</v>
      </c>
      <c r="H1381" t="s">
        <v>6607</v>
      </c>
      <c r="I1381" t="s">
        <v>14</v>
      </c>
      <c r="J1381" t="s">
        <v>1106</v>
      </c>
      <c r="K1381">
        <v>16</v>
      </c>
      <c r="L1381" t="s">
        <v>5210</v>
      </c>
      <c r="M1381">
        <v>0.485113117456901</v>
      </c>
      <c r="N1381">
        <v>0.88582734949725805</v>
      </c>
    </row>
    <row r="1382" spans="1:14">
      <c r="A1382" t="s">
        <v>1489</v>
      </c>
      <c r="B1382">
        <v>16</v>
      </c>
      <c r="C1382">
        <v>53735765</v>
      </c>
      <c r="D1382">
        <v>53769677</v>
      </c>
      <c r="E1382" t="s">
        <v>5196</v>
      </c>
      <c r="F1382">
        <v>0.76</v>
      </c>
      <c r="G1382" t="s">
        <v>5247</v>
      </c>
      <c r="H1382" t="s">
        <v>6608</v>
      </c>
      <c r="I1382" t="s">
        <v>10</v>
      </c>
      <c r="J1382" t="s">
        <v>1106</v>
      </c>
      <c r="K1382">
        <v>5</v>
      </c>
      <c r="L1382" t="s">
        <v>4440</v>
      </c>
      <c r="M1382">
        <v>0.34370175116909901</v>
      </c>
      <c r="N1382">
        <v>0.950367367143651</v>
      </c>
    </row>
    <row r="1383" spans="1:14">
      <c r="A1383" t="s">
        <v>1489</v>
      </c>
      <c r="B1383">
        <v>16</v>
      </c>
      <c r="C1383">
        <v>53735765</v>
      </c>
      <c r="D1383">
        <v>53769677</v>
      </c>
      <c r="E1383" t="s">
        <v>5196</v>
      </c>
      <c r="F1383">
        <v>0.64</v>
      </c>
      <c r="G1383" t="s">
        <v>5247</v>
      </c>
      <c r="H1383" t="s">
        <v>6609</v>
      </c>
      <c r="I1383" t="s">
        <v>13</v>
      </c>
      <c r="J1383" t="s">
        <v>1106</v>
      </c>
      <c r="K1383">
        <v>6</v>
      </c>
      <c r="L1383" t="s">
        <v>4473</v>
      </c>
      <c r="M1383">
        <v>0.28052653957950002</v>
      </c>
      <c r="N1383">
        <v>0.89017985980789305</v>
      </c>
    </row>
    <row r="1384" spans="1:14">
      <c r="A1384" t="s">
        <v>1489</v>
      </c>
      <c r="B1384">
        <v>16</v>
      </c>
      <c r="C1384">
        <v>53735765</v>
      </c>
      <c r="D1384">
        <v>53769677</v>
      </c>
      <c r="E1384" t="s">
        <v>5196</v>
      </c>
      <c r="F1384">
        <v>0.59</v>
      </c>
      <c r="G1384" t="s">
        <v>5247</v>
      </c>
      <c r="H1384" t="s">
        <v>6610</v>
      </c>
      <c r="I1384" t="s">
        <v>14</v>
      </c>
      <c r="J1384" t="s">
        <v>1106</v>
      </c>
      <c r="K1384">
        <v>16</v>
      </c>
      <c r="L1384" t="s">
        <v>4468</v>
      </c>
      <c r="M1384">
        <v>0.35546400599137701</v>
      </c>
      <c r="N1384">
        <v>0.78968661151242403</v>
      </c>
    </row>
    <row r="1385" spans="1:14">
      <c r="A1385" t="s">
        <v>1492</v>
      </c>
      <c r="B1385">
        <v>17</v>
      </c>
      <c r="C1385">
        <v>48215561</v>
      </c>
      <c r="D1385">
        <v>46292923</v>
      </c>
      <c r="E1385" t="s">
        <v>5197</v>
      </c>
      <c r="F1385">
        <v>0</v>
      </c>
      <c r="G1385" t="s">
        <v>5247</v>
      </c>
      <c r="H1385" t="s">
        <v>5218</v>
      </c>
      <c r="I1385" t="s">
        <v>10</v>
      </c>
      <c r="J1385" t="s">
        <v>1106</v>
      </c>
      <c r="K1385">
        <v>5</v>
      </c>
      <c r="L1385" t="s">
        <v>5247</v>
      </c>
      <c r="M1385">
        <v>3.1392529421349397E-17</v>
      </c>
      <c r="N1385">
        <v>0.43448246478317498</v>
      </c>
    </row>
    <row r="1386" spans="1:14">
      <c r="A1386" t="s">
        <v>1492</v>
      </c>
      <c r="B1386">
        <v>17</v>
      </c>
      <c r="C1386">
        <v>48215561</v>
      </c>
      <c r="D1386">
        <v>46292923</v>
      </c>
      <c r="E1386" t="s">
        <v>5197</v>
      </c>
      <c r="F1386">
        <v>0</v>
      </c>
      <c r="G1386" t="s">
        <v>5247</v>
      </c>
      <c r="H1386" t="s">
        <v>5219</v>
      </c>
      <c r="I1386" t="s">
        <v>13</v>
      </c>
      <c r="J1386" t="s">
        <v>1106</v>
      </c>
      <c r="K1386">
        <v>5</v>
      </c>
      <c r="L1386" t="s">
        <v>5247</v>
      </c>
      <c r="M1386">
        <v>3.1392529421349397E-17</v>
      </c>
      <c r="N1386">
        <v>0.43448246478317498</v>
      </c>
    </row>
    <row r="1387" spans="1:14">
      <c r="A1387" t="s">
        <v>1492</v>
      </c>
      <c r="B1387">
        <v>17</v>
      </c>
      <c r="C1387">
        <v>48215561</v>
      </c>
      <c r="D1387">
        <v>46292923</v>
      </c>
      <c r="E1387" t="s">
        <v>5197</v>
      </c>
      <c r="F1387">
        <v>0.19</v>
      </c>
      <c r="G1387" t="s">
        <v>5247</v>
      </c>
      <c r="H1387" t="s">
        <v>6611</v>
      </c>
      <c r="I1387" t="s">
        <v>14</v>
      </c>
      <c r="J1387" t="s">
        <v>1106</v>
      </c>
      <c r="K1387">
        <v>16</v>
      </c>
      <c r="L1387" t="s">
        <v>4446</v>
      </c>
      <c r="M1387">
        <v>6.7266012751223195E-2</v>
      </c>
      <c r="N1387">
        <v>0.43277074918012698</v>
      </c>
    </row>
    <row r="1388" spans="1:14">
      <c r="A1388" t="s">
        <v>1493</v>
      </c>
      <c r="B1388">
        <v>19</v>
      </c>
      <c r="C1388">
        <v>19281042</v>
      </c>
      <c r="D1388">
        <v>19391851</v>
      </c>
      <c r="E1388" t="s">
        <v>5195</v>
      </c>
      <c r="F1388">
        <v>0.2</v>
      </c>
      <c r="G1388" t="s">
        <v>5247</v>
      </c>
      <c r="H1388" t="s">
        <v>6612</v>
      </c>
      <c r="I1388" t="s">
        <v>14</v>
      </c>
      <c r="J1388" t="s">
        <v>1106</v>
      </c>
      <c r="K1388">
        <v>16</v>
      </c>
      <c r="L1388" t="s">
        <v>4484</v>
      </c>
      <c r="M1388">
        <v>7.2742662037867001E-2</v>
      </c>
      <c r="N1388">
        <v>0.44342194628279502</v>
      </c>
    </row>
    <row r="1389" spans="1:14">
      <c r="A1389" t="s">
        <v>1494</v>
      </c>
      <c r="B1389">
        <v>14</v>
      </c>
      <c r="C1389">
        <v>72856974</v>
      </c>
      <c r="D1389">
        <v>73323682</v>
      </c>
      <c r="E1389" t="s">
        <v>5196</v>
      </c>
      <c r="F1389">
        <v>0.72</v>
      </c>
      <c r="G1389" t="s">
        <v>5247</v>
      </c>
      <c r="H1389" t="s">
        <v>6613</v>
      </c>
      <c r="I1389" t="s">
        <v>14</v>
      </c>
      <c r="J1389" t="s">
        <v>1106</v>
      </c>
      <c r="K1389">
        <v>16</v>
      </c>
      <c r="L1389" t="s">
        <v>4516</v>
      </c>
      <c r="M1389">
        <v>0.47530353741797399</v>
      </c>
      <c r="N1389">
        <v>0.87950908314687404</v>
      </c>
    </row>
    <row r="1390" spans="1:14">
      <c r="A1390" t="s">
        <v>1495</v>
      </c>
      <c r="B1390">
        <v>2</v>
      </c>
      <c r="C1390">
        <v>229798860</v>
      </c>
      <c r="D1390">
        <v>230663576</v>
      </c>
      <c r="E1390" t="s">
        <v>5195</v>
      </c>
      <c r="F1390">
        <v>0.36</v>
      </c>
      <c r="G1390" t="s">
        <v>5247</v>
      </c>
      <c r="H1390" t="s">
        <v>6614</v>
      </c>
      <c r="I1390" t="s">
        <v>14</v>
      </c>
      <c r="J1390" t="s">
        <v>1106</v>
      </c>
      <c r="K1390">
        <v>16</v>
      </c>
      <c r="L1390" t="s">
        <v>4445</v>
      </c>
      <c r="M1390">
        <v>0.17416871224401401</v>
      </c>
      <c r="N1390">
        <v>0.60004143830562895</v>
      </c>
    </row>
    <row r="1391" spans="1:14">
      <c r="A1391" t="s">
        <v>1496</v>
      </c>
      <c r="B1391">
        <v>2</v>
      </c>
      <c r="C1391">
        <v>37332212</v>
      </c>
      <c r="D1391">
        <v>37559355</v>
      </c>
      <c r="E1391" t="s">
        <v>5196</v>
      </c>
      <c r="F1391">
        <v>0.1</v>
      </c>
      <c r="G1391" t="s">
        <v>5247</v>
      </c>
      <c r="H1391" t="s">
        <v>6615</v>
      </c>
      <c r="I1391" t="s">
        <v>14</v>
      </c>
      <c r="J1391" t="s">
        <v>1106</v>
      </c>
      <c r="K1391">
        <v>16</v>
      </c>
      <c r="L1391" t="s">
        <v>4482</v>
      </c>
      <c r="M1391">
        <v>2.44002001745738E-2</v>
      </c>
      <c r="N1391">
        <v>0.33048594425297501</v>
      </c>
    </row>
    <row r="1392" spans="1:14">
      <c r="A1392" t="s">
        <v>1497</v>
      </c>
      <c r="B1392">
        <v>3</v>
      </c>
      <c r="C1392">
        <v>157144252</v>
      </c>
      <c r="D1392">
        <v>156862041</v>
      </c>
      <c r="E1392" t="s">
        <v>5195</v>
      </c>
      <c r="F1392">
        <v>0.6</v>
      </c>
      <c r="G1392" t="s">
        <v>5247</v>
      </c>
      <c r="H1392" t="s">
        <v>6616</v>
      </c>
      <c r="I1392" t="s">
        <v>10</v>
      </c>
      <c r="J1392" t="s">
        <v>1106</v>
      </c>
      <c r="K1392">
        <v>5</v>
      </c>
      <c r="L1392" t="s">
        <v>4486</v>
      </c>
      <c r="M1392">
        <v>0.23072428127601299</v>
      </c>
      <c r="N1392">
        <v>0.88237922576735195</v>
      </c>
    </row>
    <row r="1393" spans="1:14">
      <c r="A1393" t="s">
        <v>1497</v>
      </c>
      <c r="B1393">
        <v>3</v>
      </c>
      <c r="C1393">
        <v>157144252</v>
      </c>
      <c r="D1393">
        <v>156862041</v>
      </c>
      <c r="E1393" t="s">
        <v>5195</v>
      </c>
      <c r="F1393">
        <v>0.11</v>
      </c>
      <c r="G1393" t="s">
        <v>5247</v>
      </c>
      <c r="H1393" t="s">
        <v>6617</v>
      </c>
      <c r="I1393" t="s">
        <v>14</v>
      </c>
      <c r="J1393" t="s">
        <v>1106</v>
      </c>
      <c r="K1393">
        <v>16</v>
      </c>
      <c r="L1393" t="s">
        <v>4483</v>
      </c>
      <c r="M1393">
        <v>2.8486301613217201E-2</v>
      </c>
      <c r="N1393">
        <v>0.34252768920364302</v>
      </c>
    </row>
    <row r="1394" spans="1:14">
      <c r="A1394" t="s">
        <v>1498</v>
      </c>
      <c r="B1394">
        <v>3</v>
      </c>
      <c r="C1394">
        <v>186096853</v>
      </c>
      <c r="D1394">
        <v>185814642</v>
      </c>
      <c r="E1394" t="s">
        <v>5198</v>
      </c>
      <c r="F1394">
        <v>0.93</v>
      </c>
      <c r="G1394" t="s">
        <v>5247</v>
      </c>
      <c r="H1394" t="s">
        <v>6618</v>
      </c>
      <c r="I1394" t="s">
        <v>14</v>
      </c>
      <c r="J1394" t="s">
        <v>1106</v>
      </c>
      <c r="K1394">
        <v>16</v>
      </c>
      <c r="L1394" t="s">
        <v>4463</v>
      </c>
      <c r="M1394">
        <v>0.70698232304377695</v>
      </c>
      <c r="N1394">
        <v>0.98651507169660801</v>
      </c>
    </row>
    <row r="1395" spans="1:14">
      <c r="A1395" t="s">
        <v>1499</v>
      </c>
      <c r="B1395">
        <v>5</v>
      </c>
      <c r="C1395">
        <v>93238927</v>
      </c>
      <c r="D1395">
        <v>92574633</v>
      </c>
      <c r="E1395" t="s">
        <v>5196</v>
      </c>
      <c r="F1395">
        <v>0</v>
      </c>
      <c r="G1395" t="s">
        <v>5247</v>
      </c>
      <c r="H1395" t="s">
        <v>6619</v>
      </c>
      <c r="I1395" t="s">
        <v>14</v>
      </c>
      <c r="J1395" t="s">
        <v>1106</v>
      </c>
      <c r="K1395">
        <v>16</v>
      </c>
      <c r="L1395" t="s">
        <v>5247</v>
      </c>
      <c r="M1395">
        <v>0</v>
      </c>
      <c r="N1395">
        <v>0.193607680534436</v>
      </c>
    </row>
    <row r="1396" spans="1:14">
      <c r="A1396" t="s">
        <v>1500</v>
      </c>
      <c r="B1396">
        <v>5</v>
      </c>
      <c r="C1396">
        <v>27193466</v>
      </c>
      <c r="D1396">
        <v>27193573</v>
      </c>
      <c r="E1396" t="s">
        <v>5196</v>
      </c>
      <c r="F1396">
        <v>0.31</v>
      </c>
      <c r="G1396" t="s">
        <v>5247</v>
      </c>
      <c r="H1396" t="s">
        <v>6620</v>
      </c>
      <c r="I1396" t="s">
        <v>14</v>
      </c>
      <c r="J1396" t="s">
        <v>1106</v>
      </c>
      <c r="K1396">
        <v>16</v>
      </c>
      <c r="L1396" t="s">
        <v>4485</v>
      </c>
      <c r="M1396">
        <v>0.13998639527478901</v>
      </c>
      <c r="N1396">
        <v>0.553584523328297</v>
      </c>
    </row>
    <row r="1397" spans="1:14">
      <c r="A1397" t="s">
        <v>1501</v>
      </c>
      <c r="B1397">
        <v>6</v>
      </c>
      <c r="C1397">
        <v>142382346</v>
      </c>
      <c r="D1397">
        <v>142703483</v>
      </c>
      <c r="E1397" t="s">
        <v>5196</v>
      </c>
      <c r="F1397">
        <v>1</v>
      </c>
      <c r="G1397" t="s">
        <v>5247</v>
      </c>
      <c r="H1397" t="s">
        <v>6621</v>
      </c>
      <c r="I1397" t="s">
        <v>14</v>
      </c>
      <c r="J1397" t="s">
        <v>1106</v>
      </c>
      <c r="K1397">
        <v>16</v>
      </c>
      <c r="L1397" t="s">
        <v>5273</v>
      </c>
      <c r="M1397">
        <v>0.806392319465564</v>
      </c>
      <c r="N1397">
        <v>1</v>
      </c>
    </row>
    <row r="1398" spans="1:14">
      <c r="A1398" t="s">
        <v>1502</v>
      </c>
      <c r="B1398">
        <v>7</v>
      </c>
      <c r="C1398">
        <v>77797165</v>
      </c>
      <c r="D1398">
        <v>77426482</v>
      </c>
      <c r="E1398" t="s">
        <v>5195</v>
      </c>
      <c r="F1398">
        <v>0.22</v>
      </c>
      <c r="G1398" t="s">
        <v>5247</v>
      </c>
      <c r="H1398" t="s">
        <v>6622</v>
      </c>
      <c r="I1398" t="s">
        <v>10</v>
      </c>
      <c r="J1398" t="s">
        <v>1106</v>
      </c>
      <c r="K1398">
        <v>7</v>
      </c>
      <c r="L1398" t="s">
        <v>4476</v>
      </c>
      <c r="M1398">
        <v>5.3418941867869003E-2</v>
      </c>
      <c r="N1398">
        <v>0.58500610176947598</v>
      </c>
    </row>
    <row r="1399" spans="1:14">
      <c r="A1399" t="s">
        <v>1502</v>
      </c>
      <c r="B1399">
        <v>7</v>
      </c>
      <c r="C1399">
        <v>77797165</v>
      </c>
      <c r="D1399">
        <v>77426482</v>
      </c>
      <c r="E1399" t="s">
        <v>5195</v>
      </c>
      <c r="F1399">
        <v>0.33</v>
      </c>
      <c r="G1399" t="s">
        <v>5247</v>
      </c>
      <c r="H1399" t="s">
        <v>6623</v>
      </c>
      <c r="I1399" t="s">
        <v>14</v>
      </c>
      <c r="J1399" t="s">
        <v>1106</v>
      </c>
      <c r="K1399">
        <v>16</v>
      </c>
      <c r="L1399" t="s">
        <v>4487</v>
      </c>
      <c r="M1399">
        <v>0.15341403634209599</v>
      </c>
      <c r="N1399">
        <v>0.57241257503961196</v>
      </c>
    </row>
    <row r="1400" spans="1:14">
      <c r="A1400" t="s">
        <v>1503</v>
      </c>
      <c r="B1400">
        <v>8</v>
      </c>
      <c r="C1400">
        <v>64279255</v>
      </c>
      <c r="D1400">
        <v>65191812</v>
      </c>
      <c r="E1400" t="s">
        <v>5196</v>
      </c>
      <c r="F1400">
        <v>1</v>
      </c>
      <c r="G1400" t="s">
        <v>5247</v>
      </c>
      <c r="H1400" t="s">
        <v>6624</v>
      </c>
      <c r="I1400" t="s">
        <v>14</v>
      </c>
      <c r="J1400" t="s">
        <v>1106</v>
      </c>
      <c r="K1400">
        <v>16</v>
      </c>
      <c r="L1400" t="s">
        <v>5273</v>
      </c>
      <c r="M1400">
        <v>0.806392319465564</v>
      </c>
      <c r="N1400">
        <v>1</v>
      </c>
    </row>
    <row r="1401" spans="1:14">
      <c r="A1401" t="s">
        <v>1504</v>
      </c>
      <c r="B1401">
        <v>9</v>
      </c>
      <c r="C1401">
        <v>106309794</v>
      </c>
      <c r="D1401">
        <v>109072075</v>
      </c>
      <c r="E1401" t="s">
        <v>5198</v>
      </c>
      <c r="F1401">
        <v>0.71</v>
      </c>
      <c r="G1401" t="s">
        <v>5247</v>
      </c>
      <c r="H1401" t="s">
        <v>6625</v>
      </c>
      <c r="I1401" t="s">
        <v>10</v>
      </c>
      <c r="J1401" t="s">
        <v>1106</v>
      </c>
      <c r="K1401">
        <v>6</v>
      </c>
      <c r="L1401" t="s">
        <v>4526</v>
      </c>
      <c r="M1401">
        <v>0.332921440386795</v>
      </c>
      <c r="N1401">
        <v>0.92313815869429605</v>
      </c>
    </row>
    <row r="1402" spans="1:14">
      <c r="A1402" t="s">
        <v>1504</v>
      </c>
      <c r="B1402">
        <v>9</v>
      </c>
      <c r="C1402">
        <v>106309794</v>
      </c>
      <c r="D1402">
        <v>109072075</v>
      </c>
      <c r="E1402" t="s">
        <v>5198</v>
      </c>
      <c r="F1402">
        <v>0.85</v>
      </c>
      <c r="G1402" t="s">
        <v>5247</v>
      </c>
      <c r="H1402" t="s">
        <v>6626</v>
      </c>
      <c r="I1402" t="s">
        <v>13</v>
      </c>
      <c r="J1402" t="s">
        <v>1106</v>
      </c>
      <c r="K1402">
        <v>6</v>
      </c>
      <c r="L1402" t="s">
        <v>4524</v>
      </c>
      <c r="M1402">
        <v>0.45178822366378601</v>
      </c>
      <c r="N1402">
        <v>0.97497777480469805</v>
      </c>
    </row>
    <row r="1403" spans="1:14">
      <c r="A1403" t="s">
        <v>1504</v>
      </c>
      <c r="B1403">
        <v>9</v>
      </c>
      <c r="C1403">
        <v>106309794</v>
      </c>
      <c r="D1403">
        <v>109072075</v>
      </c>
      <c r="E1403" t="s">
        <v>5198</v>
      </c>
      <c r="F1403">
        <v>0.73</v>
      </c>
      <c r="G1403" t="s">
        <v>5247</v>
      </c>
      <c r="H1403" t="s">
        <v>6627</v>
      </c>
      <c r="I1403" t="s">
        <v>14</v>
      </c>
      <c r="J1403" t="s">
        <v>1106</v>
      </c>
      <c r="K1403">
        <v>16</v>
      </c>
      <c r="L1403" t="s">
        <v>5210</v>
      </c>
      <c r="M1403">
        <v>0.485113117456901</v>
      </c>
      <c r="N1403">
        <v>0.88582734949725805</v>
      </c>
    </row>
    <row r="1404" spans="1:14">
      <c r="A1404" t="s">
        <v>1505</v>
      </c>
      <c r="B1404">
        <v>9</v>
      </c>
      <c r="C1404">
        <v>14455078</v>
      </c>
      <c r="D1404">
        <v>14455076</v>
      </c>
      <c r="E1404" t="s">
        <v>5196</v>
      </c>
      <c r="F1404">
        <v>0.2</v>
      </c>
      <c r="G1404" t="s">
        <v>5247</v>
      </c>
      <c r="H1404" t="s">
        <v>6628</v>
      </c>
      <c r="I1404" t="s">
        <v>10</v>
      </c>
      <c r="J1404" t="s">
        <v>1106</v>
      </c>
      <c r="K1404">
        <v>5</v>
      </c>
      <c r="L1404" t="s">
        <v>4484</v>
      </c>
      <c r="M1404">
        <v>3.6224108632430099E-2</v>
      </c>
      <c r="N1404">
        <v>0.62446537023747495</v>
      </c>
    </row>
    <row r="1405" spans="1:14">
      <c r="A1405" t="s">
        <v>1505</v>
      </c>
      <c r="B1405">
        <v>9</v>
      </c>
      <c r="C1405">
        <v>14455078</v>
      </c>
      <c r="D1405">
        <v>14455076</v>
      </c>
      <c r="E1405" t="s">
        <v>5196</v>
      </c>
      <c r="F1405">
        <v>0.52</v>
      </c>
      <c r="G1405" t="s">
        <v>5247</v>
      </c>
      <c r="H1405" t="s">
        <v>6629</v>
      </c>
      <c r="I1405" t="s">
        <v>14</v>
      </c>
      <c r="J1405" t="s">
        <v>1106</v>
      </c>
      <c r="K1405">
        <v>16</v>
      </c>
      <c r="L1405" t="s">
        <v>4515</v>
      </c>
      <c r="M1405">
        <v>0.29626545616538003</v>
      </c>
      <c r="N1405">
        <v>0.73599023661324203</v>
      </c>
    </row>
    <row r="1406" spans="1:14">
      <c r="A1406" t="s">
        <v>1506</v>
      </c>
      <c r="B1406">
        <v>12</v>
      </c>
      <c r="C1406">
        <v>56095129</v>
      </c>
      <c r="D1406">
        <v>56488913</v>
      </c>
      <c r="E1406" t="s">
        <v>5196</v>
      </c>
      <c r="F1406">
        <v>1</v>
      </c>
      <c r="G1406" t="s">
        <v>5247</v>
      </c>
      <c r="H1406" t="s">
        <v>6630</v>
      </c>
      <c r="I1406" t="s">
        <v>13</v>
      </c>
      <c r="J1406" t="s">
        <v>1106</v>
      </c>
      <c r="K1406">
        <v>5</v>
      </c>
      <c r="L1406" t="s">
        <v>5273</v>
      </c>
      <c r="M1406">
        <v>0.56551753521682502</v>
      </c>
      <c r="N1406">
        <v>1</v>
      </c>
    </row>
    <row r="1407" spans="1:14">
      <c r="A1407" t="s">
        <v>1506</v>
      </c>
      <c r="B1407">
        <v>12</v>
      </c>
      <c r="C1407">
        <v>56095129</v>
      </c>
      <c r="D1407">
        <v>56488913</v>
      </c>
      <c r="E1407" t="s">
        <v>5196</v>
      </c>
      <c r="F1407">
        <v>0.36</v>
      </c>
      <c r="G1407" t="s">
        <v>5247</v>
      </c>
      <c r="H1407" t="s">
        <v>6631</v>
      </c>
      <c r="I1407" t="s">
        <v>14</v>
      </c>
      <c r="J1407" t="s">
        <v>1106</v>
      </c>
      <c r="K1407">
        <v>16</v>
      </c>
      <c r="L1407" t="s">
        <v>4445</v>
      </c>
      <c r="M1407">
        <v>0.17416871224401401</v>
      </c>
      <c r="N1407">
        <v>0.60004143830562895</v>
      </c>
    </row>
    <row r="1408" spans="1:14">
      <c r="A1408" t="s">
        <v>1507</v>
      </c>
      <c r="B1408">
        <v>14</v>
      </c>
      <c r="C1408">
        <v>103683138</v>
      </c>
      <c r="D1408">
        <v>104149475</v>
      </c>
      <c r="E1408" t="s">
        <v>5198</v>
      </c>
      <c r="F1408">
        <v>0.17</v>
      </c>
      <c r="G1408" t="s">
        <v>5247</v>
      </c>
      <c r="H1408" t="s">
        <v>6632</v>
      </c>
      <c r="I1408" t="s">
        <v>14</v>
      </c>
      <c r="J1408" t="s">
        <v>1106</v>
      </c>
      <c r="K1408">
        <v>16</v>
      </c>
      <c r="L1408" t="s">
        <v>4509</v>
      </c>
      <c r="M1408">
        <v>5.668995858446E-2</v>
      </c>
      <c r="N1408">
        <v>0.41109111056826803</v>
      </c>
    </row>
    <row r="1409" spans="1:14">
      <c r="A1409" t="s">
        <v>1508</v>
      </c>
      <c r="B1409">
        <v>11</v>
      </c>
      <c r="C1409">
        <v>72733538</v>
      </c>
      <c r="D1409">
        <v>72444583</v>
      </c>
      <c r="E1409" t="s">
        <v>5195</v>
      </c>
      <c r="F1409">
        <v>0.75</v>
      </c>
      <c r="G1409" t="s">
        <v>5247</v>
      </c>
      <c r="H1409" t="s">
        <v>6633</v>
      </c>
      <c r="I1409" t="s">
        <v>14</v>
      </c>
      <c r="J1409" t="s">
        <v>1106</v>
      </c>
      <c r="K1409">
        <v>16</v>
      </c>
      <c r="L1409" t="s">
        <v>4467</v>
      </c>
      <c r="M1409">
        <v>0.50501683464491198</v>
      </c>
      <c r="N1409">
        <v>0.89817932508787002</v>
      </c>
    </row>
    <row r="1410" spans="1:14">
      <c r="A1410" t="s">
        <v>1509</v>
      </c>
      <c r="B1410">
        <v>12</v>
      </c>
      <c r="C1410">
        <v>53392077</v>
      </c>
      <c r="D1410">
        <v>53785861</v>
      </c>
      <c r="E1410" t="s">
        <v>5196</v>
      </c>
      <c r="F1410">
        <v>0</v>
      </c>
      <c r="G1410" t="s">
        <v>5247</v>
      </c>
      <c r="H1410" t="s">
        <v>6634</v>
      </c>
      <c r="I1410" t="s">
        <v>14</v>
      </c>
      <c r="J1410" t="s">
        <v>1106</v>
      </c>
      <c r="K1410">
        <v>16</v>
      </c>
      <c r="L1410" t="s">
        <v>5247</v>
      </c>
      <c r="M1410">
        <v>0</v>
      </c>
      <c r="N1410">
        <v>0.193607680534436</v>
      </c>
    </row>
    <row r="1411" spans="1:14">
      <c r="A1411" t="s">
        <v>1510</v>
      </c>
      <c r="B1411">
        <v>14</v>
      </c>
      <c r="C1411">
        <v>87908696</v>
      </c>
      <c r="D1411">
        <v>88375040</v>
      </c>
      <c r="E1411" t="s">
        <v>5195</v>
      </c>
      <c r="F1411">
        <v>0.69</v>
      </c>
      <c r="G1411" t="s">
        <v>5247</v>
      </c>
      <c r="H1411" t="s">
        <v>6635</v>
      </c>
      <c r="I1411" t="s">
        <v>14</v>
      </c>
      <c r="J1411" t="s">
        <v>1106</v>
      </c>
      <c r="K1411">
        <v>16</v>
      </c>
      <c r="L1411" t="s">
        <v>4566</v>
      </c>
      <c r="M1411">
        <v>0.446415476671703</v>
      </c>
      <c r="N1411">
        <v>0.86001360472521104</v>
      </c>
    </row>
    <row r="1412" spans="1:14">
      <c r="A1412" t="s">
        <v>1511</v>
      </c>
      <c r="B1412">
        <v>15</v>
      </c>
      <c r="C1412">
        <v>94724254</v>
      </c>
      <c r="D1412">
        <v>95267483</v>
      </c>
      <c r="E1412" t="s">
        <v>5196</v>
      </c>
      <c r="F1412">
        <v>0.06</v>
      </c>
      <c r="G1412" t="s">
        <v>5247</v>
      </c>
      <c r="H1412" t="s">
        <v>6636</v>
      </c>
      <c r="I1412" t="s">
        <v>10</v>
      </c>
      <c r="J1412" t="s">
        <v>1106</v>
      </c>
      <c r="K1412">
        <v>6</v>
      </c>
      <c r="L1412" t="s">
        <v>4460</v>
      </c>
      <c r="M1412">
        <v>4.78472059018753E-3</v>
      </c>
      <c r="N1412">
        <v>0.458709452763718</v>
      </c>
    </row>
    <row r="1413" spans="1:14">
      <c r="A1413" t="s">
        <v>1511</v>
      </c>
      <c r="B1413">
        <v>15</v>
      </c>
      <c r="C1413">
        <v>94724254</v>
      </c>
      <c r="D1413">
        <v>95267483</v>
      </c>
      <c r="E1413" t="s">
        <v>5196</v>
      </c>
      <c r="F1413">
        <v>0</v>
      </c>
      <c r="G1413" t="s">
        <v>5247</v>
      </c>
      <c r="H1413" t="s">
        <v>6637</v>
      </c>
      <c r="I1413" t="s">
        <v>13</v>
      </c>
      <c r="J1413" t="s">
        <v>1106</v>
      </c>
      <c r="K1413">
        <v>5</v>
      </c>
      <c r="L1413" t="s">
        <v>5247</v>
      </c>
      <c r="M1413">
        <v>3.1392529421349397E-17</v>
      </c>
      <c r="N1413">
        <v>0.43448246478317498</v>
      </c>
    </row>
    <row r="1414" spans="1:14">
      <c r="A1414" t="s">
        <v>1511</v>
      </c>
      <c r="B1414">
        <v>15</v>
      </c>
      <c r="C1414">
        <v>94724254</v>
      </c>
      <c r="D1414">
        <v>95267483</v>
      </c>
      <c r="E1414" t="s">
        <v>5196</v>
      </c>
      <c r="F1414">
        <v>0.27</v>
      </c>
      <c r="G1414" t="s">
        <v>5247</v>
      </c>
      <c r="H1414" t="s">
        <v>6638</v>
      </c>
      <c r="I1414" t="s">
        <v>14</v>
      </c>
      <c r="J1414" t="s">
        <v>1106</v>
      </c>
      <c r="K1414">
        <v>16</v>
      </c>
      <c r="L1414" t="s">
        <v>4541</v>
      </c>
      <c r="M1414">
        <v>0.114172650502742</v>
      </c>
      <c r="N1414">
        <v>0.514886882543099</v>
      </c>
    </row>
    <row r="1415" spans="1:14">
      <c r="A1415" t="s">
        <v>1512</v>
      </c>
      <c r="B1415">
        <v>16</v>
      </c>
      <c r="C1415">
        <v>3972702</v>
      </c>
      <c r="D1415">
        <v>4022703</v>
      </c>
      <c r="E1415" t="s">
        <v>5196</v>
      </c>
      <c r="F1415">
        <v>0.04</v>
      </c>
      <c r="G1415" t="s">
        <v>5247</v>
      </c>
      <c r="H1415" t="s">
        <v>6639</v>
      </c>
      <c r="I1415" t="s">
        <v>14</v>
      </c>
      <c r="J1415" t="s">
        <v>1106</v>
      </c>
      <c r="K1415">
        <v>16</v>
      </c>
      <c r="L1415" t="s">
        <v>4479</v>
      </c>
      <c r="M1415">
        <v>5.0993162064629704E-3</v>
      </c>
      <c r="N1415">
        <v>0.25301974988521903</v>
      </c>
    </row>
    <row r="1416" spans="1:14">
      <c r="A1416" t="s">
        <v>1513</v>
      </c>
      <c r="B1416">
        <v>18</v>
      </c>
      <c r="C1416">
        <v>48394843</v>
      </c>
      <c r="D1416">
        <v>45921214</v>
      </c>
      <c r="E1416" t="s">
        <v>5196</v>
      </c>
      <c r="F1416">
        <v>0.33</v>
      </c>
      <c r="G1416" t="s">
        <v>5247</v>
      </c>
      <c r="H1416" t="s">
        <v>6640</v>
      </c>
      <c r="I1416" t="s">
        <v>10</v>
      </c>
      <c r="J1416" t="s">
        <v>1106</v>
      </c>
      <c r="K1416">
        <v>5</v>
      </c>
      <c r="L1416" t="s">
        <v>4487</v>
      </c>
      <c r="M1416">
        <v>8.5240502451157898E-2</v>
      </c>
      <c r="N1416">
        <v>0.72248353557512202</v>
      </c>
    </row>
    <row r="1417" spans="1:14">
      <c r="A1417" t="s">
        <v>1513</v>
      </c>
      <c r="B1417">
        <v>18</v>
      </c>
      <c r="C1417">
        <v>48394843</v>
      </c>
      <c r="D1417">
        <v>45921214</v>
      </c>
      <c r="E1417" t="s">
        <v>5196</v>
      </c>
      <c r="F1417">
        <v>0.39</v>
      </c>
      <c r="G1417" t="s">
        <v>5247</v>
      </c>
      <c r="H1417" t="s">
        <v>6641</v>
      </c>
      <c r="I1417" t="s">
        <v>13</v>
      </c>
      <c r="J1417" t="s">
        <v>1106</v>
      </c>
      <c r="K1417">
        <v>5</v>
      </c>
      <c r="L1417" t="s">
        <v>5206</v>
      </c>
      <c r="M1417">
        <v>0.112758371409971</v>
      </c>
      <c r="N1417">
        <v>0.762827770842328</v>
      </c>
    </row>
    <row r="1418" spans="1:14">
      <c r="A1418" t="s">
        <v>1513</v>
      </c>
      <c r="B1418">
        <v>18</v>
      </c>
      <c r="C1418">
        <v>48394843</v>
      </c>
      <c r="D1418">
        <v>45921214</v>
      </c>
      <c r="E1418" t="s">
        <v>5196</v>
      </c>
      <c r="F1418">
        <v>0.24</v>
      </c>
      <c r="G1418" t="s">
        <v>5247</v>
      </c>
      <c r="H1418" t="s">
        <v>6642</v>
      </c>
      <c r="I1418" t="s">
        <v>14</v>
      </c>
      <c r="J1418" t="s">
        <v>1106</v>
      </c>
      <c r="K1418">
        <v>16</v>
      </c>
      <c r="L1418" t="s">
        <v>4449</v>
      </c>
      <c r="M1418">
        <v>9.5792488470350406E-2</v>
      </c>
      <c r="N1418">
        <v>0.48488350540755698</v>
      </c>
    </row>
    <row r="1419" spans="1:14">
      <c r="A1419" t="s">
        <v>1514</v>
      </c>
      <c r="B1419">
        <v>18</v>
      </c>
      <c r="C1419">
        <v>59216087</v>
      </c>
      <c r="D1419">
        <v>56883319</v>
      </c>
      <c r="E1419" t="s">
        <v>5195</v>
      </c>
      <c r="F1419">
        <v>0.71</v>
      </c>
      <c r="G1419" t="s">
        <v>5247</v>
      </c>
      <c r="H1419" t="s">
        <v>6643</v>
      </c>
      <c r="I1419" t="s">
        <v>14</v>
      </c>
      <c r="J1419" t="s">
        <v>1106</v>
      </c>
      <c r="K1419">
        <v>16</v>
      </c>
      <c r="L1419" t="s">
        <v>4526</v>
      </c>
      <c r="M1419">
        <v>0.46558551503246498</v>
      </c>
      <c r="N1419">
        <v>0.87309925914307196</v>
      </c>
    </row>
    <row r="1420" spans="1:14">
      <c r="A1420" t="s">
        <v>1515</v>
      </c>
      <c r="B1420">
        <v>19</v>
      </c>
      <c r="C1420">
        <v>30119493</v>
      </c>
      <c r="D1420">
        <v>30610400</v>
      </c>
      <c r="E1420" t="s">
        <v>5196</v>
      </c>
      <c r="F1420">
        <v>0.2</v>
      </c>
      <c r="G1420" t="s">
        <v>5247</v>
      </c>
      <c r="H1420" t="s">
        <v>6644</v>
      </c>
      <c r="I1420" t="s">
        <v>13</v>
      </c>
      <c r="J1420" t="s">
        <v>1106</v>
      </c>
      <c r="K1420">
        <v>5</v>
      </c>
      <c r="L1420" t="s">
        <v>4484</v>
      </c>
      <c r="M1420">
        <v>3.6224108632430099E-2</v>
      </c>
      <c r="N1420">
        <v>0.62446537023747495</v>
      </c>
    </row>
    <row r="1421" spans="1:14">
      <c r="A1421" t="s">
        <v>1515</v>
      </c>
      <c r="B1421">
        <v>19</v>
      </c>
      <c r="C1421">
        <v>30119493</v>
      </c>
      <c r="D1421">
        <v>30610400</v>
      </c>
      <c r="E1421" t="s">
        <v>5196</v>
      </c>
      <c r="F1421">
        <v>0.28999999999999998</v>
      </c>
      <c r="G1421" t="s">
        <v>5247</v>
      </c>
      <c r="H1421" t="s">
        <v>6645</v>
      </c>
      <c r="I1421" t="s">
        <v>14</v>
      </c>
      <c r="J1421" t="s">
        <v>1106</v>
      </c>
      <c r="K1421">
        <v>16</v>
      </c>
      <c r="L1421" t="s">
        <v>4488</v>
      </c>
      <c r="M1421">
        <v>0.12690074085692801</v>
      </c>
      <c r="N1421">
        <v>0.53441448496753496</v>
      </c>
    </row>
    <row r="1422" spans="1:14">
      <c r="A1422" t="s">
        <v>1516</v>
      </c>
      <c r="B1422">
        <v>4</v>
      </c>
      <c r="C1422">
        <v>28513208</v>
      </c>
      <c r="D1422">
        <v>28514830</v>
      </c>
      <c r="E1422" t="s">
        <v>5196</v>
      </c>
      <c r="F1422">
        <v>0.93</v>
      </c>
      <c r="G1422" t="s">
        <v>5247</v>
      </c>
      <c r="H1422" t="s">
        <v>6646</v>
      </c>
      <c r="I1422" t="s">
        <v>14</v>
      </c>
      <c r="J1422" t="s">
        <v>1106</v>
      </c>
      <c r="K1422">
        <v>16</v>
      </c>
      <c r="L1422" t="s">
        <v>4463</v>
      </c>
      <c r="M1422">
        <v>0.70698232304377695</v>
      </c>
      <c r="N1422">
        <v>0.98651507169660801</v>
      </c>
    </row>
    <row r="1423" spans="1:14">
      <c r="A1423" t="s">
        <v>1517</v>
      </c>
      <c r="B1423">
        <v>9</v>
      </c>
      <c r="C1423">
        <v>89592393</v>
      </c>
      <c r="D1423">
        <v>92207308</v>
      </c>
      <c r="E1423" t="s">
        <v>5196</v>
      </c>
      <c r="F1423">
        <v>0.44</v>
      </c>
      <c r="G1423" t="s">
        <v>5247</v>
      </c>
      <c r="H1423" t="s">
        <v>6647</v>
      </c>
      <c r="I1423" t="s">
        <v>14</v>
      </c>
      <c r="J1423" t="s">
        <v>1106</v>
      </c>
      <c r="K1423">
        <v>16</v>
      </c>
      <c r="L1423" t="s">
        <v>4466</v>
      </c>
      <c r="M1423">
        <v>0.23289317755854699</v>
      </c>
      <c r="N1423">
        <v>0.67033974410558494</v>
      </c>
    </row>
    <row r="1424" spans="1:14">
      <c r="A1424" t="s">
        <v>1518</v>
      </c>
      <c r="B1424">
        <v>3</v>
      </c>
      <c r="C1424">
        <v>131860966</v>
      </c>
      <c r="D1424">
        <v>131579810</v>
      </c>
      <c r="E1424" t="s">
        <v>5197</v>
      </c>
      <c r="F1424">
        <v>0.06</v>
      </c>
      <c r="G1424" t="s">
        <v>5247</v>
      </c>
      <c r="H1424" t="s">
        <v>6648</v>
      </c>
      <c r="I1424" t="s">
        <v>14</v>
      </c>
      <c r="J1424" t="s">
        <v>1106</v>
      </c>
      <c r="K1424">
        <v>16</v>
      </c>
      <c r="L1424" t="s">
        <v>4460</v>
      </c>
      <c r="M1424">
        <v>1.03676375678321E-2</v>
      </c>
      <c r="N1424">
        <v>0.28000712130247202</v>
      </c>
    </row>
    <row r="1425" spans="1:14">
      <c r="A1425" t="s">
        <v>1519</v>
      </c>
      <c r="B1425">
        <v>1</v>
      </c>
      <c r="C1425">
        <v>109540264</v>
      </c>
      <c r="D1425">
        <v>110082886</v>
      </c>
      <c r="E1425" t="s">
        <v>5195</v>
      </c>
      <c r="F1425">
        <v>0</v>
      </c>
      <c r="G1425" t="s">
        <v>5247</v>
      </c>
      <c r="H1425" t="s">
        <v>6649</v>
      </c>
      <c r="I1425" t="s">
        <v>14</v>
      </c>
      <c r="J1425" t="s">
        <v>1106</v>
      </c>
      <c r="K1425">
        <v>16</v>
      </c>
      <c r="L1425" t="s">
        <v>5247</v>
      </c>
      <c r="M1425">
        <v>0</v>
      </c>
      <c r="N1425">
        <v>0.193607680534436</v>
      </c>
    </row>
    <row r="1426" spans="1:14">
      <c r="A1426" t="s">
        <v>1520</v>
      </c>
      <c r="B1426">
        <v>2</v>
      </c>
      <c r="C1426">
        <v>144859332</v>
      </c>
      <c r="D1426">
        <v>145616899</v>
      </c>
      <c r="E1426" t="s">
        <v>5196</v>
      </c>
      <c r="F1426">
        <v>0</v>
      </c>
      <c r="G1426" t="s">
        <v>5247</v>
      </c>
      <c r="H1426" t="s">
        <v>6650</v>
      </c>
      <c r="I1426" t="s">
        <v>14</v>
      </c>
      <c r="J1426" t="s">
        <v>1106</v>
      </c>
      <c r="K1426">
        <v>16</v>
      </c>
      <c r="L1426" t="s">
        <v>5247</v>
      </c>
      <c r="M1426">
        <v>0</v>
      </c>
      <c r="N1426">
        <v>0.193607680534436</v>
      </c>
    </row>
    <row r="1427" spans="1:14">
      <c r="A1427" t="s">
        <v>1521</v>
      </c>
      <c r="B1427">
        <v>2</v>
      </c>
      <c r="C1427">
        <v>48727766</v>
      </c>
      <c r="D1427">
        <v>48954905</v>
      </c>
      <c r="E1427" t="s">
        <v>5195</v>
      </c>
      <c r="F1427">
        <v>0.74</v>
      </c>
      <c r="G1427" t="s">
        <v>5247</v>
      </c>
      <c r="H1427" t="s">
        <v>6651</v>
      </c>
      <c r="I1427" t="s">
        <v>14</v>
      </c>
      <c r="J1427" t="s">
        <v>1106</v>
      </c>
      <c r="K1427">
        <v>16</v>
      </c>
      <c r="L1427" t="s">
        <v>4464</v>
      </c>
      <c r="M1427">
        <v>0.49501667046199999</v>
      </c>
      <c r="N1427">
        <v>0.89205164288146999</v>
      </c>
    </row>
    <row r="1428" spans="1:14">
      <c r="A1428" t="s">
        <v>1522</v>
      </c>
      <c r="B1428">
        <v>14</v>
      </c>
      <c r="C1428">
        <v>52045193</v>
      </c>
      <c r="D1428">
        <v>52511911</v>
      </c>
      <c r="E1428" t="s">
        <v>5197</v>
      </c>
      <c r="F1428">
        <v>0</v>
      </c>
      <c r="G1428" t="s">
        <v>5247</v>
      </c>
      <c r="H1428" t="s">
        <v>6652</v>
      </c>
      <c r="I1428" t="s">
        <v>14</v>
      </c>
      <c r="J1428" t="s">
        <v>1106</v>
      </c>
      <c r="K1428">
        <v>16</v>
      </c>
      <c r="L1428" t="s">
        <v>5247</v>
      </c>
      <c r="M1428">
        <v>0</v>
      </c>
      <c r="N1428">
        <v>0.193607680534436</v>
      </c>
    </row>
    <row r="1429" spans="1:14">
      <c r="A1429" t="s">
        <v>1523</v>
      </c>
      <c r="B1429">
        <v>2</v>
      </c>
      <c r="C1429">
        <v>42712211</v>
      </c>
      <c r="D1429">
        <v>42939351</v>
      </c>
      <c r="E1429" t="s">
        <v>5198</v>
      </c>
      <c r="F1429">
        <v>0.42</v>
      </c>
      <c r="G1429" t="s">
        <v>5247</v>
      </c>
      <c r="H1429" t="s">
        <v>6653</v>
      </c>
      <c r="I1429" t="s">
        <v>10</v>
      </c>
      <c r="J1429" t="s">
        <v>1106</v>
      </c>
      <c r="K1429">
        <v>5</v>
      </c>
      <c r="L1429" t="s">
        <v>4508</v>
      </c>
      <c r="M1429">
        <v>0.12757655534770301</v>
      </c>
      <c r="N1429">
        <v>0.78194063901760502</v>
      </c>
    </row>
    <row r="1430" spans="1:14">
      <c r="A1430" t="s">
        <v>1523</v>
      </c>
      <c r="B1430">
        <v>2</v>
      </c>
      <c r="C1430">
        <v>42712211</v>
      </c>
      <c r="D1430">
        <v>42939351</v>
      </c>
      <c r="E1430" t="s">
        <v>5198</v>
      </c>
      <c r="F1430">
        <v>0.69</v>
      </c>
      <c r="G1430" t="s">
        <v>5247</v>
      </c>
      <c r="H1430" t="s">
        <v>6654</v>
      </c>
      <c r="I1430" t="s">
        <v>13</v>
      </c>
      <c r="J1430" t="s">
        <v>1106</v>
      </c>
      <c r="K1430">
        <v>6</v>
      </c>
      <c r="L1430" t="s">
        <v>4566</v>
      </c>
      <c r="M1430">
        <v>0.31751999045604801</v>
      </c>
      <c r="N1430">
        <v>0.91415298014113</v>
      </c>
    </row>
    <row r="1431" spans="1:14">
      <c r="A1431" t="s">
        <v>1523</v>
      </c>
      <c r="B1431">
        <v>2</v>
      </c>
      <c r="C1431">
        <v>42712211</v>
      </c>
      <c r="D1431">
        <v>42939351</v>
      </c>
      <c r="E1431" t="s">
        <v>5198</v>
      </c>
      <c r="F1431">
        <v>0.63</v>
      </c>
      <c r="G1431" t="s">
        <v>5247</v>
      </c>
      <c r="H1431" t="s">
        <v>6655</v>
      </c>
      <c r="I1431" t="s">
        <v>14</v>
      </c>
      <c r="J1431" t="s">
        <v>1106</v>
      </c>
      <c r="K1431">
        <v>16</v>
      </c>
      <c r="L1431" t="s">
        <v>4480</v>
      </c>
      <c r="M1431">
        <v>0.39090711596247002</v>
      </c>
      <c r="N1431">
        <v>0.81875488709857702</v>
      </c>
    </row>
    <row r="1432" spans="1:14">
      <c r="A1432" t="s">
        <v>1526</v>
      </c>
      <c r="B1432">
        <v>1</v>
      </c>
      <c r="C1432">
        <v>16975177</v>
      </c>
      <c r="D1432">
        <v>17301672</v>
      </c>
      <c r="E1432" t="s">
        <v>5195</v>
      </c>
      <c r="F1432">
        <v>0.59</v>
      </c>
      <c r="G1432" t="s">
        <v>5247</v>
      </c>
      <c r="H1432" t="s">
        <v>6656</v>
      </c>
      <c r="I1432" t="s">
        <v>14</v>
      </c>
      <c r="J1432" t="s">
        <v>1106</v>
      </c>
      <c r="K1432">
        <v>16</v>
      </c>
      <c r="L1432" t="s">
        <v>4468</v>
      </c>
      <c r="M1432">
        <v>0.35546400599137701</v>
      </c>
      <c r="N1432">
        <v>0.78968661151242403</v>
      </c>
    </row>
    <row r="1433" spans="1:14">
      <c r="A1433" t="s">
        <v>1527</v>
      </c>
      <c r="B1433">
        <v>14</v>
      </c>
      <c r="C1433">
        <v>35159523</v>
      </c>
      <c r="D1433">
        <v>35628729</v>
      </c>
      <c r="E1433" t="s">
        <v>5195</v>
      </c>
      <c r="F1433">
        <v>0.96</v>
      </c>
      <c r="G1433" t="s">
        <v>5247</v>
      </c>
      <c r="H1433" t="s">
        <v>6657</v>
      </c>
      <c r="I1433" t="s">
        <v>14</v>
      </c>
      <c r="J1433" t="s">
        <v>1106</v>
      </c>
      <c r="K1433">
        <v>16</v>
      </c>
      <c r="L1433" t="s">
        <v>4527</v>
      </c>
      <c r="M1433">
        <v>0.74698025011478097</v>
      </c>
      <c r="N1433">
        <v>0.99490068379353702</v>
      </c>
    </row>
    <row r="1434" spans="1:14">
      <c r="A1434" t="s">
        <v>1528</v>
      </c>
      <c r="B1434">
        <v>6</v>
      </c>
      <c r="C1434">
        <v>142864546</v>
      </c>
      <c r="D1434">
        <v>143185683</v>
      </c>
      <c r="E1434" t="s">
        <v>5195</v>
      </c>
      <c r="F1434">
        <v>0.57999999999999996</v>
      </c>
      <c r="G1434" t="s">
        <v>5247</v>
      </c>
      <c r="H1434" t="s">
        <v>6658</v>
      </c>
      <c r="I1434" t="s">
        <v>13</v>
      </c>
      <c r="J1434" t="s">
        <v>1106</v>
      </c>
      <c r="K1434">
        <v>5</v>
      </c>
      <c r="L1434" t="s">
        <v>4461</v>
      </c>
      <c r="M1434">
        <v>0.21805936098239501</v>
      </c>
      <c r="N1434">
        <v>0.87242344465229704</v>
      </c>
    </row>
    <row r="1435" spans="1:14">
      <c r="A1435" t="s">
        <v>1528</v>
      </c>
      <c r="B1435">
        <v>6</v>
      </c>
      <c r="C1435">
        <v>142864546</v>
      </c>
      <c r="D1435">
        <v>143185683</v>
      </c>
      <c r="E1435" t="s">
        <v>5195</v>
      </c>
      <c r="F1435">
        <v>0.56000000000000005</v>
      </c>
      <c r="G1435" t="s">
        <v>5247</v>
      </c>
      <c r="H1435" t="s">
        <v>6659</v>
      </c>
      <c r="I1435" t="s">
        <v>14</v>
      </c>
      <c r="J1435" t="s">
        <v>1106</v>
      </c>
      <c r="K1435">
        <v>16</v>
      </c>
      <c r="L1435" t="s">
        <v>4453</v>
      </c>
      <c r="M1435">
        <v>0.329660255894415</v>
      </c>
      <c r="N1435">
        <v>0.76710682244145301</v>
      </c>
    </row>
    <row r="1436" spans="1:14">
      <c r="A1436" t="s">
        <v>1529</v>
      </c>
      <c r="B1436">
        <v>11</v>
      </c>
      <c r="C1436">
        <v>117102531</v>
      </c>
      <c r="D1436">
        <v>116973247</v>
      </c>
      <c r="E1436" t="s">
        <v>5196</v>
      </c>
      <c r="F1436">
        <v>0</v>
      </c>
      <c r="G1436" t="s">
        <v>5247</v>
      </c>
      <c r="H1436" t="s">
        <v>6660</v>
      </c>
      <c r="I1436" t="s">
        <v>14</v>
      </c>
      <c r="J1436" t="s">
        <v>1106</v>
      </c>
      <c r="K1436">
        <v>16</v>
      </c>
      <c r="L1436" t="s">
        <v>5247</v>
      </c>
      <c r="M1436">
        <v>0</v>
      </c>
      <c r="N1436">
        <v>0.193607680534436</v>
      </c>
    </row>
    <row r="1437" spans="1:14">
      <c r="A1437" t="s">
        <v>1530</v>
      </c>
      <c r="B1437">
        <v>5</v>
      </c>
      <c r="C1437">
        <v>64778903</v>
      </c>
      <c r="D1437">
        <v>64074730</v>
      </c>
      <c r="E1437" t="s">
        <v>5196</v>
      </c>
      <c r="F1437">
        <v>0.37</v>
      </c>
      <c r="G1437" t="s">
        <v>5247</v>
      </c>
      <c r="H1437" t="s">
        <v>6661</v>
      </c>
      <c r="I1437" t="s">
        <v>14</v>
      </c>
      <c r="J1437" t="s">
        <v>1106</v>
      </c>
      <c r="K1437">
        <v>16</v>
      </c>
      <c r="L1437" t="s">
        <v>4505</v>
      </c>
      <c r="M1437">
        <v>0.18124511290142301</v>
      </c>
      <c r="N1437">
        <v>0.60909288403753004</v>
      </c>
    </row>
    <row r="1438" spans="1:14">
      <c r="A1438" t="s">
        <v>1531</v>
      </c>
      <c r="B1438">
        <v>5</v>
      </c>
      <c r="C1438">
        <v>96381018</v>
      </c>
      <c r="D1438">
        <v>95716722</v>
      </c>
      <c r="E1438" t="s">
        <v>5196</v>
      </c>
      <c r="F1438">
        <v>0.66</v>
      </c>
      <c r="G1438" t="s">
        <v>5247</v>
      </c>
      <c r="H1438" t="s">
        <v>6662</v>
      </c>
      <c r="I1438" t="s">
        <v>14</v>
      </c>
      <c r="J1438" t="s">
        <v>1106</v>
      </c>
      <c r="K1438">
        <v>16</v>
      </c>
      <c r="L1438" t="s">
        <v>4481</v>
      </c>
      <c r="M1438">
        <v>0.41829747073185303</v>
      </c>
      <c r="N1438">
        <v>0.83974807149712805</v>
      </c>
    </row>
    <row r="1439" spans="1:14">
      <c r="A1439" t="s">
        <v>1532</v>
      </c>
      <c r="B1439">
        <v>5</v>
      </c>
      <c r="C1439">
        <v>159033204</v>
      </c>
      <c r="D1439">
        <v>158460212</v>
      </c>
      <c r="E1439" t="s">
        <v>5196</v>
      </c>
      <c r="F1439">
        <v>0.17</v>
      </c>
      <c r="G1439" t="s">
        <v>5247</v>
      </c>
      <c r="H1439" t="s">
        <v>6663</v>
      </c>
      <c r="I1439" t="s">
        <v>14</v>
      </c>
      <c r="J1439" t="s">
        <v>1106</v>
      </c>
      <c r="K1439">
        <v>16</v>
      </c>
      <c r="L1439" t="s">
        <v>4509</v>
      </c>
      <c r="M1439">
        <v>5.668995858446E-2</v>
      </c>
      <c r="N1439">
        <v>0.41109111056826803</v>
      </c>
    </row>
    <row r="1440" spans="1:14">
      <c r="A1440" t="s">
        <v>1533</v>
      </c>
      <c r="B1440">
        <v>2</v>
      </c>
      <c r="C1440">
        <v>38523145</v>
      </c>
      <c r="D1440">
        <v>38750287</v>
      </c>
      <c r="E1440" t="s">
        <v>5195</v>
      </c>
      <c r="F1440">
        <v>0</v>
      </c>
      <c r="G1440" t="s">
        <v>5247</v>
      </c>
      <c r="H1440" t="s">
        <v>6664</v>
      </c>
      <c r="I1440" t="s">
        <v>14</v>
      </c>
      <c r="J1440" t="s">
        <v>1106</v>
      </c>
      <c r="K1440">
        <v>16</v>
      </c>
      <c r="L1440" t="s">
        <v>5247</v>
      </c>
      <c r="M1440">
        <v>0</v>
      </c>
      <c r="N1440">
        <v>0.193607680534436</v>
      </c>
    </row>
    <row r="1441" spans="1:14">
      <c r="A1441" t="s">
        <v>1534</v>
      </c>
      <c r="B1441">
        <v>12</v>
      </c>
      <c r="C1441">
        <v>53489753</v>
      </c>
      <c r="D1441">
        <v>53883537</v>
      </c>
      <c r="E1441" t="s">
        <v>5197</v>
      </c>
      <c r="F1441">
        <v>0</v>
      </c>
      <c r="G1441" t="s">
        <v>5247</v>
      </c>
      <c r="H1441" t="s">
        <v>6665</v>
      </c>
      <c r="I1441" t="s">
        <v>14</v>
      </c>
      <c r="J1441" t="s">
        <v>1106</v>
      </c>
      <c r="K1441">
        <v>16</v>
      </c>
      <c r="L1441" t="s">
        <v>5247</v>
      </c>
      <c r="M1441">
        <v>0</v>
      </c>
      <c r="N1441">
        <v>0.193607680534436</v>
      </c>
    </row>
    <row r="1442" spans="1:14">
      <c r="A1442" t="s">
        <v>1535</v>
      </c>
      <c r="B1442">
        <v>6</v>
      </c>
      <c r="C1442">
        <v>34471792</v>
      </c>
      <c r="D1442">
        <v>34439569</v>
      </c>
      <c r="E1442" t="s">
        <v>5195</v>
      </c>
      <c r="F1442">
        <v>0</v>
      </c>
      <c r="G1442" t="s">
        <v>5247</v>
      </c>
      <c r="H1442" t="s">
        <v>6666</v>
      </c>
      <c r="I1442" t="s">
        <v>14</v>
      </c>
      <c r="J1442" t="s">
        <v>1106</v>
      </c>
      <c r="K1442">
        <v>16</v>
      </c>
      <c r="L1442" t="s">
        <v>5247</v>
      </c>
      <c r="M1442">
        <v>0</v>
      </c>
      <c r="N1442">
        <v>0.193607680534436</v>
      </c>
    </row>
    <row r="1443" spans="1:14">
      <c r="A1443" t="s">
        <v>1536</v>
      </c>
      <c r="B1443">
        <v>8</v>
      </c>
      <c r="C1443">
        <v>63640221</v>
      </c>
      <c r="D1443">
        <v>64552779</v>
      </c>
      <c r="E1443" t="s">
        <v>5196</v>
      </c>
      <c r="F1443">
        <v>0</v>
      </c>
      <c r="G1443" t="s">
        <v>5247</v>
      </c>
      <c r="H1443" t="s">
        <v>6667</v>
      </c>
      <c r="I1443" t="s">
        <v>14</v>
      </c>
      <c r="J1443" t="s">
        <v>1106</v>
      </c>
      <c r="K1443">
        <v>16</v>
      </c>
      <c r="L1443" t="s">
        <v>5247</v>
      </c>
      <c r="M1443">
        <v>0</v>
      </c>
      <c r="N1443">
        <v>0.193607680534436</v>
      </c>
    </row>
    <row r="1444" spans="1:14">
      <c r="A1444" t="s">
        <v>1537</v>
      </c>
      <c r="B1444">
        <v>6</v>
      </c>
      <c r="C1444">
        <v>82738096</v>
      </c>
      <c r="D1444">
        <v>83447813</v>
      </c>
      <c r="E1444" t="s">
        <v>5195</v>
      </c>
      <c r="F1444">
        <v>0</v>
      </c>
      <c r="G1444" t="s">
        <v>5247</v>
      </c>
      <c r="H1444" t="s">
        <v>6668</v>
      </c>
      <c r="I1444" t="s">
        <v>14</v>
      </c>
      <c r="J1444" t="s">
        <v>1106</v>
      </c>
      <c r="K1444">
        <v>16</v>
      </c>
      <c r="L1444" t="s">
        <v>5247</v>
      </c>
      <c r="M1444">
        <v>0</v>
      </c>
      <c r="N1444">
        <v>0.193607680534436</v>
      </c>
    </row>
    <row r="1445" spans="1:14">
      <c r="A1445" t="s">
        <v>1538</v>
      </c>
      <c r="B1445">
        <v>7</v>
      </c>
      <c r="C1445">
        <v>32305671</v>
      </c>
      <c r="D1445">
        <v>32345283</v>
      </c>
      <c r="E1445" t="s">
        <v>5197</v>
      </c>
      <c r="F1445">
        <v>0.17</v>
      </c>
      <c r="G1445" t="s">
        <v>5247</v>
      </c>
      <c r="H1445" t="s">
        <v>6669</v>
      </c>
      <c r="I1445" t="s">
        <v>14</v>
      </c>
      <c r="J1445" t="s">
        <v>1106</v>
      </c>
      <c r="K1445">
        <v>16</v>
      </c>
      <c r="L1445" t="s">
        <v>4509</v>
      </c>
      <c r="M1445">
        <v>5.668995858446E-2</v>
      </c>
      <c r="N1445">
        <v>0.41109111056826803</v>
      </c>
    </row>
    <row r="1446" spans="1:14">
      <c r="A1446" t="s">
        <v>1539</v>
      </c>
      <c r="B1446">
        <v>7</v>
      </c>
      <c r="C1446">
        <v>6378644</v>
      </c>
      <c r="D1446">
        <v>6418275</v>
      </c>
      <c r="E1446" t="s">
        <v>5195</v>
      </c>
      <c r="F1446">
        <v>1</v>
      </c>
      <c r="G1446" t="s">
        <v>5247</v>
      </c>
      <c r="H1446" t="s">
        <v>6670</v>
      </c>
      <c r="I1446" t="s">
        <v>14</v>
      </c>
      <c r="J1446" t="s">
        <v>1106</v>
      </c>
      <c r="K1446">
        <v>16</v>
      </c>
      <c r="L1446" t="s">
        <v>5273</v>
      </c>
      <c r="M1446">
        <v>0.806392319465564</v>
      </c>
      <c r="N1446">
        <v>1</v>
      </c>
    </row>
    <row r="1447" spans="1:14">
      <c r="A1447" t="s">
        <v>1540</v>
      </c>
      <c r="B1447">
        <v>7</v>
      </c>
      <c r="C1447">
        <v>141849517</v>
      </c>
      <c r="D1447">
        <v>141549317</v>
      </c>
      <c r="E1447" t="s">
        <v>5196</v>
      </c>
      <c r="F1447">
        <v>1</v>
      </c>
      <c r="G1447" t="s">
        <v>5247</v>
      </c>
      <c r="H1447" t="s">
        <v>6671</v>
      </c>
      <c r="I1447" t="s">
        <v>14</v>
      </c>
      <c r="J1447" t="s">
        <v>1106</v>
      </c>
      <c r="K1447">
        <v>16</v>
      </c>
      <c r="L1447" t="s">
        <v>5273</v>
      </c>
      <c r="M1447">
        <v>0.806392319465564</v>
      </c>
      <c r="N1447">
        <v>1</v>
      </c>
    </row>
    <row r="1448" spans="1:14">
      <c r="A1448" t="s">
        <v>1541</v>
      </c>
      <c r="B1448">
        <v>7</v>
      </c>
      <c r="C1448">
        <v>137751179</v>
      </c>
      <c r="D1448">
        <v>137435925</v>
      </c>
      <c r="E1448" t="s">
        <v>5195</v>
      </c>
      <c r="F1448">
        <v>0.54</v>
      </c>
      <c r="G1448" t="s">
        <v>5247</v>
      </c>
      <c r="H1448" t="s">
        <v>6672</v>
      </c>
      <c r="I1448" t="s">
        <v>14</v>
      </c>
      <c r="J1448" t="s">
        <v>1106</v>
      </c>
      <c r="K1448">
        <v>16</v>
      </c>
      <c r="L1448" t="s">
        <v>4564</v>
      </c>
      <c r="M1448">
        <v>0.31281977470891997</v>
      </c>
      <c r="N1448">
        <v>0.75169161084832503</v>
      </c>
    </row>
    <row r="1449" spans="1:14">
      <c r="A1449" t="s">
        <v>1542</v>
      </c>
      <c r="B1449">
        <v>8</v>
      </c>
      <c r="C1449">
        <v>72537705</v>
      </c>
      <c r="D1449">
        <v>73449940</v>
      </c>
      <c r="E1449" t="s">
        <v>5196</v>
      </c>
      <c r="F1449">
        <v>0.31</v>
      </c>
      <c r="G1449" t="s">
        <v>5247</v>
      </c>
      <c r="H1449" t="s">
        <v>6673</v>
      </c>
      <c r="I1449" t="s">
        <v>10</v>
      </c>
      <c r="J1449" t="s">
        <v>1106</v>
      </c>
      <c r="K1449">
        <v>5</v>
      </c>
      <c r="L1449" t="s">
        <v>4485</v>
      </c>
      <c r="M1449">
        <v>7.6718520653767303E-2</v>
      </c>
      <c r="N1449">
        <v>0.70838481596383895</v>
      </c>
    </row>
    <row r="1450" spans="1:14">
      <c r="A1450" t="s">
        <v>1542</v>
      </c>
      <c r="B1450">
        <v>8</v>
      </c>
      <c r="C1450">
        <v>72537705</v>
      </c>
      <c r="D1450">
        <v>73449940</v>
      </c>
      <c r="E1450" t="s">
        <v>5196</v>
      </c>
      <c r="F1450">
        <v>0.5</v>
      </c>
      <c r="G1450" t="s">
        <v>5247</v>
      </c>
      <c r="H1450" t="s">
        <v>6674</v>
      </c>
      <c r="I1450" t="s">
        <v>13</v>
      </c>
      <c r="J1450" t="s">
        <v>1106</v>
      </c>
      <c r="K1450">
        <v>6</v>
      </c>
      <c r="L1450" t="s">
        <v>4511</v>
      </c>
      <c r="M1450">
        <v>0.18761630648265101</v>
      </c>
      <c r="N1450">
        <v>0.81238369351734896</v>
      </c>
    </row>
    <row r="1451" spans="1:14">
      <c r="A1451" t="s">
        <v>1542</v>
      </c>
      <c r="B1451">
        <v>8</v>
      </c>
      <c r="C1451">
        <v>72537705</v>
      </c>
      <c r="D1451">
        <v>73449940</v>
      </c>
      <c r="E1451" t="s">
        <v>5196</v>
      </c>
      <c r="F1451">
        <v>0.54</v>
      </c>
      <c r="G1451" t="s">
        <v>5247</v>
      </c>
      <c r="H1451" t="s">
        <v>6675</v>
      </c>
      <c r="I1451" t="s">
        <v>14</v>
      </c>
      <c r="J1451" t="s">
        <v>1106</v>
      </c>
      <c r="K1451">
        <v>16</v>
      </c>
      <c r="L1451" t="s">
        <v>4564</v>
      </c>
      <c r="M1451">
        <v>0.31281977470891997</v>
      </c>
      <c r="N1451">
        <v>0.75169161084832503</v>
      </c>
    </row>
    <row r="1452" spans="1:14">
      <c r="A1452" t="s">
        <v>1543</v>
      </c>
      <c r="B1452">
        <v>10</v>
      </c>
      <c r="C1452">
        <v>85651147</v>
      </c>
      <c r="D1452">
        <v>87410904</v>
      </c>
      <c r="E1452" t="s">
        <v>5198</v>
      </c>
      <c r="F1452">
        <v>0</v>
      </c>
      <c r="G1452" t="s">
        <v>5247</v>
      </c>
      <c r="H1452" t="s">
        <v>6676</v>
      </c>
      <c r="I1452" t="s">
        <v>14</v>
      </c>
      <c r="J1452" t="s">
        <v>1106</v>
      </c>
      <c r="K1452">
        <v>16</v>
      </c>
      <c r="L1452" t="s">
        <v>5247</v>
      </c>
      <c r="M1452">
        <v>0</v>
      </c>
      <c r="N1452">
        <v>0.193607680534436</v>
      </c>
    </row>
    <row r="1453" spans="1:14">
      <c r="A1453" t="s">
        <v>1544</v>
      </c>
      <c r="B1453">
        <v>10</v>
      </c>
      <c r="C1453">
        <v>18295863</v>
      </c>
      <c r="D1453">
        <v>18584792</v>
      </c>
      <c r="E1453" t="s">
        <v>5198</v>
      </c>
      <c r="F1453">
        <v>0.02</v>
      </c>
      <c r="G1453" t="s">
        <v>5247</v>
      </c>
      <c r="H1453" t="s">
        <v>6677</v>
      </c>
      <c r="I1453" t="s">
        <v>14</v>
      </c>
      <c r="J1453" t="s">
        <v>1106</v>
      </c>
      <c r="K1453">
        <v>16</v>
      </c>
      <c r="L1453" t="s">
        <v>4475</v>
      </c>
      <c r="M1453">
        <v>1.4372521617873901E-3</v>
      </c>
      <c r="N1453">
        <v>0.224426121151272</v>
      </c>
    </row>
    <row r="1454" spans="1:14">
      <c r="A1454" t="s">
        <v>1545</v>
      </c>
      <c r="B1454">
        <v>11</v>
      </c>
      <c r="C1454">
        <v>13298986</v>
      </c>
      <c r="D1454">
        <v>13320533</v>
      </c>
      <c r="E1454" t="s">
        <v>5197</v>
      </c>
      <c r="F1454">
        <v>0.61</v>
      </c>
      <c r="G1454" t="s">
        <v>5247</v>
      </c>
      <c r="H1454" t="s">
        <v>6678</v>
      </c>
      <c r="I1454" t="s">
        <v>14</v>
      </c>
      <c r="J1454" t="s">
        <v>1106</v>
      </c>
      <c r="K1454">
        <v>16</v>
      </c>
      <c r="L1454" t="s">
        <v>4452</v>
      </c>
      <c r="M1454">
        <v>0.37303483850642699</v>
      </c>
      <c r="N1454">
        <v>0.80437147177599699</v>
      </c>
    </row>
    <row r="1455" spans="1:14">
      <c r="A1455" t="s">
        <v>1546</v>
      </c>
      <c r="B1455">
        <v>11</v>
      </c>
      <c r="C1455">
        <v>13267151</v>
      </c>
      <c r="D1455">
        <v>13288698</v>
      </c>
      <c r="E1455" t="s">
        <v>5195</v>
      </c>
      <c r="F1455">
        <v>0.96</v>
      </c>
      <c r="G1455" t="s">
        <v>5247</v>
      </c>
      <c r="H1455" t="s">
        <v>6679</v>
      </c>
      <c r="I1455" t="s">
        <v>10</v>
      </c>
      <c r="J1455" t="s">
        <v>1106</v>
      </c>
      <c r="K1455">
        <v>5</v>
      </c>
      <c r="L1455" t="s">
        <v>4527</v>
      </c>
      <c r="M1455">
        <v>0.52216975059857895</v>
      </c>
      <c r="N1455">
        <v>0.99810638180090006</v>
      </c>
    </row>
    <row r="1456" spans="1:14">
      <c r="A1456" t="s">
        <v>1546</v>
      </c>
      <c r="B1456">
        <v>11</v>
      </c>
      <c r="C1456">
        <v>13267151</v>
      </c>
      <c r="D1456">
        <v>13288698</v>
      </c>
      <c r="E1456" t="s">
        <v>5195</v>
      </c>
      <c r="F1456">
        <v>0.4</v>
      </c>
      <c r="G1456" t="s">
        <v>5247</v>
      </c>
      <c r="H1456" t="s">
        <v>6680</v>
      </c>
      <c r="I1456" t="s">
        <v>13</v>
      </c>
      <c r="J1456" t="s">
        <v>1106</v>
      </c>
      <c r="K1456">
        <v>5</v>
      </c>
      <c r="L1456" t="s">
        <v>4530</v>
      </c>
      <c r="M1456">
        <v>0.117620774232648</v>
      </c>
      <c r="N1456">
        <v>0.76927571872398703</v>
      </c>
    </row>
    <row r="1457" spans="1:14">
      <c r="A1457" t="s">
        <v>1546</v>
      </c>
      <c r="B1457">
        <v>11</v>
      </c>
      <c r="C1457">
        <v>13267151</v>
      </c>
      <c r="D1457">
        <v>13288698</v>
      </c>
      <c r="E1457" t="s">
        <v>5195</v>
      </c>
      <c r="F1457">
        <v>0.31</v>
      </c>
      <c r="G1457" t="s">
        <v>5247</v>
      </c>
      <c r="H1457" t="s">
        <v>6681</v>
      </c>
      <c r="I1457" t="s">
        <v>14</v>
      </c>
      <c r="J1457" t="s">
        <v>1106</v>
      </c>
      <c r="K1457">
        <v>16</v>
      </c>
      <c r="L1457" t="s">
        <v>4485</v>
      </c>
      <c r="M1457">
        <v>0.13998639527478901</v>
      </c>
      <c r="N1457">
        <v>0.553584523328297</v>
      </c>
    </row>
    <row r="1458" spans="1:14">
      <c r="A1458" t="s">
        <v>1547</v>
      </c>
      <c r="B1458">
        <v>2</v>
      </c>
      <c r="C1458">
        <v>204601649</v>
      </c>
      <c r="D1458">
        <v>205466372</v>
      </c>
      <c r="E1458" t="s">
        <v>5196</v>
      </c>
      <c r="F1458">
        <v>1</v>
      </c>
      <c r="G1458" t="s">
        <v>5247</v>
      </c>
      <c r="H1458" t="s">
        <v>6682</v>
      </c>
      <c r="I1458" t="s">
        <v>14</v>
      </c>
      <c r="J1458" t="s">
        <v>1106</v>
      </c>
      <c r="K1458">
        <v>16</v>
      </c>
      <c r="L1458" t="s">
        <v>5273</v>
      </c>
      <c r="M1458">
        <v>0.806392319465564</v>
      </c>
      <c r="N1458">
        <v>1</v>
      </c>
    </row>
    <row r="1459" spans="1:14">
      <c r="A1459" t="s">
        <v>1548</v>
      </c>
      <c r="B1459">
        <v>12</v>
      </c>
      <c r="C1459">
        <v>60570327</v>
      </c>
      <c r="D1459">
        <v>60964108</v>
      </c>
      <c r="E1459" t="s">
        <v>5196</v>
      </c>
      <c r="F1459">
        <v>0.36</v>
      </c>
      <c r="G1459" t="s">
        <v>5247</v>
      </c>
      <c r="H1459" t="s">
        <v>6683</v>
      </c>
      <c r="I1459" t="s">
        <v>10</v>
      </c>
      <c r="J1459" t="s">
        <v>1106</v>
      </c>
      <c r="K1459">
        <v>5</v>
      </c>
      <c r="L1459" t="s">
        <v>4445</v>
      </c>
      <c r="M1459">
        <v>9.8640099433966302E-2</v>
      </c>
      <c r="N1459">
        <v>0.74301499070532295</v>
      </c>
    </row>
    <row r="1460" spans="1:14">
      <c r="A1460" t="s">
        <v>1548</v>
      </c>
      <c r="B1460">
        <v>12</v>
      </c>
      <c r="C1460">
        <v>60570327</v>
      </c>
      <c r="D1460">
        <v>60964108</v>
      </c>
      <c r="E1460" t="s">
        <v>5196</v>
      </c>
      <c r="F1460">
        <v>0.91</v>
      </c>
      <c r="G1460" t="s">
        <v>5247</v>
      </c>
      <c r="H1460" t="s">
        <v>6684</v>
      </c>
      <c r="I1460" t="s">
        <v>14</v>
      </c>
      <c r="J1460" t="s">
        <v>1106</v>
      </c>
      <c r="K1460">
        <v>16</v>
      </c>
      <c r="L1460" t="s">
        <v>4534</v>
      </c>
      <c r="M1460">
        <v>0.68176683412285399</v>
      </c>
      <c r="N1460">
        <v>0.97947486783890803</v>
      </c>
    </row>
    <row r="1461" spans="1:14">
      <c r="A1461" t="s">
        <v>1549</v>
      </c>
      <c r="B1461">
        <v>14</v>
      </c>
      <c r="C1461">
        <v>30015516</v>
      </c>
      <c r="D1461">
        <v>30484722</v>
      </c>
      <c r="E1461" t="s">
        <v>5197</v>
      </c>
      <c r="F1461">
        <v>0</v>
      </c>
      <c r="G1461" t="s">
        <v>5247</v>
      </c>
      <c r="H1461" t="s">
        <v>6685</v>
      </c>
      <c r="I1461" t="s">
        <v>14</v>
      </c>
      <c r="J1461" t="s">
        <v>1106</v>
      </c>
      <c r="K1461">
        <v>16</v>
      </c>
      <c r="L1461" t="s">
        <v>5247</v>
      </c>
      <c r="M1461">
        <v>0</v>
      </c>
      <c r="N1461">
        <v>0.193607680534436</v>
      </c>
    </row>
    <row r="1462" spans="1:14">
      <c r="A1462" t="s">
        <v>1550</v>
      </c>
      <c r="B1462">
        <v>15</v>
      </c>
      <c r="C1462">
        <v>79173207</v>
      </c>
      <c r="D1462">
        <v>79465549</v>
      </c>
      <c r="E1462" t="s">
        <v>5196</v>
      </c>
      <c r="F1462">
        <v>0.06</v>
      </c>
      <c r="G1462" t="s">
        <v>5247</v>
      </c>
      <c r="H1462" t="s">
        <v>6686</v>
      </c>
      <c r="I1462" t="s">
        <v>14</v>
      </c>
      <c r="J1462" t="s">
        <v>1106</v>
      </c>
      <c r="K1462">
        <v>16</v>
      </c>
      <c r="L1462" t="s">
        <v>4460</v>
      </c>
      <c r="M1462">
        <v>1.03676375678321E-2</v>
      </c>
      <c r="N1462">
        <v>0.28000712130247202</v>
      </c>
    </row>
    <row r="1463" spans="1:14">
      <c r="A1463" t="s">
        <v>1551</v>
      </c>
      <c r="B1463">
        <v>17</v>
      </c>
      <c r="C1463">
        <v>77999748</v>
      </c>
      <c r="D1463">
        <v>75995829</v>
      </c>
      <c r="E1463" t="s">
        <v>5195</v>
      </c>
      <c r="F1463">
        <v>0</v>
      </c>
      <c r="G1463" t="s">
        <v>5247</v>
      </c>
      <c r="H1463" t="s">
        <v>6687</v>
      </c>
      <c r="I1463" t="s">
        <v>14</v>
      </c>
      <c r="J1463" t="s">
        <v>1106</v>
      </c>
      <c r="K1463">
        <v>16</v>
      </c>
      <c r="L1463" t="s">
        <v>5247</v>
      </c>
      <c r="M1463">
        <v>0</v>
      </c>
      <c r="N1463">
        <v>0.193607680534436</v>
      </c>
    </row>
    <row r="1464" spans="1:14">
      <c r="A1464" t="s">
        <v>1552</v>
      </c>
      <c r="B1464">
        <v>18</v>
      </c>
      <c r="C1464">
        <v>54812256</v>
      </c>
      <c r="D1464">
        <v>52479487</v>
      </c>
      <c r="E1464" t="s">
        <v>5196</v>
      </c>
      <c r="F1464">
        <v>0.91</v>
      </c>
      <c r="G1464" t="s">
        <v>5247</v>
      </c>
      <c r="H1464" t="s">
        <v>6688</v>
      </c>
      <c r="I1464" t="s">
        <v>14</v>
      </c>
      <c r="J1464" t="s">
        <v>1106</v>
      </c>
      <c r="K1464">
        <v>16</v>
      </c>
      <c r="L1464" t="s">
        <v>4534</v>
      </c>
      <c r="M1464">
        <v>0.68176683412285399</v>
      </c>
      <c r="N1464">
        <v>0.97947486783890803</v>
      </c>
    </row>
    <row r="1465" spans="1:14">
      <c r="A1465" t="s">
        <v>1553</v>
      </c>
      <c r="B1465">
        <v>3</v>
      </c>
      <c r="C1465">
        <v>42257907</v>
      </c>
      <c r="D1465">
        <v>42299399</v>
      </c>
      <c r="E1465" t="s">
        <v>5195</v>
      </c>
      <c r="F1465">
        <v>0</v>
      </c>
      <c r="G1465" t="s">
        <v>5247</v>
      </c>
      <c r="H1465" t="s">
        <v>6689</v>
      </c>
      <c r="I1465" t="s">
        <v>14</v>
      </c>
      <c r="J1465" t="s">
        <v>1106</v>
      </c>
      <c r="K1465">
        <v>16</v>
      </c>
      <c r="L1465" t="s">
        <v>5247</v>
      </c>
      <c r="M1465">
        <v>0</v>
      </c>
      <c r="N1465">
        <v>0.193607680534436</v>
      </c>
    </row>
    <row r="1466" spans="1:14">
      <c r="A1466" t="s">
        <v>1554</v>
      </c>
      <c r="B1466">
        <v>3</v>
      </c>
      <c r="C1466">
        <v>42273163</v>
      </c>
      <c r="D1466">
        <v>42314655</v>
      </c>
      <c r="E1466" t="s">
        <v>5198</v>
      </c>
      <c r="F1466">
        <v>0.9</v>
      </c>
      <c r="G1466" t="s">
        <v>5247</v>
      </c>
      <c r="H1466" t="s">
        <v>6690</v>
      </c>
      <c r="I1466" t="s">
        <v>10</v>
      </c>
      <c r="J1466" t="s">
        <v>1106</v>
      </c>
      <c r="K1466">
        <v>7</v>
      </c>
      <c r="L1466" t="s">
        <v>5134</v>
      </c>
      <c r="M1466">
        <v>0.53028153623131102</v>
      </c>
      <c r="N1466">
        <v>0.98625411571533905</v>
      </c>
    </row>
    <row r="1467" spans="1:14">
      <c r="A1467" t="s">
        <v>1554</v>
      </c>
      <c r="B1467">
        <v>3</v>
      </c>
      <c r="C1467">
        <v>42273163</v>
      </c>
      <c r="D1467">
        <v>42314655</v>
      </c>
      <c r="E1467" t="s">
        <v>5198</v>
      </c>
      <c r="F1467">
        <v>0.56000000000000005</v>
      </c>
      <c r="G1467" t="s">
        <v>5247</v>
      </c>
      <c r="H1467" t="s">
        <v>6691</v>
      </c>
      <c r="I1467" t="s">
        <v>13</v>
      </c>
      <c r="J1467" t="s">
        <v>1106</v>
      </c>
      <c r="K1467">
        <v>7</v>
      </c>
      <c r="L1467" t="s">
        <v>4453</v>
      </c>
      <c r="M1467">
        <v>0.242498719324894</v>
      </c>
      <c r="N1467">
        <v>0.834981628467104</v>
      </c>
    </row>
    <row r="1468" spans="1:14">
      <c r="A1468" t="s">
        <v>1554</v>
      </c>
      <c r="B1468">
        <v>3</v>
      </c>
      <c r="C1468">
        <v>42273163</v>
      </c>
      <c r="D1468">
        <v>42314655</v>
      </c>
      <c r="E1468" t="s">
        <v>5198</v>
      </c>
      <c r="F1468">
        <v>0.94</v>
      </c>
      <c r="G1468" t="s">
        <v>5247</v>
      </c>
      <c r="H1468" t="s">
        <v>6692</v>
      </c>
      <c r="I1468" t="s">
        <v>14</v>
      </c>
      <c r="J1468" t="s">
        <v>1106</v>
      </c>
      <c r="K1468">
        <v>16</v>
      </c>
      <c r="L1468" t="s">
        <v>4504</v>
      </c>
      <c r="M1468">
        <v>0.71999287869752804</v>
      </c>
      <c r="N1468">
        <v>0.98963236243216801</v>
      </c>
    </row>
    <row r="1469" spans="1:14">
      <c r="A1469" t="s">
        <v>1559</v>
      </c>
      <c r="B1469">
        <v>6</v>
      </c>
      <c r="C1469">
        <v>163396879</v>
      </c>
      <c r="D1469">
        <v>163817911</v>
      </c>
      <c r="E1469" t="s">
        <v>5198</v>
      </c>
      <c r="F1469">
        <v>0.49</v>
      </c>
      <c r="G1469" t="s">
        <v>5247</v>
      </c>
      <c r="H1469" t="s">
        <v>6693</v>
      </c>
      <c r="I1469" t="s">
        <v>14</v>
      </c>
      <c r="J1469" t="s">
        <v>1106</v>
      </c>
      <c r="K1469">
        <v>16</v>
      </c>
      <c r="L1469" t="s">
        <v>4510</v>
      </c>
      <c r="M1469">
        <v>0.27196719773616401</v>
      </c>
      <c r="N1469">
        <v>0.71190495587452496</v>
      </c>
    </row>
    <row r="1470" spans="1:14">
      <c r="A1470" t="s">
        <v>1560</v>
      </c>
      <c r="B1470">
        <v>6</v>
      </c>
      <c r="C1470">
        <v>141350595</v>
      </c>
      <c r="D1470">
        <v>141671732</v>
      </c>
      <c r="E1470" t="s">
        <v>5196</v>
      </c>
      <c r="F1470">
        <v>0.38</v>
      </c>
      <c r="G1470" t="s">
        <v>5247</v>
      </c>
      <c r="H1470" t="s">
        <v>6694</v>
      </c>
      <c r="I1470" t="s">
        <v>14</v>
      </c>
      <c r="J1470" t="s">
        <v>1106</v>
      </c>
      <c r="K1470">
        <v>16</v>
      </c>
      <c r="L1470" t="s">
        <v>4441</v>
      </c>
      <c r="M1470">
        <v>0.18839871074100001</v>
      </c>
      <c r="N1470">
        <v>0.61806713258726498</v>
      </c>
    </row>
    <row r="1471" spans="1:14">
      <c r="A1471" t="s">
        <v>1561</v>
      </c>
      <c r="B1471">
        <v>6</v>
      </c>
      <c r="C1471">
        <v>33764010</v>
      </c>
      <c r="D1471">
        <v>33731787</v>
      </c>
      <c r="E1471" t="s">
        <v>5198</v>
      </c>
      <c r="F1471">
        <v>0.52</v>
      </c>
      <c r="G1471" t="s">
        <v>5247</v>
      </c>
      <c r="H1471" t="s">
        <v>6695</v>
      </c>
      <c r="I1471" t="s">
        <v>14</v>
      </c>
      <c r="J1471" t="s">
        <v>1106</v>
      </c>
      <c r="K1471">
        <v>16</v>
      </c>
      <c r="L1471" t="s">
        <v>4515</v>
      </c>
      <c r="M1471">
        <v>0.29626545616538003</v>
      </c>
      <c r="N1471">
        <v>0.73599023661324203</v>
      </c>
    </row>
    <row r="1472" spans="1:14">
      <c r="A1472" t="s">
        <v>1562</v>
      </c>
      <c r="B1472">
        <v>6</v>
      </c>
      <c r="C1472">
        <v>73028938</v>
      </c>
      <c r="D1472">
        <v>73738661</v>
      </c>
      <c r="E1472" t="s">
        <v>5198</v>
      </c>
      <c r="F1472">
        <v>0</v>
      </c>
      <c r="G1472" t="s">
        <v>5247</v>
      </c>
      <c r="H1472" t="s">
        <v>6696</v>
      </c>
      <c r="I1472" t="s">
        <v>10</v>
      </c>
      <c r="J1472" t="s">
        <v>1106</v>
      </c>
      <c r="K1472">
        <v>6</v>
      </c>
      <c r="L1472" t="s">
        <v>5247</v>
      </c>
      <c r="M1472">
        <v>0</v>
      </c>
      <c r="N1472">
        <v>0.39033428790216501</v>
      </c>
    </row>
    <row r="1473" spans="1:14">
      <c r="A1473" t="s">
        <v>1562</v>
      </c>
      <c r="B1473">
        <v>6</v>
      </c>
      <c r="C1473">
        <v>73028938</v>
      </c>
      <c r="D1473">
        <v>73738661</v>
      </c>
      <c r="E1473" t="s">
        <v>5198</v>
      </c>
      <c r="F1473">
        <v>0</v>
      </c>
      <c r="G1473" t="s">
        <v>5247</v>
      </c>
      <c r="H1473" t="s">
        <v>6697</v>
      </c>
      <c r="I1473" t="s">
        <v>13</v>
      </c>
      <c r="J1473" t="s">
        <v>1106</v>
      </c>
      <c r="K1473">
        <v>5</v>
      </c>
      <c r="L1473" t="s">
        <v>5247</v>
      </c>
      <c r="M1473">
        <v>3.1392529421349397E-17</v>
      </c>
      <c r="N1473">
        <v>0.43448246478317498</v>
      </c>
    </row>
    <row r="1474" spans="1:14">
      <c r="A1474" t="s">
        <v>1562</v>
      </c>
      <c r="B1474">
        <v>6</v>
      </c>
      <c r="C1474">
        <v>73028938</v>
      </c>
      <c r="D1474">
        <v>73738661</v>
      </c>
      <c r="E1474" t="s">
        <v>5198</v>
      </c>
      <c r="F1474">
        <v>0.19</v>
      </c>
      <c r="G1474" t="s">
        <v>5247</v>
      </c>
      <c r="H1474" t="s">
        <v>6698</v>
      </c>
      <c r="I1474" t="s">
        <v>14</v>
      </c>
      <c r="J1474" t="s">
        <v>1106</v>
      </c>
      <c r="K1474">
        <v>16</v>
      </c>
      <c r="L1474" t="s">
        <v>4446</v>
      </c>
      <c r="M1474">
        <v>6.7266012751223195E-2</v>
      </c>
      <c r="N1474">
        <v>0.43277074918012698</v>
      </c>
    </row>
    <row r="1475" spans="1:14">
      <c r="A1475" t="s">
        <v>1563</v>
      </c>
      <c r="B1475">
        <v>13</v>
      </c>
      <c r="C1475">
        <v>103438498</v>
      </c>
      <c r="D1475">
        <v>104090848</v>
      </c>
      <c r="E1475" t="s">
        <v>5195</v>
      </c>
      <c r="F1475">
        <v>0</v>
      </c>
      <c r="G1475" t="s">
        <v>5247</v>
      </c>
      <c r="H1475" t="s">
        <v>6699</v>
      </c>
      <c r="I1475" t="s">
        <v>14</v>
      </c>
      <c r="J1475" t="s">
        <v>1106</v>
      </c>
      <c r="K1475">
        <v>16</v>
      </c>
      <c r="L1475" t="s">
        <v>5247</v>
      </c>
      <c r="M1475">
        <v>0</v>
      </c>
      <c r="N1475">
        <v>0.193607680534436</v>
      </c>
    </row>
    <row r="1476" spans="1:14">
      <c r="A1476" t="s">
        <v>1564</v>
      </c>
      <c r="B1476">
        <v>13</v>
      </c>
      <c r="C1476">
        <v>66898581</v>
      </c>
      <c r="D1476">
        <v>67472713</v>
      </c>
      <c r="E1476" t="s">
        <v>5196</v>
      </c>
      <c r="F1476">
        <v>0.43</v>
      </c>
      <c r="G1476" t="s">
        <v>5247</v>
      </c>
      <c r="H1476" t="s">
        <v>6700</v>
      </c>
      <c r="I1476" t="s">
        <v>13</v>
      </c>
      <c r="J1476" t="s">
        <v>1106</v>
      </c>
      <c r="K1476">
        <v>6</v>
      </c>
      <c r="L1476" t="s">
        <v>4520</v>
      </c>
      <c r="M1476">
        <v>0.146811722175092</v>
      </c>
      <c r="N1476">
        <v>0.76783507813121099</v>
      </c>
    </row>
    <row r="1477" spans="1:14">
      <c r="A1477" t="s">
        <v>1564</v>
      </c>
      <c r="B1477">
        <v>13</v>
      </c>
      <c r="C1477">
        <v>66898581</v>
      </c>
      <c r="D1477">
        <v>67472713</v>
      </c>
      <c r="E1477" t="s">
        <v>5196</v>
      </c>
      <c r="F1477">
        <v>0.45</v>
      </c>
      <c r="G1477" t="s">
        <v>5247</v>
      </c>
      <c r="H1477" t="s">
        <v>6701</v>
      </c>
      <c r="I1477" t="s">
        <v>14</v>
      </c>
      <c r="J1477" t="s">
        <v>1106</v>
      </c>
      <c r="K1477">
        <v>16</v>
      </c>
      <c r="L1477" t="s">
        <v>4469</v>
      </c>
      <c r="M1477">
        <v>0.24056486479730299</v>
      </c>
      <c r="N1477">
        <v>0.67879590325614103</v>
      </c>
    </row>
    <row r="1478" spans="1:14">
      <c r="A1478" t="s">
        <v>1565</v>
      </c>
      <c r="B1478">
        <v>13</v>
      </c>
      <c r="C1478">
        <v>27443645</v>
      </c>
      <c r="D1478">
        <v>28017782</v>
      </c>
      <c r="E1478" t="s">
        <v>5197</v>
      </c>
      <c r="F1478">
        <v>0.95</v>
      </c>
      <c r="G1478" t="s">
        <v>5247</v>
      </c>
      <c r="H1478" t="s">
        <v>6702</v>
      </c>
      <c r="I1478" t="s">
        <v>14</v>
      </c>
      <c r="J1478" t="s">
        <v>1106</v>
      </c>
      <c r="K1478">
        <v>16</v>
      </c>
      <c r="L1478" t="s">
        <v>4533</v>
      </c>
      <c r="M1478">
        <v>0.73331242275111896</v>
      </c>
      <c r="N1478">
        <v>0.99244066476788895</v>
      </c>
    </row>
    <row r="1479" spans="1:14">
      <c r="A1479" t="s">
        <v>1566</v>
      </c>
      <c r="B1479">
        <v>13</v>
      </c>
      <c r="C1479">
        <v>96396750</v>
      </c>
      <c r="D1479">
        <v>97049004</v>
      </c>
      <c r="E1479" t="s">
        <v>5196</v>
      </c>
      <c r="F1479">
        <v>0.16</v>
      </c>
      <c r="G1479" t="s">
        <v>5247</v>
      </c>
      <c r="H1479" t="s">
        <v>6703</v>
      </c>
      <c r="I1479" t="s">
        <v>14</v>
      </c>
      <c r="J1479" t="s">
        <v>1106</v>
      </c>
      <c r="K1479">
        <v>16</v>
      </c>
      <c r="L1479" t="s">
        <v>4545</v>
      </c>
      <c r="M1479">
        <v>5.1602574492917601E-2</v>
      </c>
      <c r="N1479">
        <v>0.40005064827049902</v>
      </c>
    </row>
    <row r="1480" spans="1:14">
      <c r="A1480" t="s">
        <v>1567</v>
      </c>
      <c r="B1480">
        <v>16</v>
      </c>
      <c r="C1480">
        <v>20359494</v>
      </c>
      <c r="D1480">
        <v>20370816</v>
      </c>
      <c r="E1480" t="s">
        <v>5197</v>
      </c>
      <c r="F1480">
        <v>0.22</v>
      </c>
      <c r="G1480" t="s">
        <v>5247</v>
      </c>
      <c r="H1480" t="s">
        <v>6704</v>
      </c>
      <c r="I1480" t="s">
        <v>10</v>
      </c>
      <c r="J1480" t="s">
        <v>1106</v>
      </c>
      <c r="K1480">
        <v>6</v>
      </c>
      <c r="L1480" t="s">
        <v>4476</v>
      </c>
      <c r="M1480">
        <v>4.8355075417360997E-2</v>
      </c>
      <c r="N1480">
        <v>0.61023212580785102</v>
      </c>
    </row>
    <row r="1481" spans="1:14">
      <c r="A1481" t="s">
        <v>1567</v>
      </c>
      <c r="B1481">
        <v>16</v>
      </c>
      <c r="C1481">
        <v>20359494</v>
      </c>
      <c r="D1481">
        <v>20370816</v>
      </c>
      <c r="E1481" t="s">
        <v>5197</v>
      </c>
      <c r="F1481">
        <v>0</v>
      </c>
      <c r="G1481" t="s">
        <v>5247</v>
      </c>
      <c r="H1481" t="s">
        <v>6705</v>
      </c>
      <c r="I1481" t="s">
        <v>13</v>
      </c>
      <c r="J1481" t="s">
        <v>1106</v>
      </c>
      <c r="K1481">
        <v>5</v>
      </c>
      <c r="L1481" t="s">
        <v>5247</v>
      </c>
      <c r="M1481">
        <v>3.1392529421349397E-17</v>
      </c>
      <c r="N1481">
        <v>0.43448246478317498</v>
      </c>
    </row>
    <row r="1482" spans="1:14">
      <c r="A1482" t="s">
        <v>1567</v>
      </c>
      <c r="B1482">
        <v>16</v>
      </c>
      <c r="C1482">
        <v>20359494</v>
      </c>
      <c r="D1482">
        <v>20370816</v>
      </c>
      <c r="E1482" t="s">
        <v>5197</v>
      </c>
      <c r="F1482">
        <v>0.48</v>
      </c>
      <c r="G1482" t="s">
        <v>5247</v>
      </c>
      <c r="H1482" t="s">
        <v>6706</v>
      </c>
      <c r="I1482" t="s">
        <v>14</v>
      </c>
      <c r="J1482" t="s">
        <v>1106</v>
      </c>
      <c r="K1482">
        <v>16</v>
      </c>
      <c r="L1482" t="s">
        <v>4549</v>
      </c>
      <c r="M1482">
        <v>0.26400976338675802</v>
      </c>
      <c r="N1482">
        <v>0.70373454383461997</v>
      </c>
    </row>
    <row r="1483" spans="1:14">
      <c r="A1483" t="s">
        <v>1568</v>
      </c>
      <c r="B1483">
        <v>2</v>
      </c>
      <c r="C1483">
        <v>206380059</v>
      </c>
      <c r="D1483">
        <v>207244783</v>
      </c>
      <c r="E1483" t="s">
        <v>5196</v>
      </c>
      <c r="F1483">
        <v>1</v>
      </c>
      <c r="G1483" t="s">
        <v>5247</v>
      </c>
      <c r="H1483" t="s">
        <v>6707</v>
      </c>
      <c r="I1483" t="s">
        <v>14</v>
      </c>
      <c r="J1483" t="s">
        <v>1106</v>
      </c>
      <c r="K1483">
        <v>16</v>
      </c>
      <c r="L1483" t="s">
        <v>5273</v>
      </c>
      <c r="M1483">
        <v>0.806392319465564</v>
      </c>
      <c r="N1483">
        <v>1</v>
      </c>
    </row>
    <row r="1484" spans="1:14">
      <c r="A1484" t="s">
        <v>1569</v>
      </c>
      <c r="B1484">
        <v>14</v>
      </c>
      <c r="C1484">
        <v>29216122</v>
      </c>
      <c r="D1484">
        <v>29685328</v>
      </c>
      <c r="E1484" t="s">
        <v>5196</v>
      </c>
      <c r="F1484">
        <v>0.9</v>
      </c>
      <c r="G1484" t="s">
        <v>5247</v>
      </c>
      <c r="H1484" t="s">
        <v>6708</v>
      </c>
      <c r="I1484" t="s">
        <v>14</v>
      </c>
      <c r="J1484" t="s">
        <v>1106</v>
      </c>
      <c r="K1484">
        <v>16</v>
      </c>
      <c r="L1484" t="s">
        <v>5134</v>
      </c>
      <c r="M1484">
        <v>0.66951405574702505</v>
      </c>
      <c r="N1484">
        <v>0.975599799825426</v>
      </c>
    </row>
    <row r="1485" spans="1:14">
      <c r="A1485" t="s">
        <v>1570</v>
      </c>
      <c r="B1485">
        <v>3</v>
      </c>
      <c r="C1485">
        <v>41269871</v>
      </c>
      <c r="D1485">
        <v>41311362</v>
      </c>
      <c r="E1485" t="s">
        <v>5197</v>
      </c>
      <c r="F1485">
        <v>0.33</v>
      </c>
      <c r="G1485" t="s">
        <v>5247</v>
      </c>
      <c r="H1485" t="s">
        <v>6709</v>
      </c>
      <c r="I1485" t="s">
        <v>10</v>
      </c>
      <c r="J1485" t="s">
        <v>1106</v>
      </c>
      <c r="K1485">
        <v>6</v>
      </c>
      <c r="L1485" t="s">
        <v>4487</v>
      </c>
      <c r="M1485">
        <v>9.5182228748417794E-2</v>
      </c>
      <c r="N1485">
        <v>0.697531429138318</v>
      </c>
    </row>
    <row r="1486" spans="1:14">
      <c r="A1486" t="s">
        <v>1570</v>
      </c>
      <c r="B1486">
        <v>3</v>
      </c>
      <c r="C1486">
        <v>41269871</v>
      </c>
      <c r="D1486">
        <v>41311362</v>
      </c>
      <c r="E1486" t="s">
        <v>5197</v>
      </c>
      <c r="F1486">
        <v>0.24</v>
      </c>
      <c r="G1486" t="s">
        <v>5247</v>
      </c>
      <c r="H1486" t="s">
        <v>6710</v>
      </c>
      <c r="I1486" t="s">
        <v>14</v>
      </c>
      <c r="J1486" t="s">
        <v>1106</v>
      </c>
      <c r="K1486">
        <v>16</v>
      </c>
      <c r="L1486" t="s">
        <v>4449</v>
      </c>
      <c r="M1486">
        <v>9.5792488470350406E-2</v>
      </c>
      <c r="N1486">
        <v>0.48488350540755698</v>
      </c>
    </row>
    <row r="1487" spans="1:14">
      <c r="A1487" t="s">
        <v>1572</v>
      </c>
      <c r="B1487">
        <v>3</v>
      </c>
      <c r="C1487">
        <v>85811914</v>
      </c>
      <c r="D1487">
        <v>85861064</v>
      </c>
      <c r="E1487" t="s">
        <v>5195</v>
      </c>
      <c r="F1487">
        <v>0.75</v>
      </c>
      <c r="G1487" t="s">
        <v>5247</v>
      </c>
      <c r="H1487" t="s">
        <v>6711</v>
      </c>
      <c r="I1487" t="s">
        <v>14</v>
      </c>
      <c r="J1487" t="s">
        <v>1106</v>
      </c>
      <c r="K1487">
        <v>16</v>
      </c>
      <c r="L1487" t="s">
        <v>4467</v>
      </c>
      <c r="M1487">
        <v>0.50501683464491198</v>
      </c>
      <c r="N1487">
        <v>0.89817932508787002</v>
      </c>
    </row>
    <row r="1488" spans="1:14">
      <c r="A1488" t="s">
        <v>1573</v>
      </c>
      <c r="B1488">
        <v>3</v>
      </c>
      <c r="C1488">
        <v>156577552</v>
      </c>
      <c r="D1488">
        <v>156295341</v>
      </c>
      <c r="E1488" t="s">
        <v>5196</v>
      </c>
      <c r="F1488">
        <v>1</v>
      </c>
      <c r="G1488" t="s">
        <v>5247</v>
      </c>
      <c r="H1488" t="s">
        <v>6712</v>
      </c>
      <c r="I1488" t="s">
        <v>14</v>
      </c>
      <c r="J1488" t="s">
        <v>1106</v>
      </c>
      <c r="K1488">
        <v>16</v>
      </c>
      <c r="L1488" t="s">
        <v>5273</v>
      </c>
      <c r="M1488">
        <v>0.806392319465564</v>
      </c>
      <c r="N1488">
        <v>1</v>
      </c>
    </row>
    <row r="1489" spans="1:14">
      <c r="A1489" t="s">
        <v>1574</v>
      </c>
      <c r="B1489">
        <v>3</v>
      </c>
      <c r="C1489">
        <v>49878073</v>
      </c>
      <c r="D1489">
        <v>49915506</v>
      </c>
      <c r="E1489" t="s">
        <v>5196</v>
      </c>
      <c r="F1489">
        <v>0.14000000000000001</v>
      </c>
      <c r="G1489" t="s">
        <v>5247</v>
      </c>
      <c r="H1489" t="s">
        <v>6713</v>
      </c>
      <c r="I1489" t="s">
        <v>10</v>
      </c>
      <c r="J1489" t="s">
        <v>1106</v>
      </c>
      <c r="K1489">
        <v>6</v>
      </c>
      <c r="L1489" t="s">
        <v>4454</v>
      </c>
      <c r="M1489">
        <v>2.2175196135739501E-2</v>
      </c>
      <c r="N1489">
        <v>0.53886549115381899</v>
      </c>
    </row>
    <row r="1490" spans="1:14">
      <c r="A1490" t="s">
        <v>1574</v>
      </c>
      <c r="B1490">
        <v>3</v>
      </c>
      <c r="C1490">
        <v>49878073</v>
      </c>
      <c r="D1490">
        <v>49915506</v>
      </c>
      <c r="E1490" t="s">
        <v>5196</v>
      </c>
      <c r="F1490">
        <v>0.53</v>
      </c>
      <c r="G1490" t="s">
        <v>5247</v>
      </c>
      <c r="H1490" t="s">
        <v>6714</v>
      </c>
      <c r="I1490" t="s">
        <v>14</v>
      </c>
      <c r="J1490" t="s">
        <v>1106</v>
      </c>
      <c r="K1490">
        <v>16</v>
      </c>
      <c r="L1490" t="s">
        <v>4535</v>
      </c>
      <c r="M1490">
        <v>0.304506975477288</v>
      </c>
      <c r="N1490">
        <v>0.74387656369064603</v>
      </c>
    </row>
    <row r="1491" spans="1:14">
      <c r="A1491" t="s">
        <v>1575</v>
      </c>
      <c r="B1491">
        <v>3</v>
      </c>
      <c r="C1491">
        <v>156578770</v>
      </c>
      <c r="D1491">
        <v>156296559</v>
      </c>
      <c r="E1491" t="s">
        <v>5196</v>
      </c>
      <c r="F1491">
        <v>0</v>
      </c>
      <c r="G1491" t="s">
        <v>5247</v>
      </c>
      <c r="H1491" t="s">
        <v>6715</v>
      </c>
      <c r="I1491" t="s">
        <v>14</v>
      </c>
      <c r="J1491" t="s">
        <v>1106</v>
      </c>
      <c r="K1491">
        <v>16</v>
      </c>
      <c r="L1491" t="s">
        <v>5247</v>
      </c>
      <c r="M1491">
        <v>0</v>
      </c>
      <c r="N1491">
        <v>0.193607680534436</v>
      </c>
    </row>
    <row r="1492" spans="1:14">
      <c r="A1492" t="s">
        <v>1576</v>
      </c>
      <c r="B1492">
        <v>16</v>
      </c>
      <c r="C1492">
        <v>53765595</v>
      </c>
      <c r="D1492">
        <v>53799507</v>
      </c>
      <c r="E1492" t="s">
        <v>5196</v>
      </c>
      <c r="F1492">
        <v>0.17</v>
      </c>
      <c r="G1492" t="s">
        <v>5247</v>
      </c>
      <c r="H1492" t="s">
        <v>6716</v>
      </c>
      <c r="I1492" t="s">
        <v>14</v>
      </c>
      <c r="J1492" t="s">
        <v>1106</v>
      </c>
      <c r="K1492">
        <v>16</v>
      </c>
      <c r="L1492" t="s">
        <v>4509</v>
      </c>
      <c r="M1492">
        <v>5.668995858446E-2</v>
      </c>
      <c r="N1492">
        <v>0.41109111056826803</v>
      </c>
    </row>
    <row r="1493" spans="1:14">
      <c r="A1493" t="s">
        <v>1577</v>
      </c>
      <c r="B1493">
        <v>18</v>
      </c>
      <c r="C1493">
        <v>60291011</v>
      </c>
      <c r="D1493">
        <v>57958244</v>
      </c>
      <c r="E1493" t="s">
        <v>5197</v>
      </c>
      <c r="F1493">
        <v>0.73</v>
      </c>
      <c r="G1493" t="s">
        <v>5247</v>
      </c>
      <c r="H1493" t="s">
        <v>6717</v>
      </c>
      <c r="I1493" t="s">
        <v>14</v>
      </c>
      <c r="J1493" t="s">
        <v>1106</v>
      </c>
      <c r="K1493">
        <v>16</v>
      </c>
      <c r="L1493" t="s">
        <v>5210</v>
      </c>
      <c r="M1493">
        <v>0.485113117456901</v>
      </c>
      <c r="N1493">
        <v>0.88582734949725805</v>
      </c>
    </row>
    <row r="1494" spans="1:14">
      <c r="A1494" t="s">
        <v>1578</v>
      </c>
      <c r="B1494">
        <v>12</v>
      </c>
      <c r="C1494">
        <v>122479003</v>
      </c>
      <c r="D1494">
        <v>122963550</v>
      </c>
      <c r="E1494" t="s">
        <v>5195</v>
      </c>
      <c r="F1494">
        <v>0</v>
      </c>
      <c r="G1494" t="s">
        <v>5247</v>
      </c>
      <c r="H1494" t="s">
        <v>6034</v>
      </c>
      <c r="I1494" t="s">
        <v>14</v>
      </c>
      <c r="J1494" t="s">
        <v>1579</v>
      </c>
      <c r="K1494">
        <v>16</v>
      </c>
      <c r="L1494" t="s">
        <v>5247</v>
      </c>
      <c r="M1494">
        <v>0</v>
      </c>
      <c r="N1494">
        <v>0.193607680534436</v>
      </c>
    </row>
    <row r="1495" spans="1:14">
      <c r="A1495" t="s">
        <v>1580</v>
      </c>
      <c r="B1495">
        <v>1</v>
      </c>
      <c r="C1495">
        <v>74525718</v>
      </c>
      <c r="D1495">
        <v>74991402</v>
      </c>
      <c r="E1495" t="s">
        <v>5197</v>
      </c>
      <c r="F1495">
        <v>0.19</v>
      </c>
      <c r="G1495" t="s">
        <v>5247</v>
      </c>
      <c r="H1495" t="s">
        <v>6718</v>
      </c>
      <c r="I1495" t="s">
        <v>10</v>
      </c>
      <c r="J1495" t="s">
        <v>1581</v>
      </c>
      <c r="K1495">
        <v>7</v>
      </c>
      <c r="L1495" t="s">
        <v>4446</v>
      </c>
      <c r="M1495">
        <v>4.1778848801113003E-2</v>
      </c>
      <c r="N1495">
        <v>0.55790602094023301</v>
      </c>
    </row>
    <row r="1496" spans="1:14">
      <c r="A1496" t="s">
        <v>1580</v>
      </c>
      <c r="B1496">
        <v>1</v>
      </c>
      <c r="C1496">
        <v>74525718</v>
      </c>
      <c r="D1496">
        <v>74991402</v>
      </c>
      <c r="E1496" t="s">
        <v>5197</v>
      </c>
      <c r="F1496">
        <v>0.01</v>
      </c>
      <c r="G1496" t="s">
        <v>5247</v>
      </c>
      <c r="H1496" t="s">
        <v>6719</v>
      </c>
      <c r="I1496" t="s">
        <v>13</v>
      </c>
      <c r="J1496" t="s">
        <v>1581</v>
      </c>
      <c r="K1496">
        <v>7</v>
      </c>
      <c r="L1496" t="s">
        <v>4525</v>
      </c>
      <c r="M1496">
        <v>1.7589920479509899E-4</v>
      </c>
      <c r="N1496">
        <v>0.36706792716055803</v>
      </c>
    </row>
    <row r="1497" spans="1:14">
      <c r="A1497" t="s">
        <v>1580</v>
      </c>
      <c r="B1497">
        <v>1</v>
      </c>
      <c r="C1497">
        <v>74525718</v>
      </c>
      <c r="D1497">
        <v>74991402</v>
      </c>
      <c r="E1497" t="s">
        <v>5197</v>
      </c>
      <c r="F1497">
        <v>0.19</v>
      </c>
      <c r="G1497" t="s">
        <v>5247</v>
      </c>
      <c r="H1497" t="s">
        <v>6720</v>
      </c>
      <c r="I1497" t="s">
        <v>14</v>
      </c>
      <c r="J1497" t="s">
        <v>1581</v>
      </c>
      <c r="K1497">
        <v>16</v>
      </c>
      <c r="L1497" t="s">
        <v>4446</v>
      </c>
      <c r="M1497">
        <v>6.7266012751223195E-2</v>
      </c>
      <c r="N1497">
        <v>0.43277074918012698</v>
      </c>
    </row>
    <row r="1498" spans="1:14">
      <c r="A1498" t="s">
        <v>1582</v>
      </c>
      <c r="B1498">
        <v>1</v>
      </c>
      <c r="C1498">
        <v>72371556</v>
      </c>
      <c r="D1498">
        <v>72837239</v>
      </c>
      <c r="E1498" t="s">
        <v>5197</v>
      </c>
      <c r="F1498">
        <v>0.65</v>
      </c>
      <c r="G1498" t="s">
        <v>5247</v>
      </c>
      <c r="H1498" t="s">
        <v>6721</v>
      </c>
      <c r="I1498" t="s">
        <v>14</v>
      </c>
      <c r="J1498" t="s">
        <v>1581</v>
      </c>
      <c r="K1498">
        <v>16</v>
      </c>
      <c r="L1498" t="s">
        <v>4465</v>
      </c>
      <c r="M1498">
        <v>0.40908828404715403</v>
      </c>
      <c r="N1498">
        <v>0.83282941179251502</v>
      </c>
    </row>
    <row r="1499" spans="1:14">
      <c r="A1499" t="s">
        <v>1583</v>
      </c>
      <c r="B1499">
        <v>13</v>
      </c>
      <c r="C1499">
        <v>53533217</v>
      </c>
      <c r="D1499">
        <v>54107352</v>
      </c>
      <c r="E1499" t="s">
        <v>5196</v>
      </c>
      <c r="F1499">
        <v>0.11</v>
      </c>
      <c r="G1499" t="s">
        <v>5247</v>
      </c>
      <c r="H1499" t="s">
        <v>6722</v>
      </c>
      <c r="I1499" t="s">
        <v>14</v>
      </c>
      <c r="J1499" t="s">
        <v>1581</v>
      </c>
      <c r="K1499">
        <v>16</v>
      </c>
      <c r="L1499" t="s">
        <v>4483</v>
      </c>
      <c r="M1499">
        <v>2.8486301613217201E-2</v>
      </c>
      <c r="N1499">
        <v>0.34252768920364302</v>
      </c>
    </row>
    <row r="1500" spans="1:14">
      <c r="A1500" t="s">
        <v>1584</v>
      </c>
      <c r="B1500">
        <v>2</v>
      </c>
      <c r="C1500">
        <v>24899971</v>
      </c>
      <c r="D1500">
        <v>25122840</v>
      </c>
      <c r="E1500" t="s">
        <v>5197</v>
      </c>
      <c r="F1500">
        <v>0.16</v>
      </c>
      <c r="G1500" t="s">
        <v>5247</v>
      </c>
      <c r="H1500" t="s">
        <v>6723</v>
      </c>
      <c r="I1500" t="s">
        <v>13</v>
      </c>
      <c r="J1500" t="s">
        <v>5220</v>
      </c>
      <c r="K1500">
        <v>7</v>
      </c>
      <c r="L1500" t="s">
        <v>4545</v>
      </c>
      <c r="M1500">
        <v>3.12022191728283E-2</v>
      </c>
      <c r="N1500">
        <v>0.52974247667251895</v>
      </c>
    </row>
    <row r="1501" spans="1:14">
      <c r="A1501" t="s">
        <v>1584</v>
      </c>
      <c r="B1501">
        <v>2</v>
      </c>
      <c r="C1501">
        <v>24899971</v>
      </c>
      <c r="D1501">
        <v>25122840</v>
      </c>
      <c r="E1501" t="s">
        <v>5197</v>
      </c>
      <c r="F1501">
        <v>0.62</v>
      </c>
      <c r="G1501" t="s">
        <v>5247</v>
      </c>
      <c r="H1501" t="s">
        <v>6724</v>
      </c>
      <c r="I1501" t="s">
        <v>14</v>
      </c>
      <c r="J1501" t="s">
        <v>5220</v>
      </c>
      <c r="K1501">
        <v>16</v>
      </c>
      <c r="L1501" t="s">
        <v>4522</v>
      </c>
      <c r="M1501">
        <v>0.38193286741273502</v>
      </c>
      <c r="N1501">
        <v>0.81160128925899999</v>
      </c>
    </row>
    <row r="1502" spans="1:14">
      <c r="A1502" t="s">
        <v>1586</v>
      </c>
      <c r="B1502">
        <v>6</v>
      </c>
      <c r="C1502">
        <v>50835337</v>
      </c>
      <c r="D1502">
        <v>50803050</v>
      </c>
      <c r="E1502" t="s">
        <v>5198</v>
      </c>
      <c r="F1502">
        <v>0</v>
      </c>
      <c r="G1502" t="s">
        <v>5247</v>
      </c>
      <c r="H1502" t="s">
        <v>6725</v>
      </c>
      <c r="I1502" t="s">
        <v>14</v>
      </c>
      <c r="J1502" t="s">
        <v>1587</v>
      </c>
      <c r="K1502">
        <v>16</v>
      </c>
      <c r="L1502" t="s">
        <v>5247</v>
      </c>
      <c r="M1502">
        <v>0</v>
      </c>
      <c r="N1502">
        <v>0.193607680534436</v>
      </c>
    </row>
    <row r="1503" spans="1:14">
      <c r="A1503" t="s">
        <v>1588</v>
      </c>
      <c r="B1503">
        <v>8</v>
      </c>
      <c r="C1503">
        <v>63803912</v>
      </c>
      <c r="D1503">
        <v>64716469</v>
      </c>
      <c r="E1503" t="s">
        <v>5196</v>
      </c>
      <c r="F1503">
        <v>0.5</v>
      </c>
      <c r="G1503" t="s">
        <v>5247</v>
      </c>
      <c r="H1503" t="s">
        <v>6726</v>
      </c>
      <c r="I1503" t="s">
        <v>14</v>
      </c>
      <c r="J1503" t="s">
        <v>1589</v>
      </c>
      <c r="K1503">
        <v>16</v>
      </c>
      <c r="L1503" t="s">
        <v>4511</v>
      </c>
      <c r="M1503">
        <v>0.27999563610326</v>
      </c>
      <c r="N1503">
        <v>0.72000436389674005</v>
      </c>
    </row>
    <row r="1504" spans="1:14">
      <c r="A1504" t="s">
        <v>1590</v>
      </c>
      <c r="B1504">
        <v>1</v>
      </c>
      <c r="C1504">
        <v>11209739</v>
      </c>
      <c r="D1504">
        <v>11269796</v>
      </c>
      <c r="E1504" t="s">
        <v>5195</v>
      </c>
      <c r="F1504">
        <v>0</v>
      </c>
      <c r="G1504" t="s">
        <v>5247</v>
      </c>
      <c r="H1504" t="s">
        <v>6727</v>
      </c>
      <c r="I1504" t="s">
        <v>10</v>
      </c>
      <c r="J1504" t="s">
        <v>1591</v>
      </c>
      <c r="K1504">
        <v>6</v>
      </c>
      <c r="L1504" t="s">
        <v>5247</v>
      </c>
      <c r="M1504">
        <v>0</v>
      </c>
      <c r="N1504">
        <v>0.39033428790216501</v>
      </c>
    </row>
    <row r="1505" spans="1:14">
      <c r="A1505" t="s">
        <v>1590</v>
      </c>
      <c r="B1505">
        <v>1</v>
      </c>
      <c r="C1505">
        <v>11209739</v>
      </c>
      <c r="D1505">
        <v>11269796</v>
      </c>
      <c r="E1505" t="s">
        <v>5195</v>
      </c>
      <c r="F1505">
        <v>0</v>
      </c>
      <c r="G1505" t="s">
        <v>5247</v>
      </c>
      <c r="H1505" t="s">
        <v>6728</v>
      </c>
      <c r="I1505" t="s">
        <v>13</v>
      </c>
      <c r="J1505" t="s">
        <v>1591</v>
      </c>
      <c r="K1505">
        <v>6</v>
      </c>
      <c r="L1505" t="s">
        <v>5247</v>
      </c>
      <c r="M1505">
        <v>0</v>
      </c>
      <c r="N1505">
        <v>0.39033428790216501</v>
      </c>
    </row>
    <row r="1506" spans="1:14">
      <c r="A1506" t="s">
        <v>1590</v>
      </c>
      <c r="B1506">
        <v>1</v>
      </c>
      <c r="C1506">
        <v>11209739</v>
      </c>
      <c r="D1506">
        <v>11269796</v>
      </c>
      <c r="E1506" t="s">
        <v>5195</v>
      </c>
      <c r="F1506">
        <v>0.04</v>
      </c>
      <c r="G1506" t="s">
        <v>5247</v>
      </c>
      <c r="H1506" t="s">
        <v>6729</v>
      </c>
      <c r="I1506" t="s">
        <v>14</v>
      </c>
      <c r="J1506" t="s">
        <v>1591</v>
      </c>
      <c r="K1506">
        <v>16</v>
      </c>
      <c r="L1506" t="s">
        <v>4479</v>
      </c>
      <c r="M1506">
        <v>5.0993162064629704E-3</v>
      </c>
      <c r="N1506">
        <v>0.25301974988521903</v>
      </c>
    </row>
    <row r="1507" spans="1:14">
      <c r="A1507" t="s">
        <v>1592</v>
      </c>
      <c r="B1507">
        <v>3</v>
      </c>
      <c r="C1507">
        <v>12353341</v>
      </c>
      <c r="D1507">
        <v>12394840</v>
      </c>
      <c r="E1507" t="s">
        <v>5195</v>
      </c>
      <c r="F1507">
        <v>0</v>
      </c>
      <c r="G1507" t="s">
        <v>5247</v>
      </c>
      <c r="H1507" t="s">
        <v>6730</v>
      </c>
      <c r="I1507" t="s">
        <v>14</v>
      </c>
      <c r="J1507" t="s">
        <v>1591</v>
      </c>
      <c r="K1507">
        <v>16</v>
      </c>
      <c r="L1507" t="s">
        <v>5247</v>
      </c>
      <c r="M1507">
        <v>0</v>
      </c>
      <c r="N1507">
        <v>0.193607680534436</v>
      </c>
    </row>
    <row r="1508" spans="1:14">
      <c r="A1508" t="s">
        <v>1593</v>
      </c>
      <c r="B1508">
        <v>7</v>
      </c>
      <c r="C1508">
        <v>103778399</v>
      </c>
      <c r="D1508">
        <v>103418846</v>
      </c>
      <c r="E1508" t="s">
        <v>5195</v>
      </c>
      <c r="F1508">
        <v>0.4</v>
      </c>
      <c r="G1508" t="s">
        <v>5247</v>
      </c>
      <c r="H1508" t="s">
        <v>6731</v>
      </c>
      <c r="I1508" t="s">
        <v>13</v>
      </c>
      <c r="J1508" t="s">
        <v>1591</v>
      </c>
      <c r="K1508">
        <v>5</v>
      </c>
      <c r="L1508" t="s">
        <v>4530</v>
      </c>
      <c r="M1508">
        <v>0.117620774232648</v>
      </c>
      <c r="N1508">
        <v>0.76927571872398703</v>
      </c>
    </row>
    <row r="1509" spans="1:14">
      <c r="A1509" t="s">
        <v>1593</v>
      </c>
      <c r="B1509">
        <v>7</v>
      </c>
      <c r="C1509">
        <v>103778399</v>
      </c>
      <c r="D1509">
        <v>103418846</v>
      </c>
      <c r="E1509" t="s">
        <v>5195</v>
      </c>
      <c r="F1509">
        <v>0.34</v>
      </c>
      <c r="G1509" t="s">
        <v>5247</v>
      </c>
      <c r="H1509" t="s">
        <v>6732</v>
      </c>
      <c r="I1509" t="s">
        <v>14</v>
      </c>
      <c r="J1509" t="s">
        <v>1591</v>
      </c>
      <c r="K1509">
        <v>16</v>
      </c>
      <c r="L1509" t="s">
        <v>4565</v>
      </c>
      <c r="M1509">
        <v>0.16025192850287201</v>
      </c>
      <c r="N1509">
        <v>0.58170252926814703</v>
      </c>
    </row>
    <row r="1510" spans="1:14">
      <c r="A1510" t="s">
        <v>1594</v>
      </c>
      <c r="B1510">
        <v>14</v>
      </c>
      <c r="C1510">
        <v>25458973</v>
      </c>
      <c r="D1510">
        <v>25928179</v>
      </c>
      <c r="E1510" t="s">
        <v>5197</v>
      </c>
      <c r="F1510">
        <v>0.56999999999999995</v>
      </c>
      <c r="G1510" t="s">
        <v>5247</v>
      </c>
      <c r="H1510" t="s">
        <v>6733</v>
      </c>
      <c r="I1510" t="s">
        <v>14</v>
      </c>
      <c r="J1510" t="s">
        <v>1595</v>
      </c>
      <c r="K1510">
        <v>16</v>
      </c>
      <c r="L1510" t="s">
        <v>4517</v>
      </c>
      <c r="M1510">
        <v>0.338188639458672</v>
      </c>
      <c r="N1510">
        <v>0.77470628526650698</v>
      </c>
    </row>
    <row r="1511" spans="1:14">
      <c r="A1511" t="s">
        <v>1596</v>
      </c>
      <c r="B1511">
        <v>1</v>
      </c>
      <c r="C1511">
        <v>119004219</v>
      </c>
      <c r="D1511">
        <v>119546842</v>
      </c>
      <c r="E1511" t="s">
        <v>5195</v>
      </c>
      <c r="F1511">
        <v>0.55000000000000004</v>
      </c>
      <c r="G1511" t="s">
        <v>5247</v>
      </c>
      <c r="H1511" t="s">
        <v>6734</v>
      </c>
      <c r="I1511" t="s">
        <v>10</v>
      </c>
      <c r="J1511" t="s">
        <v>1595</v>
      </c>
      <c r="K1511">
        <v>5</v>
      </c>
      <c r="L1511" t="s">
        <v>4531</v>
      </c>
      <c r="M1511">
        <v>0.19963268488803501</v>
      </c>
      <c r="N1511">
        <v>0.85691906863364697</v>
      </c>
    </row>
    <row r="1512" spans="1:14">
      <c r="A1512" t="s">
        <v>1596</v>
      </c>
      <c r="B1512">
        <v>1</v>
      </c>
      <c r="C1512">
        <v>119004219</v>
      </c>
      <c r="D1512">
        <v>119546842</v>
      </c>
      <c r="E1512" t="s">
        <v>5195</v>
      </c>
      <c r="F1512">
        <v>0.5</v>
      </c>
      <c r="G1512" t="s">
        <v>5247</v>
      </c>
      <c r="H1512" t="s">
        <v>6735</v>
      </c>
      <c r="I1512" t="s">
        <v>14</v>
      </c>
      <c r="J1512" t="s">
        <v>1595</v>
      </c>
      <c r="K1512">
        <v>16</v>
      </c>
      <c r="L1512" t="s">
        <v>4511</v>
      </c>
      <c r="M1512">
        <v>0.27999563610326</v>
      </c>
      <c r="N1512">
        <v>0.72000436389674005</v>
      </c>
    </row>
    <row r="1513" spans="1:14">
      <c r="A1513" t="s">
        <v>1597</v>
      </c>
      <c r="B1513">
        <v>2</v>
      </c>
      <c r="C1513">
        <v>651430</v>
      </c>
      <c r="D1513">
        <v>651430</v>
      </c>
      <c r="E1513" t="s">
        <v>5195</v>
      </c>
      <c r="F1513">
        <v>0.81</v>
      </c>
      <c r="G1513" t="s">
        <v>5247</v>
      </c>
      <c r="H1513" t="s">
        <v>6736</v>
      </c>
      <c r="I1513" t="s">
        <v>14</v>
      </c>
      <c r="J1513" t="s">
        <v>1595</v>
      </c>
      <c r="K1513">
        <v>16</v>
      </c>
      <c r="L1513" t="s">
        <v>4513</v>
      </c>
      <c r="M1513">
        <v>0.56722925081987297</v>
      </c>
      <c r="N1513">
        <v>0.93273398724877699</v>
      </c>
    </row>
    <row r="1514" spans="1:14">
      <c r="A1514" t="s">
        <v>1598</v>
      </c>
      <c r="B1514">
        <v>12</v>
      </c>
      <c r="C1514">
        <v>889199</v>
      </c>
      <c r="D1514">
        <v>998365</v>
      </c>
      <c r="E1514" t="s">
        <v>5198</v>
      </c>
      <c r="F1514">
        <v>0.25</v>
      </c>
      <c r="G1514" t="s">
        <v>5247</v>
      </c>
      <c r="H1514" t="s">
        <v>6737</v>
      </c>
      <c r="I1514" t="s">
        <v>10</v>
      </c>
      <c r="J1514" t="s">
        <v>1595</v>
      </c>
      <c r="K1514">
        <v>5</v>
      </c>
      <c r="L1514" t="s">
        <v>4506</v>
      </c>
      <c r="M1514">
        <v>5.3229227303442699E-2</v>
      </c>
      <c r="N1514">
        <v>0.66401200508814495</v>
      </c>
    </row>
    <row r="1515" spans="1:14">
      <c r="A1515" t="s">
        <v>1598</v>
      </c>
      <c r="B1515">
        <v>12</v>
      </c>
      <c r="C1515">
        <v>889199</v>
      </c>
      <c r="D1515">
        <v>998365</v>
      </c>
      <c r="E1515" t="s">
        <v>5198</v>
      </c>
      <c r="F1515">
        <v>0.33</v>
      </c>
      <c r="G1515" t="s">
        <v>5247</v>
      </c>
      <c r="H1515" t="s">
        <v>6738</v>
      </c>
      <c r="I1515" t="s">
        <v>14</v>
      </c>
      <c r="J1515" t="s">
        <v>1595</v>
      </c>
      <c r="K1515">
        <v>16</v>
      </c>
      <c r="L1515" t="s">
        <v>4487</v>
      </c>
      <c r="M1515">
        <v>0.15341403634209599</v>
      </c>
      <c r="N1515">
        <v>0.57241257503961196</v>
      </c>
    </row>
    <row r="1516" spans="1:14">
      <c r="A1516" t="s">
        <v>1599</v>
      </c>
      <c r="B1516">
        <v>20</v>
      </c>
      <c r="C1516">
        <v>52365406</v>
      </c>
      <c r="D1516">
        <v>50981945</v>
      </c>
      <c r="E1516" t="s">
        <v>5195</v>
      </c>
      <c r="F1516">
        <v>0.2</v>
      </c>
      <c r="G1516" t="s">
        <v>5247</v>
      </c>
      <c r="H1516" t="s">
        <v>6739</v>
      </c>
      <c r="I1516" t="s">
        <v>13</v>
      </c>
      <c r="J1516" t="s">
        <v>1595</v>
      </c>
      <c r="K1516">
        <v>7</v>
      </c>
      <c r="L1516" t="s">
        <v>4484</v>
      </c>
      <c r="M1516">
        <v>4.5545655452118999E-2</v>
      </c>
      <c r="N1516">
        <v>0.56705260558789305</v>
      </c>
    </row>
    <row r="1517" spans="1:14">
      <c r="A1517" t="s">
        <v>1599</v>
      </c>
      <c r="B1517">
        <v>20</v>
      </c>
      <c r="C1517">
        <v>52365406</v>
      </c>
      <c r="D1517">
        <v>50981945</v>
      </c>
      <c r="E1517" t="s">
        <v>5195</v>
      </c>
      <c r="F1517">
        <v>0.85</v>
      </c>
      <c r="G1517" t="s">
        <v>5247</v>
      </c>
      <c r="H1517" t="s">
        <v>6740</v>
      </c>
      <c r="I1517" t="s">
        <v>14</v>
      </c>
      <c r="J1517" t="s">
        <v>1595</v>
      </c>
      <c r="K1517">
        <v>16</v>
      </c>
      <c r="L1517" t="s">
        <v>4524</v>
      </c>
      <c r="M1517">
        <v>0.61113277891426498</v>
      </c>
      <c r="N1517">
        <v>0.95334184471162997</v>
      </c>
    </row>
    <row r="1518" spans="1:14">
      <c r="A1518" t="s">
        <v>1602</v>
      </c>
      <c r="B1518">
        <v>9</v>
      </c>
      <c r="C1518">
        <v>28412377</v>
      </c>
      <c r="D1518">
        <v>28412375</v>
      </c>
      <c r="E1518" t="s">
        <v>5195</v>
      </c>
      <c r="F1518">
        <v>0.74</v>
      </c>
      <c r="G1518" t="s">
        <v>5247</v>
      </c>
      <c r="H1518" t="s">
        <v>6741</v>
      </c>
      <c r="I1518" t="s">
        <v>14</v>
      </c>
      <c r="J1518" t="s">
        <v>1595</v>
      </c>
      <c r="K1518">
        <v>16</v>
      </c>
      <c r="L1518" t="s">
        <v>4464</v>
      </c>
      <c r="M1518">
        <v>0.49501667046199999</v>
      </c>
      <c r="N1518">
        <v>0.89205164288146999</v>
      </c>
    </row>
    <row r="1519" spans="1:14">
      <c r="A1519" t="s">
        <v>1603</v>
      </c>
      <c r="B1519">
        <v>3</v>
      </c>
      <c r="C1519">
        <v>136207780</v>
      </c>
      <c r="D1519">
        <v>135926622</v>
      </c>
      <c r="E1519" t="s">
        <v>5195</v>
      </c>
      <c r="F1519">
        <v>0.34</v>
      </c>
      <c r="G1519" t="s">
        <v>5247</v>
      </c>
      <c r="H1519" t="s">
        <v>6742</v>
      </c>
      <c r="I1519" t="s">
        <v>10</v>
      </c>
      <c r="J1519" t="s">
        <v>1595</v>
      </c>
      <c r="K1519">
        <v>6</v>
      </c>
      <c r="L1519" t="s">
        <v>4565</v>
      </c>
      <c r="M1519">
        <v>9.9977946347768007E-2</v>
      </c>
      <c r="N1519">
        <v>0.70492902578092498</v>
      </c>
    </row>
    <row r="1520" spans="1:14">
      <c r="A1520" t="s">
        <v>1603</v>
      </c>
      <c r="B1520">
        <v>3</v>
      </c>
      <c r="C1520">
        <v>136207780</v>
      </c>
      <c r="D1520">
        <v>135926622</v>
      </c>
      <c r="E1520" t="s">
        <v>5195</v>
      </c>
      <c r="F1520">
        <v>0.49</v>
      </c>
      <c r="G1520" t="s">
        <v>5247</v>
      </c>
      <c r="H1520" t="s">
        <v>6743</v>
      </c>
      <c r="I1520" t="s">
        <v>13</v>
      </c>
      <c r="J1520" t="s">
        <v>1595</v>
      </c>
      <c r="K1520">
        <v>6</v>
      </c>
      <c r="L1520" t="s">
        <v>4510</v>
      </c>
      <c r="M1520">
        <v>0.18155774160955901</v>
      </c>
      <c r="N1520">
        <v>0.80624894414848403</v>
      </c>
    </row>
    <row r="1521" spans="1:14">
      <c r="A1521" t="s">
        <v>1603</v>
      </c>
      <c r="B1521">
        <v>3</v>
      </c>
      <c r="C1521">
        <v>136207780</v>
      </c>
      <c r="D1521">
        <v>135926622</v>
      </c>
      <c r="E1521" t="s">
        <v>5195</v>
      </c>
      <c r="F1521">
        <v>0.89</v>
      </c>
      <c r="G1521" t="s">
        <v>5247</v>
      </c>
      <c r="H1521" t="s">
        <v>6744</v>
      </c>
      <c r="I1521" t="s">
        <v>14</v>
      </c>
      <c r="J1521" t="s">
        <v>1595</v>
      </c>
      <c r="K1521">
        <v>16</v>
      </c>
      <c r="L1521" t="s">
        <v>4462</v>
      </c>
      <c r="M1521">
        <v>0.65747231079635704</v>
      </c>
      <c r="N1521">
        <v>0.97151369838678303</v>
      </c>
    </row>
    <row r="1522" spans="1:14">
      <c r="A1522" t="s">
        <v>1606</v>
      </c>
      <c r="B1522">
        <v>10</v>
      </c>
      <c r="C1522">
        <v>60082887</v>
      </c>
      <c r="D1522">
        <v>61842645</v>
      </c>
      <c r="E1522" t="s">
        <v>5195</v>
      </c>
      <c r="F1522">
        <v>0</v>
      </c>
      <c r="G1522" t="s">
        <v>5247</v>
      </c>
      <c r="H1522" t="s">
        <v>6745</v>
      </c>
      <c r="I1522" t="s">
        <v>14</v>
      </c>
      <c r="J1522" t="s">
        <v>1595</v>
      </c>
      <c r="K1522">
        <v>16</v>
      </c>
      <c r="L1522" t="s">
        <v>5247</v>
      </c>
      <c r="M1522">
        <v>0</v>
      </c>
      <c r="N1522">
        <v>0.193607680534436</v>
      </c>
    </row>
    <row r="1523" spans="1:14">
      <c r="A1523" t="s">
        <v>1607</v>
      </c>
      <c r="B1523">
        <v>2</v>
      </c>
      <c r="C1523">
        <v>212548507</v>
      </c>
      <c r="D1523">
        <v>213413231</v>
      </c>
      <c r="E1523" t="s">
        <v>5198</v>
      </c>
      <c r="F1523">
        <v>0.82</v>
      </c>
      <c r="G1523" t="s">
        <v>5247</v>
      </c>
      <c r="H1523" t="s">
        <v>6746</v>
      </c>
      <c r="I1523" t="s">
        <v>14</v>
      </c>
      <c r="J1523" t="s">
        <v>1595</v>
      </c>
      <c r="K1523">
        <v>16</v>
      </c>
      <c r="L1523" t="s">
        <v>4551</v>
      </c>
      <c r="M1523">
        <v>0.57800430116298496</v>
      </c>
      <c r="N1523">
        <v>0.93808678329497597</v>
      </c>
    </row>
    <row r="1524" spans="1:14">
      <c r="A1524" t="s">
        <v>1608</v>
      </c>
      <c r="B1524">
        <v>1</v>
      </c>
      <c r="C1524">
        <v>200912264</v>
      </c>
      <c r="D1524">
        <v>200881392</v>
      </c>
      <c r="E1524" t="s">
        <v>5197</v>
      </c>
      <c r="F1524">
        <v>0.02</v>
      </c>
      <c r="G1524" t="s">
        <v>5247</v>
      </c>
      <c r="H1524" t="s">
        <v>6747</v>
      </c>
      <c r="I1524" t="s">
        <v>10</v>
      </c>
      <c r="J1524" t="s">
        <v>1609</v>
      </c>
      <c r="K1524">
        <v>5</v>
      </c>
      <c r="L1524" t="s">
        <v>4475</v>
      </c>
      <c r="M1524">
        <v>4.9540773211960605E-4</v>
      </c>
      <c r="N1524">
        <v>0.45660775845972801</v>
      </c>
    </row>
    <row r="1525" spans="1:14">
      <c r="A1525" t="s">
        <v>1608</v>
      </c>
      <c r="B1525">
        <v>1</v>
      </c>
      <c r="C1525">
        <v>200912264</v>
      </c>
      <c r="D1525">
        <v>200881392</v>
      </c>
      <c r="E1525" t="s">
        <v>5197</v>
      </c>
      <c r="F1525">
        <v>0.69</v>
      </c>
      <c r="G1525" t="s">
        <v>5247</v>
      </c>
      <c r="H1525" t="s">
        <v>6748</v>
      </c>
      <c r="I1525" t="s">
        <v>14</v>
      </c>
      <c r="J1525" t="s">
        <v>1609</v>
      </c>
      <c r="K1525">
        <v>16</v>
      </c>
      <c r="L1525" t="s">
        <v>4566</v>
      </c>
      <c r="M1525">
        <v>0.446415476671703</v>
      </c>
      <c r="N1525">
        <v>0.86001360472521104</v>
      </c>
    </row>
    <row r="1526" spans="1:14">
      <c r="A1526" t="s">
        <v>1610</v>
      </c>
      <c r="B1526">
        <v>18</v>
      </c>
      <c r="C1526">
        <v>12843138</v>
      </c>
      <c r="D1526">
        <v>12843137</v>
      </c>
      <c r="E1526" t="s">
        <v>5197</v>
      </c>
      <c r="F1526">
        <v>7.0000000000000007E-2</v>
      </c>
      <c r="G1526" t="s">
        <v>5247</v>
      </c>
      <c r="H1526" t="s">
        <v>6749</v>
      </c>
      <c r="I1526" t="s">
        <v>14</v>
      </c>
      <c r="J1526" t="s">
        <v>1609</v>
      </c>
      <c r="K1526">
        <v>16</v>
      </c>
      <c r="L1526" t="s">
        <v>4543</v>
      </c>
      <c r="M1526">
        <v>1.34849283033924E-2</v>
      </c>
      <c r="N1526">
        <v>0.29301767695622299</v>
      </c>
    </row>
    <row r="1527" spans="1:14">
      <c r="A1527" t="s">
        <v>1611</v>
      </c>
      <c r="B1527">
        <v>10</v>
      </c>
      <c r="C1527">
        <v>79287626</v>
      </c>
      <c r="D1527">
        <v>81047383</v>
      </c>
      <c r="E1527" t="s">
        <v>5197</v>
      </c>
      <c r="F1527">
        <v>0.1</v>
      </c>
      <c r="G1527" t="s">
        <v>5247</v>
      </c>
      <c r="H1527" t="s">
        <v>6750</v>
      </c>
      <c r="I1527" t="s">
        <v>14</v>
      </c>
      <c r="J1527" t="s">
        <v>1609</v>
      </c>
      <c r="K1527">
        <v>16</v>
      </c>
      <c r="L1527" t="s">
        <v>4482</v>
      </c>
      <c r="M1527">
        <v>2.44002001745738E-2</v>
      </c>
      <c r="N1527">
        <v>0.33048594425297501</v>
      </c>
    </row>
    <row r="1528" spans="1:14">
      <c r="A1528" t="s">
        <v>1612</v>
      </c>
      <c r="B1528">
        <v>2</v>
      </c>
      <c r="C1528">
        <v>181192913</v>
      </c>
      <c r="D1528">
        <v>182057640</v>
      </c>
      <c r="E1528" t="s">
        <v>5198</v>
      </c>
      <c r="F1528">
        <v>0.37</v>
      </c>
      <c r="G1528" t="s">
        <v>5247</v>
      </c>
      <c r="H1528" t="s">
        <v>6751</v>
      </c>
      <c r="I1528" t="s">
        <v>14</v>
      </c>
      <c r="J1528" t="s">
        <v>1609</v>
      </c>
      <c r="K1528">
        <v>16</v>
      </c>
      <c r="L1528" t="s">
        <v>4505</v>
      </c>
      <c r="M1528">
        <v>0.18124511290142301</v>
      </c>
      <c r="N1528">
        <v>0.60909288403753004</v>
      </c>
    </row>
    <row r="1529" spans="1:14">
      <c r="A1529" t="s">
        <v>1613</v>
      </c>
      <c r="B1529">
        <v>2</v>
      </c>
      <c r="C1529">
        <v>60959694</v>
      </c>
      <c r="D1529">
        <v>61186829</v>
      </c>
      <c r="E1529" t="s">
        <v>5198</v>
      </c>
      <c r="F1529">
        <v>0.7</v>
      </c>
      <c r="G1529" t="s">
        <v>5247</v>
      </c>
      <c r="H1529" t="s">
        <v>6752</v>
      </c>
      <c r="I1529" t="s">
        <v>10</v>
      </c>
      <c r="J1529" t="s">
        <v>1609</v>
      </c>
      <c r="K1529">
        <v>5</v>
      </c>
      <c r="L1529" t="s">
        <v>4548</v>
      </c>
      <c r="M1529">
        <v>0.29879105407239398</v>
      </c>
      <c r="N1529">
        <v>0.92741596001433702</v>
      </c>
    </row>
    <row r="1530" spans="1:14">
      <c r="A1530" t="s">
        <v>1613</v>
      </c>
      <c r="B1530">
        <v>2</v>
      </c>
      <c r="C1530">
        <v>60959694</v>
      </c>
      <c r="D1530">
        <v>61186829</v>
      </c>
      <c r="E1530" t="s">
        <v>5198</v>
      </c>
      <c r="F1530">
        <v>0.12</v>
      </c>
      <c r="G1530" t="s">
        <v>5247</v>
      </c>
      <c r="H1530" t="s">
        <v>6753</v>
      </c>
      <c r="I1530" t="s">
        <v>14</v>
      </c>
      <c r="J1530" t="s">
        <v>1609</v>
      </c>
      <c r="K1530">
        <v>16</v>
      </c>
      <c r="L1530" t="s">
        <v>4457</v>
      </c>
      <c r="M1530">
        <v>3.2767774577422103E-2</v>
      </c>
      <c r="N1530">
        <v>0.35437406262874999</v>
      </c>
    </row>
    <row r="1531" spans="1:14">
      <c r="A1531" t="s">
        <v>1616</v>
      </c>
      <c r="B1531">
        <v>6</v>
      </c>
      <c r="C1531">
        <v>159044945</v>
      </c>
      <c r="D1531">
        <v>159465977</v>
      </c>
      <c r="E1531" t="s">
        <v>5196</v>
      </c>
      <c r="F1531">
        <v>0.45</v>
      </c>
      <c r="G1531" t="s">
        <v>5247</v>
      </c>
      <c r="H1531" t="s">
        <v>6754</v>
      </c>
      <c r="I1531" t="s">
        <v>14</v>
      </c>
      <c r="J1531" t="s">
        <v>1609</v>
      </c>
      <c r="K1531">
        <v>16</v>
      </c>
      <c r="L1531" t="s">
        <v>4469</v>
      </c>
      <c r="M1531">
        <v>0.24056486479730299</v>
      </c>
      <c r="N1531">
        <v>0.67879590325614103</v>
      </c>
    </row>
    <row r="1532" spans="1:14">
      <c r="A1532" t="s">
        <v>1617</v>
      </c>
      <c r="B1532">
        <v>3</v>
      </c>
      <c r="C1532">
        <v>159947262</v>
      </c>
      <c r="D1532">
        <v>159665050</v>
      </c>
      <c r="E1532" t="s">
        <v>5198</v>
      </c>
      <c r="F1532">
        <v>0</v>
      </c>
      <c r="G1532" t="s">
        <v>5247</v>
      </c>
      <c r="H1532" t="s">
        <v>6755</v>
      </c>
      <c r="I1532" t="s">
        <v>14</v>
      </c>
      <c r="J1532" t="s">
        <v>1609</v>
      </c>
      <c r="K1532">
        <v>16</v>
      </c>
      <c r="L1532" t="s">
        <v>5247</v>
      </c>
      <c r="M1532">
        <v>0</v>
      </c>
      <c r="N1532">
        <v>0.193607680534436</v>
      </c>
    </row>
    <row r="1533" spans="1:14">
      <c r="A1533" t="s">
        <v>1618</v>
      </c>
      <c r="B1533">
        <v>18</v>
      </c>
      <c r="C1533">
        <v>12809341</v>
      </c>
      <c r="D1533">
        <v>12809340</v>
      </c>
      <c r="E1533" t="s">
        <v>5198</v>
      </c>
      <c r="F1533">
        <v>0.03</v>
      </c>
      <c r="G1533" t="s">
        <v>5247</v>
      </c>
      <c r="H1533" t="s">
        <v>6756</v>
      </c>
      <c r="I1533" t="s">
        <v>14</v>
      </c>
      <c r="J1533" t="s">
        <v>1609</v>
      </c>
      <c r="K1533">
        <v>16</v>
      </c>
      <c r="L1533" t="s">
        <v>4556</v>
      </c>
      <c r="M1533">
        <v>3.0372082184858002E-3</v>
      </c>
      <c r="N1533">
        <v>0.23895401148388401</v>
      </c>
    </row>
    <row r="1534" spans="1:14">
      <c r="A1534" t="s">
        <v>1619</v>
      </c>
      <c r="B1534">
        <v>6</v>
      </c>
      <c r="C1534">
        <v>33888840</v>
      </c>
      <c r="D1534">
        <v>33856617</v>
      </c>
      <c r="E1534" t="s">
        <v>5195</v>
      </c>
      <c r="F1534">
        <v>0</v>
      </c>
      <c r="G1534" t="s">
        <v>5247</v>
      </c>
      <c r="H1534" t="s">
        <v>6757</v>
      </c>
      <c r="I1534" t="s">
        <v>14</v>
      </c>
      <c r="J1534" t="s">
        <v>1609</v>
      </c>
      <c r="K1534">
        <v>16</v>
      </c>
      <c r="L1534" t="s">
        <v>5247</v>
      </c>
      <c r="M1534">
        <v>0</v>
      </c>
      <c r="N1534">
        <v>0.193607680534436</v>
      </c>
    </row>
    <row r="1535" spans="1:14">
      <c r="A1535" t="s">
        <v>1620</v>
      </c>
      <c r="B1535">
        <v>3</v>
      </c>
      <c r="C1535">
        <v>188402113</v>
      </c>
      <c r="D1535">
        <v>188119901</v>
      </c>
      <c r="E1535" t="s">
        <v>5196</v>
      </c>
      <c r="F1535">
        <v>0.42</v>
      </c>
      <c r="G1535" t="s">
        <v>5247</v>
      </c>
      <c r="H1535" t="s">
        <v>6758</v>
      </c>
      <c r="I1535" t="s">
        <v>14</v>
      </c>
      <c r="J1535" t="s">
        <v>1609</v>
      </c>
      <c r="K1535">
        <v>16</v>
      </c>
      <c r="L1535" t="s">
        <v>4508</v>
      </c>
      <c r="M1535">
        <v>0.21776693854541801</v>
      </c>
      <c r="N1535">
        <v>0.65321029034009204</v>
      </c>
    </row>
    <row r="1536" spans="1:14">
      <c r="A1536" t="s">
        <v>1621</v>
      </c>
      <c r="B1536">
        <v>6</v>
      </c>
      <c r="C1536">
        <v>159049385</v>
      </c>
      <c r="D1536">
        <v>159470417</v>
      </c>
      <c r="E1536" t="s">
        <v>5198</v>
      </c>
      <c r="F1536">
        <v>0.17</v>
      </c>
      <c r="G1536" t="s">
        <v>5247</v>
      </c>
      <c r="H1536" t="s">
        <v>6759</v>
      </c>
      <c r="I1536" t="s">
        <v>14</v>
      </c>
      <c r="J1536" t="s">
        <v>1609</v>
      </c>
      <c r="K1536">
        <v>16</v>
      </c>
      <c r="L1536" t="s">
        <v>4509</v>
      </c>
      <c r="M1536">
        <v>5.668995858446E-2</v>
      </c>
      <c r="N1536">
        <v>0.41109111056826803</v>
      </c>
    </row>
    <row r="1537" spans="1:14">
      <c r="A1537" t="s">
        <v>1622</v>
      </c>
      <c r="B1537">
        <v>6</v>
      </c>
      <c r="C1537">
        <v>137651931</v>
      </c>
      <c r="D1537">
        <v>137973068</v>
      </c>
      <c r="E1537" t="s">
        <v>5198</v>
      </c>
      <c r="F1537">
        <v>0</v>
      </c>
      <c r="G1537" t="s">
        <v>5247</v>
      </c>
      <c r="H1537" t="s">
        <v>6760</v>
      </c>
      <c r="I1537" t="s">
        <v>14</v>
      </c>
      <c r="J1537" t="s">
        <v>1609</v>
      </c>
      <c r="K1537">
        <v>16</v>
      </c>
      <c r="L1537" t="s">
        <v>5247</v>
      </c>
      <c r="M1537">
        <v>0</v>
      </c>
      <c r="N1537">
        <v>0.193607680534436</v>
      </c>
    </row>
    <row r="1538" spans="1:14">
      <c r="A1538" t="s">
        <v>1623</v>
      </c>
      <c r="B1538">
        <v>16</v>
      </c>
      <c r="C1538">
        <v>50634166</v>
      </c>
      <c r="D1538">
        <v>50668077</v>
      </c>
      <c r="E1538" t="s">
        <v>5195</v>
      </c>
      <c r="F1538">
        <v>0</v>
      </c>
      <c r="G1538" t="s">
        <v>5247</v>
      </c>
      <c r="H1538" t="s">
        <v>6761</v>
      </c>
      <c r="I1538" t="s">
        <v>14</v>
      </c>
      <c r="J1538" t="s">
        <v>1624</v>
      </c>
      <c r="K1538">
        <v>16</v>
      </c>
      <c r="L1538" t="s">
        <v>5247</v>
      </c>
      <c r="M1538">
        <v>0</v>
      </c>
      <c r="N1538">
        <v>0.193607680534436</v>
      </c>
    </row>
    <row r="1539" spans="1:14">
      <c r="A1539" t="s">
        <v>1625</v>
      </c>
      <c r="B1539">
        <v>12</v>
      </c>
      <c r="C1539">
        <v>40366829</v>
      </c>
      <c r="D1539">
        <v>40760631</v>
      </c>
      <c r="E1539" t="s">
        <v>5198</v>
      </c>
      <c r="F1539">
        <v>0</v>
      </c>
      <c r="G1539" t="s">
        <v>5247</v>
      </c>
      <c r="H1539" t="s">
        <v>6762</v>
      </c>
      <c r="I1539" t="s">
        <v>14</v>
      </c>
      <c r="J1539" t="s">
        <v>1624</v>
      </c>
      <c r="K1539">
        <v>16</v>
      </c>
      <c r="L1539" t="s">
        <v>5247</v>
      </c>
      <c r="M1539">
        <v>0</v>
      </c>
      <c r="N1539">
        <v>0.193607680534436</v>
      </c>
    </row>
    <row r="1540" spans="1:14">
      <c r="A1540" t="s">
        <v>1626</v>
      </c>
      <c r="B1540">
        <v>11</v>
      </c>
      <c r="C1540">
        <v>2146620</v>
      </c>
      <c r="D1540">
        <v>2167850</v>
      </c>
      <c r="E1540" t="s">
        <v>5195</v>
      </c>
      <c r="F1540">
        <v>0</v>
      </c>
      <c r="G1540" t="s">
        <v>5247</v>
      </c>
      <c r="H1540" t="s">
        <v>6763</v>
      </c>
      <c r="I1540" t="s">
        <v>14</v>
      </c>
      <c r="J1540" t="s">
        <v>1624</v>
      </c>
      <c r="K1540">
        <v>16</v>
      </c>
      <c r="L1540" t="s">
        <v>5247</v>
      </c>
      <c r="M1540">
        <v>0</v>
      </c>
      <c r="N1540">
        <v>0.193607680534436</v>
      </c>
    </row>
    <row r="1541" spans="1:14">
      <c r="A1541" t="s">
        <v>1627</v>
      </c>
      <c r="B1541">
        <v>3</v>
      </c>
      <c r="C1541">
        <v>49534707</v>
      </c>
      <c r="D1541">
        <v>49572140</v>
      </c>
      <c r="E1541" t="s">
        <v>5198</v>
      </c>
      <c r="F1541">
        <v>0.21</v>
      </c>
      <c r="G1541" t="s">
        <v>5247</v>
      </c>
      <c r="H1541" t="s">
        <v>6764</v>
      </c>
      <c r="I1541" t="s">
        <v>14</v>
      </c>
      <c r="J1541" t="s">
        <v>1624</v>
      </c>
      <c r="K1541">
        <v>16</v>
      </c>
      <c r="L1541" t="s">
        <v>4442</v>
      </c>
      <c r="M1541">
        <v>7.8338045832293507E-2</v>
      </c>
      <c r="N1541">
        <v>0.45395440887768002</v>
      </c>
    </row>
    <row r="1542" spans="1:14">
      <c r="A1542" t="s">
        <v>1628</v>
      </c>
      <c r="B1542">
        <v>1</v>
      </c>
      <c r="C1542">
        <v>113761186</v>
      </c>
      <c r="D1542">
        <v>114303808</v>
      </c>
      <c r="E1542" t="s">
        <v>5196</v>
      </c>
      <c r="F1542">
        <v>0</v>
      </c>
      <c r="G1542" t="s">
        <v>5247</v>
      </c>
      <c r="H1542" t="s">
        <v>6765</v>
      </c>
      <c r="I1542" t="s">
        <v>14</v>
      </c>
      <c r="J1542" t="s">
        <v>1624</v>
      </c>
      <c r="K1542">
        <v>16</v>
      </c>
      <c r="L1542" t="s">
        <v>5247</v>
      </c>
      <c r="M1542">
        <v>0</v>
      </c>
      <c r="N1542">
        <v>0.193607680534436</v>
      </c>
    </row>
    <row r="1543" spans="1:14">
      <c r="A1543" t="s">
        <v>1629</v>
      </c>
      <c r="B1543">
        <v>10</v>
      </c>
      <c r="C1543">
        <v>6056986</v>
      </c>
      <c r="D1543">
        <v>6098949</v>
      </c>
      <c r="E1543" t="s">
        <v>5195</v>
      </c>
      <c r="F1543">
        <v>0.39</v>
      </c>
      <c r="G1543" t="s">
        <v>5247</v>
      </c>
      <c r="H1543" t="s">
        <v>6766</v>
      </c>
      <c r="I1543" t="s">
        <v>14</v>
      </c>
      <c r="J1543" t="s">
        <v>1624</v>
      </c>
      <c r="K1543">
        <v>16</v>
      </c>
      <c r="L1543" t="s">
        <v>5206</v>
      </c>
      <c r="M1543">
        <v>0.19562852822400301</v>
      </c>
      <c r="N1543">
        <v>0.62696516149357295</v>
      </c>
    </row>
    <row r="1544" spans="1:14">
      <c r="A1544" t="s">
        <v>1630</v>
      </c>
      <c r="B1544">
        <v>15</v>
      </c>
      <c r="C1544">
        <v>67171953</v>
      </c>
      <c r="D1544">
        <v>67464291</v>
      </c>
      <c r="E1544" t="s">
        <v>5198</v>
      </c>
      <c r="F1544">
        <v>0</v>
      </c>
      <c r="G1544" t="s">
        <v>5247</v>
      </c>
      <c r="H1544" t="s">
        <v>6767</v>
      </c>
      <c r="I1544" t="s">
        <v>14</v>
      </c>
      <c r="J1544" t="s">
        <v>1624</v>
      </c>
      <c r="K1544">
        <v>16</v>
      </c>
      <c r="L1544" t="s">
        <v>5247</v>
      </c>
      <c r="M1544">
        <v>0</v>
      </c>
      <c r="N1544">
        <v>0.193607680534436</v>
      </c>
    </row>
    <row r="1545" spans="1:14">
      <c r="A1545" t="s">
        <v>1631</v>
      </c>
      <c r="B1545">
        <v>5</v>
      </c>
      <c r="C1545">
        <v>40487168</v>
      </c>
      <c r="D1545">
        <v>40487270</v>
      </c>
      <c r="E1545" t="s">
        <v>5197</v>
      </c>
      <c r="F1545">
        <v>0.1</v>
      </c>
      <c r="G1545" t="s">
        <v>5247</v>
      </c>
      <c r="H1545" t="s">
        <v>6768</v>
      </c>
      <c r="I1545" t="s">
        <v>10</v>
      </c>
      <c r="J1545" t="s">
        <v>1624</v>
      </c>
      <c r="K1545">
        <v>6</v>
      </c>
      <c r="L1545" t="s">
        <v>4482</v>
      </c>
      <c r="M1545">
        <v>1.21914619099597E-2</v>
      </c>
      <c r="N1545">
        <v>0.50007596841177204</v>
      </c>
    </row>
    <row r="1546" spans="1:14">
      <c r="A1546" t="s">
        <v>1631</v>
      </c>
      <c r="B1546">
        <v>5</v>
      </c>
      <c r="C1546">
        <v>40487168</v>
      </c>
      <c r="D1546">
        <v>40487270</v>
      </c>
      <c r="E1546" t="s">
        <v>5197</v>
      </c>
      <c r="F1546">
        <v>0.68</v>
      </c>
      <c r="G1546" t="s">
        <v>5247</v>
      </c>
      <c r="H1546" t="s">
        <v>6769</v>
      </c>
      <c r="I1546" t="s">
        <v>14</v>
      </c>
      <c r="J1546" t="s">
        <v>1624</v>
      </c>
      <c r="K1546">
        <v>16</v>
      </c>
      <c r="L1546" t="s">
        <v>4528</v>
      </c>
      <c r="M1546">
        <v>0.43695957364105598</v>
      </c>
      <c r="N1546">
        <v>0.85334166136654699</v>
      </c>
    </row>
    <row r="1547" spans="1:14">
      <c r="A1547" t="s">
        <v>1632</v>
      </c>
      <c r="B1547">
        <v>11</v>
      </c>
      <c r="C1547">
        <v>34830213</v>
      </c>
      <c r="D1547">
        <v>34851760</v>
      </c>
      <c r="E1547" t="s">
        <v>5198</v>
      </c>
      <c r="F1547">
        <v>0.27</v>
      </c>
      <c r="G1547" t="s">
        <v>5247</v>
      </c>
      <c r="H1547" t="s">
        <v>6770</v>
      </c>
      <c r="I1547" t="s">
        <v>10</v>
      </c>
      <c r="J1547" t="s">
        <v>1633</v>
      </c>
      <c r="K1547">
        <v>5</v>
      </c>
      <c r="L1547" t="s">
        <v>4541</v>
      </c>
      <c r="M1547">
        <v>6.0701776889939399E-2</v>
      </c>
      <c r="N1547">
        <v>0.67916015691032094</v>
      </c>
    </row>
    <row r="1548" spans="1:14">
      <c r="A1548" t="s">
        <v>1632</v>
      </c>
      <c r="B1548">
        <v>11</v>
      </c>
      <c r="C1548">
        <v>34830213</v>
      </c>
      <c r="D1548">
        <v>34851760</v>
      </c>
      <c r="E1548" t="s">
        <v>5198</v>
      </c>
      <c r="F1548">
        <v>0.22</v>
      </c>
      <c r="G1548" t="s">
        <v>5247</v>
      </c>
      <c r="H1548" t="s">
        <v>6771</v>
      </c>
      <c r="I1548" t="s">
        <v>14</v>
      </c>
      <c r="J1548" t="s">
        <v>1633</v>
      </c>
      <c r="K1548">
        <v>16</v>
      </c>
      <c r="L1548" t="s">
        <v>4476</v>
      </c>
      <c r="M1548">
        <v>8.4047540128129095E-2</v>
      </c>
      <c r="N1548">
        <v>0.46437276097115499</v>
      </c>
    </row>
    <row r="1549" spans="1:14">
      <c r="A1549" t="s">
        <v>1634</v>
      </c>
      <c r="B1549">
        <v>11</v>
      </c>
      <c r="C1549">
        <v>34784302</v>
      </c>
      <c r="D1549">
        <v>34805849</v>
      </c>
      <c r="E1549" t="s">
        <v>5198</v>
      </c>
      <c r="F1549">
        <v>0.56999999999999995</v>
      </c>
      <c r="G1549" t="s">
        <v>5247</v>
      </c>
      <c r="H1549" t="s">
        <v>6772</v>
      </c>
      <c r="I1549" t="s">
        <v>14</v>
      </c>
      <c r="J1549" t="s">
        <v>1633</v>
      </c>
      <c r="K1549">
        <v>16</v>
      </c>
      <c r="L1549" t="s">
        <v>4517</v>
      </c>
      <c r="M1549">
        <v>0.338188639458672</v>
      </c>
      <c r="N1549">
        <v>0.77470628526650698</v>
      </c>
    </row>
    <row r="1550" spans="1:14">
      <c r="A1550" t="s">
        <v>1635</v>
      </c>
      <c r="B1550">
        <v>16</v>
      </c>
      <c r="C1550">
        <v>3254268</v>
      </c>
      <c r="D1550">
        <v>3304268</v>
      </c>
      <c r="E1550" t="s">
        <v>5198</v>
      </c>
      <c r="F1550">
        <v>1</v>
      </c>
      <c r="G1550" t="s">
        <v>5247</v>
      </c>
      <c r="H1550" t="s">
        <v>6773</v>
      </c>
      <c r="I1550" t="s">
        <v>14</v>
      </c>
      <c r="J1550" t="s">
        <v>1636</v>
      </c>
      <c r="K1550">
        <v>16</v>
      </c>
      <c r="L1550" t="s">
        <v>5273</v>
      </c>
      <c r="M1550">
        <v>0.806392319465564</v>
      </c>
      <c r="N1550">
        <v>1</v>
      </c>
    </row>
    <row r="1551" spans="1:14">
      <c r="A1551" t="s">
        <v>1637</v>
      </c>
      <c r="B1551">
        <v>16</v>
      </c>
      <c r="C1551">
        <v>3243529</v>
      </c>
      <c r="D1551">
        <v>3293529</v>
      </c>
      <c r="E1551" t="s">
        <v>5197</v>
      </c>
      <c r="F1551">
        <v>1</v>
      </c>
      <c r="G1551" t="s">
        <v>5247</v>
      </c>
      <c r="H1551" t="s">
        <v>6774</v>
      </c>
      <c r="I1551" t="s">
        <v>14</v>
      </c>
      <c r="J1551" t="s">
        <v>1636</v>
      </c>
      <c r="K1551">
        <v>16</v>
      </c>
      <c r="L1551" t="s">
        <v>5273</v>
      </c>
      <c r="M1551">
        <v>0.806392319465564</v>
      </c>
      <c r="N1551">
        <v>1</v>
      </c>
    </row>
    <row r="1552" spans="1:14">
      <c r="A1552" t="s">
        <v>1638</v>
      </c>
      <c r="B1552">
        <v>16</v>
      </c>
      <c r="C1552">
        <v>3256546</v>
      </c>
      <c r="D1552">
        <v>3306546</v>
      </c>
      <c r="E1552" t="s">
        <v>5197</v>
      </c>
      <c r="F1552">
        <v>1</v>
      </c>
      <c r="G1552" t="s">
        <v>5247</v>
      </c>
      <c r="H1552" t="s">
        <v>6775</v>
      </c>
      <c r="I1552" t="s">
        <v>14</v>
      </c>
      <c r="J1552" t="s">
        <v>1636</v>
      </c>
      <c r="K1552">
        <v>16</v>
      </c>
      <c r="L1552" t="s">
        <v>5273</v>
      </c>
      <c r="M1552">
        <v>0.806392319465564</v>
      </c>
      <c r="N1552">
        <v>1</v>
      </c>
    </row>
    <row r="1553" spans="1:14">
      <c r="A1553" t="s">
        <v>1639</v>
      </c>
      <c r="B1553">
        <v>16</v>
      </c>
      <c r="C1553">
        <v>3254739</v>
      </c>
      <c r="D1553">
        <v>3304739</v>
      </c>
      <c r="E1553" t="s">
        <v>5196</v>
      </c>
      <c r="F1553">
        <v>0.94</v>
      </c>
      <c r="G1553" t="s">
        <v>5247</v>
      </c>
      <c r="H1553" t="s">
        <v>6776</v>
      </c>
      <c r="I1553" t="s">
        <v>14</v>
      </c>
      <c r="J1553" t="s">
        <v>1636</v>
      </c>
      <c r="K1553">
        <v>16</v>
      </c>
      <c r="L1553" t="s">
        <v>4504</v>
      </c>
      <c r="M1553">
        <v>0.71999287869752804</v>
      </c>
      <c r="N1553">
        <v>0.98963236243216801</v>
      </c>
    </row>
    <row r="1554" spans="1:14">
      <c r="A1554" t="s">
        <v>1640</v>
      </c>
      <c r="B1554">
        <v>16</v>
      </c>
      <c r="C1554">
        <v>3243880</v>
      </c>
      <c r="D1554">
        <v>3293880</v>
      </c>
      <c r="E1554" t="s">
        <v>5196</v>
      </c>
      <c r="F1554">
        <v>1</v>
      </c>
      <c r="G1554" t="s">
        <v>5247</v>
      </c>
      <c r="H1554" t="s">
        <v>6777</v>
      </c>
      <c r="I1554" t="s">
        <v>14</v>
      </c>
      <c r="J1554" t="s">
        <v>1636</v>
      </c>
      <c r="K1554">
        <v>16</v>
      </c>
      <c r="L1554" t="s">
        <v>5273</v>
      </c>
      <c r="M1554">
        <v>0.806392319465564</v>
      </c>
      <c r="N1554">
        <v>1</v>
      </c>
    </row>
    <row r="1555" spans="1:14">
      <c r="A1555" t="s">
        <v>1641</v>
      </c>
      <c r="B1555">
        <v>16</v>
      </c>
      <c r="C1555">
        <v>3243132</v>
      </c>
      <c r="D1555">
        <v>3293132</v>
      </c>
      <c r="E1555" t="s">
        <v>5198</v>
      </c>
      <c r="F1555">
        <v>0.98</v>
      </c>
      <c r="G1555" t="s">
        <v>5247</v>
      </c>
      <c r="H1555" t="s">
        <v>6778</v>
      </c>
      <c r="I1555" t="s">
        <v>14</v>
      </c>
      <c r="J1555" t="s">
        <v>1636</v>
      </c>
      <c r="K1555">
        <v>16</v>
      </c>
      <c r="L1555" t="s">
        <v>5209</v>
      </c>
      <c r="M1555">
        <v>0.77557387884872897</v>
      </c>
      <c r="N1555">
        <v>0.99856274783821297</v>
      </c>
    </row>
    <row r="1556" spans="1:14">
      <c r="A1556" t="s">
        <v>1642</v>
      </c>
      <c r="B1556">
        <v>16</v>
      </c>
      <c r="C1556">
        <v>3243067</v>
      </c>
      <c r="D1556">
        <v>3293067</v>
      </c>
      <c r="E1556" t="s">
        <v>5198</v>
      </c>
      <c r="F1556">
        <v>1</v>
      </c>
      <c r="G1556" t="s">
        <v>5247</v>
      </c>
      <c r="H1556" t="s">
        <v>6779</v>
      </c>
      <c r="I1556" t="s">
        <v>14</v>
      </c>
      <c r="J1556" t="s">
        <v>1636</v>
      </c>
      <c r="K1556">
        <v>16</v>
      </c>
      <c r="L1556" t="s">
        <v>5273</v>
      </c>
      <c r="M1556">
        <v>0.806392319465564</v>
      </c>
      <c r="N1556">
        <v>1</v>
      </c>
    </row>
    <row r="1557" spans="1:14">
      <c r="A1557" t="s">
        <v>1643</v>
      </c>
      <c r="B1557">
        <v>16</v>
      </c>
      <c r="C1557">
        <v>3242880</v>
      </c>
      <c r="D1557">
        <v>3292880</v>
      </c>
      <c r="E1557" t="s">
        <v>5198</v>
      </c>
      <c r="F1557">
        <v>1</v>
      </c>
      <c r="G1557" t="s">
        <v>5247</v>
      </c>
      <c r="H1557" t="s">
        <v>6780</v>
      </c>
      <c r="I1557" t="s">
        <v>14</v>
      </c>
      <c r="J1557" t="s">
        <v>1636</v>
      </c>
      <c r="K1557">
        <v>16</v>
      </c>
      <c r="L1557" t="s">
        <v>5273</v>
      </c>
      <c r="M1557">
        <v>0.806392319465564</v>
      </c>
      <c r="N1557">
        <v>1</v>
      </c>
    </row>
    <row r="1558" spans="1:14">
      <c r="A1558" t="s">
        <v>1644</v>
      </c>
      <c r="B1558">
        <v>16</v>
      </c>
      <c r="C1558">
        <v>3248921</v>
      </c>
      <c r="D1558">
        <v>3298921</v>
      </c>
      <c r="E1558" t="s">
        <v>5195</v>
      </c>
      <c r="F1558">
        <v>1</v>
      </c>
      <c r="G1558" t="s">
        <v>5247</v>
      </c>
      <c r="H1558" t="s">
        <v>6781</v>
      </c>
      <c r="I1558" t="s">
        <v>14</v>
      </c>
      <c r="J1558" t="s">
        <v>1636</v>
      </c>
      <c r="K1558">
        <v>16</v>
      </c>
      <c r="L1558" t="s">
        <v>5273</v>
      </c>
      <c r="M1558">
        <v>0.806392319465564</v>
      </c>
      <c r="N1558">
        <v>1</v>
      </c>
    </row>
    <row r="1559" spans="1:14">
      <c r="A1559" t="s">
        <v>1645</v>
      </c>
      <c r="B1559">
        <v>16</v>
      </c>
      <c r="C1559">
        <v>3243369</v>
      </c>
      <c r="D1559">
        <v>3293369</v>
      </c>
      <c r="E1559" t="s">
        <v>5197</v>
      </c>
      <c r="F1559">
        <v>0.82</v>
      </c>
      <c r="G1559" t="s">
        <v>5247</v>
      </c>
      <c r="H1559" t="s">
        <v>6782</v>
      </c>
      <c r="I1559" t="s">
        <v>14</v>
      </c>
      <c r="J1559" t="s">
        <v>1636</v>
      </c>
      <c r="K1559">
        <v>16</v>
      </c>
      <c r="L1559" t="s">
        <v>4551</v>
      </c>
      <c r="M1559">
        <v>0.57800430116298496</v>
      </c>
      <c r="N1559">
        <v>0.93808678329497597</v>
      </c>
    </row>
    <row r="1560" spans="1:14">
      <c r="A1560" t="s">
        <v>1646</v>
      </c>
      <c r="B1560">
        <v>16</v>
      </c>
      <c r="C1560">
        <v>3254762</v>
      </c>
      <c r="D1560">
        <v>3304762</v>
      </c>
      <c r="E1560" t="s">
        <v>5196</v>
      </c>
      <c r="F1560">
        <v>0.02</v>
      </c>
      <c r="G1560" t="s">
        <v>5247</v>
      </c>
      <c r="H1560" t="s">
        <v>6783</v>
      </c>
      <c r="I1560" t="s">
        <v>13</v>
      </c>
      <c r="J1560" t="s">
        <v>1636</v>
      </c>
      <c r="K1560">
        <v>5</v>
      </c>
      <c r="L1560" t="s">
        <v>4475</v>
      </c>
      <c r="M1560">
        <v>4.9540773211960605E-4</v>
      </c>
      <c r="N1560">
        <v>0.45660775845972801</v>
      </c>
    </row>
    <row r="1561" spans="1:14">
      <c r="A1561" t="s">
        <v>1646</v>
      </c>
      <c r="B1561">
        <v>16</v>
      </c>
      <c r="C1561">
        <v>3254762</v>
      </c>
      <c r="D1561">
        <v>3304762</v>
      </c>
      <c r="E1561" t="s">
        <v>5196</v>
      </c>
      <c r="F1561">
        <v>0.53</v>
      </c>
      <c r="G1561" t="s">
        <v>5247</v>
      </c>
      <c r="H1561" t="s">
        <v>6784</v>
      </c>
      <c r="I1561" t="s">
        <v>14</v>
      </c>
      <c r="J1561" t="s">
        <v>1636</v>
      </c>
      <c r="K1561">
        <v>16</v>
      </c>
      <c r="L1561" t="s">
        <v>4535</v>
      </c>
      <c r="M1561">
        <v>0.304506975477288</v>
      </c>
      <c r="N1561">
        <v>0.74387656369064603</v>
      </c>
    </row>
    <row r="1562" spans="1:14">
      <c r="A1562" t="s">
        <v>1647</v>
      </c>
      <c r="B1562">
        <v>16</v>
      </c>
      <c r="C1562">
        <v>3242896</v>
      </c>
      <c r="D1562">
        <v>3292896</v>
      </c>
      <c r="E1562" t="s">
        <v>5195</v>
      </c>
      <c r="F1562">
        <v>0.38</v>
      </c>
      <c r="G1562" t="s">
        <v>5247</v>
      </c>
      <c r="H1562" t="s">
        <v>6785</v>
      </c>
      <c r="I1562" t="s">
        <v>14</v>
      </c>
      <c r="J1562" t="s">
        <v>1636</v>
      </c>
      <c r="K1562">
        <v>16</v>
      </c>
      <c r="L1562" t="s">
        <v>4441</v>
      </c>
      <c r="M1562">
        <v>0.18839871074100001</v>
      </c>
      <c r="N1562">
        <v>0.61806713258726498</v>
      </c>
    </row>
    <row r="1563" spans="1:14">
      <c r="A1563" t="s">
        <v>1648</v>
      </c>
      <c r="B1563">
        <v>16</v>
      </c>
      <c r="C1563">
        <v>3254158</v>
      </c>
      <c r="D1563">
        <v>3304158</v>
      </c>
      <c r="E1563" t="s">
        <v>5197</v>
      </c>
      <c r="F1563">
        <v>1</v>
      </c>
      <c r="G1563" t="s">
        <v>5247</v>
      </c>
      <c r="H1563" t="s">
        <v>6786</v>
      </c>
      <c r="I1563" t="s">
        <v>14</v>
      </c>
      <c r="J1563" t="s">
        <v>1636</v>
      </c>
      <c r="K1563">
        <v>16</v>
      </c>
      <c r="L1563" t="s">
        <v>5273</v>
      </c>
      <c r="M1563">
        <v>0.806392319465564</v>
      </c>
      <c r="N1563">
        <v>1</v>
      </c>
    </row>
    <row r="1564" spans="1:14">
      <c r="A1564" t="s">
        <v>1649</v>
      </c>
      <c r="B1564">
        <v>16</v>
      </c>
      <c r="C1564">
        <v>3247100</v>
      </c>
      <c r="D1564">
        <v>3297100</v>
      </c>
      <c r="E1564" t="s">
        <v>5198</v>
      </c>
      <c r="F1564">
        <v>1</v>
      </c>
      <c r="G1564" t="s">
        <v>5247</v>
      </c>
      <c r="H1564" t="s">
        <v>6787</v>
      </c>
      <c r="I1564" t="s">
        <v>14</v>
      </c>
      <c r="J1564" t="s">
        <v>1636</v>
      </c>
      <c r="K1564">
        <v>16</v>
      </c>
      <c r="L1564" t="s">
        <v>5273</v>
      </c>
      <c r="M1564">
        <v>0.806392319465564</v>
      </c>
      <c r="N1564">
        <v>1</v>
      </c>
    </row>
    <row r="1565" spans="1:14">
      <c r="A1565" t="s">
        <v>1650</v>
      </c>
      <c r="B1565">
        <v>16</v>
      </c>
      <c r="C1565">
        <v>3249015</v>
      </c>
      <c r="D1565">
        <v>3299015</v>
      </c>
      <c r="E1565" t="s">
        <v>5196</v>
      </c>
      <c r="F1565">
        <v>1</v>
      </c>
      <c r="G1565" t="s">
        <v>5247</v>
      </c>
      <c r="H1565" t="s">
        <v>6788</v>
      </c>
      <c r="I1565" t="s">
        <v>14</v>
      </c>
      <c r="J1565" t="s">
        <v>1636</v>
      </c>
      <c r="K1565">
        <v>16</v>
      </c>
      <c r="L1565" t="s">
        <v>5273</v>
      </c>
      <c r="M1565">
        <v>0.806392319465564</v>
      </c>
      <c r="N1565">
        <v>1</v>
      </c>
    </row>
    <row r="1566" spans="1:14">
      <c r="A1566" t="s">
        <v>1651</v>
      </c>
      <c r="B1566">
        <v>2</v>
      </c>
      <c r="C1566">
        <v>24815399</v>
      </c>
      <c r="D1566">
        <v>25038268</v>
      </c>
      <c r="E1566" t="s">
        <v>5196</v>
      </c>
      <c r="F1566">
        <v>0.5</v>
      </c>
      <c r="G1566" t="s">
        <v>5247</v>
      </c>
      <c r="H1566" t="s">
        <v>6789</v>
      </c>
      <c r="I1566" t="s">
        <v>10</v>
      </c>
      <c r="J1566" t="s">
        <v>1652</v>
      </c>
      <c r="K1566">
        <v>6</v>
      </c>
      <c r="L1566" t="s">
        <v>4511</v>
      </c>
      <c r="M1566">
        <v>0.18761630648265101</v>
      </c>
      <c r="N1566">
        <v>0.81238369351734896</v>
      </c>
    </row>
    <row r="1567" spans="1:14">
      <c r="A1567" t="s">
        <v>1651</v>
      </c>
      <c r="B1567">
        <v>2</v>
      </c>
      <c r="C1567">
        <v>24815399</v>
      </c>
      <c r="D1567">
        <v>25038268</v>
      </c>
      <c r="E1567" t="s">
        <v>5196</v>
      </c>
      <c r="F1567">
        <v>0.4</v>
      </c>
      <c r="G1567" t="s">
        <v>5247</v>
      </c>
      <c r="H1567" t="s">
        <v>6790</v>
      </c>
      <c r="I1567" t="s">
        <v>13</v>
      </c>
      <c r="J1567" t="s">
        <v>1652</v>
      </c>
      <c r="K1567">
        <v>5</v>
      </c>
      <c r="L1567" t="s">
        <v>4530</v>
      </c>
      <c r="M1567">
        <v>0.117620774232648</v>
      </c>
      <c r="N1567">
        <v>0.76927571872398703</v>
      </c>
    </row>
    <row r="1568" spans="1:14">
      <c r="A1568" t="s">
        <v>1651</v>
      </c>
      <c r="B1568">
        <v>2</v>
      </c>
      <c r="C1568">
        <v>24815399</v>
      </c>
      <c r="D1568">
        <v>25038268</v>
      </c>
      <c r="E1568" t="s">
        <v>5196</v>
      </c>
      <c r="F1568">
        <v>0.62</v>
      </c>
      <c r="G1568" t="s">
        <v>5247</v>
      </c>
      <c r="H1568" t="s">
        <v>6791</v>
      </c>
      <c r="I1568" t="s">
        <v>14</v>
      </c>
      <c r="J1568" t="s">
        <v>1652</v>
      </c>
      <c r="K1568">
        <v>16</v>
      </c>
      <c r="L1568" t="s">
        <v>4522</v>
      </c>
      <c r="M1568">
        <v>0.38193286741273502</v>
      </c>
      <c r="N1568">
        <v>0.81160128925899999</v>
      </c>
    </row>
    <row r="1569" spans="1:14">
      <c r="A1569" t="s">
        <v>1653</v>
      </c>
      <c r="B1569">
        <v>20</v>
      </c>
      <c r="C1569">
        <v>19779298</v>
      </c>
      <c r="D1569">
        <v>19759942</v>
      </c>
      <c r="E1569" t="s">
        <v>5195</v>
      </c>
      <c r="F1569">
        <v>0.62</v>
      </c>
      <c r="G1569" t="s">
        <v>5247</v>
      </c>
      <c r="H1569" t="s">
        <v>6792</v>
      </c>
      <c r="I1569" t="s">
        <v>14</v>
      </c>
      <c r="J1569" t="s">
        <v>1652</v>
      </c>
      <c r="K1569">
        <v>16</v>
      </c>
      <c r="L1569" t="s">
        <v>4522</v>
      </c>
      <c r="M1569">
        <v>0.38193286741273502</v>
      </c>
      <c r="N1569">
        <v>0.81160128925899999</v>
      </c>
    </row>
    <row r="1570" spans="1:14">
      <c r="A1570" t="s">
        <v>1654</v>
      </c>
      <c r="B1570">
        <v>12</v>
      </c>
      <c r="C1570">
        <v>101494285</v>
      </c>
      <c r="D1570">
        <v>101888063</v>
      </c>
      <c r="E1570" t="s">
        <v>5197</v>
      </c>
      <c r="F1570">
        <v>0.11</v>
      </c>
      <c r="G1570" t="s">
        <v>5247</v>
      </c>
      <c r="H1570" t="s">
        <v>6793</v>
      </c>
      <c r="I1570" t="s">
        <v>10</v>
      </c>
      <c r="J1570" t="s">
        <v>1655</v>
      </c>
      <c r="K1570">
        <v>5</v>
      </c>
      <c r="L1570" t="s">
        <v>4483</v>
      </c>
      <c r="M1570">
        <v>1.2523991025066799E-2</v>
      </c>
      <c r="N1570">
        <v>0.54637233150580899</v>
      </c>
    </row>
    <row r="1571" spans="1:14">
      <c r="A1571" t="s">
        <v>1654</v>
      </c>
      <c r="B1571">
        <v>12</v>
      </c>
      <c r="C1571">
        <v>101494285</v>
      </c>
      <c r="D1571">
        <v>101888063</v>
      </c>
      <c r="E1571" t="s">
        <v>5197</v>
      </c>
      <c r="F1571">
        <v>0.3</v>
      </c>
      <c r="G1571" t="s">
        <v>5247</v>
      </c>
      <c r="H1571" t="s">
        <v>6794</v>
      </c>
      <c r="I1571" t="s">
        <v>13</v>
      </c>
      <c r="J1571" t="s">
        <v>1655</v>
      </c>
      <c r="K1571">
        <v>6</v>
      </c>
      <c r="L1571" t="s">
        <v>4560</v>
      </c>
      <c r="M1571">
        <v>8.1309996308552193E-2</v>
      </c>
      <c r="N1571">
        <v>0.67482371885231396</v>
      </c>
    </row>
    <row r="1572" spans="1:14">
      <c r="A1572" t="s">
        <v>1654</v>
      </c>
      <c r="B1572">
        <v>12</v>
      </c>
      <c r="C1572">
        <v>101494285</v>
      </c>
      <c r="D1572">
        <v>101888063</v>
      </c>
      <c r="E1572" t="s">
        <v>5197</v>
      </c>
      <c r="F1572">
        <v>0.24</v>
      </c>
      <c r="G1572" t="s">
        <v>5247</v>
      </c>
      <c r="H1572" t="s">
        <v>6795</v>
      </c>
      <c r="I1572" t="s">
        <v>14</v>
      </c>
      <c r="J1572" t="s">
        <v>1655</v>
      </c>
      <c r="K1572">
        <v>16</v>
      </c>
      <c r="L1572" t="s">
        <v>4449</v>
      </c>
      <c r="M1572">
        <v>9.5792488470350406E-2</v>
      </c>
      <c r="N1572">
        <v>0.48488350540755698</v>
      </c>
    </row>
    <row r="1573" spans="1:14">
      <c r="A1573" t="s">
        <v>1656</v>
      </c>
      <c r="B1573">
        <v>15</v>
      </c>
      <c r="C1573">
        <v>58284964</v>
      </c>
      <c r="D1573">
        <v>58577163</v>
      </c>
      <c r="E1573" t="s">
        <v>5198</v>
      </c>
      <c r="F1573">
        <v>0.82</v>
      </c>
      <c r="G1573" t="s">
        <v>5247</v>
      </c>
      <c r="H1573" t="s">
        <v>6796</v>
      </c>
      <c r="I1573" t="s">
        <v>14</v>
      </c>
      <c r="J1573" t="s">
        <v>1655</v>
      </c>
      <c r="K1573">
        <v>16</v>
      </c>
      <c r="L1573" t="s">
        <v>4551</v>
      </c>
      <c r="M1573">
        <v>0.57800430116298496</v>
      </c>
      <c r="N1573">
        <v>0.93808678329497597</v>
      </c>
    </row>
    <row r="1574" spans="1:14">
      <c r="A1574" t="s">
        <v>1657</v>
      </c>
      <c r="B1574">
        <v>2</v>
      </c>
      <c r="C1574">
        <v>164651879</v>
      </c>
      <c r="D1574">
        <v>165508389</v>
      </c>
      <c r="E1574" t="s">
        <v>5197</v>
      </c>
      <c r="F1574">
        <v>0.42</v>
      </c>
      <c r="G1574" t="s">
        <v>5247</v>
      </c>
      <c r="H1574" t="s">
        <v>6797</v>
      </c>
      <c r="I1574" t="s">
        <v>14</v>
      </c>
      <c r="J1574" t="s">
        <v>1655</v>
      </c>
      <c r="K1574">
        <v>16</v>
      </c>
      <c r="L1574" t="s">
        <v>4508</v>
      </c>
      <c r="M1574">
        <v>0.21776693854541801</v>
      </c>
      <c r="N1574">
        <v>0.65321029034009204</v>
      </c>
    </row>
    <row r="1575" spans="1:14">
      <c r="A1575" t="s">
        <v>1658</v>
      </c>
      <c r="B1575">
        <v>5</v>
      </c>
      <c r="C1575">
        <v>119393632</v>
      </c>
      <c r="D1575">
        <v>118729327</v>
      </c>
      <c r="E1575" t="s">
        <v>5198</v>
      </c>
      <c r="F1575">
        <v>0.06</v>
      </c>
      <c r="G1575" t="s">
        <v>5247</v>
      </c>
      <c r="H1575" t="s">
        <v>6798</v>
      </c>
      <c r="I1575" t="s">
        <v>14</v>
      </c>
      <c r="J1575" t="s">
        <v>1655</v>
      </c>
      <c r="K1575">
        <v>16</v>
      </c>
      <c r="L1575" t="s">
        <v>4460</v>
      </c>
      <c r="M1575">
        <v>1.03676375678321E-2</v>
      </c>
      <c r="N1575">
        <v>0.28000712130247202</v>
      </c>
    </row>
    <row r="1576" spans="1:14">
      <c r="A1576" t="s">
        <v>1659</v>
      </c>
      <c r="B1576">
        <v>14</v>
      </c>
      <c r="C1576">
        <v>65448149</v>
      </c>
      <c r="D1576">
        <v>65914867</v>
      </c>
      <c r="E1576" t="s">
        <v>5198</v>
      </c>
      <c r="F1576">
        <v>0.23</v>
      </c>
      <c r="G1576" t="s">
        <v>5247</v>
      </c>
      <c r="H1576" t="s">
        <v>6799</v>
      </c>
      <c r="I1576" t="s">
        <v>14</v>
      </c>
      <c r="J1576" t="s">
        <v>1655</v>
      </c>
      <c r="K1576">
        <v>16</v>
      </c>
      <c r="L1576" t="s">
        <v>4478</v>
      </c>
      <c r="M1576">
        <v>8.9866955870574194E-2</v>
      </c>
      <c r="N1576">
        <v>0.47468119161802202</v>
      </c>
    </row>
    <row r="1577" spans="1:14">
      <c r="A1577" t="s">
        <v>1660</v>
      </c>
      <c r="B1577">
        <v>8</v>
      </c>
      <c r="C1577">
        <v>70425950</v>
      </c>
      <c r="D1577">
        <v>71338185</v>
      </c>
      <c r="E1577" t="s">
        <v>5195</v>
      </c>
      <c r="F1577">
        <v>0.01</v>
      </c>
      <c r="G1577" t="s">
        <v>5247</v>
      </c>
      <c r="H1577" t="s">
        <v>6800</v>
      </c>
      <c r="I1577" t="s">
        <v>10</v>
      </c>
      <c r="J1577" t="s">
        <v>1655</v>
      </c>
      <c r="K1577">
        <v>5</v>
      </c>
      <c r="L1577" t="s">
        <v>4525</v>
      </c>
      <c r="M1577">
        <v>1.26892702875587E-4</v>
      </c>
      <c r="N1577">
        <v>0.44566592278463601</v>
      </c>
    </row>
    <row r="1578" spans="1:14">
      <c r="A1578" t="s">
        <v>1660</v>
      </c>
      <c r="B1578">
        <v>8</v>
      </c>
      <c r="C1578">
        <v>70425950</v>
      </c>
      <c r="D1578">
        <v>71338185</v>
      </c>
      <c r="E1578" t="s">
        <v>5195</v>
      </c>
      <c r="F1578">
        <v>0.08</v>
      </c>
      <c r="G1578" t="s">
        <v>5247</v>
      </c>
      <c r="H1578" t="s">
        <v>6801</v>
      </c>
      <c r="I1578" t="s">
        <v>13</v>
      </c>
      <c r="J1578" t="s">
        <v>1655</v>
      </c>
      <c r="K1578">
        <v>5</v>
      </c>
      <c r="L1578" t="s">
        <v>4447</v>
      </c>
      <c r="M1578">
        <v>6.9873875802577102E-3</v>
      </c>
      <c r="N1578">
        <v>0.51797788283760904</v>
      </c>
    </row>
    <row r="1579" spans="1:14">
      <c r="A1579" t="s">
        <v>1660</v>
      </c>
      <c r="B1579">
        <v>8</v>
      </c>
      <c r="C1579">
        <v>70425950</v>
      </c>
      <c r="D1579">
        <v>71338185</v>
      </c>
      <c r="E1579" t="s">
        <v>5195</v>
      </c>
      <c r="F1579">
        <v>0.28000000000000003</v>
      </c>
      <c r="G1579" t="s">
        <v>5247</v>
      </c>
      <c r="H1579" t="s">
        <v>6802</v>
      </c>
      <c r="I1579" t="s">
        <v>14</v>
      </c>
      <c r="J1579" t="s">
        <v>1655</v>
      </c>
      <c r="K1579">
        <v>16</v>
      </c>
      <c r="L1579" t="s">
        <v>4558</v>
      </c>
      <c r="M1579">
        <v>0.120490916853126</v>
      </c>
      <c r="N1579">
        <v>0.52469646258202596</v>
      </c>
    </row>
    <row r="1580" spans="1:14">
      <c r="A1580" t="s">
        <v>1661</v>
      </c>
      <c r="B1580">
        <v>12</v>
      </c>
      <c r="C1580">
        <v>116723171</v>
      </c>
      <c r="D1580">
        <v>117160976</v>
      </c>
      <c r="E1580" t="s">
        <v>5195</v>
      </c>
      <c r="F1580">
        <v>0.89</v>
      </c>
      <c r="G1580" t="s">
        <v>5247</v>
      </c>
      <c r="H1580" t="s">
        <v>6803</v>
      </c>
      <c r="I1580" t="s">
        <v>14</v>
      </c>
      <c r="J1580" t="s">
        <v>1655</v>
      </c>
      <c r="K1580">
        <v>16</v>
      </c>
      <c r="L1580" t="s">
        <v>4462</v>
      </c>
      <c r="M1580">
        <v>0.65747231079635704</v>
      </c>
      <c r="N1580">
        <v>0.97151369838678303</v>
      </c>
    </row>
    <row r="1581" spans="1:14">
      <c r="A1581" t="s">
        <v>1662</v>
      </c>
      <c r="B1581">
        <v>12</v>
      </c>
      <c r="C1581">
        <v>124011769</v>
      </c>
      <c r="D1581">
        <v>124496316</v>
      </c>
      <c r="E1581" t="s">
        <v>5196</v>
      </c>
      <c r="F1581">
        <v>0.59</v>
      </c>
      <c r="G1581" t="s">
        <v>5247</v>
      </c>
      <c r="H1581" t="s">
        <v>6804</v>
      </c>
      <c r="I1581" t="s">
        <v>14</v>
      </c>
      <c r="J1581" t="s">
        <v>1655</v>
      </c>
      <c r="K1581">
        <v>16</v>
      </c>
      <c r="L1581" t="s">
        <v>4468</v>
      </c>
      <c r="M1581">
        <v>0.35546400599137701</v>
      </c>
      <c r="N1581">
        <v>0.78968661151242403</v>
      </c>
    </row>
    <row r="1582" spans="1:14">
      <c r="A1582" t="s">
        <v>1663</v>
      </c>
      <c r="B1582">
        <v>11</v>
      </c>
      <c r="C1582">
        <v>47323549</v>
      </c>
      <c r="D1582">
        <v>47345100</v>
      </c>
      <c r="E1582" t="s">
        <v>5195</v>
      </c>
      <c r="F1582">
        <v>0.64</v>
      </c>
      <c r="G1582" t="s">
        <v>5247</v>
      </c>
      <c r="H1582" t="s">
        <v>6805</v>
      </c>
      <c r="I1582" t="s">
        <v>14</v>
      </c>
      <c r="J1582" t="s">
        <v>1655</v>
      </c>
      <c r="K1582">
        <v>16</v>
      </c>
      <c r="L1582" t="s">
        <v>4473</v>
      </c>
      <c r="M1582">
        <v>0.399958561694371</v>
      </c>
      <c r="N1582">
        <v>0.82583128775598702</v>
      </c>
    </row>
    <row r="1583" spans="1:14">
      <c r="A1583" t="s">
        <v>1664</v>
      </c>
      <c r="B1583">
        <v>11</v>
      </c>
      <c r="C1583">
        <v>68982071</v>
      </c>
      <c r="D1583">
        <v>68749540</v>
      </c>
      <c r="E1583" t="s">
        <v>5197</v>
      </c>
      <c r="F1583">
        <v>0.35</v>
      </c>
      <c r="G1583" t="s">
        <v>5247</v>
      </c>
      <c r="H1583" t="s">
        <v>6806</v>
      </c>
      <c r="I1583" t="s">
        <v>10</v>
      </c>
      <c r="J1583" t="s">
        <v>1655</v>
      </c>
      <c r="K1583">
        <v>6</v>
      </c>
      <c r="L1583" t="s">
        <v>4489</v>
      </c>
      <c r="M1583">
        <v>0.10485758521795401</v>
      </c>
      <c r="N1583">
        <v>0.71224270115269495</v>
      </c>
    </row>
    <row r="1584" spans="1:14">
      <c r="A1584" t="s">
        <v>1664</v>
      </c>
      <c r="B1584">
        <v>11</v>
      </c>
      <c r="C1584">
        <v>68982071</v>
      </c>
      <c r="D1584">
        <v>68749540</v>
      </c>
      <c r="E1584" t="s">
        <v>5197</v>
      </c>
      <c r="F1584">
        <v>0.33</v>
      </c>
      <c r="G1584" t="s">
        <v>5247</v>
      </c>
      <c r="H1584" t="s">
        <v>6807</v>
      </c>
      <c r="I1584" t="s">
        <v>13</v>
      </c>
      <c r="J1584" t="s">
        <v>1655</v>
      </c>
      <c r="K1584">
        <v>5</v>
      </c>
      <c r="L1584" t="s">
        <v>4487</v>
      </c>
      <c r="M1584">
        <v>8.5240502451157898E-2</v>
      </c>
      <c r="N1584">
        <v>0.72248353557512202</v>
      </c>
    </row>
    <row r="1585" spans="1:14">
      <c r="A1585" t="s">
        <v>1664</v>
      </c>
      <c r="B1585">
        <v>11</v>
      </c>
      <c r="C1585">
        <v>68982071</v>
      </c>
      <c r="D1585">
        <v>68749540</v>
      </c>
      <c r="E1585" t="s">
        <v>5197</v>
      </c>
      <c r="F1585">
        <v>0.28000000000000003</v>
      </c>
      <c r="G1585" t="s">
        <v>5247</v>
      </c>
      <c r="H1585" t="s">
        <v>6808</v>
      </c>
      <c r="I1585" t="s">
        <v>14</v>
      </c>
      <c r="J1585" t="s">
        <v>1655</v>
      </c>
      <c r="K1585">
        <v>16</v>
      </c>
      <c r="L1585" t="s">
        <v>4558</v>
      </c>
      <c r="M1585">
        <v>0.120490916853126</v>
      </c>
      <c r="N1585">
        <v>0.52469646258202596</v>
      </c>
    </row>
    <row r="1586" spans="1:14">
      <c r="A1586" t="s">
        <v>1665</v>
      </c>
      <c r="B1586">
        <v>11</v>
      </c>
      <c r="C1586">
        <v>57196750</v>
      </c>
      <c r="D1586">
        <v>56964224</v>
      </c>
      <c r="E1586" t="s">
        <v>5198</v>
      </c>
      <c r="F1586">
        <v>0.87</v>
      </c>
      <c r="G1586" t="s">
        <v>5247</v>
      </c>
      <c r="H1586" t="s">
        <v>6809</v>
      </c>
      <c r="I1586" t="s">
        <v>14</v>
      </c>
      <c r="J1586" t="s">
        <v>1655</v>
      </c>
      <c r="K1586">
        <v>16</v>
      </c>
      <c r="L1586" t="s">
        <v>4563</v>
      </c>
      <c r="M1586">
        <v>0.63396145013023197</v>
      </c>
      <c r="N1586">
        <v>0.96276886627428504</v>
      </c>
    </row>
    <row r="1587" spans="1:14">
      <c r="A1587" t="s">
        <v>1666</v>
      </c>
      <c r="B1587">
        <v>1</v>
      </c>
      <c r="C1587">
        <v>227901132</v>
      </c>
      <c r="D1587">
        <v>228088833</v>
      </c>
      <c r="E1587" t="s">
        <v>5195</v>
      </c>
      <c r="F1587">
        <v>0.73</v>
      </c>
      <c r="G1587" t="s">
        <v>5247</v>
      </c>
      <c r="H1587" t="s">
        <v>6810</v>
      </c>
      <c r="I1587" t="s">
        <v>14</v>
      </c>
      <c r="J1587" t="s">
        <v>1655</v>
      </c>
      <c r="K1587">
        <v>16</v>
      </c>
      <c r="L1587" t="s">
        <v>5210</v>
      </c>
      <c r="M1587">
        <v>0.485113117456901</v>
      </c>
      <c r="N1587">
        <v>0.88582734949725805</v>
      </c>
    </row>
    <row r="1588" spans="1:14">
      <c r="A1588" t="s">
        <v>1667</v>
      </c>
      <c r="B1588">
        <v>7</v>
      </c>
      <c r="C1588">
        <v>12185082</v>
      </c>
      <c r="D1588">
        <v>12224708</v>
      </c>
      <c r="E1588" t="s">
        <v>5197</v>
      </c>
      <c r="F1588">
        <v>0.67</v>
      </c>
      <c r="G1588" t="s">
        <v>5247</v>
      </c>
      <c r="H1588" t="s">
        <v>6811</v>
      </c>
      <c r="I1588" t="s">
        <v>14</v>
      </c>
      <c r="J1588" t="s">
        <v>1655</v>
      </c>
      <c r="K1588">
        <v>16</v>
      </c>
      <c r="L1588" t="s">
        <v>4567</v>
      </c>
      <c r="M1588">
        <v>0.42758742496038799</v>
      </c>
      <c r="N1588">
        <v>0.84658596365790395</v>
      </c>
    </row>
    <row r="1589" spans="1:14">
      <c r="A1589" t="s">
        <v>1668</v>
      </c>
      <c r="B1589">
        <v>9</v>
      </c>
      <c r="C1589">
        <v>104888395</v>
      </c>
      <c r="D1589">
        <v>107650676</v>
      </c>
      <c r="E1589" t="s">
        <v>5198</v>
      </c>
      <c r="F1589">
        <v>0</v>
      </c>
      <c r="G1589" t="s">
        <v>5247</v>
      </c>
      <c r="H1589" t="s">
        <v>6812</v>
      </c>
      <c r="I1589" t="s">
        <v>14</v>
      </c>
      <c r="J1589" t="s">
        <v>1655</v>
      </c>
      <c r="K1589">
        <v>16</v>
      </c>
      <c r="L1589" t="s">
        <v>5247</v>
      </c>
      <c r="M1589">
        <v>0</v>
      </c>
      <c r="N1589">
        <v>0.193607680534436</v>
      </c>
    </row>
    <row r="1590" spans="1:14">
      <c r="A1590" t="s">
        <v>1669</v>
      </c>
      <c r="B1590">
        <v>10</v>
      </c>
      <c r="C1590">
        <v>33159836</v>
      </c>
      <c r="D1590">
        <v>33448764</v>
      </c>
      <c r="E1590" t="s">
        <v>5198</v>
      </c>
      <c r="F1590">
        <v>1</v>
      </c>
      <c r="G1590" t="s">
        <v>5247</v>
      </c>
      <c r="H1590" t="s">
        <v>6813</v>
      </c>
      <c r="I1590" t="s">
        <v>14</v>
      </c>
      <c r="J1590" t="s">
        <v>1655</v>
      </c>
      <c r="K1590">
        <v>16</v>
      </c>
      <c r="L1590" t="s">
        <v>5273</v>
      </c>
      <c r="M1590">
        <v>0.806392319465564</v>
      </c>
      <c r="N1590">
        <v>1</v>
      </c>
    </row>
    <row r="1591" spans="1:14">
      <c r="A1591" t="s">
        <v>1670</v>
      </c>
      <c r="B1591">
        <v>11</v>
      </c>
      <c r="C1591">
        <v>95587644</v>
      </c>
      <c r="D1591">
        <v>95320808</v>
      </c>
      <c r="E1591" t="s">
        <v>5195</v>
      </c>
      <c r="F1591">
        <v>0.89</v>
      </c>
      <c r="G1591" t="s">
        <v>5247</v>
      </c>
      <c r="H1591" t="s">
        <v>6814</v>
      </c>
      <c r="I1591" t="s">
        <v>14</v>
      </c>
      <c r="J1591" t="s">
        <v>1655</v>
      </c>
      <c r="K1591">
        <v>16</v>
      </c>
      <c r="L1591" t="s">
        <v>4462</v>
      </c>
      <c r="M1591">
        <v>0.65747231079635704</v>
      </c>
      <c r="N1591">
        <v>0.97151369838678303</v>
      </c>
    </row>
    <row r="1592" spans="1:14">
      <c r="A1592" t="s">
        <v>1671</v>
      </c>
      <c r="B1592">
        <v>12</v>
      </c>
      <c r="C1592">
        <v>20310592</v>
      </c>
      <c r="D1592">
        <v>20463526</v>
      </c>
      <c r="E1592" t="s">
        <v>5196</v>
      </c>
      <c r="F1592">
        <v>0.11</v>
      </c>
      <c r="G1592" t="s">
        <v>5247</v>
      </c>
      <c r="H1592" t="s">
        <v>6815</v>
      </c>
      <c r="I1592" t="s">
        <v>13</v>
      </c>
      <c r="J1592" t="s">
        <v>1655</v>
      </c>
      <c r="K1592">
        <v>7</v>
      </c>
      <c r="L1592" t="s">
        <v>4483</v>
      </c>
      <c r="M1592">
        <v>1.62726923718764E-2</v>
      </c>
      <c r="N1592">
        <v>0.48010504698014</v>
      </c>
    </row>
    <row r="1593" spans="1:14">
      <c r="A1593" t="s">
        <v>1671</v>
      </c>
      <c r="B1593">
        <v>12</v>
      </c>
      <c r="C1593">
        <v>20310592</v>
      </c>
      <c r="D1593">
        <v>20463526</v>
      </c>
      <c r="E1593" t="s">
        <v>5196</v>
      </c>
      <c r="F1593">
        <v>0.23</v>
      </c>
      <c r="G1593" t="s">
        <v>5247</v>
      </c>
      <c r="H1593" t="s">
        <v>6816</v>
      </c>
      <c r="I1593" t="s">
        <v>14</v>
      </c>
      <c r="J1593" t="s">
        <v>1655</v>
      </c>
      <c r="K1593">
        <v>16</v>
      </c>
      <c r="L1593" t="s">
        <v>4478</v>
      </c>
      <c r="M1593">
        <v>8.9866955870574194E-2</v>
      </c>
      <c r="N1593">
        <v>0.47468119161802202</v>
      </c>
    </row>
    <row r="1594" spans="1:14">
      <c r="A1594" t="s">
        <v>1672</v>
      </c>
      <c r="B1594">
        <v>12</v>
      </c>
      <c r="C1594">
        <v>20439690</v>
      </c>
      <c r="D1594">
        <v>20592624</v>
      </c>
      <c r="E1594" t="s">
        <v>5196</v>
      </c>
      <c r="F1594">
        <v>0.03</v>
      </c>
      <c r="G1594" t="s">
        <v>5247</v>
      </c>
      <c r="H1594" t="s">
        <v>6817</v>
      </c>
      <c r="I1594" t="s">
        <v>14</v>
      </c>
      <c r="J1594" t="s">
        <v>1655</v>
      </c>
      <c r="K1594">
        <v>16</v>
      </c>
      <c r="L1594" t="s">
        <v>4556</v>
      </c>
      <c r="M1594">
        <v>3.0372082184858002E-3</v>
      </c>
      <c r="N1594">
        <v>0.23895401148388401</v>
      </c>
    </row>
    <row r="1595" spans="1:14">
      <c r="A1595" t="s">
        <v>1673</v>
      </c>
      <c r="B1595">
        <v>14</v>
      </c>
      <c r="C1595">
        <v>81172815</v>
      </c>
      <c r="D1595">
        <v>81639159</v>
      </c>
      <c r="E1595" t="s">
        <v>5195</v>
      </c>
      <c r="F1595">
        <v>0.63</v>
      </c>
      <c r="G1595" t="s">
        <v>5247</v>
      </c>
      <c r="H1595" t="s">
        <v>6818</v>
      </c>
      <c r="I1595" t="s">
        <v>10</v>
      </c>
      <c r="J1595" t="s">
        <v>1655</v>
      </c>
      <c r="K1595">
        <v>5</v>
      </c>
      <c r="L1595" t="s">
        <v>4480</v>
      </c>
      <c r="M1595">
        <v>0.25030193302544901</v>
      </c>
      <c r="N1595">
        <v>0.89673262613092597</v>
      </c>
    </row>
    <row r="1596" spans="1:14">
      <c r="A1596" t="s">
        <v>1673</v>
      </c>
      <c r="B1596">
        <v>14</v>
      </c>
      <c r="C1596">
        <v>81172815</v>
      </c>
      <c r="D1596">
        <v>81639159</v>
      </c>
      <c r="E1596" t="s">
        <v>5195</v>
      </c>
      <c r="F1596">
        <v>0.62</v>
      </c>
      <c r="G1596" t="s">
        <v>5247</v>
      </c>
      <c r="H1596" t="s">
        <v>6819</v>
      </c>
      <c r="I1596" t="s">
        <v>14</v>
      </c>
      <c r="J1596" t="s">
        <v>1655</v>
      </c>
      <c r="K1596">
        <v>16</v>
      </c>
      <c r="L1596" t="s">
        <v>4522</v>
      </c>
      <c r="M1596">
        <v>0.38193286741273502</v>
      </c>
      <c r="N1596">
        <v>0.81160128925899999</v>
      </c>
    </row>
    <row r="1597" spans="1:14">
      <c r="A1597" t="s">
        <v>1674</v>
      </c>
      <c r="B1597">
        <v>19</v>
      </c>
      <c r="C1597">
        <v>8560197</v>
      </c>
      <c r="D1597">
        <v>8625081</v>
      </c>
      <c r="E1597" t="s">
        <v>5196</v>
      </c>
      <c r="F1597">
        <v>0</v>
      </c>
      <c r="G1597" t="s">
        <v>5247</v>
      </c>
      <c r="H1597" t="s">
        <v>6820</v>
      </c>
      <c r="I1597" t="s">
        <v>14</v>
      </c>
      <c r="J1597" t="s">
        <v>1655</v>
      </c>
      <c r="K1597">
        <v>16</v>
      </c>
      <c r="L1597" t="s">
        <v>5247</v>
      </c>
      <c r="M1597">
        <v>0</v>
      </c>
      <c r="N1597">
        <v>0.193607680534436</v>
      </c>
    </row>
    <row r="1598" spans="1:14">
      <c r="A1598" t="s">
        <v>1675</v>
      </c>
      <c r="B1598">
        <v>11</v>
      </c>
      <c r="C1598">
        <v>46970257</v>
      </c>
      <c r="D1598">
        <v>46991808</v>
      </c>
      <c r="E1598" t="s">
        <v>5197</v>
      </c>
      <c r="F1598">
        <v>1</v>
      </c>
      <c r="G1598" t="s">
        <v>5247</v>
      </c>
      <c r="H1598" t="s">
        <v>6821</v>
      </c>
      <c r="I1598" t="s">
        <v>14</v>
      </c>
      <c r="J1598" t="s">
        <v>1655</v>
      </c>
      <c r="K1598">
        <v>16</v>
      </c>
      <c r="L1598" t="s">
        <v>5273</v>
      </c>
      <c r="M1598">
        <v>0.806392319465564</v>
      </c>
      <c r="N1598">
        <v>1</v>
      </c>
    </row>
    <row r="1599" spans="1:14">
      <c r="A1599" t="s">
        <v>1676</v>
      </c>
      <c r="B1599">
        <v>11</v>
      </c>
      <c r="C1599">
        <v>55683837</v>
      </c>
      <c r="D1599">
        <v>55451313</v>
      </c>
      <c r="E1599" t="s">
        <v>5196</v>
      </c>
      <c r="F1599">
        <v>0</v>
      </c>
      <c r="G1599" t="s">
        <v>5247</v>
      </c>
      <c r="H1599" t="s">
        <v>6822</v>
      </c>
      <c r="I1599" t="s">
        <v>14</v>
      </c>
      <c r="J1599" t="s">
        <v>1655</v>
      </c>
      <c r="K1599">
        <v>14</v>
      </c>
      <c r="L1599" t="s">
        <v>5247</v>
      </c>
      <c r="M1599">
        <v>0</v>
      </c>
      <c r="N1599">
        <v>0.215310802737636</v>
      </c>
    </row>
    <row r="1600" spans="1:14">
      <c r="A1600" t="s">
        <v>1678</v>
      </c>
      <c r="B1600">
        <v>6</v>
      </c>
      <c r="C1600">
        <v>160453000</v>
      </c>
      <c r="D1600">
        <v>160874032</v>
      </c>
      <c r="E1600" t="s">
        <v>5195</v>
      </c>
      <c r="F1600">
        <v>0</v>
      </c>
      <c r="G1600" t="s">
        <v>5247</v>
      </c>
      <c r="H1600" t="s">
        <v>6823</v>
      </c>
      <c r="I1600" t="s">
        <v>14</v>
      </c>
      <c r="J1600" t="s">
        <v>1655</v>
      </c>
      <c r="K1600">
        <v>16</v>
      </c>
      <c r="L1600" t="s">
        <v>5247</v>
      </c>
      <c r="M1600">
        <v>0</v>
      </c>
      <c r="N1600">
        <v>0.193607680534436</v>
      </c>
    </row>
    <row r="1601" spans="1:14">
      <c r="A1601" t="s">
        <v>1679</v>
      </c>
      <c r="B1601">
        <v>15</v>
      </c>
      <c r="C1601">
        <v>58498451</v>
      </c>
      <c r="D1601">
        <v>58790650</v>
      </c>
      <c r="E1601" t="s">
        <v>5196</v>
      </c>
      <c r="F1601">
        <v>0</v>
      </c>
      <c r="G1601" t="s">
        <v>5247</v>
      </c>
      <c r="H1601" t="s">
        <v>6824</v>
      </c>
      <c r="I1601" t="s">
        <v>14</v>
      </c>
      <c r="J1601" t="s">
        <v>1655</v>
      </c>
      <c r="K1601">
        <v>16</v>
      </c>
      <c r="L1601" t="s">
        <v>5247</v>
      </c>
      <c r="M1601">
        <v>0</v>
      </c>
      <c r="N1601">
        <v>0.193607680534436</v>
      </c>
    </row>
    <row r="1602" spans="1:14">
      <c r="A1602" t="s">
        <v>1680</v>
      </c>
      <c r="B1602">
        <v>8</v>
      </c>
      <c r="C1602">
        <v>19749037</v>
      </c>
      <c r="D1602">
        <v>19606548</v>
      </c>
      <c r="E1602" t="s">
        <v>5196</v>
      </c>
      <c r="F1602">
        <v>0</v>
      </c>
      <c r="G1602" t="s">
        <v>5247</v>
      </c>
      <c r="H1602" t="s">
        <v>6825</v>
      </c>
      <c r="I1602" t="s">
        <v>14</v>
      </c>
      <c r="J1602" t="s">
        <v>1655</v>
      </c>
      <c r="K1602">
        <v>16</v>
      </c>
      <c r="L1602" t="s">
        <v>5247</v>
      </c>
      <c r="M1602">
        <v>0</v>
      </c>
      <c r="N1602">
        <v>0.193607680534436</v>
      </c>
    </row>
    <row r="1603" spans="1:14">
      <c r="A1603" t="s">
        <v>1681</v>
      </c>
      <c r="B1603">
        <v>2</v>
      </c>
      <c r="C1603">
        <v>226031022</v>
      </c>
      <c r="D1603">
        <v>226895738</v>
      </c>
      <c r="E1603" t="s">
        <v>5198</v>
      </c>
      <c r="F1603">
        <v>0</v>
      </c>
      <c r="G1603" t="s">
        <v>5247</v>
      </c>
      <c r="H1603" t="s">
        <v>6826</v>
      </c>
      <c r="I1603" t="s">
        <v>14</v>
      </c>
      <c r="J1603" t="s">
        <v>1655</v>
      </c>
      <c r="K1603">
        <v>16</v>
      </c>
      <c r="L1603" t="s">
        <v>5247</v>
      </c>
      <c r="M1603">
        <v>0</v>
      </c>
      <c r="N1603">
        <v>0.193607680534436</v>
      </c>
    </row>
    <row r="1604" spans="1:14">
      <c r="A1604" t="s">
        <v>1682</v>
      </c>
      <c r="B1604">
        <v>15</v>
      </c>
      <c r="C1604">
        <v>58253469</v>
      </c>
      <c r="D1604">
        <v>58545668</v>
      </c>
      <c r="E1604" t="s">
        <v>5195</v>
      </c>
      <c r="F1604">
        <v>0</v>
      </c>
      <c r="G1604" t="s">
        <v>5247</v>
      </c>
      <c r="H1604" t="s">
        <v>6827</v>
      </c>
      <c r="I1604" t="s">
        <v>14</v>
      </c>
      <c r="J1604" t="s">
        <v>1655</v>
      </c>
      <c r="K1604">
        <v>16</v>
      </c>
      <c r="L1604" t="s">
        <v>5247</v>
      </c>
      <c r="M1604">
        <v>0</v>
      </c>
      <c r="N1604">
        <v>0.193607680534436</v>
      </c>
    </row>
    <row r="1605" spans="1:14">
      <c r="A1605" t="s">
        <v>1683</v>
      </c>
      <c r="B1605">
        <v>16</v>
      </c>
      <c r="C1605">
        <v>56261468</v>
      </c>
      <c r="D1605">
        <v>56295380</v>
      </c>
      <c r="E1605" t="s">
        <v>5197</v>
      </c>
      <c r="F1605">
        <v>1</v>
      </c>
      <c r="G1605" t="s">
        <v>5247</v>
      </c>
      <c r="H1605" t="s">
        <v>6828</v>
      </c>
      <c r="I1605" t="s">
        <v>14</v>
      </c>
      <c r="J1605" t="s">
        <v>1655</v>
      </c>
      <c r="K1605">
        <v>16</v>
      </c>
      <c r="L1605" t="s">
        <v>5273</v>
      </c>
      <c r="M1605">
        <v>0.806392319465564</v>
      </c>
      <c r="N1605">
        <v>1</v>
      </c>
    </row>
    <row r="1606" spans="1:14">
      <c r="A1606" t="s">
        <v>1684</v>
      </c>
      <c r="B1606">
        <v>11</v>
      </c>
      <c r="C1606">
        <v>116703620</v>
      </c>
      <c r="D1606">
        <v>116574336</v>
      </c>
      <c r="E1606" t="s">
        <v>5198</v>
      </c>
      <c r="F1606">
        <v>0.44</v>
      </c>
      <c r="G1606" t="s">
        <v>5247</v>
      </c>
      <c r="H1606" t="s">
        <v>6829</v>
      </c>
      <c r="I1606" t="s">
        <v>14</v>
      </c>
      <c r="J1606" t="s">
        <v>1655</v>
      </c>
      <c r="K1606">
        <v>16</v>
      </c>
      <c r="L1606" t="s">
        <v>4466</v>
      </c>
      <c r="M1606">
        <v>0.23289317755854699</v>
      </c>
      <c r="N1606">
        <v>0.67033974410558494</v>
      </c>
    </row>
    <row r="1607" spans="1:14">
      <c r="A1607" t="s">
        <v>1685</v>
      </c>
      <c r="B1607">
        <v>11</v>
      </c>
      <c r="C1607">
        <v>116602565</v>
      </c>
      <c r="D1607">
        <v>116473282</v>
      </c>
      <c r="E1607" t="s">
        <v>5197</v>
      </c>
      <c r="F1607">
        <v>0</v>
      </c>
      <c r="G1607" t="s">
        <v>5247</v>
      </c>
      <c r="H1607" t="s">
        <v>6830</v>
      </c>
      <c r="I1607" t="s">
        <v>14</v>
      </c>
      <c r="J1607" t="s">
        <v>1655</v>
      </c>
      <c r="K1607">
        <v>16</v>
      </c>
      <c r="L1607" t="s">
        <v>5247</v>
      </c>
      <c r="M1607">
        <v>0</v>
      </c>
      <c r="N1607">
        <v>0.193607680534436</v>
      </c>
    </row>
    <row r="1608" spans="1:14">
      <c r="A1608" t="s">
        <v>1686</v>
      </c>
      <c r="B1608">
        <v>6</v>
      </c>
      <c r="C1608">
        <v>39178454</v>
      </c>
      <c r="D1608">
        <v>39146230</v>
      </c>
      <c r="E1608" t="s">
        <v>5195</v>
      </c>
      <c r="F1608">
        <v>0.66</v>
      </c>
      <c r="G1608" t="s">
        <v>5247</v>
      </c>
      <c r="H1608" t="s">
        <v>6831</v>
      </c>
      <c r="I1608" t="s">
        <v>14</v>
      </c>
      <c r="J1608" t="s">
        <v>1655</v>
      </c>
      <c r="K1608">
        <v>16</v>
      </c>
      <c r="L1608" t="s">
        <v>4481</v>
      </c>
      <c r="M1608">
        <v>0.41829747073185303</v>
      </c>
      <c r="N1608">
        <v>0.83974807149712805</v>
      </c>
    </row>
    <row r="1609" spans="1:14">
      <c r="A1609" t="s">
        <v>1687</v>
      </c>
      <c r="B1609">
        <v>2</v>
      </c>
      <c r="C1609">
        <v>272203</v>
      </c>
      <c r="D1609">
        <v>272203</v>
      </c>
      <c r="E1609" t="s">
        <v>5195</v>
      </c>
      <c r="F1609">
        <v>0.06</v>
      </c>
      <c r="G1609" t="s">
        <v>5247</v>
      </c>
      <c r="H1609" t="s">
        <v>6832</v>
      </c>
      <c r="I1609" t="s">
        <v>14</v>
      </c>
      <c r="J1609" t="s">
        <v>1655</v>
      </c>
      <c r="K1609">
        <v>16</v>
      </c>
      <c r="L1609" t="s">
        <v>4460</v>
      </c>
      <c r="M1609">
        <v>1.03676375678321E-2</v>
      </c>
      <c r="N1609">
        <v>0.28000712130247202</v>
      </c>
    </row>
    <row r="1610" spans="1:14">
      <c r="A1610" t="s">
        <v>1688</v>
      </c>
      <c r="B1610">
        <v>17</v>
      </c>
      <c r="C1610">
        <v>39659051</v>
      </c>
      <c r="D1610">
        <v>37815304</v>
      </c>
      <c r="E1610" t="s">
        <v>5197</v>
      </c>
      <c r="F1610">
        <v>0</v>
      </c>
      <c r="G1610" t="s">
        <v>5247</v>
      </c>
      <c r="H1610" t="s">
        <v>6833</v>
      </c>
      <c r="I1610" t="s">
        <v>14</v>
      </c>
      <c r="J1610" t="s">
        <v>1655</v>
      </c>
      <c r="K1610">
        <v>16</v>
      </c>
      <c r="L1610" t="s">
        <v>5247</v>
      </c>
      <c r="M1610">
        <v>0</v>
      </c>
      <c r="N1610">
        <v>0.193607680534436</v>
      </c>
    </row>
    <row r="1611" spans="1:14">
      <c r="A1611" t="s">
        <v>1689</v>
      </c>
      <c r="B1611">
        <v>5</v>
      </c>
      <c r="C1611">
        <v>83519339</v>
      </c>
      <c r="D1611">
        <v>82815158</v>
      </c>
      <c r="E1611" t="s">
        <v>5196</v>
      </c>
      <c r="F1611">
        <v>0.98</v>
      </c>
      <c r="G1611" t="s">
        <v>5247</v>
      </c>
      <c r="H1611" t="s">
        <v>6834</v>
      </c>
      <c r="I1611" t="s">
        <v>14</v>
      </c>
      <c r="J1611" t="s">
        <v>1655</v>
      </c>
      <c r="K1611">
        <v>16</v>
      </c>
      <c r="L1611" t="s">
        <v>5209</v>
      </c>
      <c r="M1611">
        <v>0.77557387884872897</v>
      </c>
      <c r="N1611">
        <v>0.99856274783821297</v>
      </c>
    </row>
    <row r="1612" spans="1:14">
      <c r="A1612" t="s">
        <v>1690</v>
      </c>
      <c r="B1612">
        <v>5</v>
      </c>
      <c r="C1612">
        <v>54109484</v>
      </c>
      <c r="D1612">
        <v>53405314</v>
      </c>
      <c r="E1612" t="s">
        <v>5198</v>
      </c>
      <c r="F1612">
        <v>1</v>
      </c>
      <c r="G1612" t="s">
        <v>5247</v>
      </c>
      <c r="H1612" t="s">
        <v>6835</v>
      </c>
      <c r="I1612" t="s">
        <v>14</v>
      </c>
      <c r="J1612" t="s">
        <v>1655</v>
      </c>
      <c r="K1612">
        <v>16</v>
      </c>
      <c r="L1612" t="s">
        <v>5273</v>
      </c>
      <c r="M1612">
        <v>0.806392319465564</v>
      </c>
      <c r="N1612">
        <v>1</v>
      </c>
    </row>
    <row r="1613" spans="1:14">
      <c r="A1613" t="s">
        <v>1691</v>
      </c>
      <c r="B1613">
        <v>12</v>
      </c>
      <c r="C1613">
        <v>57618450</v>
      </c>
      <c r="D1613">
        <v>58012233</v>
      </c>
      <c r="E1613" t="s">
        <v>5196</v>
      </c>
      <c r="F1613">
        <v>0</v>
      </c>
      <c r="G1613" t="s">
        <v>5247</v>
      </c>
      <c r="H1613" t="s">
        <v>6836</v>
      </c>
      <c r="I1613" t="s">
        <v>14</v>
      </c>
      <c r="J1613" t="s">
        <v>1655</v>
      </c>
      <c r="K1613">
        <v>16</v>
      </c>
      <c r="L1613" t="s">
        <v>5247</v>
      </c>
      <c r="M1613">
        <v>0</v>
      </c>
      <c r="N1613">
        <v>0.193607680534436</v>
      </c>
    </row>
    <row r="1614" spans="1:14">
      <c r="A1614" t="s">
        <v>1692</v>
      </c>
      <c r="B1614">
        <v>14</v>
      </c>
      <c r="C1614">
        <v>73783107</v>
      </c>
      <c r="D1614">
        <v>74249810</v>
      </c>
      <c r="E1614" t="s">
        <v>5197</v>
      </c>
      <c r="F1614">
        <v>0.06</v>
      </c>
      <c r="G1614" t="s">
        <v>5247</v>
      </c>
      <c r="H1614" t="s">
        <v>6837</v>
      </c>
      <c r="I1614" t="s">
        <v>14</v>
      </c>
      <c r="J1614" t="s">
        <v>1655</v>
      </c>
      <c r="K1614">
        <v>16</v>
      </c>
      <c r="L1614" t="s">
        <v>4460</v>
      </c>
      <c r="M1614">
        <v>1.03676375678321E-2</v>
      </c>
      <c r="N1614">
        <v>0.28000712130247202</v>
      </c>
    </row>
    <row r="1615" spans="1:14">
      <c r="A1615" t="s">
        <v>1693</v>
      </c>
      <c r="B1615">
        <v>16</v>
      </c>
      <c r="C1615">
        <v>87996079</v>
      </c>
      <c r="D1615">
        <v>88029685</v>
      </c>
      <c r="E1615" t="s">
        <v>5198</v>
      </c>
      <c r="F1615">
        <v>0.01</v>
      </c>
      <c r="G1615" t="s">
        <v>5247</v>
      </c>
      <c r="H1615" t="s">
        <v>6838</v>
      </c>
      <c r="I1615" t="s">
        <v>10</v>
      </c>
      <c r="J1615" t="s">
        <v>1655</v>
      </c>
      <c r="K1615">
        <v>5</v>
      </c>
      <c r="L1615" t="s">
        <v>4525</v>
      </c>
      <c r="M1615">
        <v>1.26892702875587E-4</v>
      </c>
      <c r="N1615">
        <v>0.44566592278463601</v>
      </c>
    </row>
    <row r="1616" spans="1:14">
      <c r="A1616" t="s">
        <v>1693</v>
      </c>
      <c r="B1616">
        <v>16</v>
      </c>
      <c r="C1616">
        <v>87996079</v>
      </c>
      <c r="D1616">
        <v>88029685</v>
      </c>
      <c r="E1616" t="s">
        <v>5198</v>
      </c>
      <c r="F1616">
        <v>0.68</v>
      </c>
      <c r="G1616" t="s">
        <v>5247</v>
      </c>
      <c r="H1616" t="s">
        <v>6839</v>
      </c>
      <c r="I1616" t="s">
        <v>14</v>
      </c>
      <c r="J1616" t="s">
        <v>1655</v>
      </c>
      <c r="K1616">
        <v>16</v>
      </c>
      <c r="L1616" t="s">
        <v>4528</v>
      </c>
      <c r="M1616">
        <v>0.43695957364105598</v>
      </c>
      <c r="N1616">
        <v>0.85334166136654699</v>
      </c>
    </row>
    <row r="1617" spans="1:14">
      <c r="A1617" t="s">
        <v>1694</v>
      </c>
      <c r="B1617">
        <v>17</v>
      </c>
      <c r="C1617">
        <v>68468542</v>
      </c>
      <c r="D1617">
        <v>66464683</v>
      </c>
      <c r="E1617" t="s">
        <v>5196</v>
      </c>
      <c r="F1617">
        <v>0.8</v>
      </c>
      <c r="G1617" t="s">
        <v>5247</v>
      </c>
      <c r="H1617" t="s">
        <v>6840</v>
      </c>
      <c r="I1617" t="s">
        <v>14</v>
      </c>
      <c r="J1617" t="s">
        <v>1655</v>
      </c>
      <c r="K1617">
        <v>16</v>
      </c>
      <c r="L1617" t="s">
        <v>4503</v>
      </c>
      <c r="M1617">
        <v>0.55657805371720503</v>
      </c>
      <c r="N1617">
        <v>0.92725733796213305</v>
      </c>
    </row>
    <row r="1618" spans="1:14">
      <c r="A1618" t="s">
        <v>1695</v>
      </c>
      <c r="B1618">
        <v>2</v>
      </c>
      <c r="C1618">
        <v>21021486</v>
      </c>
      <c r="D1618">
        <v>21244358</v>
      </c>
      <c r="E1618" t="s">
        <v>5198</v>
      </c>
      <c r="F1618">
        <v>0</v>
      </c>
      <c r="G1618" t="s">
        <v>5247</v>
      </c>
      <c r="H1618" t="s">
        <v>6841</v>
      </c>
      <c r="I1618" t="s">
        <v>14</v>
      </c>
      <c r="J1618" t="s">
        <v>1655</v>
      </c>
      <c r="K1618">
        <v>16</v>
      </c>
      <c r="L1618" t="s">
        <v>5247</v>
      </c>
      <c r="M1618">
        <v>0</v>
      </c>
      <c r="N1618">
        <v>0.193607680534436</v>
      </c>
    </row>
    <row r="1619" spans="1:14">
      <c r="A1619" t="s">
        <v>1696</v>
      </c>
      <c r="B1619">
        <v>2</v>
      </c>
      <c r="C1619">
        <v>226337536</v>
      </c>
      <c r="D1619">
        <v>227202252</v>
      </c>
      <c r="E1619" t="s">
        <v>5196</v>
      </c>
      <c r="F1619">
        <v>0</v>
      </c>
      <c r="G1619" t="s">
        <v>5247</v>
      </c>
      <c r="H1619" t="s">
        <v>6842</v>
      </c>
      <c r="I1619" t="s">
        <v>14</v>
      </c>
      <c r="J1619" t="s">
        <v>1655</v>
      </c>
      <c r="K1619">
        <v>16</v>
      </c>
      <c r="L1619" t="s">
        <v>5247</v>
      </c>
      <c r="M1619">
        <v>0</v>
      </c>
      <c r="N1619">
        <v>0.193607680534436</v>
      </c>
    </row>
    <row r="1620" spans="1:14">
      <c r="A1620" t="s">
        <v>1697</v>
      </c>
      <c r="B1620">
        <v>2</v>
      </c>
      <c r="C1620">
        <v>173062043</v>
      </c>
      <c r="D1620">
        <v>173926771</v>
      </c>
      <c r="E1620" t="s">
        <v>5195</v>
      </c>
      <c r="F1620">
        <v>0.68</v>
      </c>
      <c r="G1620" t="s">
        <v>5247</v>
      </c>
      <c r="H1620" t="s">
        <v>6843</v>
      </c>
      <c r="I1620" t="s">
        <v>14</v>
      </c>
      <c r="J1620" t="s">
        <v>1655</v>
      </c>
      <c r="K1620">
        <v>16</v>
      </c>
      <c r="L1620" t="s">
        <v>4528</v>
      </c>
      <c r="M1620">
        <v>0.43695957364105598</v>
      </c>
      <c r="N1620">
        <v>0.85334166136654699</v>
      </c>
    </row>
    <row r="1621" spans="1:14">
      <c r="A1621" t="s">
        <v>1698</v>
      </c>
      <c r="B1621">
        <v>11</v>
      </c>
      <c r="C1621">
        <v>116654248</v>
      </c>
      <c r="D1621">
        <v>116524965</v>
      </c>
      <c r="E1621" t="s">
        <v>5196</v>
      </c>
      <c r="F1621">
        <v>0</v>
      </c>
      <c r="G1621" t="s">
        <v>5247</v>
      </c>
      <c r="H1621" t="s">
        <v>6844</v>
      </c>
      <c r="I1621" t="s">
        <v>14</v>
      </c>
      <c r="J1621" t="s">
        <v>1655</v>
      </c>
      <c r="K1621">
        <v>16</v>
      </c>
      <c r="L1621" t="s">
        <v>5247</v>
      </c>
      <c r="M1621">
        <v>0</v>
      </c>
      <c r="N1621">
        <v>0.193607680534436</v>
      </c>
    </row>
    <row r="1622" spans="1:14">
      <c r="A1622" t="s">
        <v>1699</v>
      </c>
      <c r="B1622">
        <v>16</v>
      </c>
      <c r="C1622">
        <v>56216613</v>
      </c>
      <c r="D1622">
        <v>56250525</v>
      </c>
      <c r="E1622" t="s">
        <v>5195</v>
      </c>
      <c r="F1622">
        <v>0</v>
      </c>
      <c r="G1622" t="s">
        <v>5247</v>
      </c>
      <c r="H1622" t="s">
        <v>6845</v>
      </c>
      <c r="I1622" t="s">
        <v>14</v>
      </c>
      <c r="J1622" t="s">
        <v>1655</v>
      </c>
      <c r="K1622">
        <v>16</v>
      </c>
      <c r="L1622" t="s">
        <v>5247</v>
      </c>
      <c r="M1622">
        <v>0</v>
      </c>
      <c r="N1622">
        <v>0.193607680534436</v>
      </c>
    </row>
    <row r="1623" spans="1:14">
      <c r="A1623" t="s">
        <v>1700</v>
      </c>
      <c r="B1623">
        <v>20</v>
      </c>
      <c r="C1623">
        <v>45835717</v>
      </c>
      <c r="D1623">
        <v>44464356</v>
      </c>
      <c r="E1623" t="s">
        <v>5195</v>
      </c>
      <c r="F1623">
        <v>0</v>
      </c>
      <c r="G1623" t="s">
        <v>5247</v>
      </c>
      <c r="H1623" t="s">
        <v>6846</v>
      </c>
      <c r="I1623" t="s">
        <v>14</v>
      </c>
      <c r="J1623" t="s">
        <v>1655</v>
      </c>
      <c r="K1623">
        <v>16</v>
      </c>
      <c r="L1623" t="s">
        <v>5247</v>
      </c>
      <c r="M1623">
        <v>0</v>
      </c>
      <c r="N1623">
        <v>0.193607680534436</v>
      </c>
    </row>
    <row r="1624" spans="1:14">
      <c r="A1624" t="s">
        <v>1701</v>
      </c>
      <c r="B1624">
        <v>12</v>
      </c>
      <c r="C1624">
        <v>123760389</v>
      </c>
      <c r="D1624">
        <v>124244936</v>
      </c>
      <c r="E1624" t="s">
        <v>5195</v>
      </c>
      <c r="F1624">
        <v>0</v>
      </c>
      <c r="G1624" t="s">
        <v>5247</v>
      </c>
      <c r="H1624" t="s">
        <v>6847</v>
      </c>
      <c r="I1624" t="s">
        <v>14</v>
      </c>
      <c r="J1624" t="s">
        <v>1655</v>
      </c>
      <c r="K1624">
        <v>16</v>
      </c>
      <c r="L1624" t="s">
        <v>5247</v>
      </c>
      <c r="M1624">
        <v>0</v>
      </c>
      <c r="N1624">
        <v>0.193607680534436</v>
      </c>
    </row>
    <row r="1625" spans="1:14">
      <c r="A1625" t="s">
        <v>1702</v>
      </c>
      <c r="B1625">
        <v>16</v>
      </c>
      <c r="C1625">
        <v>57190651</v>
      </c>
      <c r="D1625">
        <v>57224563</v>
      </c>
      <c r="E1625" t="s">
        <v>5196</v>
      </c>
      <c r="F1625">
        <v>0</v>
      </c>
      <c r="G1625" t="s">
        <v>5247</v>
      </c>
      <c r="H1625" t="s">
        <v>6848</v>
      </c>
      <c r="I1625" t="s">
        <v>14</v>
      </c>
      <c r="J1625" t="s">
        <v>1655</v>
      </c>
      <c r="K1625">
        <v>16</v>
      </c>
      <c r="L1625" t="s">
        <v>5247</v>
      </c>
      <c r="M1625">
        <v>0</v>
      </c>
      <c r="N1625">
        <v>0.193607680534436</v>
      </c>
    </row>
    <row r="1626" spans="1:14">
      <c r="A1626" t="s">
        <v>1703</v>
      </c>
      <c r="B1626">
        <v>16</v>
      </c>
      <c r="C1626">
        <v>56858906</v>
      </c>
      <c r="D1626">
        <v>56892818</v>
      </c>
      <c r="E1626" t="s">
        <v>5198</v>
      </c>
      <c r="F1626">
        <v>0</v>
      </c>
      <c r="G1626" t="s">
        <v>5247</v>
      </c>
      <c r="H1626" t="s">
        <v>6849</v>
      </c>
      <c r="I1626" t="s">
        <v>14</v>
      </c>
      <c r="J1626" t="s">
        <v>1655</v>
      </c>
      <c r="K1626">
        <v>16</v>
      </c>
      <c r="L1626" t="s">
        <v>5247</v>
      </c>
      <c r="M1626">
        <v>0</v>
      </c>
      <c r="N1626">
        <v>0.193607680534436</v>
      </c>
    </row>
    <row r="1627" spans="1:14">
      <c r="A1627" t="s">
        <v>1704</v>
      </c>
      <c r="B1627">
        <v>15</v>
      </c>
      <c r="C1627">
        <v>58309572</v>
      </c>
      <c r="D1627">
        <v>58601771</v>
      </c>
      <c r="E1627" t="s">
        <v>5198</v>
      </c>
      <c r="F1627">
        <v>0</v>
      </c>
      <c r="G1627" t="s">
        <v>5247</v>
      </c>
      <c r="H1627" t="s">
        <v>6850</v>
      </c>
      <c r="I1627" t="s">
        <v>14</v>
      </c>
      <c r="J1627" t="s">
        <v>1655</v>
      </c>
      <c r="K1627">
        <v>16</v>
      </c>
      <c r="L1627" t="s">
        <v>5247</v>
      </c>
      <c r="M1627">
        <v>0</v>
      </c>
      <c r="N1627">
        <v>0.193607680534436</v>
      </c>
    </row>
    <row r="1628" spans="1:14">
      <c r="A1628" t="s">
        <v>1705</v>
      </c>
      <c r="B1628">
        <v>4</v>
      </c>
      <c r="C1628">
        <v>144737912</v>
      </c>
      <c r="D1628">
        <v>145659064</v>
      </c>
      <c r="E1628" t="s">
        <v>5195</v>
      </c>
      <c r="F1628">
        <v>0.08</v>
      </c>
      <c r="G1628" t="s">
        <v>5247</v>
      </c>
      <c r="H1628" t="s">
        <v>6851</v>
      </c>
      <c r="I1628" t="s">
        <v>10</v>
      </c>
      <c r="J1628" t="s">
        <v>1655</v>
      </c>
      <c r="K1628">
        <v>5</v>
      </c>
      <c r="L1628" t="s">
        <v>4447</v>
      </c>
      <c r="M1628">
        <v>6.9873875802577102E-3</v>
      </c>
      <c r="N1628">
        <v>0.51797788283760904</v>
      </c>
    </row>
    <row r="1629" spans="1:14">
      <c r="A1629" t="s">
        <v>1705</v>
      </c>
      <c r="B1629">
        <v>4</v>
      </c>
      <c r="C1629">
        <v>144737912</v>
      </c>
      <c r="D1629">
        <v>145659064</v>
      </c>
      <c r="E1629" t="s">
        <v>5195</v>
      </c>
      <c r="F1629">
        <v>1</v>
      </c>
      <c r="G1629" t="s">
        <v>5247</v>
      </c>
      <c r="H1629" t="s">
        <v>6852</v>
      </c>
      <c r="I1629" t="s">
        <v>14</v>
      </c>
      <c r="J1629" t="s">
        <v>1655</v>
      </c>
      <c r="K1629">
        <v>16</v>
      </c>
      <c r="L1629" t="s">
        <v>5273</v>
      </c>
      <c r="M1629">
        <v>0.806392319465564</v>
      </c>
      <c r="N1629">
        <v>1</v>
      </c>
    </row>
    <row r="1630" spans="1:14">
      <c r="A1630" t="s">
        <v>1706</v>
      </c>
      <c r="B1630">
        <v>16</v>
      </c>
      <c r="C1630">
        <v>56055951</v>
      </c>
      <c r="D1630">
        <v>56089863</v>
      </c>
      <c r="E1630" t="s">
        <v>5196</v>
      </c>
      <c r="F1630">
        <v>0</v>
      </c>
      <c r="G1630" t="s">
        <v>5247</v>
      </c>
      <c r="H1630" t="s">
        <v>6853</v>
      </c>
      <c r="I1630" t="s">
        <v>14</v>
      </c>
      <c r="J1630" t="s">
        <v>1655</v>
      </c>
      <c r="K1630">
        <v>16</v>
      </c>
      <c r="L1630" t="s">
        <v>5247</v>
      </c>
      <c r="M1630">
        <v>0</v>
      </c>
      <c r="N1630">
        <v>0.193607680534436</v>
      </c>
    </row>
    <row r="1631" spans="1:14">
      <c r="A1631" t="s">
        <v>1707</v>
      </c>
      <c r="B1631">
        <v>9</v>
      </c>
      <c r="C1631">
        <v>109813412</v>
      </c>
      <c r="D1631">
        <v>112575692</v>
      </c>
      <c r="E1631" t="s">
        <v>5198</v>
      </c>
      <c r="F1631">
        <v>0.92</v>
      </c>
      <c r="G1631" t="s">
        <v>5247</v>
      </c>
      <c r="H1631" t="s">
        <v>6854</v>
      </c>
      <c r="I1631" t="s">
        <v>14</v>
      </c>
      <c r="J1631" t="s">
        <v>1655</v>
      </c>
      <c r="K1631">
        <v>16</v>
      </c>
      <c r="L1631" t="s">
        <v>4547</v>
      </c>
      <c r="M1631">
        <v>0.694249005620037</v>
      </c>
      <c r="N1631">
        <v>0.98312054273103699</v>
      </c>
    </row>
    <row r="1632" spans="1:14">
      <c r="A1632" t="s">
        <v>1708</v>
      </c>
      <c r="B1632">
        <v>16</v>
      </c>
      <c r="C1632">
        <v>57073514</v>
      </c>
      <c r="D1632">
        <v>57107426</v>
      </c>
      <c r="E1632" t="s">
        <v>5196</v>
      </c>
      <c r="F1632">
        <v>0</v>
      </c>
      <c r="G1632" t="s">
        <v>5247</v>
      </c>
      <c r="H1632" t="s">
        <v>6855</v>
      </c>
      <c r="I1632" t="s">
        <v>14</v>
      </c>
      <c r="J1632" t="s">
        <v>1655</v>
      </c>
      <c r="K1632">
        <v>16</v>
      </c>
      <c r="L1632" t="s">
        <v>5247</v>
      </c>
      <c r="M1632">
        <v>0</v>
      </c>
      <c r="N1632">
        <v>0.193607680534436</v>
      </c>
    </row>
    <row r="1633" spans="1:14">
      <c r="A1633" t="s">
        <v>1709</v>
      </c>
      <c r="B1633">
        <v>8</v>
      </c>
      <c r="C1633">
        <v>19990885</v>
      </c>
      <c r="D1633">
        <v>19848396</v>
      </c>
      <c r="E1633" t="s">
        <v>5196</v>
      </c>
      <c r="F1633">
        <v>0</v>
      </c>
      <c r="G1633" t="s">
        <v>5247</v>
      </c>
      <c r="H1633" t="s">
        <v>6856</v>
      </c>
      <c r="I1633" t="s">
        <v>14</v>
      </c>
      <c r="J1633" t="s">
        <v>1655</v>
      </c>
      <c r="K1633">
        <v>16</v>
      </c>
      <c r="L1633" t="s">
        <v>5247</v>
      </c>
      <c r="M1633">
        <v>0</v>
      </c>
      <c r="N1633">
        <v>0.193607680534436</v>
      </c>
    </row>
    <row r="1634" spans="1:14">
      <c r="A1634" t="s">
        <v>1710</v>
      </c>
      <c r="B1634">
        <v>11</v>
      </c>
      <c r="C1634">
        <v>116562779</v>
      </c>
      <c r="D1634">
        <v>116433496</v>
      </c>
      <c r="E1634" t="s">
        <v>5195</v>
      </c>
      <c r="F1634">
        <v>0</v>
      </c>
      <c r="G1634" t="s">
        <v>5247</v>
      </c>
      <c r="H1634" t="s">
        <v>6857</v>
      </c>
      <c r="I1634" t="s">
        <v>14</v>
      </c>
      <c r="J1634" t="s">
        <v>1655</v>
      </c>
      <c r="K1634">
        <v>16</v>
      </c>
      <c r="L1634" t="s">
        <v>5247</v>
      </c>
      <c r="M1634">
        <v>0</v>
      </c>
      <c r="N1634">
        <v>0.193607680534436</v>
      </c>
    </row>
    <row r="1635" spans="1:14">
      <c r="A1635" t="s">
        <v>1711</v>
      </c>
      <c r="B1635">
        <v>8</v>
      </c>
      <c r="C1635">
        <v>20199129</v>
      </c>
      <c r="D1635">
        <v>20056640</v>
      </c>
      <c r="E1635" t="s">
        <v>5196</v>
      </c>
      <c r="F1635">
        <v>0</v>
      </c>
      <c r="G1635" t="s">
        <v>5247</v>
      </c>
      <c r="H1635" t="s">
        <v>5423</v>
      </c>
      <c r="I1635" t="s">
        <v>14</v>
      </c>
      <c r="J1635" t="s">
        <v>1655</v>
      </c>
      <c r="K1635">
        <v>16</v>
      </c>
      <c r="L1635" t="s">
        <v>5247</v>
      </c>
      <c r="M1635">
        <v>0</v>
      </c>
      <c r="N1635">
        <v>0.193607680534436</v>
      </c>
    </row>
    <row r="1636" spans="1:14">
      <c r="A1636" t="s">
        <v>1712</v>
      </c>
      <c r="B1636">
        <v>8</v>
      </c>
      <c r="C1636">
        <v>19864693</v>
      </c>
      <c r="D1636">
        <v>19722204</v>
      </c>
      <c r="E1636" t="s">
        <v>5196</v>
      </c>
      <c r="F1636">
        <v>0</v>
      </c>
      <c r="G1636" t="s">
        <v>5247</v>
      </c>
      <c r="H1636" t="s">
        <v>6858</v>
      </c>
      <c r="I1636" t="s">
        <v>14</v>
      </c>
      <c r="J1636" t="s">
        <v>1655</v>
      </c>
      <c r="K1636">
        <v>16</v>
      </c>
      <c r="L1636" t="s">
        <v>5247</v>
      </c>
      <c r="M1636">
        <v>0</v>
      </c>
      <c r="N1636">
        <v>0.193607680534436</v>
      </c>
    </row>
    <row r="1637" spans="1:14">
      <c r="A1637" t="s">
        <v>1713</v>
      </c>
      <c r="B1637">
        <v>8</v>
      </c>
      <c r="C1637">
        <v>19990134</v>
      </c>
      <c r="D1637">
        <v>19847645</v>
      </c>
      <c r="E1637" t="s">
        <v>5198</v>
      </c>
      <c r="F1637">
        <v>0</v>
      </c>
      <c r="G1637" t="s">
        <v>5247</v>
      </c>
      <c r="H1637" t="s">
        <v>5917</v>
      </c>
      <c r="I1637" t="s">
        <v>14</v>
      </c>
      <c r="J1637" t="s">
        <v>1655</v>
      </c>
      <c r="K1637">
        <v>16</v>
      </c>
      <c r="L1637" t="s">
        <v>5247</v>
      </c>
      <c r="M1637">
        <v>0</v>
      </c>
      <c r="N1637">
        <v>0.193607680534436</v>
      </c>
    </row>
    <row r="1638" spans="1:14">
      <c r="A1638" t="s">
        <v>1714</v>
      </c>
      <c r="B1638">
        <v>9</v>
      </c>
      <c r="C1638">
        <v>104936325</v>
      </c>
      <c r="D1638">
        <v>107698606</v>
      </c>
      <c r="E1638" t="s">
        <v>5198</v>
      </c>
      <c r="F1638">
        <v>0</v>
      </c>
      <c r="G1638" t="s">
        <v>5247</v>
      </c>
      <c r="H1638" t="s">
        <v>6859</v>
      </c>
      <c r="I1638" t="s">
        <v>14</v>
      </c>
      <c r="J1638" t="s">
        <v>1655</v>
      </c>
      <c r="K1638">
        <v>16</v>
      </c>
      <c r="L1638" t="s">
        <v>5247</v>
      </c>
      <c r="M1638">
        <v>0</v>
      </c>
      <c r="N1638">
        <v>0.193607680534436</v>
      </c>
    </row>
    <row r="1639" spans="1:14">
      <c r="A1639" t="s">
        <v>1715</v>
      </c>
      <c r="B1639">
        <v>8</v>
      </c>
      <c r="C1639">
        <v>9299987</v>
      </c>
      <c r="D1639">
        <v>9157497</v>
      </c>
      <c r="E1639" t="s">
        <v>5198</v>
      </c>
      <c r="F1639">
        <v>0</v>
      </c>
      <c r="G1639" t="s">
        <v>5247</v>
      </c>
      <c r="H1639" t="s">
        <v>6860</v>
      </c>
      <c r="I1639" t="s">
        <v>14</v>
      </c>
      <c r="J1639" t="s">
        <v>1655</v>
      </c>
      <c r="K1639">
        <v>16</v>
      </c>
      <c r="L1639" t="s">
        <v>5247</v>
      </c>
      <c r="M1639">
        <v>0</v>
      </c>
      <c r="N1639">
        <v>0.193607680534436</v>
      </c>
    </row>
    <row r="1640" spans="1:14">
      <c r="A1640" t="s">
        <v>1716</v>
      </c>
      <c r="B1640">
        <v>16</v>
      </c>
      <c r="C1640">
        <v>56967026</v>
      </c>
      <c r="D1640">
        <v>57000938</v>
      </c>
      <c r="E1640" t="s">
        <v>5198</v>
      </c>
      <c r="F1640">
        <v>0.99</v>
      </c>
      <c r="G1640" t="s">
        <v>5247</v>
      </c>
      <c r="H1640" t="s">
        <v>6861</v>
      </c>
      <c r="I1640" t="s">
        <v>14</v>
      </c>
      <c r="J1640" t="s">
        <v>1655</v>
      </c>
      <c r="K1640">
        <v>16</v>
      </c>
      <c r="L1640" t="s">
        <v>4521</v>
      </c>
      <c r="M1640">
        <v>0.79064966104561196</v>
      </c>
      <c r="N1640">
        <v>0.99961481203064095</v>
      </c>
    </row>
    <row r="1641" spans="1:14">
      <c r="A1641" t="s">
        <v>1717</v>
      </c>
      <c r="B1641">
        <v>18</v>
      </c>
      <c r="C1641">
        <v>49539834</v>
      </c>
      <c r="D1641">
        <v>47066204</v>
      </c>
      <c r="E1641" t="s">
        <v>5195</v>
      </c>
      <c r="F1641">
        <v>0</v>
      </c>
      <c r="G1641" t="s">
        <v>5247</v>
      </c>
      <c r="H1641" t="s">
        <v>6862</v>
      </c>
      <c r="I1641" t="s">
        <v>14</v>
      </c>
      <c r="J1641" t="s">
        <v>1655</v>
      </c>
      <c r="K1641">
        <v>16</v>
      </c>
      <c r="L1641" t="s">
        <v>5247</v>
      </c>
      <c r="M1641">
        <v>0</v>
      </c>
      <c r="N1641">
        <v>0.193607680534436</v>
      </c>
    </row>
    <row r="1642" spans="1:14">
      <c r="A1642" t="s">
        <v>1718</v>
      </c>
      <c r="B1642">
        <v>17</v>
      </c>
      <c r="C1642">
        <v>39657603</v>
      </c>
      <c r="D1642">
        <v>37813856</v>
      </c>
      <c r="E1642" t="s">
        <v>5197</v>
      </c>
      <c r="F1642">
        <v>0.74</v>
      </c>
      <c r="G1642" t="s">
        <v>5247</v>
      </c>
      <c r="H1642" t="s">
        <v>6863</v>
      </c>
      <c r="I1642" t="s">
        <v>10</v>
      </c>
      <c r="J1642" t="s">
        <v>1655</v>
      </c>
      <c r="K1642">
        <v>7</v>
      </c>
      <c r="L1642" t="s">
        <v>4464</v>
      </c>
      <c r="M1642">
        <v>0.38036124365011298</v>
      </c>
      <c r="N1642">
        <v>0.92956014751787797</v>
      </c>
    </row>
    <row r="1643" spans="1:14">
      <c r="A1643" t="s">
        <v>1718</v>
      </c>
      <c r="B1643">
        <v>17</v>
      </c>
      <c r="C1643">
        <v>39657603</v>
      </c>
      <c r="D1643">
        <v>37813856</v>
      </c>
      <c r="E1643" t="s">
        <v>5197</v>
      </c>
      <c r="F1643">
        <v>0.59</v>
      </c>
      <c r="G1643" t="s">
        <v>5247</v>
      </c>
      <c r="H1643" t="s">
        <v>6864</v>
      </c>
      <c r="I1643" t="s">
        <v>13</v>
      </c>
      <c r="J1643" t="s">
        <v>1655</v>
      </c>
      <c r="K1643">
        <v>6</v>
      </c>
      <c r="L1643" t="s">
        <v>4468</v>
      </c>
      <c r="M1643">
        <v>0.24558689292588801</v>
      </c>
      <c r="N1643">
        <v>0.86415293525172299</v>
      </c>
    </row>
    <row r="1644" spans="1:14">
      <c r="A1644" t="s">
        <v>1718</v>
      </c>
      <c r="B1644">
        <v>17</v>
      </c>
      <c r="C1644">
        <v>39657603</v>
      </c>
      <c r="D1644">
        <v>37813856</v>
      </c>
      <c r="E1644" t="s">
        <v>5197</v>
      </c>
      <c r="F1644">
        <v>0.52</v>
      </c>
      <c r="G1644" t="s">
        <v>5247</v>
      </c>
      <c r="H1644" t="s">
        <v>6865</v>
      </c>
      <c r="I1644" t="s">
        <v>14</v>
      </c>
      <c r="J1644" t="s">
        <v>1655</v>
      </c>
      <c r="K1644">
        <v>16</v>
      </c>
      <c r="L1644" t="s">
        <v>4515</v>
      </c>
      <c r="M1644">
        <v>0.29626545616538003</v>
      </c>
      <c r="N1644">
        <v>0.73599023661324203</v>
      </c>
    </row>
    <row r="1645" spans="1:14">
      <c r="A1645" t="s">
        <v>1723</v>
      </c>
      <c r="B1645">
        <v>18</v>
      </c>
      <c r="C1645">
        <v>49677038</v>
      </c>
      <c r="D1645">
        <v>47203408</v>
      </c>
      <c r="E1645" t="s">
        <v>5196</v>
      </c>
      <c r="F1645">
        <v>0.41</v>
      </c>
      <c r="G1645" t="s">
        <v>5247</v>
      </c>
      <c r="H1645" t="s">
        <v>6866</v>
      </c>
      <c r="I1645" t="s">
        <v>14</v>
      </c>
      <c r="J1645" t="s">
        <v>1655</v>
      </c>
      <c r="K1645">
        <v>16</v>
      </c>
      <c r="L1645" t="s">
        <v>5201</v>
      </c>
      <c r="M1645">
        <v>0.210313388487576</v>
      </c>
      <c r="N1645">
        <v>0.64453599400862305</v>
      </c>
    </row>
    <row r="1646" spans="1:14">
      <c r="A1646" t="s">
        <v>1724</v>
      </c>
      <c r="B1646">
        <v>19</v>
      </c>
      <c r="C1646">
        <v>7911813</v>
      </c>
      <c r="D1646">
        <v>7976698</v>
      </c>
      <c r="E1646" t="s">
        <v>5198</v>
      </c>
      <c r="F1646">
        <v>0.05</v>
      </c>
      <c r="G1646" t="s">
        <v>5247</v>
      </c>
      <c r="H1646" t="s">
        <v>6867</v>
      </c>
      <c r="I1646" t="s">
        <v>10</v>
      </c>
      <c r="J1646" t="s">
        <v>1655</v>
      </c>
      <c r="K1646">
        <v>6</v>
      </c>
      <c r="L1646" t="s">
        <v>4544</v>
      </c>
      <c r="M1646">
        <v>3.4029277060071699E-3</v>
      </c>
      <c r="N1646">
        <v>0.44789793140594197</v>
      </c>
    </row>
    <row r="1647" spans="1:14">
      <c r="A1647" t="s">
        <v>1724</v>
      </c>
      <c r="B1647">
        <v>19</v>
      </c>
      <c r="C1647">
        <v>7911813</v>
      </c>
      <c r="D1647">
        <v>7976698</v>
      </c>
      <c r="E1647" t="s">
        <v>5198</v>
      </c>
      <c r="F1647">
        <v>0.31</v>
      </c>
      <c r="G1647" t="s">
        <v>5247</v>
      </c>
      <c r="H1647" t="s">
        <v>6868</v>
      </c>
      <c r="I1647" t="s">
        <v>13</v>
      </c>
      <c r="J1647" t="s">
        <v>1655</v>
      </c>
      <c r="K1647">
        <v>5</v>
      </c>
      <c r="L1647" t="s">
        <v>4485</v>
      </c>
      <c r="M1647">
        <v>7.6718520653767303E-2</v>
      </c>
      <c r="N1647">
        <v>0.70838481596383895</v>
      </c>
    </row>
    <row r="1648" spans="1:14">
      <c r="A1648" t="s">
        <v>1724</v>
      </c>
      <c r="B1648">
        <v>19</v>
      </c>
      <c r="C1648">
        <v>7911813</v>
      </c>
      <c r="D1648">
        <v>7976698</v>
      </c>
      <c r="E1648" t="s">
        <v>5198</v>
      </c>
      <c r="F1648">
        <v>0.23</v>
      </c>
      <c r="G1648" t="s">
        <v>5247</v>
      </c>
      <c r="H1648" t="s">
        <v>6869</v>
      </c>
      <c r="I1648" t="s">
        <v>14</v>
      </c>
      <c r="J1648" t="s">
        <v>1655</v>
      </c>
      <c r="K1648">
        <v>16</v>
      </c>
      <c r="L1648" t="s">
        <v>4478</v>
      </c>
      <c r="M1648">
        <v>8.9866955870574194E-2</v>
      </c>
      <c r="N1648">
        <v>0.47468119161802202</v>
      </c>
    </row>
    <row r="1649" spans="1:14">
      <c r="A1649" t="s">
        <v>1725</v>
      </c>
      <c r="B1649">
        <v>19</v>
      </c>
      <c r="C1649">
        <v>40827379</v>
      </c>
      <c r="D1649">
        <v>41333284</v>
      </c>
      <c r="E1649" t="s">
        <v>5195</v>
      </c>
      <c r="F1649">
        <v>0.83</v>
      </c>
      <c r="G1649" t="s">
        <v>5247</v>
      </c>
      <c r="H1649" t="s">
        <v>6870</v>
      </c>
      <c r="I1649" t="s">
        <v>14</v>
      </c>
      <c r="J1649" t="s">
        <v>1655</v>
      </c>
      <c r="K1649">
        <v>16</v>
      </c>
      <c r="L1649" t="s">
        <v>4518</v>
      </c>
      <c r="M1649">
        <v>0.58890888943173203</v>
      </c>
      <c r="N1649">
        <v>0.94331004141553998</v>
      </c>
    </row>
    <row r="1650" spans="1:14">
      <c r="A1650" t="s">
        <v>1726</v>
      </c>
      <c r="B1650">
        <v>2</v>
      </c>
      <c r="C1650">
        <v>66446730</v>
      </c>
      <c r="D1650">
        <v>66673862</v>
      </c>
      <c r="E1650" t="s">
        <v>5196</v>
      </c>
      <c r="F1650">
        <v>0.11</v>
      </c>
      <c r="G1650" t="s">
        <v>5247</v>
      </c>
      <c r="H1650" t="s">
        <v>6871</v>
      </c>
      <c r="I1650" t="s">
        <v>10</v>
      </c>
      <c r="J1650" t="s">
        <v>1655</v>
      </c>
      <c r="K1650">
        <v>6</v>
      </c>
      <c r="L1650" t="s">
        <v>4483</v>
      </c>
      <c r="M1650">
        <v>1.4464730937668299E-2</v>
      </c>
      <c r="N1650">
        <v>0.50999601362602098</v>
      </c>
    </row>
    <row r="1651" spans="1:14">
      <c r="A1651" t="s">
        <v>1726</v>
      </c>
      <c r="B1651">
        <v>2</v>
      </c>
      <c r="C1651">
        <v>66446730</v>
      </c>
      <c r="D1651">
        <v>66673862</v>
      </c>
      <c r="E1651" t="s">
        <v>5196</v>
      </c>
      <c r="F1651">
        <v>0.04</v>
      </c>
      <c r="G1651" t="s">
        <v>5247</v>
      </c>
      <c r="H1651" t="s">
        <v>6872</v>
      </c>
      <c r="I1651" t="s">
        <v>13</v>
      </c>
      <c r="J1651" t="s">
        <v>1655</v>
      </c>
      <c r="K1651">
        <v>6</v>
      </c>
      <c r="L1651" t="s">
        <v>4479</v>
      </c>
      <c r="M1651">
        <v>2.2328257890698601E-3</v>
      </c>
      <c r="N1651">
        <v>0.43687471908092201</v>
      </c>
    </row>
    <row r="1652" spans="1:14">
      <c r="A1652" t="s">
        <v>1726</v>
      </c>
      <c r="B1652">
        <v>2</v>
      </c>
      <c r="C1652">
        <v>66446730</v>
      </c>
      <c r="D1652">
        <v>66673862</v>
      </c>
      <c r="E1652" t="s">
        <v>5196</v>
      </c>
      <c r="F1652">
        <v>0.24</v>
      </c>
      <c r="G1652" t="s">
        <v>5247</v>
      </c>
      <c r="H1652" t="s">
        <v>6873</v>
      </c>
      <c r="I1652" t="s">
        <v>14</v>
      </c>
      <c r="J1652" t="s">
        <v>1655</v>
      </c>
      <c r="K1652">
        <v>16</v>
      </c>
      <c r="L1652" t="s">
        <v>4449</v>
      </c>
      <c r="M1652">
        <v>9.5792488470350406E-2</v>
      </c>
      <c r="N1652">
        <v>0.48488350540755698</v>
      </c>
    </row>
    <row r="1653" spans="1:14">
      <c r="A1653" t="s">
        <v>1727</v>
      </c>
      <c r="B1653">
        <v>5</v>
      </c>
      <c r="C1653">
        <v>53368966</v>
      </c>
      <c r="D1653">
        <v>52664796</v>
      </c>
      <c r="E1653" t="s">
        <v>5196</v>
      </c>
      <c r="F1653">
        <v>0.06</v>
      </c>
      <c r="G1653" t="s">
        <v>5247</v>
      </c>
      <c r="H1653" t="s">
        <v>6874</v>
      </c>
      <c r="I1653" t="s">
        <v>10</v>
      </c>
      <c r="J1653" t="s">
        <v>1655</v>
      </c>
      <c r="K1653">
        <v>5</v>
      </c>
      <c r="L1653" t="s">
        <v>4460</v>
      </c>
      <c r="M1653">
        <v>4.0859567232370397E-3</v>
      </c>
      <c r="N1653">
        <v>0.49825861228595703</v>
      </c>
    </row>
    <row r="1654" spans="1:14">
      <c r="A1654" t="s">
        <v>1727</v>
      </c>
      <c r="B1654">
        <v>5</v>
      </c>
      <c r="C1654">
        <v>53368966</v>
      </c>
      <c r="D1654">
        <v>52664796</v>
      </c>
      <c r="E1654" t="s">
        <v>5196</v>
      </c>
      <c r="F1654">
        <v>0.56000000000000005</v>
      </c>
      <c r="G1654" t="s">
        <v>5247</v>
      </c>
      <c r="H1654" t="s">
        <v>6875</v>
      </c>
      <c r="I1654" t="s">
        <v>14</v>
      </c>
      <c r="J1654" t="s">
        <v>1655</v>
      </c>
      <c r="K1654">
        <v>16</v>
      </c>
      <c r="L1654" t="s">
        <v>4453</v>
      </c>
      <c r="M1654">
        <v>0.329660255894415</v>
      </c>
      <c r="N1654">
        <v>0.76710682244145301</v>
      </c>
    </row>
    <row r="1655" spans="1:14">
      <c r="A1655" t="s">
        <v>1728</v>
      </c>
      <c r="B1655">
        <v>6</v>
      </c>
      <c r="C1655">
        <v>121445140</v>
      </c>
      <c r="D1655">
        <v>121766286</v>
      </c>
      <c r="E1655" t="s">
        <v>5198</v>
      </c>
      <c r="F1655">
        <v>0.65</v>
      </c>
      <c r="G1655" t="s">
        <v>5247</v>
      </c>
      <c r="H1655" t="s">
        <v>6876</v>
      </c>
      <c r="I1655" t="s">
        <v>14</v>
      </c>
      <c r="J1655" t="s">
        <v>1655</v>
      </c>
      <c r="K1655">
        <v>16</v>
      </c>
      <c r="L1655" t="s">
        <v>4465</v>
      </c>
      <c r="M1655">
        <v>0.40908828404715403</v>
      </c>
      <c r="N1655">
        <v>0.83282941179251502</v>
      </c>
    </row>
    <row r="1656" spans="1:14">
      <c r="A1656" t="s">
        <v>1729</v>
      </c>
      <c r="B1656">
        <v>9</v>
      </c>
      <c r="C1656">
        <v>15303585</v>
      </c>
      <c r="D1656">
        <v>15303583</v>
      </c>
      <c r="E1656" t="s">
        <v>5196</v>
      </c>
      <c r="F1656">
        <v>1</v>
      </c>
      <c r="G1656" t="s">
        <v>5247</v>
      </c>
      <c r="H1656" t="s">
        <v>6877</v>
      </c>
      <c r="I1656" t="s">
        <v>13</v>
      </c>
      <c r="J1656" t="s">
        <v>1655</v>
      </c>
      <c r="K1656">
        <v>7</v>
      </c>
      <c r="L1656" t="s">
        <v>5273</v>
      </c>
      <c r="M1656">
        <v>0.64566956493331296</v>
      </c>
      <c r="N1656">
        <v>1</v>
      </c>
    </row>
    <row r="1657" spans="1:14">
      <c r="A1657" t="s">
        <v>1729</v>
      </c>
      <c r="B1657">
        <v>9</v>
      </c>
      <c r="C1657">
        <v>15303585</v>
      </c>
      <c r="D1657">
        <v>15303583</v>
      </c>
      <c r="E1657" t="s">
        <v>5196</v>
      </c>
      <c r="F1657">
        <v>0.9</v>
      </c>
      <c r="G1657" t="s">
        <v>5247</v>
      </c>
      <c r="H1657" t="s">
        <v>6878</v>
      </c>
      <c r="I1657" t="s">
        <v>14</v>
      </c>
      <c r="J1657" t="s">
        <v>1655</v>
      </c>
      <c r="K1657">
        <v>16</v>
      </c>
      <c r="L1657" t="s">
        <v>5134</v>
      </c>
      <c r="M1657">
        <v>0.66951405574702505</v>
      </c>
      <c r="N1657">
        <v>0.975599799825426</v>
      </c>
    </row>
    <row r="1658" spans="1:14">
      <c r="A1658" t="s">
        <v>1730</v>
      </c>
      <c r="B1658">
        <v>3</v>
      </c>
      <c r="C1658">
        <v>123370987</v>
      </c>
      <c r="D1658">
        <v>123089834</v>
      </c>
      <c r="E1658" t="s">
        <v>5197</v>
      </c>
      <c r="F1658">
        <v>0.66</v>
      </c>
      <c r="G1658" t="s">
        <v>5247</v>
      </c>
      <c r="H1658" t="s">
        <v>6879</v>
      </c>
      <c r="I1658" t="s">
        <v>14</v>
      </c>
      <c r="J1658" t="s">
        <v>1655</v>
      </c>
      <c r="K1658">
        <v>16</v>
      </c>
      <c r="L1658" t="s">
        <v>4481</v>
      </c>
      <c r="M1658">
        <v>0.41829747073185303</v>
      </c>
      <c r="N1658">
        <v>0.83974807149712805</v>
      </c>
    </row>
    <row r="1659" spans="1:14">
      <c r="A1659" t="s">
        <v>1731</v>
      </c>
      <c r="B1659">
        <v>6</v>
      </c>
      <c r="C1659">
        <v>16824906</v>
      </c>
      <c r="D1659">
        <v>16825137</v>
      </c>
      <c r="E1659" t="s">
        <v>5198</v>
      </c>
      <c r="F1659">
        <v>0.04</v>
      </c>
      <c r="G1659" t="s">
        <v>5247</v>
      </c>
      <c r="H1659" t="s">
        <v>6880</v>
      </c>
      <c r="I1659" t="s">
        <v>13</v>
      </c>
      <c r="J1659" t="s">
        <v>1655</v>
      </c>
      <c r="K1659">
        <v>5</v>
      </c>
      <c r="L1659" t="s">
        <v>4479</v>
      </c>
      <c r="M1659">
        <v>1.89361819909977E-3</v>
      </c>
      <c r="N1659">
        <v>0.47783024940142099</v>
      </c>
    </row>
    <row r="1660" spans="1:14">
      <c r="A1660" t="s">
        <v>1731</v>
      </c>
      <c r="B1660">
        <v>6</v>
      </c>
      <c r="C1660">
        <v>16824906</v>
      </c>
      <c r="D1660">
        <v>16825137</v>
      </c>
      <c r="E1660" t="s">
        <v>5198</v>
      </c>
      <c r="F1660">
        <v>0.77</v>
      </c>
      <c r="G1660" t="s">
        <v>5247</v>
      </c>
      <c r="H1660" t="s">
        <v>6881</v>
      </c>
      <c r="I1660" t="s">
        <v>14</v>
      </c>
      <c r="J1660" t="s">
        <v>1655</v>
      </c>
      <c r="K1660">
        <v>16</v>
      </c>
      <c r="L1660" t="s">
        <v>4523</v>
      </c>
      <c r="M1660">
        <v>0.52531880838197897</v>
      </c>
      <c r="N1660">
        <v>0.91013304412942597</v>
      </c>
    </row>
    <row r="1661" spans="1:14">
      <c r="A1661" t="s">
        <v>1732</v>
      </c>
      <c r="B1661">
        <v>3</v>
      </c>
      <c r="C1661">
        <v>12309724</v>
      </c>
      <c r="D1661">
        <v>12351223</v>
      </c>
      <c r="E1661" t="s">
        <v>5196</v>
      </c>
      <c r="F1661">
        <v>1</v>
      </c>
      <c r="G1661" t="s">
        <v>5247</v>
      </c>
      <c r="H1661" t="s">
        <v>6882</v>
      </c>
      <c r="I1661" t="s">
        <v>14</v>
      </c>
      <c r="J1661" t="s">
        <v>1655</v>
      </c>
      <c r="K1661">
        <v>16</v>
      </c>
      <c r="L1661" t="s">
        <v>5273</v>
      </c>
      <c r="M1661">
        <v>0.806392319465564</v>
      </c>
      <c r="N1661">
        <v>1</v>
      </c>
    </row>
    <row r="1662" spans="1:14">
      <c r="A1662" t="s">
        <v>1733</v>
      </c>
      <c r="B1662">
        <v>6</v>
      </c>
      <c r="C1662">
        <v>52871258</v>
      </c>
      <c r="D1662">
        <v>52736056</v>
      </c>
      <c r="E1662" t="s">
        <v>5197</v>
      </c>
      <c r="F1662">
        <v>0.67</v>
      </c>
      <c r="G1662" t="s">
        <v>5247</v>
      </c>
      <c r="H1662" t="s">
        <v>6883</v>
      </c>
      <c r="I1662" t="s">
        <v>14</v>
      </c>
      <c r="J1662" t="s">
        <v>1655</v>
      </c>
      <c r="K1662">
        <v>16</v>
      </c>
      <c r="L1662" t="s">
        <v>4567</v>
      </c>
      <c r="M1662">
        <v>0.42758742496038799</v>
      </c>
      <c r="N1662">
        <v>0.84658596365790395</v>
      </c>
    </row>
    <row r="1663" spans="1:14">
      <c r="A1663" t="s">
        <v>1734</v>
      </c>
      <c r="B1663">
        <v>11</v>
      </c>
      <c r="C1663">
        <v>58394909</v>
      </c>
      <c r="D1663">
        <v>58162382</v>
      </c>
      <c r="E1663" t="s">
        <v>5198</v>
      </c>
      <c r="F1663">
        <v>1</v>
      </c>
      <c r="G1663" t="s">
        <v>5247</v>
      </c>
      <c r="H1663" t="s">
        <v>6884</v>
      </c>
      <c r="I1663" t="s">
        <v>14</v>
      </c>
      <c r="J1663" t="s">
        <v>1655</v>
      </c>
      <c r="K1663">
        <v>16</v>
      </c>
      <c r="L1663" t="s">
        <v>5273</v>
      </c>
      <c r="M1663">
        <v>0.806392319465564</v>
      </c>
      <c r="N1663">
        <v>1</v>
      </c>
    </row>
    <row r="1664" spans="1:14">
      <c r="A1664" t="s">
        <v>1735</v>
      </c>
      <c r="B1664">
        <v>11</v>
      </c>
      <c r="C1664">
        <v>61864838</v>
      </c>
      <c r="D1664">
        <v>61632310</v>
      </c>
      <c r="E1664" t="s">
        <v>5198</v>
      </c>
      <c r="F1664">
        <v>0</v>
      </c>
      <c r="G1664" t="s">
        <v>5247</v>
      </c>
      <c r="H1664" t="s">
        <v>6885</v>
      </c>
      <c r="I1664" t="s">
        <v>14</v>
      </c>
      <c r="J1664" t="s">
        <v>1655</v>
      </c>
      <c r="K1664">
        <v>16</v>
      </c>
      <c r="L1664" t="s">
        <v>5247</v>
      </c>
      <c r="M1664">
        <v>0</v>
      </c>
      <c r="N1664">
        <v>0.193607680534436</v>
      </c>
    </row>
    <row r="1665" spans="1:14">
      <c r="A1665" t="s">
        <v>1736</v>
      </c>
      <c r="B1665">
        <v>12</v>
      </c>
      <c r="C1665">
        <v>124832701</v>
      </c>
      <c r="D1665">
        <v>125317247</v>
      </c>
      <c r="E1665" t="s">
        <v>5198</v>
      </c>
      <c r="F1665">
        <v>0.01</v>
      </c>
      <c r="G1665" t="s">
        <v>5247</v>
      </c>
      <c r="H1665" t="s">
        <v>6886</v>
      </c>
      <c r="I1665" t="s">
        <v>14</v>
      </c>
      <c r="J1665" t="s">
        <v>1655</v>
      </c>
      <c r="K1665">
        <v>16</v>
      </c>
      <c r="L1665" t="s">
        <v>4525</v>
      </c>
      <c r="M1665">
        <v>3.8518796935948E-4</v>
      </c>
      <c r="N1665">
        <v>0.20935033895438801</v>
      </c>
    </row>
    <row r="1666" spans="1:14">
      <c r="A1666" t="s">
        <v>1737</v>
      </c>
      <c r="B1666">
        <v>18</v>
      </c>
      <c r="C1666">
        <v>49624836</v>
      </c>
      <c r="D1666">
        <v>47151206</v>
      </c>
      <c r="E1666" t="s">
        <v>5195</v>
      </c>
      <c r="F1666">
        <v>0</v>
      </c>
      <c r="G1666" t="s">
        <v>5247</v>
      </c>
      <c r="H1666" t="s">
        <v>6887</v>
      </c>
      <c r="I1666" t="s">
        <v>14</v>
      </c>
      <c r="J1666" t="s">
        <v>1655</v>
      </c>
      <c r="K1666">
        <v>16</v>
      </c>
      <c r="L1666" t="s">
        <v>5247</v>
      </c>
      <c r="M1666">
        <v>0</v>
      </c>
      <c r="N1666">
        <v>0.193607680534436</v>
      </c>
    </row>
    <row r="1667" spans="1:14">
      <c r="A1667" t="s">
        <v>1738</v>
      </c>
      <c r="B1667">
        <v>16</v>
      </c>
      <c r="C1667">
        <v>56978467</v>
      </c>
      <c r="D1667">
        <v>57012379</v>
      </c>
      <c r="E1667" t="s">
        <v>5197</v>
      </c>
      <c r="F1667">
        <v>0.14000000000000001</v>
      </c>
      <c r="G1667" t="s">
        <v>5247</v>
      </c>
      <c r="H1667" t="s">
        <v>6888</v>
      </c>
      <c r="I1667" t="s">
        <v>14</v>
      </c>
      <c r="J1667" t="s">
        <v>1655</v>
      </c>
      <c r="K1667">
        <v>16</v>
      </c>
      <c r="L1667" t="s">
        <v>4454</v>
      </c>
      <c r="M1667">
        <v>4.1864672574284598E-2</v>
      </c>
      <c r="N1667">
        <v>0.37753285741051001</v>
      </c>
    </row>
    <row r="1668" spans="1:14">
      <c r="A1668" t="s">
        <v>1739</v>
      </c>
      <c r="B1668">
        <v>16</v>
      </c>
      <c r="C1668">
        <v>56966973</v>
      </c>
      <c r="D1668">
        <v>57000885</v>
      </c>
      <c r="E1668" t="s">
        <v>5198</v>
      </c>
      <c r="F1668">
        <v>0.84</v>
      </c>
      <c r="G1668" t="s">
        <v>5247</v>
      </c>
      <c r="H1668" t="s">
        <v>6889</v>
      </c>
      <c r="I1668" t="s">
        <v>14</v>
      </c>
      <c r="J1668" t="s">
        <v>1655</v>
      </c>
      <c r="K1668">
        <v>16</v>
      </c>
      <c r="L1668" t="s">
        <v>4451</v>
      </c>
      <c r="M1668">
        <v>0.59994935172950103</v>
      </c>
      <c r="N1668">
        <v>0.94839742550708295</v>
      </c>
    </row>
    <row r="1669" spans="1:14">
      <c r="A1669" t="s">
        <v>1740</v>
      </c>
      <c r="B1669">
        <v>1</v>
      </c>
      <c r="C1669">
        <v>26958704</v>
      </c>
      <c r="D1669">
        <v>27285195</v>
      </c>
      <c r="E1669" t="s">
        <v>5195</v>
      </c>
      <c r="F1669">
        <v>0</v>
      </c>
      <c r="G1669" t="s">
        <v>5247</v>
      </c>
      <c r="H1669" t="s">
        <v>6890</v>
      </c>
      <c r="I1669" t="s">
        <v>14</v>
      </c>
      <c r="J1669" t="s">
        <v>1655</v>
      </c>
      <c r="K1669">
        <v>16</v>
      </c>
      <c r="L1669" t="s">
        <v>5247</v>
      </c>
      <c r="M1669">
        <v>0</v>
      </c>
      <c r="N1669">
        <v>0.193607680534436</v>
      </c>
    </row>
    <row r="1670" spans="1:14">
      <c r="A1670" t="s">
        <v>1741</v>
      </c>
      <c r="B1670">
        <v>6</v>
      </c>
      <c r="C1670">
        <v>153138309</v>
      </c>
      <c r="D1670">
        <v>153459444</v>
      </c>
      <c r="E1670" t="s">
        <v>5195</v>
      </c>
      <c r="F1670">
        <v>0.61</v>
      </c>
      <c r="G1670" t="s">
        <v>5247</v>
      </c>
      <c r="H1670" t="s">
        <v>6891</v>
      </c>
      <c r="I1670" t="s">
        <v>14</v>
      </c>
      <c r="J1670" t="s">
        <v>1655</v>
      </c>
      <c r="K1670">
        <v>16</v>
      </c>
      <c r="L1670" t="s">
        <v>4452</v>
      </c>
      <c r="M1670">
        <v>0.37303483850642699</v>
      </c>
      <c r="N1670">
        <v>0.80437147177599699</v>
      </c>
    </row>
    <row r="1671" spans="1:14">
      <c r="A1671" t="s">
        <v>1742</v>
      </c>
      <c r="B1671">
        <v>12</v>
      </c>
      <c r="C1671">
        <v>124032364</v>
      </c>
      <c r="D1671">
        <v>124516911</v>
      </c>
      <c r="E1671" t="s">
        <v>5196</v>
      </c>
      <c r="F1671">
        <v>0</v>
      </c>
      <c r="G1671" t="s">
        <v>5247</v>
      </c>
      <c r="H1671" t="s">
        <v>6892</v>
      </c>
      <c r="I1671" t="s">
        <v>14</v>
      </c>
      <c r="J1671" t="s">
        <v>1655</v>
      </c>
      <c r="K1671">
        <v>16</v>
      </c>
      <c r="L1671" t="s">
        <v>5247</v>
      </c>
      <c r="M1671">
        <v>0</v>
      </c>
      <c r="N1671">
        <v>0.193607680534436</v>
      </c>
    </row>
    <row r="1672" spans="1:14">
      <c r="A1672" t="s">
        <v>1743</v>
      </c>
      <c r="B1672">
        <v>15</v>
      </c>
      <c r="C1672">
        <v>58512464</v>
      </c>
      <c r="D1672">
        <v>58804663</v>
      </c>
      <c r="E1672" t="s">
        <v>5197</v>
      </c>
      <c r="F1672">
        <v>0</v>
      </c>
      <c r="G1672" t="s">
        <v>5247</v>
      </c>
      <c r="H1672" t="s">
        <v>6893</v>
      </c>
      <c r="I1672" t="s">
        <v>14</v>
      </c>
      <c r="J1672" t="s">
        <v>1655</v>
      </c>
      <c r="K1672">
        <v>16</v>
      </c>
      <c r="L1672" t="s">
        <v>5247</v>
      </c>
      <c r="M1672">
        <v>0</v>
      </c>
      <c r="N1672">
        <v>0.193607680534436</v>
      </c>
    </row>
    <row r="1673" spans="1:14">
      <c r="A1673" t="s">
        <v>1744</v>
      </c>
      <c r="B1673">
        <v>15</v>
      </c>
      <c r="C1673">
        <v>58354004</v>
      </c>
      <c r="D1673">
        <v>58646203</v>
      </c>
      <c r="E1673" t="s">
        <v>5197</v>
      </c>
      <c r="F1673">
        <v>0</v>
      </c>
      <c r="G1673" t="s">
        <v>5247</v>
      </c>
      <c r="H1673" t="s">
        <v>6894</v>
      </c>
      <c r="I1673" t="s">
        <v>14</v>
      </c>
      <c r="J1673" t="s">
        <v>1655</v>
      </c>
      <c r="K1673">
        <v>16</v>
      </c>
      <c r="L1673" t="s">
        <v>5247</v>
      </c>
      <c r="M1673">
        <v>0</v>
      </c>
      <c r="N1673">
        <v>0.193607680534436</v>
      </c>
    </row>
    <row r="1674" spans="1:14">
      <c r="A1674" t="s">
        <v>1745</v>
      </c>
      <c r="B1674">
        <v>16</v>
      </c>
      <c r="C1674">
        <v>56987521</v>
      </c>
      <c r="D1674">
        <v>57021433</v>
      </c>
      <c r="E1674" t="s">
        <v>5198</v>
      </c>
      <c r="F1674">
        <v>0</v>
      </c>
      <c r="G1674" t="s">
        <v>5247</v>
      </c>
      <c r="H1674" t="s">
        <v>6895</v>
      </c>
      <c r="I1674" t="s">
        <v>14</v>
      </c>
      <c r="J1674" t="s">
        <v>1655</v>
      </c>
      <c r="K1674">
        <v>16</v>
      </c>
      <c r="L1674" t="s">
        <v>5247</v>
      </c>
      <c r="M1674">
        <v>0</v>
      </c>
      <c r="N1674">
        <v>0.193607680534436</v>
      </c>
    </row>
    <row r="1675" spans="1:14">
      <c r="A1675" t="s">
        <v>1746</v>
      </c>
      <c r="B1675">
        <v>19</v>
      </c>
      <c r="C1675">
        <v>11232027</v>
      </c>
      <c r="D1675">
        <v>11342703</v>
      </c>
      <c r="E1675" t="s">
        <v>5195</v>
      </c>
      <c r="F1675">
        <v>0</v>
      </c>
      <c r="G1675" t="s">
        <v>5247</v>
      </c>
      <c r="H1675" t="s">
        <v>6896</v>
      </c>
      <c r="I1675" t="s">
        <v>14</v>
      </c>
      <c r="J1675" t="s">
        <v>1655</v>
      </c>
      <c r="K1675">
        <v>16</v>
      </c>
      <c r="L1675" t="s">
        <v>5247</v>
      </c>
      <c r="M1675">
        <v>0</v>
      </c>
      <c r="N1675">
        <v>0.193607680534436</v>
      </c>
    </row>
    <row r="1676" spans="1:14">
      <c r="A1676" t="s">
        <v>1747</v>
      </c>
      <c r="B1676">
        <v>2</v>
      </c>
      <c r="C1676">
        <v>202105527</v>
      </c>
      <c r="D1676">
        <v>202970250</v>
      </c>
      <c r="E1676" t="s">
        <v>5195</v>
      </c>
      <c r="F1676">
        <v>0.34</v>
      </c>
      <c r="G1676" t="s">
        <v>5247</v>
      </c>
      <c r="H1676" t="s">
        <v>6897</v>
      </c>
      <c r="I1676" t="s">
        <v>13</v>
      </c>
      <c r="J1676" t="s">
        <v>1655</v>
      </c>
      <c r="K1676">
        <v>6</v>
      </c>
      <c r="L1676" t="s">
        <v>4565</v>
      </c>
      <c r="M1676">
        <v>9.9977946347768007E-2</v>
      </c>
      <c r="N1676">
        <v>0.70492902578092498</v>
      </c>
    </row>
    <row r="1677" spans="1:14">
      <c r="A1677" t="s">
        <v>1747</v>
      </c>
      <c r="B1677">
        <v>2</v>
      </c>
      <c r="C1677">
        <v>202105527</v>
      </c>
      <c r="D1677">
        <v>202970250</v>
      </c>
      <c r="E1677" t="s">
        <v>5195</v>
      </c>
      <c r="F1677">
        <v>0.36</v>
      </c>
      <c r="G1677" t="s">
        <v>5247</v>
      </c>
      <c r="H1677" t="s">
        <v>6898</v>
      </c>
      <c r="I1677" t="s">
        <v>14</v>
      </c>
      <c r="J1677" t="s">
        <v>1655</v>
      </c>
      <c r="K1677">
        <v>16</v>
      </c>
      <c r="L1677" t="s">
        <v>4445</v>
      </c>
      <c r="M1677">
        <v>0.17416871224401401</v>
      </c>
      <c r="N1677">
        <v>0.60004143830562895</v>
      </c>
    </row>
    <row r="1678" spans="1:14">
      <c r="A1678" t="s">
        <v>1748</v>
      </c>
      <c r="B1678">
        <v>20</v>
      </c>
      <c r="C1678">
        <v>33955008</v>
      </c>
      <c r="D1678">
        <v>32542814</v>
      </c>
      <c r="E1678" t="s">
        <v>5196</v>
      </c>
      <c r="F1678">
        <v>0.61</v>
      </c>
      <c r="G1678" t="s">
        <v>5247</v>
      </c>
      <c r="H1678" t="s">
        <v>6899</v>
      </c>
      <c r="I1678" t="s">
        <v>14</v>
      </c>
      <c r="J1678" t="s">
        <v>1655</v>
      </c>
      <c r="K1678">
        <v>16</v>
      </c>
      <c r="L1678" t="s">
        <v>4452</v>
      </c>
      <c r="M1678">
        <v>0.37303483850642699</v>
      </c>
      <c r="N1678">
        <v>0.80437147177599699</v>
      </c>
    </row>
    <row r="1679" spans="1:14">
      <c r="A1679" t="s">
        <v>1749</v>
      </c>
      <c r="B1679">
        <v>20</v>
      </c>
      <c r="C1679">
        <v>47590314</v>
      </c>
      <c r="D1679">
        <v>46219058</v>
      </c>
      <c r="E1679" t="s">
        <v>5196</v>
      </c>
      <c r="F1679">
        <v>0.79</v>
      </c>
      <c r="G1679" t="s">
        <v>5247</v>
      </c>
      <c r="H1679" t="s">
        <v>6900</v>
      </c>
      <c r="I1679" t="s">
        <v>14</v>
      </c>
      <c r="J1679" t="s">
        <v>1655</v>
      </c>
      <c r="K1679">
        <v>16</v>
      </c>
      <c r="L1679" t="s">
        <v>4542</v>
      </c>
      <c r="M1679">
        <v>0.54604559112231998</v>
      </c>
      <c r="N1679">
        <v>0.92166195416770602</v>
      </c>
    </row>
    <row r="1680" spans="1:14">
      <c r="A1680" t="s">
        <v>1750</v>
      </c>
      <c r="B1680">
        <v>3</v>
      </c>
      <c r="C1680">
        <v>86988393</v>
      </c>
      <c r="D1680">
        <v>87037543</v>
      </c>
      <c r="E1680" t="s">
        <v>5196</v>
      </c>
      <c r="F1680">
        <v>1</v>
      </c>
      <c r="G1680" t="s">
        <v>5247</v>
      </c>
      <c r="H1680" t="s">
        <v>6901</v>
      </c>
      <c r="I1680" t="s">
        <v>14</v>
      </c>
      <c r="J1680" t="s">
        <v>1655</v>
      </c>
      <c r="K1680">
        <v>16</v>
      </c>
      <c r="L1680" t="s">
        <v>5273</v>
      </c>
      <c r="M1680">
        <v>0.806392319465564</v>
      </c>
      <c r="N1680">
        <v>1</v>
      </c>
    </row>
    <row r="1681" spans="1:14">
      <c r="A1681" t="s">
        <v>1751</v>
      </c>
      <c r="B1681">
        <v>1</v>
      </c>
      <c r="C1681">
        <v>230169566</v>
      </c>
      <c r="D1681">
        <v>230305312</v>
      </c>
      <c r="E1681" t="s">
        <v>5198</v>
      </c>
      <c r="F1681">
        <v>0.06</v>
      </c>
      <c r="G1681" t="s">
        <v>5247</v>
      </c>
      <c r="H1681" t="s">
        <v>6902</v>
      </c>
      <c r="I1681" t="s">
        <v>10</v>
      </c>
      <c r="J1681" t="s">
        <v>1655</v>
      </c>
      <c r="K1681">
        <v>6</v>
      </c>
      <c r="L1681" t="s">
        <v>4460</v>
      </c>
      <c r="M1681">
        <v>4.78472059018753E-3</v>
      </c>
      <c r="N1681">
        <v>0.458709452763718</v>
      </c>
    </row>
    <row r="1682" spans="1:14">
      <c r="A1682" t="s">
        <v>1751</v>
      </c>
      <c r="B1682">
        <v>1</v>
      </c>
      <c r="C1682">
        <v>230169566</v>
      </c>
      <c r="D1682">
        <v>230305312</v>
      </c>
      <c r="E1682" t="s">
        <v>5198</v>
      </c>
      <c r="F1682">
        <v>0.14000000000000001</v>
      </c>
      <c r="G1682" t="s">
        <v>5247</v>
      </c>
      <c r="H1682" t="s">
        <v>6903</v>
      </c>
      <c r="I1682" t="s">
        <v>13</v>
      </c>
      <c r="J1682" t="s">
        <v>1655</v>
      </c>
      <c r="K1682">
        <v>7</v>
      </c>
      <c r="L1682" t="s">
        <v>4454</v>
      </c>
      <c r="M1682">
        <v>2.47984330683137E-2</v>
      </c>
      <c r="N1682">
        <v>0.51031948017970097</v>
      </c>
    </row>
    <row r="1683" spans="1:14">
      <c r="A1683" t="s">
        <v>1751</v>
      </c>
      <c r="B1683">
        <v>1</v>
      </c>
      <c r="C1683">
        <v>230169566</v>
      </c>
      <c r="D1683">
        <v>230305312</v>
      </c>
      <c r="E1683" t="s">
        <v>5198</v>
      </c>
      <c r="F1683">
        <v>0.42</v>
      </c>
      <c r="G1683" t="s">
        <v>5247</v>
      </c>
      <c r="H1683" t="s">
        <v>6904</v>
      </c>
      <c r="I1683" t="s">
        <v>14</v>
      </c>
      <c r="J1683" t="s">
        <v>1655</v>
      </c>
      <c r="K1683">
        <v>16</v>
      </c>
      <c r="L1683" t="s">
        <v>4508</v>
      </c>
      <c r="M1683">
        <v>0.21776693854541801</v>
      </c>
      <c r="N1683">
        <v>0.65321029034009204</v>
      </c>
    </row>
    <row r="1684" spans="1:14">
      <c r="A1684" t="s">
        <v>1754</v>
      </c>
      <c r="B1684">
        <v>6</v>
      </c>
      <c r="C1684">
        <v>20488666</v>
      </c>
      <c r="D1684">
        <v>20488897</v>
      </c>
      <c r="E1684" t="s">
        <v>5196</v>
      </c>
      <c r="F1684">
        <v>0</v>
      </c>
      <c r="G1684" t="s">
        <v>5247</v>
      </c>
      <c r="H1684" t="s">
        <v>6905</v>
      </c>
      <c r="I1684" t="s">
        <v>10</v>
      </c>
      <c r="J1684" t="s">
        <v>1655</v>
      </c>
      <c r="K1684">
        <v>7</v>
      </c>
      <c r="L1684" t="s">
        <v>5247</v>
      </c>
      <c r="M1684">
        <v>0</v>
      </c>
      <c r="N1684">
        <v>0.35433043506668699</v>
      </c>
    </row>
    <row r="1685" spans="1:14">
      <c r="A1685" t="s">
        <v>1754</v>
      </c>
      <c r="B1685">
        <v>6</v>
      </c>
      <c r="C1685">
        <v>20488666</v>
      </c>
      <c r="D1685">
        <v>20488897</v>
      </c>
      <c r="E1685" t="s">
        <v>5196</v>
      </c>
      <c r="F1685">
        <v>7.0000000000000007E-2</v>
      </c>
      <c r="G1685" t="s">
        <v>5247</v>
      </c>
      <c r="H1685" t="s">
        <v>6906</v>
      </c>
      <c r="I1685" t="s">
        <v>13</v>
      </c>
      <c r="J1685" t="s">
        <v>1655</v>
      </c>
      <c r="K1685">
        <v>6</v>
      </c>
      <c r="L1685" t="s">
        <v>4543</v>
      </c>
      <c r="M1685">
        <v>6.3652686117132099E-3</v>
      </c>
      <c r="N1685">
        <v>0.469322218984149</v>
      </c>
    </row>
    <row r="1686" spans="1:14">
      <c r="A1686" t="s">
        <v>1754</v>
      </c>
      <c r="B1686">
        <v>6</v>
      </c>
      <c r="C1686">
        <v>20488666</v>
      </c>
      <c r="D1686">
        <v>20488897</v>
      </c>
      <c r="E1686" t="s">
        <v>5196</v>
      </c>
      <c r="F1686">
        <v>0.14000000000000001</v>
      </c>
      <c r="G1686" t="s">
        <v>5247</v>
      </c>
      <c r="H1686" t="s">
        <v>6907</v>
      </c>
      <c r="I1686" t="s">
        <v>14</v>
      </c>
      <c r="J1686" t="s">
        <v>1655</v>
      </c>
      <c r="K1686">
        <v>16</v>
      </c>
      <c r="L1686" t="s">
        <v>4454</v>
      </c>
      <c r="M1686">
        <v>4.1864672574284598E-2</v>
      </c>
      <c r="N1686">
        <v>0.37753285741051001</v>
      </c>
    </row>
    <row r="1687" spans="1:14">
      <c r="A1687" t="s">
        <v>1755</v>
      </c>
      <c r="B1687">
        <v>8</v>
      </c>
      <c r="C1687">
        <v>104969981</v>
      </c>
      <c r="D1687">
        <v>105982209</v>
      </c>
      <c r="E1687" t="s">
        <v>5198</v>
      </c>
      <c r="F1687">
        <v>0.83</v>
      </c>
      <c r="G1687" t="s">
        <v>5247</v>
      </c>
      <c r="H1687" t="s">
        <v>6908</v>
      </c>
      <c r="I1687" t="s">
        <v>14</v>
      </c>
      <c r="J1687" t="s">
        <v>1655</v>
      </c>
      <c r="K1687">
        <v>16</v>
      </c>
      <c r="L1687" t="s">
        <v>4518</v>
      </c>
      <c r="M1687">
        <v>0.58890888943173203</v>
      </c>
      <c r="N1687">
        <v>0.94331004141553998</v>
      </c>
    </row>
    <row r="1688" spans="1:14">
      <c r="A1688" t="s">
        <v>1756</v>
      </c>
      <c r="B1688">
        <v>8</v>
      </c>
      <c r="C1688">
        <v>20103350</v>
      </c>
      <c r="D1688">
        <v>19960861</v>
      </c>
      <c r="E1688" t="s">
        <v>5195</v>
      </c>
      <c r="F1688">
        <v>0</v>
      </c>
      <c r="G1688" t="s">
        <v>5247</v>
      </c>
      <c r="H1688" t="s">
        <v>6909</v>
      </c>
      <c r="I1688" t="s">
        <v>14</v>
      </c>
      <c r="J1688" t="s">
        <v>1655</v>
      </c>
      <c r="K1688">
        <v>16</v>
      </c>
      <c r="L1688" t="s">
        <v>5247</v>
      </c>
      <c r="M1688">
        <v>0</v>
      </c>
      <c r="N1688">
        <v>0.193607680534436</v>
      </c>
    </row>
    <row r="1689" spans="1:14">
      <c r="A1689" t="s">
        <v>1757</v>
      </c>
      <c r="B1689">
        <v>9</v>
      </c>
      <c r="C1689">
        <v>104660330</v>
      </c>
      <c r="D1689">
        <v>107422611</v>
      </c>
      <c r="E1689" t="s">
        <v>5196</v>
      </c>
      <c r="F1689">
        <v>1</v>
      </c>
      <c r="G1689" t="s">
        <v>5247</v>
      </c>
      <c r="H1689" t="s">
        <v>6910</v>
      </c>
      <c r="I1689" t="s">
        <v>14</v>
      </c>
      <c r="J1689" t="s">
        <v>1655</v>
      </c>
      <c r="K1689">
        <v>16</v>
      </c>
      <c r="L1689" t="s">
        <v>5273</v>
      </c>
      <c r="M1689">
        <v>0.806392319465564</v>
      </c>
      <c r="N1689">
        <v>1</v>
      </c>
    </row>
    <row r="1690" spans="1:14">
      <c r="A1690" t="s">
        <v>1758</v>
      </c>
      <c r="B1690">
        <v>15</v>
      </c>
      <c r="C1690">
        <v>58407738</v>
      </c>
      <c r="D1690">
        <v>58699937</v>
      </c>
      <c r="E1690" t="s">
        <v>5197</v>
      </c>
      <c r="F1690">
        <v>0.68</v>
      </c>
      <c r="G1690" t="s">
        <v>5247</v>
      </c>
      <c r="H1690" t="s">
        <v>6911</v>
      </c>
      <c r="I1690" t="s">
        <v>14</v>
      </c>
      <c r="J1690" t="s">
        <v>1655</v>
      </c>
      <c r="K1690">
        <v>16</v>
      </c>
      <c r="L1690" t="s">
        <v>4528</v>
      </c>
      <c r="M1690">
        <v>0.43695957364105598</v>
      </c>
      <c r="N1690">
        <v>0.85334166136654699</v>
      </c>
    </row>
    <row r="1691" spans="1:14">
      <c r="A1691" t="s">
        <v>1759</v>
      </c>
      <c r="B1691">
        <v>16</v>
      </c>
      <c r="C1691">
        <v>56874133</v>
      </c>
      <c r="D1691">
        <v>56908045</v>
      </c>
      <c r="E1691" t="s">
        <v>5195</v>
      </c>
      <c r="F1691">
        <v>0.11</v>
      </c>
      <c r="G1691" t="s">
        <v>5247</v>
      </c>
      <c r="H1691" t="s">
        <v>6912</v>
      </c>
      <c r="I1691" t="s">
        <v>14</v>
      </c>
      <c r="J1691" t="s">
        <v>1655</v>
      </c>
      <c r="K1691">
        <v>16</v>
      </c>
      <c r="L1691" t="s">
        <v>4483</v>
      </c>
      <c r="M1691">
        <v>2.8486301613217201E-2</v>
      </c>
      <c r="N1691">
        <v>0.34252768920364302</v>
      </c>
    </row>
    <row r="1692" spans="1:14">
      <c r="A1692" t="s">
        <v>1760</v>
      </c>
      <c r="B1692">
        <v>16</v>
      </c>
      <c r="C1692">
        <v>57026812</v>
      </c>
      <c r="D1692">
        <v>57060724</v>
      </c>
      <c r="E1692" t="s">
        <v>5196</v>
      </c>
      <c r="F1692">
        <v>0</v>
      </c>
      <c r="G1692" t="s">
        <v>5247</v>
      </c>
      <c r="H1692" t="s">
        <v>6913</v>
      </c>
      <c r="I1692" t="s">
        <v>14</v>
      </c>
      <c r="J1692" t="s">
        <v>1655</v>
      </c>
      <c r="K1692">
        <v>16</v>
      </c>
      <c r="L1692" t="s">
        <v>5247</v>
      </c>
      <c r="M1692">
        <v>0</v>
      </c>
      <c r="N1692">
        <v>0.193607680534436</v>
      </c>
    </row>
    <row r="1693" spans="1:14">
      <c r="A1693" t="s">
        <v>1761</v>
      </c>
      <c r="B1693">
        <v>15</v>
      </c>
      <c r="C1693">
        <v>58319660</v>
      </c>
      <c r="D1693">
        <v>58611859</v>
      </c>
      <c r="E1693" t="s">
        <v>5195</v>
      </c>
      <c r="F1693">
        <v>0.55000000000000004</v>
      </c>
      <c r="G1693" t="s">
        <v>5247</v>
      </c>
      <c r="H1693" t="s">
        <v>6914</v>
      </c>
      <c r="I1693" t="s">
        <v>13</v>
      </c>
      <c r="J1693" t="s">
        <v>1655</v>
      </c>
      <c r="K1693">
        <v>5</v>
      </c>
      <c r="L1693" t="s">
        <v>4531</v>
      </c>
      <c r="M1693">
        <v>0.19963268488803501</v>
      </c>
      <c r="N1693">
        <v>0.85691906863364697</v>
      </c>
    </row>
    <row r="1694" spans="1:14">
      <c r="A1694" t="s">
        <v>1761</v>
      </c>
      <c r="B1694">
        <v>15</v>
      </c>
      <c r="C1694">
        <v>58319660</v>
      </c>
      <c r="D1694">
        <v>58611859</v>
      </c>
      <c r="E1694" t="s">
        <v>5195</v>
      </c>
      <c r="F1694">
        <v>0.05</v>
      </c>
      <c r="G1694" t="s">
        <v>5247</v>
      </c>
      <c r="H1694" t="s">
        <v>6915</v>
      </c>
      <c r="I1694" t="s">
        <v>14</v>
      </c>
      <c r="J1694" t="s">
        <v>1655</v>
      </c>
      <c r="K1694">
        <v>16</v>
      </c>
      <c r="L1694" t="s">
        <v>4544</v>
      </c>
      <c r="M1694">
        <v>7.5593352321114398E-3</v>
      </c>
      <c r="N1694">
        <v>0.26668757724888098</v>
      </c>
    </row>
    <row r="1695" spans="1:14">
      <c r="A1695" t="s">
        <v>1762</v>
      </c>
      <c r="B1695">
        <v>11</v>
      </c>
      <c r="C1695">
        <v>46744541</v>
      </c>
      <c r="D1695">
        <v>46766091</v>
      </c>
      <c r="E1695" t="s">
        <v>5196</v>
      </c>
      <c r="F1695">
        <v>0</v>
      </c>
      <c r="G1695" t="s">
        <v>5247</v>
      </c>
      <c r="H1695" t="s">
        <v>6916</v>
      </c>
      <c r="I1695" t="s">
        <v>14</v>
      </c>
      <c r="J1695" t="s">
        <v>1655</v>
      </c>
      <c r="K1695">
        <v>16</v>
      </c>
      <c r="L1695" t="s">
        <v>5247</v>
      </c>
      <c r="M1695">
        <v>0</v>
      </c>
      <c r="N1695">
        <v>0.193607680534436</v>
      </c>
    </row>
    <row r="1696" spans="1:14">
      <c r="A1696" t="s">
        <v>1763</v>
      </c>
      <c r="B1696">
        <v>5</v>
      </c>
      <c r="C1696">
        <v>180989174</v>
      </c>
      <c r="D1696">
        <v>180416174</v>
      </c>
      <c r="E1696" t="s">
        <v>5197</v>
      </c>
      <c r="F1696">
        <v>1</v>
      </c>
      <c r="G1696" t="s">
        <v>5247</v>
      </c>
      <c r="H1696" t="s">
        <v>6917</v>
      </c>
      <c r="I1696" t="s">
        <v>14</v>
      </c>
      <c r="J1696" t="s">
        <v>1655</v>
      </c>
      <c r="K1696">
        <v>13</v>
      </c>
      <c r="L1696" t="s">
        <v>5273</v>
      </c>
      <c r="M1696">
        <v>0.77190462764580203</v>
      </c>
      <c r="N1696">
        <v>1</v>
      </c>
    </row>
    <row r="1697" spans="1:14">
      <c r="A1697" t="s">
        <v>1766</v>
      </c>
      <c r="B1697">
        <v>15</v>
      </c>
      <c r="C1697">
        <v>43974532</v>
      </c>
      <c r="D1697">
        <v>44266730</v>
      </c>
      <c r="E1697" t="s">
        <v>5198</v>
      </c>
      <c r="F1697">
        <v>1</v>
      </c>
      <c r="G1697" t="s">
        <v>5247</v>
      </c>
      <c r="H1697" t="s">
        <v>6918</v>
      </c>
      <c r="I1697" t="s">
        <v>14</v>
      </c>
      <c r="J1697" t="s">
        <v>1655</v>
      </c>
      <c r="K1697">
        <v>16</v>
      </c>
      <c r="L1697" t="s">
        <v>5273</v>
      </c>
      <c r="M1697">
        <v>0.806392319465564</v>
      </c>
      <c r="N1697">
        <v>1</v>
      </c>
    </row>
    <row r="1698" spans="1:14">
      <c r="A1698" t="s">
        <v>1767</v>
      </c>
      <c r="B1698">
        <v>11</v>
      </c>
      <c r="C1698">
        <v>56071775</v>
      </c>
      <c r="D1698">
        <v>55839251</v>
      </c>
      <c r="E1698" t="s">
        <v>5197</v>
      </c>
      <c r="F1698">
        <v>0</v>
      </c>
      <c r="G1698" t="s">
        <v>5247</v>
      </c>
      <c r="H1698" t="s">
        <v>6919</v>
      </c>
      <c r="I1698" t="s">
        <v>14</v>
      </c>
      <c r="J1698" t="s">
        <v>1655</v>
      </c>
      <c r="K1698">
        <v>16</v>
      </c>
      <c r="L1698" t="s">
        <v>5247</v>
      </c>
      <c r="M1698">
        <v>0</v>
      </c>
      <c r="N1698">
        <v>0.193607680534436</v>
      </c>
    </row>
    <row r="1699" spans="1:14">
      <c r="A1699" t="s">
        <v>1768</v>
      </c>
      <c r="B1699">
        <v>16</v>
      </c>
      <c r="C1699">
        <v>56645976</v>
      </c>
      <c r="D1699">
        <v>56679888</v>
      </c>
      <c r="E1699" t="s">
        <v>5195</v>
      </c>
      <c r="F1699">
        <v>0.99</v>
      </c>
      <c r="G1699" t="s">
        <v>5247</v>
      </c>
      <c r="H1699" t="s">
        <v>6920</v>
      </c>
      <c r="I1699" t="s">
        <v>14</v>
      </c>
      <c r="J1699" t="s">
        <v>1655</v>
      </c>
      <c r="K1699">
        <v>16</v>
      </c>
      <c r="L1699" t="s">
        <v>4521</v>
      </c>
      <c r="M1699">
        <v>0.79064966104561196</v>
      </c>
      <c r="N1699">
        <v>0.99961481203064095</v>
      </c>
    </row>
    <row r="1700" spans="1:14">
      <c r="A1700" t="s">
        <v>1769</v>
      </c>
      <c r="B1700">
        <v>16</v>
      </c>
      <c r="C1700">
        <v>56872656</v>
      </c>
      <c r="D1700">
        <v>56906568</v>
      </c>
      <c r="E1700" t="s">
        <v>5195</v>
      </c>
      <c r="F1700">
        <v>0</v>
      </c>
      <c r="G1700" t="s">
        <v>5247</v>
      </c>
      <c r="H1700" t="s">
        <v>6921</v>
      </c>
      <c r="I1700" t="s">
        <v>14</v>
      </c>
      <c r="J1700" t="s">
        <v>1655</v>
      </c>
      <c r="K1700">
        <v>16</v>
      </c>
      <c r="L1700" t="s">
        <v>5247</v>
      </c>
      <c r="M1700">
        <v>0</v>
      </c>
      <c r="N1700">
        <v>0.193607680534436</v>
      </c>
    </row>
    <row r="1701" spans="1:14">
      <c r="A1701" t="s">
        <v>1770</v>
      </c>
      <c r="B1701">
        <v>9</v>
      </c>
      <c r="C1701">
        <v>104884475</v>
      </c>
      <c r="D1701">
        <v>107646756</v>
      </c>
      <c r="E1701" t="s">
        <v>5196</v>
      </c>
      <c r="F1701">
        <v>0</v>
      </c>
      <c r="G1701" t="s">
        <v>5247</v>
      </c>
      <c r="H1701" t="s">
        <v>6922</v>
      </c>
      <c r="I1701" t="s">
        <v>14</v>
      </c>
      <c r="J1701" t="s">
        <v>1655</v>
      </c>
      <c r="K1701">
        <v>16</v>
      </c>
      <c r="L1701" t="s">
        <v>5247</v>
      </c>
      <c r="M1701">
        <v>0</v>
      </c>
      <c r="N1701">
        <v>0.193607680534436</v>
      </c>
    </row>
    <row r="1702" spans="1:14">
      <c r="A1702" t="s">
        <v>1771</v>
      </c>
      <c r="B1702">
        <v>18</v>
      </c>
      <c r="C1702">
        <v>49822166</v>
      </c>
      <c r="D1702">
        <v>47348536</v>
      </c>
      <c r="E1702" t="s">
        <v>5197</v>
      </c>
      <c r="F1702">
        <v>0</v>
      </c>
      <c r="G1702" t="s">
        <v>5247</v>
      </c>
      <c r="H1702" t="s">
        <v>6923</v>
      </c>
      <c r="I1702" t="s">
        <v>14</v>
      </c>
      <c r="J1702" t="s">
        <v>1655</v>
      </c>
      <c r="K1702">
        <v>16</v>
      </c>
      <c r="L1702" t="s">
        <v>5247</v>
      </c>
      <c r="M1702">
        <v>0</v>
      </c>
      <c r="N1702">
        <v>0.193607680534436</v>
      </c>
    </row>
    <row r="1703" spans="1:14">
      <c r="A1703" t="s">
        <v>1772</v>
      </c>
      <c r="B1703">
        <v>10</v>
      </c>
      <c r="C1703">
        <v>86079952</v>
      </c>
      <c r="D1703">
        <v>87839709</v>
      </c>
      <c r="E1703" t="s">
        <v>5196</v>
      </c>
      <c r="F1703">
        <v>0</v>
      </c>
      <c r="G1703" t="s">
        <v>5247</v>
      </c>
      <c r="H1703" t="s">
        <v>6924</v>
      </c>
      <c r="I1703" t="s">
        <v>14</v>
      </c>
      <c r="J1703" t="s">
        <v>1655</v>
      </c>
      <c r="K1703">
        <v>16</v>
      </c>
      <c r="L1703" t="s">
        <v>5247</v>
      </c>
      <c r="M1703">
        <v>0</v>
      </c>
      <c r="N1703">
        <v>0.193607680534436</v>
      </c>
    </row>
    <row r="1704" spans="1:14">
      <c r="A1704" t="s">
        <v>1773</v>
      </c>
      <c r="B1704">
        <v>16</v>
      </c>
      <c r="C1704">
        <v>56880543</v>
      </c>
      <c r="D1704">
        <v>56914455</v>
      </c>
      <c r="E1704" t="s">
        <v>5196</v>
      </c>
      <c r="F1704">
        <v>0</v>
      </c>
      <c r="G1704" t="s">
        <v>5247</v>
      </c>
      <c r="H1704" t="s">
        <v>6925</v>
      </c>
      <c r="I1704" t="s">
        <v>14</v>
      </c>
      <c r="J1704" t="s">
        <v>1655</v>
      </c>
      <c r="K1704">
        <v>16</v>
      </c>
      <c r="L1704" t="s">
        <v>5247</v>
      </c>
      <c r="M1704">
        <v>0</v>
      </c>
      <c r="N1704">
        <v>0.193607680534436</v>
      </c>
    </row>
    <row r="1705" spans="1:14">
      <c r="A1705" t="s">
        <v>1774</v>
      </c>
      <c r="B1705">
        <v>12</v>
      </c>
      <c r="C1705">
        <v>109223867</v>
      </c>
      <c r="D1705">
        <v>109661672</v>
      </c>
      <c r="E1705" t="s">
        <v>5198</v>
      </c>
      <c r="F1705">
        <v>0</v>
      </c>
      <c r="G1705" t="s">
        <v>5247</v>
      </c>
      <c r="H1705" t="s">
        <v>6926</v>
      </c>
      <c r="I1705" t="s">
        <v>14</v>
      </c>
      <c r="J1705" t="s">
        <v>1655</v>
      </c>
      <c r="K1705">
        <v>16</v>
      </c>
      <c r="L1705" t="s">
        <v>5247</v>
      </c>
      <c r="M1705">
        <v>0</v>
      </c>
      <c r="N1705">
        <v>0.193607680534436</v>
      </c>
    </row>
    <row r="1706" spans="1:14">
      <c r="A1706" t="s">
        <v>1775</v>
      </c>
      <c r="B1706">
        <v>11</v>
      </c>
      <c r="C1706">
        <v>121930421</v>
      </c>
      <c r="D1706">
        <v>121801129</v>
      </c>
      <c r="E1706" t="s">
        <v>5197</v>
      </c>
      <c r="F1706">
        <v>0.44</v>
      </c>
      <c r="G1706" t="s">
        <v>5247</v>
      </c>
      <c r="H1706" t="s">
        <v>6927</v>
      </c>
      <c r="I1706" t="s">
        <v>10</v>
      </c>
      <c r="J1706" t="s">
        <v>1655</v>
      </c>
      <c r="K1706">
        <v>5</v>
      </c>
      <c r="L1706" t="s">
        <v>4466</v>
      </c>
      <c r="M1706">
        <v>0.13783721668705201</v>
      </c>
      <c r="N1706">
        <v>0.79430067908692903</v>
      </c>
    </row>
    <row r="1707" spans="1:14">
      <c r="A1707" t="s">
        <v>1775</v>
      </c>
      <c r="B1707">
        <v>11</v>
      </c>
      <c r="C1707">
        <v>121930421</v>
      </c>
      <c r="D1707">
        <v>121801129</v>
      </c>
      <c r="E1707" t="s">
        <v>5197</v>
      </c>
      <c r="F1707">
        <v>0.38</v>
      </c>
      <c r="G1707" t="s">
        <v>5247</v>
      </c>
      <c r="H1707" t="s">
        <v>6928</v>
      </c>
      <c r="I1707" t="s">
        <v>14</v>
      </c>
      <c r="J1707" t="s">
        <v>1655</v>
      </c>
      <c r="K1707">
        <v>16</v>
      </c>
      <c r="L1707" t="s">
        <v>4441</v>
      </c>
      <c r="M1707">
        <v>0.18839871074100001</v>
      </c>
      <c r="N1707">
        <v>0.61806713258726498</v>
      </c>
    </row>
    <row r="1708" spans="1:14">
      <c r="A1708" t="s">
        <v>1776</v>
      </c>
      <c r="B1708">
        <v>1</v>
      </c>
      <c r="C1708">
        <v>230244207</v>
      </c>
      <c r="D1708">
        <v>230379953</v>
      </c>
      <c r="E1708" t="s">
        <v>5198</v>
      </c>
      <c r="F1708">
        <v>0</v>
      </c>
      <c r="G1708" t="s">
        <v>5247</v>
      </c>
      <c r="H1708" t="s">
        <v>6929</v>
      </c>
      <c r="I1708" t="s">
        <v>14</v>
      </c>
      <c r="J1708" t="s">
        <v>1655</v>
      </c>
      <c r="K1708">
        <v>16</v>
      </c>
      <c r="L1708" t="s">
        <v>5247</v>
      </c>
      <c r="M1708">
        <v>0</v>
      </c>
      <c r="N1708">
        <v>0.193607680534436</v>
      </c>
    </row>
    <row r="1709" spans="1:14">
      <c r="A1709" t="s">
        <v>1777</v>
      </c>
      <c r="B1709">
        <v>15</v>
      </c>
      <c r="C1709">
        <v>58440022</v>
      </c>
      <c r="D1709">
        <v>58732221</v>
      </c>
      <c r="E1709" t="s">
        <v>5195</v>
      </c>
      <c r="F1709">
        <v>0</v>
      </c>
      <c r="G1709" t="s">
        <v>5247</v>
      </c>
      <c r="H1709" t="s">
        <v>6930</v>
      </c>
      <c r="I1709" t="s">
        <v>14</v>
      </c>
      <c r="J1709" t="s">
        <v>1655</v>
      </c>
      <c r="K1709">
        <v>16</v>
      </c>
      <c r="L1709" t="s">
        <v>5247</v>
      </c>
      <c r="M1709">
        <v>0</v>
      </c>
      <c r="N1709">
        <v>0.193607680534436</v>
      </c>
    </row>
    <row r="1710" spans="1:14">
      <c r="A1710" t="s">
        <v>1778</v>
      </c>
      <c r="B1710">
        <v>16</v>
      </c>
      <c r="C1710">
        <v>81483514</v>
      </c>
      <c r="D1710">
        <v>81517119</v>
      </c>
      <c r="E1710" t="s">
        <v>5195</v>
      </c>
      <c r="F1710">
        <v>0.06</v>
      </c>
      <c r="G1710" t="s">
        <v>5247</v>
      </c>
      <c r="H1710" t="s">
        <v>6931</v>
      </c>
      <c r="I1710" t="s">
        <v>14</v>
      </c>
      <c r="J1710" t="s">
        <v>1655</v>
      </c>
      <c r="K1710">
        <v>16</v>
      </c>
      <c r="L1710" t="s">
        <v>4460</v>
      </c>
      <c r="M1710">
        <v>1.03676375678321E-2</v>
      </c>
      <c r="N1710">
        <v>0.28000712130247202</v>
      </c>
    </row>
    <row r="1711" spans="1:14">
      <c r="A1711" t="s">
        <v>1779</v>
      </c>
      <c r="B1711">
        <v>16</v>
      </c>
      <c r="C1711">
        <v>69323503</v>
      </c>
      <c r="D1711">
        <v>69357406</v>
      </c>
      <c r="E1711" t="s">
        <v>5196</v>
      </c>
      <c r="F1711">
        <v>0</v>
      </c>
      <c r="G1711" t="s">
        <v>5247</v>
      </c>
      <c r="H1711" t="s">
        <v>6932</v>
      </c>
      <c r="I1711" t="s">
        <v>14</v>
      </c>
      <c r="J1711" t="s">
        <v>1655</v>
      </c>
      <c r="K1711">
        <v>16</v>
      </c>
      <c r="L1711" t="s">
        <v>5247</v>
      </c>
      <c r="M1711">
        <v>0</v>
      </c>
      <c r="N1711">
        <v>0.193607680534436</v>
      </c>
    </row>
    <row r="1712" spans="1:14">
      <c r="A1712" t="s">
        <v>1780</v>
      </c>
      <c r="B1712">
        <v>16</v>
      </c>
      <c r="C1712">
        <v>57025572</v>
      </c>
      <c r="D1712">
        <v>57059484</v>
      </c>
      <c r="E1712" t="s">
        <v>5195</v>
      </c>
      <c r="F1712">
        <v>0</v>
      </c>
      <c r="G1712" t="s">
        <v>5247</v>
      </c>
      <c r="H1712" t="s">
        <v>6933</v>
      </c>
      <c r="I1712" t="s">
        <v>14</v>
      </c>
      <c r="J1712" t="s">
        <v>1655</v>
      </c>
      <c r="K1712">
        <v>16</v>
      </c>
      <c r="L1712" t="s">
        <v>5247</v>
      </c>
      <c r="M1712">
        <v>0</v>
      </c>
      <c r="N1712">
        <v>0.193607680534436</v>
      </c>
    </row>
    <row r="1713" spans="1:14">
      <c r="A1713" t="s">
        <v>1781</v>
      </c>
      <c r="B1713">
        <v>19</v>
      </c>
      <c r="C1713">
        <v>44974124</v>
      </c>
      <c r="D1713">
        <v>45477381</v>
      </c>
      <c r="E1713" t="s">
        <v>5196</v>
      </c>
      <c r="F1713">
        <v>0.37</v>
      </c>
      <c r="G1713" t="s">
        <v>5247</v>
      </c>
      <c r="H1713" t="s">
        <v>6934</v>
      </c>
      <c r="I1713" t="s">
        <v>13</v>
      </c>
      <c r="J1713" t="s">
        <v>1655</v>
      </c>
      <c r="K1713">
        <v>5</v>
      </c>
      <c r="L1713" t="s">
        <v>4505</v>
      </c>
      <c r="M1713">
        <v>0.103267373869074</v>
      </c>
      <c r="N1713">
        <v>0.74969806697455099</v>
      </c>
    </row>
    <row r="1714" spans="1:14">
      <c r="A1714" t="s">
        <v>1781</v>
      </c>
      <c r="B1714">
        <v>19</v>
      </c>
      <c r="C1714">
        <v>44974124</v>
      </c>
      <c r="D1714">
        <v>45477381</v>
      </c>
      <c r="E1714" t="s">
        <v>5196</v>
      </c>
      <c r="F1714">
        <v>0.15</v>
      </c>
      <c r="G1714" t="s">
        <v>5247</v>
      </c>
      <c r="H1714" t="s">
        <v>6935</v>
      </c>
      <c r="I1714" t="s">
        <v>14</v>
      </c>
      <c r="J1714" t="s">
        <v>1655</v>
      </c>
      <c r="K1714">
        <v>16</v>
      </c>
      <c r="L1714" t="s">
        <v>4455</v>
      </c>
      <c r="M1714">
        <v>4.6658155288370001E-2</v>
      </c>
      <c r="N1714">
        <v>0.38886722108573502</v>
      </c>
    </row>
    <row r="1715" spans="1:14">
      <c r="A1715" t="s">
        <v>1782</v>
      </c>
      <c r="B1715">
        <v>2</v>
      </c>
      <c r="C1715">
        <v>111137143</v>
      </c>
      <c r="D1715">
        <v>111894720</v>
      </c>
      <c r="E1715" t="s">
        <v>5195</v>
      </c>
      <c r="F1715">
        <v>1</v>
      </c>
      <c r="G1715" t="s">
        <v>5247</v>
      </c>
      <c r="H1715" t="s">
        <v>6936</v>
      </c>
      <c r="I1715" t="s">
        <v>14</v>
      </c>
      <c r="J1715" t="s">
        <v>1655</v>
      </c>
      <c r="K1715">
        <v>16</v>
      </c>
      <c r="L1715" t="s">
        <v>5273</v>
      </c>
      <c r="M1715">
        <v>0.806392319465564</v>
      </c>
      <c r="N1715">
        <v>1</v>
      </c>
    </row>
    <row r="1716" spans="1:14">
      <c r="A1716" t="s">
        <v>1783</v>
      </c>
      <c r="B1716">
        <v>14</v>
      </c>
      <c r="C1716">
        <v>88139165</v>
      </c>
      <c r="D1716">
        <v>88605509</v>
      </c>
      <c r="E1716" t="s">
        <v>5197</v>
      </c>
      <c r="F1716">
        <v>1</v>
      </c>
      <c r="G1716" t="s">
        <v>5247</v>
      </c>
      <c r="H1716" t="s">
        <v>6937</v>
      </c>
      <c r="I1716" t="s">
        <v>14</v>
      </c>
      <c r="J1716" t="s">
        <v>1655</v>
      </c>
      <c r="K1716">
        <v>16</v>
      </c>
      <c r="L1716" t="s">
        <v>5273</v>
      </c>
      <c r="M1716">
        <v>0.806392319465564</v>
      </c>
      <c r="N1716">
        <v>1</v>
      </c>
    </row>
    <row r="1717" spans="1:14">
      <c r="A1717" t="s">
        <v>1784</v>
      </c>
      <c r="B1717">
        <v>8</v>
      </c>
      <c r="C1717">
        <v>9926279</v>
      </c>
      <c r="D1717">
        <v>9783789</v>
      </c>
      <c r="E1717" t="s">
        <v>5197</v>
      </c>
      <c r="F1717">
        <v>0</v>
      </c>
      <c r="G1717" t="s">
        <v>5247</v>
      </c>
      <c r="H1717" t="s">
        <v>6938</v>
      </c>
      <c r="I1717" t="s">
        <v>14</v>
      </c>
      <c r="J1717" t="s">
        <v>1655</v>
      </c>
      <c r="K1717">
        <v>16</v>
      </c>
      <c r="L1717" t="s">
        <v>5247</v>
      </c>
      <c r="M1717">
        <v>0</v>
      </c>
      <c r="N1717">
        <v>0.193607680534436</v>
      </c>
    </row>
    <row r="1718" spans="1:14">
      <c r="A1718" t="s">
        <v>1785</v>
      </c>
      <c r="B1718">
        <v>1</v>
      </c>
      <c r="C1718">
        <v>27893147</v>
      </c>
      <c r="D1718">
        <v>28219658</v>
      </c>
      <c r="E1718" t="s">
        <v>5197</v>
      </c>
      <c r="F1718">
        <v>1</v>
      </c>
      <c r="G1718" t="s">
        <v>5247</v>
      </c>
      <c r="H1718" t="s">
        <v>6939</v>
      </c>
      <c r="I1718" t="s">
        <v>14</v>
      </c>
      <c r="J1718" t="s">
        <v>1655</v>
      </c>
      <c r="K1718">
        <v>16</v>
      </c>
      <c r="L1718" t="s">
        <v>5273</v>
      </c>
      <c r="M1718">
        <v>0.806392319465564</v>
      </c>
      <c r="N1718">
        <v>1</v>
      </c>
    </row>
    <row r="1719" spans="1:14">
      <c r="A1719" t="s">
        <v>1786</v>
      </c>
      <c r="B1719">
        <v>16</v>
      </c>
      <c r="C1719">
        <v>56986415</v>
      </c>
      <c r="D1719">
        <v>57020327</v>
      </c>
      <c r="E1719" t="s">
        <v>5198</v>
      </c>
      <c r="F1719">
        <v>0</v>
      </c>
      <c r="G1719" t="s">
        <v>5247</v>
      </c>
      <c r="H1719" t="s">
        <v>6940</v>
      </c>
      <c r="I1719" t="s">
        <v>14</v>
      </c>
      <c r="J1719" t="s">
        <v>1655</v>
      </c>
      <c r="K1719">
        <v>16</v>
      </c>
      <c r="L1719" t="s">
        <v>5247</v>
      </c>
      <c r="M1719">
        <v>0</v>
      </c>
      <c r="N1719">
        <v>0.193607680534436</v>
      </c>
    </row>
    <row r="1720" spans="1:14">
      <c r="A1720" t="s">
        <v>1787</v>
      </c>
      <c r="B1720">
        <v>4</v>
      </c>
      <c r="C1720">
        <v>153302896</v>
      </c>
      <c r="D1720">
        <v>154224048</v>
      </c>
      <c r="E1720" t="s">
        <v>5196</v>
      </c>
      <c r="F1720">
        <v>1</v>
      </c>
      <c r="G1720" t="s">
        <v>5247</v>
      </c>
      <c r="H1720" t="s">
        <v>6941</v>
      </c>
      <c r="I1720" t="s">
        <v>14</v>
      </c>
      <c r="J1720" t="s">
        <v>1655</v>
      </c>
      <c r="K1720">
        <v>16</v>
      </c>
      <c r="L1720" t="s">
        <v>5273</v>
      </c>
      <c r="M1720">
        <v>0.806392319465564</v>
      </c>
      <c r="N1720">
        <v>1</v>
      </c>
    </row>
    <row r="1721" spans="1:14">
      <c r="A1721" t="s">
        <v>1788</v>
      </c>
      <c r="B1721">
        <v>1</v>
      </c>
      <c r="C1721">
        <v>93205027</v>
      </c>
      <c r="D1721">
        <v>93670584</v>
      </c>
      <c r="E1721" t="s">
        <v>5195</v>
      </c>
      <c r="F1721">
        <v>0.02</v>
      </c>
      <c r="G1721" t="s">
        <v>5247</v>
      </c>
      <c r="H1721" t="s">
        <v>6942</v>
      </c>
      <c r="I1721" t="s">
        <v>14</v>
      </c>
      <c r="J1721" t="s">
        <v>1655</v>
      </c>
      <c r="K1721">
        <v>16</v>
      </c>
      <c r="L1721" t="s">
        <v>4475</v>
      </c>
      <c r="M1721">
        <v>1.4372521617873901E-3</v>
      </c>
      <c r="N1721">
        <v>0.224426121151272</v>
      </c>
    </row>
    <row r="1722" spans="1:14">
      <c r="A1722" t="s">
        <v>1789</v>
      </c>
      <c r="B1722">
        <v>11</v>
      </c>
      <c r="C1722">
        <v>61837342</v>
      </c>
      <c r="D1722">
        <v>61604814</v>
      </c>
      <c r="E1722" t="s">
        <v>5197</v>
      </c>
      <c r="F1722">
        <v>0.69</v>
      </c>
      <c r="G1722" t="s">
        <v>5247</v>
      </c>
      <c r="H1722" t="s">
        <v>6943</v>
      </c>
      <c r="I1722" t="s">
        <v>14</v>
      </c>
      <c r="J1722" t="s">
        <v>1655</v>
      </c>
      <c r="K1722">
        <v>16</v>
      </c>
      <c r="L1722" t="s">
        <v>4566</v>
      </c>
      <c r="M1722">
        <v>0.446415476671703</v>
      </c>
      <c r="N1722">
        <v>0.86001360472521104</v>
      </c>
    </row>
    <row r="1723" spans="1:14">
      <c r="A1723" t="s">
        <v>1790</v>
      </c>
      <c r="B1723">
        <v>8</v>
      </c>
      <c r="C1723">
        <v>19995007</v>
      </c>
      <c r="D1723">
        <v>19852518</v>
      </c>
      <c r="E1723" t="s">
        <v>5197</v>
      </c>
      <c r="F1723">
        <v>0.63</v>
      </c>
      <c r="G1723" t="s">
        <v>5247</v>
      </c>
      <c r="H1723" t="s">
        <v>6944</v>
      </c>
      <c r="I1723" t="s">
        <v>14</v>
      </c>
      <c r="J1723" t="s">
        <v>1655</v>
      </c>
      <c r="K1723">
        <v>16</v>
      </c>
      <c r="L1723" t="s">
        <v>4480</v>
      </c>
      <c r="M1723">
        <v>0.39090711596247002</v>
      </c>
      <c r="N1723">
        <v>0.81875488709857702</v>
      </c>
    </row>
    <row r="1724" spans="1:14">
      <c r="A1724" t="s">
        <v>1791</v>
      </c>
      <c r="B1724">
        <v>11</v>
      </c>
      <c r="C1724">
        <v>116794837</v>
      </c>
      <c r="D1724">
        <v>116665553</v>
      </c>
      <c r="E1724" t="s">
        <v>5198</v>
      </c>
      <c r="F1724">
        <v>0</v>
      </c>
      <c r="G1724" t="s">
        <v>5247</v>
      </c>
      <c r="H1724" t="s">
        <v>6945</v>
      </c>
      <c r="I1724" t="s">
        <v>14</v>
      </c>
      <c r="J1724" t="s">
        <v>1655</v>
      </c>
      <c r="K1724">
        <v>16</v>
      </c>
      <c r="L1724" t="s">
        <v>5247</v>
      </c>
      <c r="M1724">
        <v>0</v>
      </c>
      <c r="N1724">
        <v>0.193607680534436</v>
      </c>
    </row>
    <row r="1725" spans="1:14">
      <c r="A1725" t="s">
        <v>1792</v>
      </c>
      <c r="B1725">
        <v>11</v>
      </c>
      <c r="C1725">
        <v>111773677</v>
      </c>
      <c r="D1725">
        <v>111644401</v>
      </c>
      <c r="E1725" t="s">
        <v>5198</v>
      </c>
      <c r="F1725">
        <v>0.98</v>
      </c>
      <c r="G1725" t="s">
        <v>5247</v>
      </c>
      <c r="H1725" t="s">
        <v>6946</v>
      </c>
      <c r="I1725" t="s">
        <v>14</v>
      </c>
      <c r="J1725" t="s">
        <v>1655</v>
      </c>
      <c r="K1725">
        <v>16</v>
      </c>
      <c r="L1725" t="s">
        <v>5209</v>
      </c>
      <c r="M1725">
        <v>0.77557387884872897</v>
      </c>
      <c r="N1725">
        <v>0.99856274783821297</v>
      </c>
    </row>
    <row r="1726" spans="1:14">
      <c r="A1726" t="s">
        <v>1793</v>
      </c>
      <c r="B1726">
        <v>2</v>
      </c>
      <c r="C1726">
        <v>187138391</v>
      </c>
      <c r="D1726">
        <v>188003118</v>
      </c>
      <c r="E1726" t="s">
        <v>5195</v>
      </c>
      <c r="F1726">
        <v>0.84</v>
      </c>
      <c r="G1726" t="s">
        <v>5247</v>
      </c>
      <c r="H1726" t="s">
        <v>6947</v>
      </c>
      <c r="I1726" t="s">
        <v>14</v>
      </c>
      <c r="J1726" t="s">
        <v>1655</v>
      </c>
      <c r="K1726">
        <v>16</v>
      </c>
      <c r="L1726" t="s">
        <v>4451</v>
      </c>
      <c r="M1726">
        <v>0.59994935172950103</v>
      </c>
      <c r="N1726">
        <v>0.94839742550708295</v>
      </c>
    </row>
    <row r="1727" spans="1:14">
      <c r="A1727" t="s">
        <v>1794</v>
      </c>
      <c r="B1727">
        <v>14</v>
      </c>
      <c r="C1727">
        <v>20470092</v>
      </c>
      <c r="D1727">
        <v>20938251</v>
      </c>
      <c r="E1727" t="s">
        <v>5196</v>
      </c>
      <c r="F1727">
        <v>0.85</v>
      </c>
      <c r="G1727" t="s">
        <v>5247</v>
      </c>
      <c r="H1727" t="s">
        <v>6948</v>
      </c>
      <c r="I1727" t="s">
        <v>14</v>
      </c>
      <c r="J1727" t="s">
        <v>1655</v>
      </c>
      <c r="K1727">
        <v>16</v>
      </c>
      <c r="L1727" t="s">
        <v>4524</v>
      </c>
      <c r="M1727">
        <v>0.61113277891426498</v>
      </c>
      <c r="N1727">
        <v>0.95334184471162997</v>
      </c>
    </row>
    <row r="1728" spans="1:14">
      <c r="A1728" t="s">
        <v>1795</v>
      </c>
      <c r="B1728">
        <v>17</v>
      </c>
      <c r="C1728">
        <v>78413728</v>
      </c>
      <c r="D1728">
        <v>76409809</v>
      </c>
      <c r="E1728" t="s">
        <v>5196</v>
      </c>
      <c r="F1728">
        <v>0.15</v>
      </c>
      <c r="G1728" t="s">
        <v>5247</v>
      </c>
      <c r="H1728" t="s">
        <v>6949</v>
      </c>
      <c r="I1728" t="s">
        <v>14</v>
      </c>
      <c r="J1728" t="s">
        <v>1655</v>
      </c>
      <c r="K1728">
        <v>16</v>
      </c>
      <c r="L1728" t="s">
        <v>4455</v>
      </c>
      <c r="M1728">
        <v>4.6658155288370001E-2</v>
      </c>
      <c r="N1728">
        <v>0.38886722108573502</v>
      </c>
    </row>
    <row r="1729" spans="1:14">
      <c r="A1729" t="s">
        <v>1796</v>
      </c>
      <c r="B1729">
        <v>18</v>
      </c>
      <c r="C1729">
        <v>49905126</v>
      </c>
      <c r="D1729">
        <v>47431496</v>
      </c>
      <c r="E1729" t="s">
        <v>5195</v>
      </c>
      <c r="F1729">
        <v>0</v>
      </c>
      <c r="G1729" t="s">
        <v>5247</v>
      </c>
      <c r="H1729" t="s">
        <v>6950</v>
      </c>
      <c r="I1729" t="s">
        <v>14</v>
      </c>
      <c r="J1729" t="s">
        <v>1655</v>
      </c>
      <c r="K1729">
        <v>16</v>
      </c>
      <c r="L1729" t="s">
        <v>5247</v>
      </c>
      <c r="M1729">
        <v>0</v>
      </c>
      <c r="N1729">
        <v>0.193607680534436</v>
      </c>
    </row>
    <row r="1730" spans="1:14">
      <c r="A1730" t="s">
        <v>1797</v>
      </c>
      <c r="B1730">
        <v>8</v>
      </c>
      <c r="C1730">
        <v>115879134</v>
      </c>
      <c r="D1730">
        <v>116891360</v>
      </c>
      <c r="E1730" t="s">
        <v>5195</v>
      </c>
      <c r="F1730">
        <v>1</v>
      </c>
      <c r="G1730" t="s">
        <v>5247</v>
      </c>
      <c r="H1730" t="s">
        <v>6951</v>
      </c>
      <c r="I1730" t="s">
        <v>14</v>
      </c>
      <c r="J1730" t="s">
        <v>1655</v>
      </c>
      <c r="K1730">
        <v>16</v>
      </c>
      <c r="L1730" t="s">
        <v>5273</v>
      </c>
      <c r="M1730">
        <v>0.806392319465564</v>
      </c>
      <c r="N1730">
        <v>1</v>
      </c>
    </row>
    <row r="1731" spans="1:14">
      <c r="A1731" t="s">
        <v>1798</v>
      </c>
      <c r="B1731">
        <v>11</v>
      </c>
      <c r="C1731">
        <v>47628066</v>
      </c>
      <c r="D1731">
        <v>47649618</v>
      </c>
      <c r="E1731" t="s">
        <v>5196</v>
      </c>
      <c r="F1731">
        <v>0</v>
      </c>
      <c r="G1731" t="s">
        <v>5247</v>
      </c>
      <c r="H1731" t="s">
        <v>6952</v>
      </c>
      <c r="I1731" t="s">
        <v>14</v>
      </c>
      <c r="J1731" t="s">
        <v>1655</v>
      </c>
      <c r="K1731">
        <v>16</v>
      </c>
      <c r="L1731" t="s">
        <v>5247</v>
      </c>
      <c r="M1731">
        <v>0</v>
      </c>
      <c r="N1731">
        <v>0.193607680534436</v>
      </c>
    </row>
    <row r="1732" spans="1:14">
      <c r="A1732" t="s">
        <v>1799</v>
      </c>
      <c r="B1732">
        <v>12</v>
      </c>
      <c r="C1732">
        <v>122333033</v>
      </c>
      <c r="D1732">
        <v>122817580</v>
      </c>
      <c r="E1732" t="s">
        <v>5198</v>
      </c>
      <c r="F1732">
        <v>0</v>
      </c>
      <c r="G1732" t="s">
        <v>5247</v>
      </c>
      <c r="H1732" t="s">
        <v>6953</v>
      </c>
      <c r="I1732" t="s">
        <v>14</v>
      </c>
      <c r="J1732" t="s">
        <v>1655</v>
      </c>
      <c r="K1732">
        <v>16</v>
      </c>
      <c r="L1732" t="s">
        <v>5247</v>
      </c>
      <c r="M1732">
        <v>0</v>
      </c>
      <c r="N1732">
        <v>0.193607680534436</v>
      </c>
    </row>
    <row r="1733" spans="1:14">
      <c r="A1733" t="s">
        <v>1800</v>
      </c>
      <c r="B1733">
        <v>16</v>
      </c>
      <c r="C1733">
        <v>56983407</v>
      </c>
      <c r="D1733">
        <v>57017319</v>
      </c>
      <c r="E1733" t="s">
        <v>5196</v>
      </c>
      <c r="F1733">
        <v>0</v>
      </c>
      <c r="G1733" t="s">
        <v>5247</v>
      </c>
      <c r="H1733" t="s">
        <v>6954</v>
      </c>
      <c r="I1733" t="s">
        <v>14</v>
      </c>
      <c r="J1733" t="s">
        <v>1655</v>
      </c>
      <c r="K1733">
        <v>16</v>
      </c>
      <c r="L1733" t="s">
        <v>5247</v>
      </c>
      <c r="M1733">
        <v>0</v>
      </c>
      <c r="N1733">
        <v>0.193607680534436</v>
      </c>
    </row>
    <row r="1734" spans="1:14">
      <c r="A1734" t="s">
        <v>1801</v>
      </c>
      <c r="B1734">
        <v>20</v>
      </c>
      <c r="C1734">
        <v>44413724</v>
      </c>
      <c r="D1734">
        <v>43042364</v>
      </c>
      <c r="E1734" t="s">
        <v>5195</v>
      </c>
      <c r="F1734">
        <v>0</v>
      </c>
      <c r="G1734" t="s">
        <v>5247</v>
      </c>
      <c r="H1734" t="s">
        <v>6955</v>
      </c>
      <c r="I1734" t="s">
        <v>14</v>
      </c>
      <c r="J1734" t="s">
        <v>1655</v>
      </c>
      <c r="K1734">
        <v>16</v>
      </c>
      <c r="L1734" t="s">
        <v>5247</v>
      </c>
      <c r="M1734">
        <v>0</v>
      </c>
      <c r="N1734">
        <v>0.193607680534436</v>
      </c>
    </row>
    <row r="1735" spans="1:14">
      <c r="A1735" t="s">
        <v>1802</v>
      </c>
      <c r="B1735">
        <v>13</v>
      </c>
      <c r="C1735">
        <v>48939216</v>
      </c>
      <c r="D1735">
        <v>49513352</v>
      </c>
      <c r="E1735" t="s">
        <v>5196</v>
      </c>
      <c r="F1735">
        <v>0.24</v>
      </c>
      <c r="G1735" t="s">
        <v>5247</v>
      </c>
      <c r="H1735" t="s">
        <v>6956</v>
      </c>
      <c r="I1735" t="s">
        <v>10</v>
      </c>
      <c r="J1735" t="s">
        <v>1655</v>
      </c>
      <c r="K1735">
        <v>6</v>
      </c>
      <c r="L1735" t="s">
        <v>4449</v>
      </c>
      <c r="M1735">
        <v>5.6010877331179501E-2</v>
      </c>
      <c r="N1735">
        <v>0.62696295237794697</v>
      </c>
    </row>
    <row r="1736" spans="1:14">
      <c r="A1736" t="s">
        <v>1802</v>
      </c>
      <c r="B1736">
        <v>13</v>
      </c>
      <c r="C1736">
        <v>48939216</v>
      </c>
      <c r="D1736">
        <v>49513352</v>
      </c>
      <c r="E1736" t="s">
        <v>5196</v>
      </c>
      <c r="F1736">
        <v>0.28999999999999998</v>
      </c>
      <c r="G1736" t="s">
        <v>5247</v>
      </c>
      <c r="H1736" t="s">
        <v>6957</v>
      </c>
      <c r="I1736" t="s">
        <v>13</v>
      </c>
      <c r="J1736" t="s">
        <v>1655</v>
      </c>
      <c r="K1736">
        <v>5</v>
      </c>
      <c r="L1736" t="s">
        <v>4488</v>
      </c>
      <c r="M1736">
        <v>6.8535517311196101E-2</v>
      </c>
      <c r="N1736">
        <v>0.693947117897737</v>
      </c>
    </row>
    <row r="1737" spans="1:14">
      <c r="A1737" t="s">
        <v>1802</v>
      </c>
      <c r="B1737">
        <v>13</v>
      </c>
      <c r="C1737">
        <v>48939216</v>
      </c>
      <c r="D1737">
        <v>49513352</v>
      </c>
      <c r="E1737" t="s">
        <v>5196</v>
      </c>
      <c r="F1737">
        <v>0.79</v>
      </c>
      <c r="G1737" t="s">
        <v>5247</v>
      </c>
      <c r="H1737" t="s">
        <v>6958</v>
      </c>
      <c r="I1737" t="s">
        <v>14</v>
      </c>
      <c r="J1737" t="s">
        <v>1655</v>
      </c>
      <c r="K1737">
        <v>16</v>
      </c>
      <c r="L1737" t="s">
        <v>4542</v>
      </c>
      <c r="M1737">
        <v>0.54604559112231998</v>
      </c>
      <c r="N1737">
        <v>0.92166195416770602</v>
      </c>
    </row>
    <row r="1738" spans="1:14">
      <c r="A1738" t="s">
        <v>1804</v>
      </c>
      <c r="B1738">
        <v>16</v>
      </c>
      <c r="C1738">
        <v>67542133</v>
      </c>
      <c r="D1738">
        <v>67576036</v>
      </c>
      <c r="E1738" t="s">
        <v>5195</v>
      </c>
      <c r="F1738">
        <v>0</v>
      </c>
      <c r="G1738" t="s">
        <v>5247</v>
      </c>
      <c r="H1738" t="s">
        <v>6959</v>
      </c>
      <c r="I1738" t="s">
        <v>14</v>
      </c>
      <c r="J1738" t="s">
        <v>1655</v>
      </c>
      <c r="K1738">
        <v>16</v>
      </c>
      <c r="L1738" t="s">
        <v>5247</v>
      </c>
      <c r="M1738">
        <v>0</v>
      </c>
      <c r="N1738">
        <v>0.193607680534436</v>
      </c>
    </row>
    <row r="1739" spans="1:14">
      <c r="A1739" t="s">
        <v>1805</v>
      </c>
      <c r="B1739">
        <v>11</v>
      </c>
      <c r="C1739">
        <v>117171692</v>
      </c>
      <c r="D1739">
        <v>117042408</v>
      </c>
      <c r="E1739" t="s">
        <v>5195</v>
      </c>
      <c r="F1739">
        <v>0</v>
      </c>
      <c r="G1739" t="s">
        <v>5247</v>
      </c>
      <c r="H1739" t="s">
        <v>6960</v>
      </c>
      <c r="I1739" t="s">
        <v>14</v>
      </c>
      <c r="J1739" t="s">
        <v>1655</v>
      </c>
      <c r="K1739">
        <v>16</v>
      </c>
      <c r="L1739" t="s">
        <v>5247</v>
      </c>
      <c r="M1739">
        <v>0</v>
      </c>
      <c r="N1739">
        <v>0.193607680534436</v>
      </c>
    </row>
    <row r="1740" spans="1:14">
      <c r="A1740" t="s">
        <v>1806</v>
      </c>
      <c r="B1740">
        <v>16</v>
      </c>
      <c r="C1740">
        <v>56999784</v>
      </c>
      <c r="D1740">
        <v>57033696</v>
      </c>
      <c r="E1740" t="s">
        <v>5196</v>
      </c>
      <c r="F1740">
        <v>0</v>
      </c>
      <c r="G1740" t="s">
        <v>5247</v>
      </c>
      <c r="H1740" t="s">
        <v>6961</v>
      </c>
      <c r="I1740" t="s">
        <v>14</v>
      </c>
      <c r="J1740" t="s">
        <v>1655</v>
      </c>
      <c r="K1740">
        <v>16</v>
      </c>
      <c r="L1740" t="s">
        <v>5247</v>
      </c>
      <c r="M1740">
        <v>0</v>
      </c>
      <c r="N1740">
        <v>0.193607680534436</v>
      </c>
    </row>
    <row r="1741" spans="1:14">
      <c r="A1741" t="s">
        <v>1807</v>
      </c>
      <c r="B1741">
        <v>9</v>
      </c>
      <c r="C1741">
        <v>104858516</v>
      </c>
      <c r="D1741">
        <v>107620797</v>
      </c>
      <c r="E1741" t="s">
        <v>5198</v>
      </c>
      <c r="F1741">
        <v>0</v>
      </c>
      <c r="G1741" t="s">
        <v>5247</v>
      </c>
      <c r="H1741" t="s">
        <v>6962</v>
      </c>
      <c r="I1741" t="s">
        <v>14</v>
      </c>
      <c r="J1741" t="s">
        <v>1655</v>
      </c>
      <c r="K1741">
        <v>16</v>
      </c>
      <c r="L1741" t="s">
        <v>5247</v>
      </c>
      <c r="M1741">
        <v>0</v>
      </c>
      <c r="N1741">
        <v>0.193607680534436</v>
      </c>
    </row>
    <row r="1742" spans="1:14">
      <c r="A1742" t="s">
        <v>1808</v>
      </c>
      <c r="B1742">
        <v>20</v>
      </c>
      <c r="C1742">
        <v>21905167</v>
      </c>
      <c r="D1742">
        <v>21885805</v>
      </c>
      <c r="E1742" t="s">
        <v>5198</v>
      </c>
      <c r="F1742">
        <v>0.44</v>
      </c>
      <c r="G1742" t="s">
        <v>5247</v>
      </c>
      <c r="H1742" t="s">
        <v>6963</v>
      </c>
      <c r="I1742" t="s">
        <v>10</v>
      </c>
      <c r="J1742" t="s">
        <v>1655</v>
      </c>
      <c r="K1742">
        <v>5</v>
      </c>
      <c r="L1742" t="s">
        <v>4466</v>
      </c>
      <c r="M1742">
        <v>0.13783721668705201</v>
      </c>
      <c r="N1742">
        <v>0.79430067908692903</v>
      </c>
    </row>
    <row r="1743" spans="1:14">
      <c r="A1743" t="s">
        <v>1808</v>
      </c>
      <c r="B1743">
        <v>20</v>
      </c>
      <c r="C1743">
        <v>21905167</v>
      </c>
      <c r="D1743">
        <v>21885805</v>
      </c>
      <c r="E1743" t="s">
        <v>5198</v>
      </c>
      <c r="F1743">
        <v>0.37</v>
      </c>
      <c r="G1743" t="s">
        <v>5247</v>
      </c>
      <c r="H1743" t="s">
        <v>6964</v>
      </c>
      <c r="I1743" t="s">
        <v>14</v>
      </c>
      <c r="J1743" t="s">
        <v>1655</v>
      </c>
      <c r="K1743">
        <v>16</v>
      </c>
      <c r="L1743" t="s">
        <v>4505</v>
      </c>
      <c r="M1743">
        <v>0.18124511290142301</v>
      </c>
      <c r="N1743">
        <v>0.60909288403753004</v>
      </c>
    </row>
    <row r="1744" spans="1:14">
      <c r="A1744" t="s">
        <v>1809</v>
      </c>
      <c r="B1744">
        <v>1</v>
      </c>
      <c r="C1744">
        <v>26661155</v>
      </c>
      <c r="D1744">
        <v>26987646</v>
      </c>
      <c r="E1744" t="s">
        <v>5196</v>
      </c>
      <c r="F1744">
        <v>1</v>
      </c>
      <c r="G1744" t="s">
        <v>5247</v>
      </c>
      <c r="H1744" t="s">
        <v>6965</v>
      </c>
      <c r="I1744" t="s">
        <v>14</v>
      </c>
      <c r="J1744" t="s">
        <v>1655</v>
      </c>
      <c r="K1744">
        <v>16</v>
      </c>
      <c r="L1744" t="s">
        <v>5273</v>
      </c>
      <c r="M1744">
        <v>0.806392319465564</v>
      </c>
      <c r="N1744">
        <v>1</v>
      </c>
    </row>
    <row r="1745" spans="1:14">
      <c r="A1745" t="s">
        <v>1810</v>
      </c>
      <c r="B1745">
        <v>18</v>
      </c>
      <c r="C1745">
        <v>60125977</v>
      </c>
      <c r="D1745">
        <v>57793209</v>
      </c>
      <c r="E1745" t="s">
        <v>5195</v>
      </c>
      <c r="F1745">
        <v>0.2</v>
      </c>
      <c r="G1745" t="s">
        <v>5247</v>
      </c>
      <c r="H1745" t="s">
        <v>6966</v>
      </c>
      <c r="I1745" t="s">
        <v>14</v>
      </c>
      <c r="J1745" t="s">
        <v>1655</v>
      </c>
      <c r="K1745">
        <v>16</v>
      </c>
      <c r="L1745" t="s">
        <v>4484</v>
      </c>
      <c r="M1745">
        <v>7.2742662037867001E-2</v>
      </c>
      <c r="N1745">
        <v>0.44342194628279502</v>
      </c>
    </row>
    <row r="1746" spans="1:14">
      <c r="A1746" t="s">
        <v>1811</v>
      </c>
      <c r="B1746">
        <v>10</v>
      </c>
      <c r="C1746">
        <v>125007927</v>
      </c>
      <c r="D1746">
        <v>126696496</v>
      </c>
      <c r="E1746" t="s">
        <v>5195</v>
      </c>
      <c r="F1746">
        <v>0.06</v>
      </c>
      <c r="G1746" t="s">
        <v>5247</v>
      </c>
      <c r="H1746" t="s">
        <v>6967</v>
      </c>
      <c r="I1746" t="s">
        <v>13</v>
      </c>
      <c r="J1746" t="s">
        <v>1655</v>
      </c>
      <c r="K1746">
        <v>6</v>
      </c>
      <c r="L1746" t="s">
        <v>4460</v>
      </c>
      <c r="M1746">
        <v>4.78472059018753E-3</v>
      </c>
      <c r="N1746">
        <v>0.458709452763718</v>
      </c>
    </row>
    <row r="1747" spans="1:14">
      <c r="A1747" t="s">
        <v>1811</v>
      </c>
      <c r="B1747">
        <v>10</v>
      </c>
      <c r="C1747">
        <v>125007927</v>
      </c>
      <c r="D1747">
        <v>126696496</v>
      </c>
      <c r="E1747" t="s">
        <v>5195</v>
      </c>
      <c r="F1747">
        <v>0.37</v>
      </c>
      <c r="G1747" t="s">
        <v>5247</v>
      </c>
      <c r="H1747" t="s">
        <v>6968</v>
      </c>
      <c r="I1747" t="s">
        <v>14</v>
      </c>
      <c r="J1747" t="s">
        <v>1655</v>
      </c>
      <c r="K1747">
        <v>16</v>
      </c>
      <c r="L1747" t="s">
        <v>4505</v>
      </c>
      <c r="M1747">
        <v>0.18124511290142301</v>
      </c>
      <c r="N1747">
        <v>0.60909288403753004</v>
      </c>
    </row>
    <row r="1748" spans="1:14">
      <c r="A1748" t="s">
        <v>1812</v>
      </c>
      <c r="B1748">
        <v>1</v>
      </c>
      <c r="C1748">
        <v>230151381</v>
      </c>
      <c r="D1748">
        <v>230287128</v>
      </c>
      <c r="E1748" t="s">
        <v>5198</v>
      </c>
      <c r="F1748">
        <v>7.0000000000000007E-2</v>
      </c>
      <c r="G1748" t="s">
        <v>5247</v>
      </c>
      <c r="H1748" t="s">
        <v>6969</v>
      </c>
      <c r="I1748" t="s">
        <v>14</v>
      </c>
      <c r="J1748" t="s">
        <v>1655</v>
      </c>
      <c r="K1748">
        <v>16</v>
      </c>
      <c r="L1748" t="s">
        <v>4543</v>
      </c>
      <c r="M1748">
        <v>1.34849283033924E-2</v>
      </c>
      <c r="N1748">
        <v>0.29301767695622299</v>
      </c>
    </row>
    <row r="1749" spans="1:14">
      <c r="A1749" t="s">
        <v>1813</v>
      </c>
      <c r="B1749">
        <v>7</v>
      </c>
      <c r="C1749">
        <v>102094047</v>
      </c>
      <c r="D1749">
        <v>101737327</v>
      </c>
      <c r="E1749" t="s">
        <v>5195</v>
      </c>
      <c r="F1749">
        <v>0.34</v>
      </c>
      <c r="G1749" t="s">
        <v>5247</v>
      </c>
      <c r="H1749" t="s">
        <v>6970</v>
      </c>
      <c r="I1749" t="s">
        <v>10</v>
      </c>
      <c r="J1749" t="s">
        <v>1655</v>
      </c>
      <c r="K1749">
        <v>5</v>
      </c>
      <c r="L1749" t="s">
        <v>4565</v>
      </c>
      <c r="M1749">
        <v>8.96257980918721E-2</v>
      </c>
      <c r="N1749">
        <v>0.72940859063874397</v>
      </c>
    </row>
    <row r="1750" spans="1:14">
      <c r="A1750" t="s">
        <v>1813</v>
      </c>
      <c r="B1750">
        <v>7</v>
      </c>
      <c r="C1750">
        <v>102094047</v>
      </c>
      <c r="D1750">
        <v>101737327</v>
      </c>
      <c r="E1750" t="s">
        <v>5195</v>
      </c>
      <c r="F1750">
        <v>0.15</v>
      </c>
      <c r="G1750" t="s">
        <v>5247</v>
      </c>
      <c r="H1750" t="s">
        <v>6971</v>
      </c>
      <c r="I1750" t="s">
        <v>14</v>
      </c>
      <c r="J1750" t="s">
        <v>1655</v>
      </c>
      <c r="K1750">
        <v>16</v>
      </c>
      <c r="L1750" t="s">
        <v>4455</v>
      </c>
      <c r="M1750">
        <v>4.6658155288370001E-2</v>
      </c>
      <c r="N1750">
        <v>0.38886722108573502</v>
      </c>
    </row>
    <row r="1751" spans="1:14">
      <c r="A1751" t="s">
        <v>1814</v>
      </c>
      <c r="B1751">
        <v>15</v>
      </c>
      <c r="C1751">
        <v>58388755</v>
      </c>
      <c r="D1751">
        <v>58680954</v>
      </c>
      <c r="E1751" t="s">
        <v>5195</v>
      </c>
      <c r="F1751">
        <v>0.25</v>
      </c>
      <c r="G1751" t="s">
        <v>5247</v>
      </c>
      <c r="H1751" t="s">
        <v>6972</v>
      </c>
      <c r="I1751" t="s">
        <v>13</v>
      </c>
      <c r="J1751" t="s">
        <v>1655</v>
      </c>
      <c r="K1751">
        <v>5</v>
      </c>
      <c r="L1751" t="s">
        <v>4506</v>
      </c>
      <c r="M1751">
        <v>5.3229227303442699E-2</v>
      </c>
      <c r="N1751">
        <v>0.66401200508814495</v>
      </c>
    </row>
    <row r="1752" spans="1:14">
      <c r="A1752" t="s">
        <v>1814</v>
      </c>
      <c r="B1752">
        <v>15</v>
      </c>
      <c r="C1752">
        <v>58388755</v>
      </c>
      <c r="D1752">
        <v>58680954</v>
      </c>
      <c r="E1752" t="s">
        <v>5195</v>
      </c>
      <c r="F1752">
        <v>0.05</v>
      </c>
      <c r="G1752" t="s">
        <v>5247</v>
      </c>
      <c r="H1752" t="s">
        <v>6973</v>
      </c>
      <c r="I1752" t="s">
        <v>14</v>
      </c>
      <c r="J1752" t="s">
        <v>1655</v>
      </c>
      <c r="K1752">
        <v>16</v>
      </c>
      <c r="L1752" t="s">
        <v>4544</v>
      </c>
      <c r="M1752">
        <v>7.5593352321114398E-3</v>
      </c>
      <c r="N1752">
        <v>0.26668757724888098</v>
      </c>
    </row>
    <row r="1753" spans="1:14">
      <c r="A1753" t="s">
        <v>1815</v>
      </c>
      <c r="B1753">
        <v>3</v>
      </c>
      <c r="C1753">
        <v>24251510</v>
      </c>
      <c r="D1753">
        <v>24293001</v>
      </c>
      <c r="E1753" t="s">
        <v>5195</v>
      </c>
      <c r="F1753">
        <v>1</v>
      </c>
      <c r="G1753" t="s">
        <v>5247</v>
      </c>
      <c r="H1753" t="s">
        <v>6974</v>
      </c>
      <c r="I1753" t="s">
        <v>14</v>
      </c>
      <c r="J1753" t="s">
        <v>1655</v>
      </c>
      <c r="K1753">
        <v>16</v>
      </c>
      <c r="L1753" t="s">
        <v>5273</v>
      </c>
      <c r="M1753">
        <v>0.806392319465564</v>
      </c>
      <c r="N1753">
        <v>1</v>
      </c>
    </row>
    <row r="1754" spans="1:14">
      <c r="A1754" t="s">
        <v>1816</v>
      </c>
      <c r="B1754">
        <v>19</v>
      </c>
      <c r="C1754">
        <v>44958723</v>
      </c>
      <c r="D1754">
        <v>45461980</v>
      </c>
      <c r="E1754" t="s">
        <v>5195</v>
      </c>
      <c r="F1754">
        <v>0</v>
      </c>
      <c r="G1754" t="s">
        <v>5247</v>
      </c>
      <c r="H1754" t="s">
        <v>6975</v>
      </c>
      <c r="I1754" t="s">
        <v>14</v>
      </c>
      <c r="J1754" t="s">
        <v>1655</v>
      </c>
      <c r="K1754">
        <v>16</v>
      </c>
      <c r="L1754" t="s">
        <v>5247</v>
      </c>
      <c r="M1754">
        <v>0</v>
      </c>
      <c r="N1754">
        <v>0.193607680534436</v>
      </c>
    </row>
    <row r="1755" spans="1:14">
      <c r="A1755" t="s">
        <v>1817</v>
      </c>
      <c r="B1755">
        <v>3</v>
      </c>
      <c r="C1755">
        <v>48152263</v>
      </c>
      <c r="D1755">
        <v>48193753</v>
      </c>
      <c r="E1755" t="s">
        <v>5198</v>
      </c>
      <c r="F1755">
        <v>0.93</v>
      </c>
      <c r="G1755" t="s">
        <v>5247</v>
      </c>
      <c r="H1755" t="s">
        <v>6976</v>
      </c>
      <c r="I1755" t="s">
        <v>14</v>
      </c>
      <c r="J1755" t="s">
        <v>1655</v>
      </c>
      <c r="K1755">
        <v>16</v>
      </c>
      <c r="L1755" t="s">
        <v>4463</v>
      </c>
      <c r="M1755">
        <v>0.70698232304377695</v>
      </c>
      <c r="N1755">
        <v>0.98651507169660801</v>
      </c>
    </row>
    <row r="1756" spans="1:14">
      <c r="A1756" t="s">
        <v>1818</v>
      </c>
      <c r="B1756">
        <v>5</v>
      </c>
      <c r="C1756">
        <v>75719417</v>
      </c>
      <c r="D1756">
        <v>75015242</v>
      </c>
      <c r="E1756" t="s">
        <v>5195</v>
      </c>
      <c r="F1756">
        <v>0</v>
      </c>
      <c r="G1756" t="s">
        <v>5247</v>
      </c>
      <c r="H1756" t="s">
        <v>6977</v>
      </c>
      <c r="I1756" t="s">
        <v>13</v>
      </c>
      <c r="J1756" t="s">
        <v>1655</v>
      </c>
      <c r="K1756">
        <v>5</v>
      </c>
      <c r="L1756" t="s">
        <v>5247</v>
      </c>
      <c r="M1756">
        <v>3.1392529421349397E-17</v>
      </c>
      <c r="N1756">
        <v>0.43448246478317498</v>
      </c>
    </row>
    <row r="1757" spans="1:14">
      <c r="A1757" t="s">
        <v>1818</v>
      </c>
      <c r="B1757">
        <v>5</v>
      </c>
      <c r="C1757">
        <v>75719417</v>
      </c>
      <c r="D1757">
        <v>75015242</v>
      </c>
      <c r="E1757" t="s">
        <v>5195</v>
      </c>
      <c r="F1757">
        <v>0.57999999999999996</v>
      </c>
      <c r="G1757" t="s">
        <v>5247</v>
      </c>
      <c r="H1757" t="s">
        <v>6978</v>
      </c>
      <c r="I1757" t="s">
        <v>14</v>
      </c>
      <c r="J1757" t="s">
        <v>1655</v>
      </c>
      <c r="K1757">
        <v>16</v>
      </c>
      <c r="L1757" t="s">
        <v>4461</v>
      </c>
      <c r="M1757">
        <v>0.34678970965990802</v>
      </c>
      <c r="N1757">
        <v>0.78223306145458205</v>
      </c>
    </row>
    <row r="1758" spans="1:14">
      <c r="A1758" t="s">
        <v>1819</v>
      </c>
      <c r="B1758">
        <v>11</v>
      </c>
      <c r="C1758">
        <v>76555128</v>
      </c>
      <c r="D1758">
        <v>76266172</v>
      </c>
      <c r="E1758" t="s">
        <v>5197</v>
      </c>
      <c r="F1758">
        <v>0.16</v>
      </c>
      <c r="G1758" t="s">
        <v>5247</v>
      </c>
      <c r="H1758" t="s">
        <v>6979</v>
      </c>
      <c r="I1758" t="s">
        <v>13</v>
      </c>
      <c r="J1758" t="s">
        <v>1655</v>
      </c>
      <c r="K1758">
        <v>5</v>
      </c>
      <c r="L1758" t="s">
        <v>4545</v>
      </c>
      <c r="M1758">
        <v>2.44982717590694E-2</v>
      </c>
      <c r="N1758">
        <v>0.59094980429348898</v>
      </c>
    </row>
    <row r="1759" spans="1:14">
      <c r="A1759" t="s">
        <v>1819</v>
      </c>
      <c r="B1759">
        <v>11</v>
      </c>
      <c r="C1759">
        <v>76555128</v>
      </c>
      <c r="D1759">
        <v>76266172</v>
      </c>
      <c r="E1759" t="s">
        <v>5197</v>
      </c>
      <c r="F1759">
        <v>0.48</v>
      </c>
      <c r="G1759" t="s">
        <v>5247</v>
      </c>
      <c r="H1759" t="s">
        <v>6980</v>
      </c>
      <c r="I1759" t="s">
        <v>14</v>
      </c>
      <c r="J1759" t="s">
        <v>1655</v>
      </c>
      <c r="K1759">
        <v>16</v>
      </c>
      <c r="L1759" t="s">
        <v>4549</v>
      </c>
      <c r="M1759">
        <v>0.26400976338675802</v>
      </c>
      <c r="N1759">
        <v>0.70373454383461997</v>
      </c>
    </row>
    <row r="1760" spans="1:14">
      <c r="A1760" t="s">
        <v>1820</v>
      </c>
      <c r="B1760">
        <v>4</v>
      </c>
      <c r="C1760">
        <v>18328201</v>
      </c>
      <c r="D1760">
        <v>18329824</v>
      </c>
      <c r="E1760" t="s">
        <v>5198</v>
      </c>
      <c r="F1760">
        <v>0.44</v>
      </c>
      <c r="G1760" t="s">
        <v>5247</v>
      </c>
      <c r="H1760" t="s">
        <v>6981</v>
      </c>
      <c r="I1760" t="s">
        <v>10</v>
      </c>
      <c r="J1760" t="s">
        <v>1655</v>
      </c>
      <c r="K1760">
        <v>6</v>
      </c>
      <c r="L1760" t="s">
        <v>4466</v>
      </c>
      <c r="M1760">
        <v>0.15241062394160701</v>
      </c>
      <c r="N1760">
        <v>0.774429490606653</v>
      </c>
    </row>
    <row r="1761" spans="1:14">
      <c r="A1761" t="s">
        <v>1820</v>
      </c>
      <c r="B1761">
        <v>4</v>
      </c>
      <c r="C1761">
        <v>18328201</v>
      </c>
      <c r="D1761">
        <v>18329824</v>
      </c>
      <c r="E1761" t="s">
        <v>5198</v>
      </c>
      <c r="F1761">
        <v>0.68</v>
      </c>
      <c r="G1761" t="s">
        <v>5247</v>
      </c>
      <c r="H1761" t="s">
        <v>6982</v>
      </c>
      <c r="I1761" t="s">
        <v>14</v>
      </c>
      <c r="J1761" t="s">
        <v>1655</v>
      </c>
      <c r="K1761">
        <v>16</v>
      </c>
      <c r="L1761" t="s">
        <v>4528</v>
      </c>
      <c r="M1761">
        <v>0.43695957364105598</v>
      </c>
      <c r="N1761">
        <v>0.85334166136654699</v>
      </c>
    </row>
    <row r="1762" spans="1:14">
      <c r="A1762" t="s">
        <v>1823</v>
      </c>
      <c r="B1762">
        <v>16</v>
      </c>
      <c r="C1762">
        <v>56935236</v>
      </c>
      <c r="D1762">
        <v>56969148</v>
      </c>
      <c r="E1762" t="s">
        <v>5196</v>
      </c>
      <c r="F1762">
        <v>0.13</v>
      </c>
      <c r="G1762" t="s">
        <v>5247</v>
      </c>
      <c r="H1762" t="s">
        <v>6983</v>
      </c>
      <c r="I1762" t="s">
        <v>14</v>
      </c>
      <c r="J1762" t="s">
        <v>1655</v>
      </c>
      <c r="K1762">
        <v>16</v>
      </c>
      <c r="L1762" t="s">
        <v>4456</v>
      </c>
      <c r="M1762">
        <v>3.7231133725714703E-2</v>
      </c>
      <c r="N1762">
        <v>0.36603854986976803</v>
      </c>
    </row>
    <row r="1763" spans="1:14">
      <c r="A1763" t="s">
        <v>1824</v>
      </c>
      <c r="B1763">
        <v>12</v>
      </c>
      <c r="C1763">
        <v>57472038</v>
      </c>
      <c r="D1763">
        <v>57865821</v>
      </c>
      <c r="E1763" t="s">
        <v>5197</v>
      </c>
      <c r="F1763">
        <v>0.55000000000000004</v>
      </c>
      <c r="G1763" t="s">
        <v>5247</v>
      </c>
      <c r="H1763" t="s">
        <v>6984</v>
      </c>
      <c r="I1763" t="s">
        <v>13</v>
      </c>
      <c r="J1763" t="s">
        <v>1655</v>
      </c>
      <c r="K1763">
        <v>5</v>
      </c>
      <c r="L1763" t="s">
        <v>4531</v>
      </c>
      <c r="M1763">
        <v>0.19963268488803501</v>
      </c>
      <c r="N1763">
        <v>0.85691906863364697</v>
      </c>
    </row>
    <row r="1764" spans="1:14">
      <c r="A1764" t="s">
        <v>1824</v>
      </c>
      <c r="B1764">
        <v>12</v>
      </c>
      <c r="C1764">
        <v>57472038</v>
      </c>
      <c r="D1764">
        <v>57865821</v>
      </c>
      <c r="E1764" t="s">
        <v>5197</v>
      </c>
      <c r="F1764">
        <v>0.73</v>
      </c>
      <c r="G1764" t="s">
        <v>5247</v>
      </c>
      <c r="H1764" t="s">
        <v>6985</v>
      </c>
      <c r="I1764" t="s">
        <v>14</v>
      </c>
      <c r="J1764" t="s">
        <v>1655</v>
      </c>
      <c r="K1764">
        <v>16</v>
      </c>
      <c r="L1764" t="s">
        <v>5210</v>
      </c>
      <c r="M1764">
        <v>0.485113117456901</v>
      </c>
      <c r="N1764">
        <v>0.88582734949725805</v>
      </c>
    </row>
    <row r="1765" spans="1:14">
      <c r="A1765" t="s">
        <v>1825</v>
      </c>
      <c r="B1765">
        <v>4</v>
      </c>
      <c r="C1765">
        <v>54660085</v>
      </c>
      <c r="D1765">
        <v>55526251</v>
      </c>
      <c r="E1765" t="s">
        <v>5198</v>
      </c>
      <c r="F1765">
        <v>0.51</v>
      </c>
      <c r="G1765" t="s">
        <v>5247</v>
      </c>
      <c r="H1765" t="s">
        <v>6986</v>
      </c>
      <c r="I1765" t="s">
        <v>14</v>
      </c>
      <c r="J1765" t="s">
        <v>1655</v>
      </c>
      <c r="K1765">
        <v>16</v>
      </c>
      <c r="L1765" t="s">
        <v>4514</v>
      </c>
      <c r="M1765">
        <v>0.28809504412547499</v>
      </c>
      <c r="N1765">
        <v>0.72803280226383604</v>
      </c>
    </row>
    <row r="1766" spans="1:14">
      <c r="A1766" t="s">
        <v>1826</v>
      </c>
      <c r="B1766">
        <v>9</v>
      </c>
      <c r="C1766">
        <v>104861961</v>
      </c>
      <c r="D1766">
        <v>107624242</v>
      </c>
      <c r="E1766" t="s">
        <v>5198</v>
      </c>
      <c r="F1766">
        <v>0</v>
      </c>
      <c r="G1766" t="s">
        <v>5247</v>
      </c>
      <c r="H1766" t="s">
        <v>6987</v>
      </c>
      <c r="I1766" t="s">
        <v>14</v>
      </c>
      <c r="J1766" t="s">
        <v>1655</v>
      </c>
      <c r="K1766">
        <v>16</v>
      </c>
      <c r="L1766" t="s">
        <v>5247</v>
      </c>
      <c r="M1766">
        <v>0</v>
      </c>
      <c r="N1766">
        <v>0.193607680534436</v>
      </c>
    </row>
    <row r="1767" spans="1:14">
      <c r="A1767" t="s">
        <v>1827</v>
      </c>
      <c r="B1767">
        <v>16</v>
      </c>
      <c r="C1767">
        <v>68829411</v>
      </c>
      <c r="D1767">
        <v>68863314</v>
      </c>
      <c r="E1767" t="s">
        <v>5197</v>
      </c>
      <c r="F1767">
        <v>0</v>
      </c>
      <c r="G1767" t="s">
        <v>5247</v>
      </c>
      <c r="H1767" t="s">
        <v>6988</v>
      </c>
      <c r="I1767" t="s">
        <v>14</v>
      </c>
      <c r="J1767" t="s">
        <v>1655</v>
      </c>
      <c r="K1767">
        <v>16</v>
      </c>
      <c r="L1767" t="s">
        <v>5247</v>
      </c>
      <c r="M1767">
        <v>0</v>
      </c>
      <c r="N1767">
        <v>0.193607680534436</v>
      </c>
    </row>
    <row r="1768" spans="1:14">
      <c r="A1768" t="s">
        <v>1828</v>
      </c>
      <c r="B1768">
        <v>9</v>
      </c>
      <c r="C1768">
        <v>104789257</v>
      </c>
      <c r="D1768">
        <v>107551538</v>
      </c>
      <c r="E1768" t="s">
        <v>5195</v>
      </c>
      <c r="F1768">
        <v>0.19</v>
      </c>
      <c r="G1768" t="s">
        <v>5247</v>
      </c>
      <c r="H1768" t="s">
        <v>6989</v>
      </c>
      <c r="I1768" t="s">
        <v>14</v>
      </c>
      <c r="J1768" t="s">
        <v>1655</v>
      </c>
      <c r="K1768">
        <v>16</v>
      </c>
      <c r="L1768" t="s">
        <v>4446</v>
      </c>
      <c r="M1768">
        <v>6.7266012751223195E-2</v>
      </c>
      <c r="N1768">
        <v>0.43277074918012698</v>
      </c>
    </row>
    <row r="1769" spans="1:14">
      <c r="A1769" t="s">
        <v>1829</v>
      </c>
      <c r="B1769">
        <v>16</v>
      </c>
      <c r="C1769">
        <v>56983380</v>
      </c>
      <c r="D1769">
        <v>57017292</v>
      </c>
      <c r="E1769" t="s">
        <v>5198</v>
      </c>
      <c r="F1769">
        <v>0</v>
      </c>
      <c r="G1769" t="s">
        <v>5247</v>
      </c>
      <c r="H1769" t="s">
        <v>6990</v>
      </c>
      <c r="I1769" t="s">
        <v>14</v>
      </c>
      <c r="J1769" t="s">
        <v>1655</v>
      </c>
      <c r="K1769">
        <v>16</v>
      </c>
      <c r="L1769" t="s">
        <v>5247</v>
      </c>
      <c r="M1769">
        <v>0</v>
      </c>
      <c r="N1769">
        <v>0.193607680534436</v>
      </c>
    </row>
    <row r="1770" spans="1:14">
      <c r="A1770" t="s">
        <v>1830</v>
      </c>
      <c r="B1770">
        <v>17</v>
      </c>
      <c r="C1770">
        <v>40188233</v>
      </c>
      <c r="D1770">
        <v>38344485</v>
      </c>
      <c r="E1770" t="s">
        <v>5195</v>
      </c>
      <c r="F1770">
        <v>0.68</v>
      </c>
      <c r="G1770" t="s">
        <v>5247</v>
      </c>
      <c r="H1770" t="s">
        <v>6991</v>
      </c>
      <c r="I1770" t="s">
        <v>14</v>
      </c>
      <c r="J1770" t="s">
        <v>1655</v>
      </c>
      <c r="K1770">
        <v>16</v>
      </c>
      <c r="L1770" t="s">
        <v>4528</v>
      </c>
      <c r="M1770">
        <v>0.43695957364105598</v>
      </c>
      <c r="N1770">
        <v>0.85334166136654699</v>
      </c>
    </row>
    <row r="1771" spans="1:14">
      <c r="A1771" t="s">
        <v>1831</v>
      </c>
      <c r="B1771">
        <v>2</v>
      </c>
      <c r="C1771">
        <v>30255587</v>
      </c>
      <c r="D1771">
        <v>30478453</v>
      </c>
      <c r="E1771" t="s">
        <v>5195</v>
      </c>
      <c r="F1771">
        <v>0.12</v>
      </c>
      <c r="G1771" t="s">
        <v>5247</v>
      </c>
      <c r="H1771" t="s">
        <v>6992</v>
      </c>
      <c r="I1771" t="s">
        <v>10</v>
      </c>
      <c r="J1771" t="s">
        <v>1655</v>
      </c>
      <c r="K1771">
        <v>5</v>
      </c>
      <c r="L1771" t="s">
        <v>4457</v>
      </c>
      <c r="M1771">
        <v>1.4658406838233599E-2</v>
      </c>
      <c r="N1771">
        <v>0.55554826639697896</v>
      </c>
    </row>
    <row r="1772" spans="1:14">
      <c r="A1772" t="s">
        <v>1831</v>
      </c>
      <c r="B1772">
        <v>2</v>
      </c>
      <c r="C1772">
        <v>30255587</v>
      </c>
      <c r="D1772">
        <v>30478453</v>
      </c>
      <c r="E1772" t="s">
        <v>5195</v>
      </c>
      <c r="F1772">
        <v>0.31</v>
      </c>
      <c r="G1772" t="s">
        <v>5247</v>
      </c>
      <c r="H1772" t="s">
        <v>6993</v>
      </c>
      <c r="I1772" t="s">
        <v>14</v>
      </c>
      <c r="J1772" t="s">
        <v>1655</v>
      </c>
      <c r="K1772">
        <v>16</v>
      </c>
      <c r="L1772" t="s">
        <v>4485</v>
      </c>
      <c r="M1772">
        <v>0.13998639527478901</v>
      </c>
      <c r="N1772">
        <v>0.553584523328297</v>
      </c>
    </row>
    <row r="1773" spans="1:14">
      <c r="A1773" t="s">
        <v>1832</v>
      </c>
      <c r="B1773">
        <v>7</v>
      </c>
      <c r="C1773">
        <v>80711306</v>
      </c>
      <c r="D1773">
        <v>80340622</v>
      </c>
      <c r="E1773" t="s">
        <v>5197</v>
      </c>
      <c r="F1773">
        <v>0</v>
      </c>
      <c r="G1773" t="s">
        <v>5247</v>
      </c>
      <c r="H1773" t="s">
        <v>6994</v>
      </c>
      <c r="I1773" t="s">
        <v>10</v>
      </c>
      <c r="J1773" t="s">
        <v>1655</v>
      </c>
      <c r="K1773">
        <v>7</v>
      </c>
      <c r="L1773" t="s">
        <v>5247</v>
      </c>
      <c r="M1773">
        <v>0</v>
      </c>
      <c r="N1773">
        <v>0.35433043506668699</v>
      </c>
    </row>
    <row r="1774" spans="1:14">
      <c r="A1774" t="s">
        <v>1832</v>
      </c>
      <c r="B1774">
        <v>7</v>
      </c>
      <c r="C1774">
        <v>80711306</v>
      </c>
      <c r="D1774">
        <v>80340622</v>
      </c>
      <c r="E1774" t="s">
        <v>5197</v>
      </c>
      <c r="F1774">
        <v>0</v>
      </c>
      <c r="G1774" t="s">
        <v>5247</v>
      </c>
      <c r="H1774" t="s">
        <v>6995</v>
      </c>
      <c r="I1774" t="s">
        <v>13</v>
      </c>
      <c r="J1774" t="s">
        <v>1655</v>
      </c>
      <c r="K1774">
        <v>7</v>
      </c>
      <c r="L1774" t="s">
        <v>5247</v>
      </c>
      <c r="M1774">
        <v>0</v>
      </c>
      <c r="N1774">
        <v>0.35433043506668699</v>
      </c>
    </row>
    <row r="1775" spans="1:14">
      <c r="A1775" t="s">
        <v>1832</v>
      </c>
      <c r="B1775">
        <v>7</v>
      </c>
      <c r="C1775">
        <v>80711306</v>
      </c>
      <c r="D1775">
        <v>80340622</v>
      </c>
      <c r="E1775" t="s">
        <v>5197</v>
      </c>
      <c r="F1775">
        <v>0</v>
      </c>
      <c r="G1775" t="s">
        <v>5247</v>
      </c>
      <c r="H1775" t="s">
        <v>6996</v>
      </c>
      <c r="I1775" t="s">
        <v>14</v>
      </c>
      <c r="J1775" t="s">
        <v>1655</v>
      </c>
      <c r="K1775">
        <v>16</v>
      </c>
      <c r="L1775" t="s">
        <v>5247</v>
      </c>
      <c r="M1775">
        <v>0</v>
      </c>
      <c r="N1775">
        <v>0.193607680534436</v>
      </c>
    </row>
    <row r="1776" spans="1:14">
      <c r="A1776" t="s">
        <v>1833</v>
      </c>
      <c r="B1776">
        <v>11</v>
      </c>
      <c r="C1776">
        <v>116710925</v>
      </c>
      <c r="D1776">
        <v>116581641</v>
      </c>
      <c r="E1776" t="s">
        <v>5198</v>
      </c>
      <c r="F1776">
        <v>0.76</v>
      </c>
      <c r="G1776" t="s">
        <v>5247</v>
      </c>
      <c r="H1776" t="s">
        <v>6997</v>
      </c>
      <c r="I1776" t="s">
        <v>14</v>
      </c>
      <c r="J1776" t="s">
        <v>1655</v>
      </c>
      <c r="K1776">
        <v>16</v>
      </c>
      <c r="L1776" t="s">
        <v>4440</v>
      </c>
      <c r="M1776">
        <v>0.51511649459244402</v>
      </c>
      <c r="N1776">
        <v>0.90420751152964995</v>
      </c>
    </row>
    <row r="1777" spans="1:14">
      <c r="A1777" t="s">
        <v>1834</v>
      </c>
      <c r="B1777">
        <v>12</v>
      </c>
      <c r="C1777">
        <v>101480178</v>
      </c>
      <c r="D1777">
        <v>101873956</v>
      </c>
      <c r="E1777" t="s">
        <v>5195</v>
      </c>
      <c r="F1777">
        <v>0.78</v>
      </c>
      <c r="G1777" t="s">
        <v>5247</v>
      </c>
      <c r="H1777" t="s">
        <v>6998</v>
      </c>
      <c r="I1777" t="s">
        <v>10</v>
      </c>
      <c r="J1777" t="s">
        <v>1655</v>
      </c>
      <c r="K1777">
        <v>7</v>
      </c>
      <c r="L1777" t="s">
        <v>4529</v>
      </c>
      <c r="M1777">
        <v>0.41499389823052402</v>
      </c>
      <c r="N1777">
        <v>0.946581058132131</v>
      </c>
    </row>
    <row r="1778" spans="1:14">
      <c r="A1778" t="s">
        <v>1834</v>
      </c>
      <c r="B1778">
        <v>12</v>
      </c>
      <c r="C1778">
        <v>101480178</v>
      </c>
      <c r="D1778">
        <v>101873956</v>
      </c>
      <c r="E1778" t="s">
        <v>5195</v>
      </c>
      <c r="F1778">
        <v>0.55000000000000004</v>
      </c>
      <c r="G1778" t="s">
        <v>5247</v>
      </c>
      <c r="H1778" t="s">
        <v>6999</v>
      </c>
      <c r="I1778" t="s">
        <v>13</v>
      </c>
      <c r="J1778" t="s">
        <v>1655</v>
      </c>
      <c r="K1778">
        <v>5</v>
      </c>
      <c r="L1778" t="s">
        <v>4531</v>
      </c>
      <c r="M1778">
        <v>0.19963268488803501</v>
      </c>
      <c r="N1778">
        <v>0.85691906863364697</v>
      </c>
    </row>
    <row r="1779" spans="1:14">
      <c r="A1779" t="s">
        <v>1834</v>
      </c>
      <c r="B1779">
        <v>12</v>
      </c>
      <c r="C1779">
        <v>101480178</v>
      </c>
      <c r="D1779">
        <v>101873956</v>
      </c>
      <c r="E1779" t="s">
        <v>5195</v>
      </c>
      <c r="F1779">
        <v>0.85</v>
      </c>
      <c r="G1779" t="s">
        <v>5247</v>
      </c>
      <c r="H1779" t="s">
        <v>7000</v>
      </c>
      <c r="I1779" t="s">
        <v>14</v>
      </c>
      <c r="J1779" t="s">
        <v>1655</v>
      </c>
      <c r="K1779">
        <v>16</v>
      </c>
      <c r="L1779" t="s">
        <v>4524</v>
      </c>
      <c r="M1779">
        <v>0.61113277891426498</v>
      </c>
      <c r="N1779">
        <v>0.95334184471162997</v>
      </c>
    </row>
    <row r="1780" spans="1:14">
      <c r="A1780" t="s">
        <v>1835</v>
      </c>
      <c r="B1780">
        <v>8</v>
      </c>
      <c r="C1780">
        <v>102871402</v>
      </c>
      <c r="D1780">
        <v>103883630</v>
      </c>
      <c r="E1780" t="s">
        <v>5196</v>
      </c>
      <c r="F1780">
        <v>0.03</v>
      </c>
      <c r="G1780" t="s">
        <v>5247</v>
      </c>
      <c r="H1780" t="s">
        <v>7001</v>
      </c>
      <c r="I1780" t="s">
        <v>14</v>
      </c>
      <c r="J1780" t="s">
        <v>1655</v>
      </c>
      <c r="K1780">
        <v>17</v>
      </c>
      <c r="L1780" t="s">
        <v>4556</v>
      </c>
      <c r="M1780">
        <v>3.1908525228923602E-3</v>
      </c>
      <c r="N1780">
        <v>0.230068194385428</v>
      </c>
    </row>
    <row r="1781" spans="1:14">
      <c r="A1781" t="s">
        <v>1837</v>
      </c>
      <c r="B1781">
        <v>16</v>
      </c>
      <c r="C1781">
        <v>67979568</v>
      </c>
      <c r="D1781">
        <v>68013471</v>
      </c>
      <c r="E1781" t="s">
        <v>5198</v>
      </c>
      <c r="F1781">
        <v>7.0000000000000007E-2</v>
      </c>
      <c r="G1781" t="s">
        <v>5247</v>
      </c>
      <c r="H1781" t="s">
        <v>7002</v>
      </c>
      <c r="I1781" t="s">
        <v>14</v>
      </c>
      <c r="J1781" t="s">
        <v>1655</v>
      </c>
      <c r="K1781">
        <v>16</v>
      </c>
      <c r="L1781" t="s">
        <v>4543</v>
      </c>
      <c r="M1781">
        <v>1.34849283033924E-2</v>
      </c>
      <c r="N1781">
        <v>0.29301767695622299</v>
      </c>
    </row>
    <row r="1782" spans="1:14">
      <c r="A1782" t="s">
        <v>1838</v>
      </c>
      <c r="B1782">
        <v>16</v>
      </c>
      <c r="C1782">
        <v>67991092</v>
      </c>
      <c r="D1782">
        <v>68024995</v>
      </c>
      <c r="E1782" t="s">
        <v>5196</v>
      </c>
      <c r="F1782">
        <v>0</v>
      </c>
      <c r="G1782" t="s">
        <v>5247</v>
      </c>
      <c r="H1782" t="s">
        <v>7003</v>
      </c>
      <c r="I1782" t="s">
        <v>14</v>
      </c>
      <c r="J1782" t="s">
        <v>1655</v>
      </c>
      <c r="K1782">
        <v>16</v>
      </c>
      <c r="L1782" t="s">
        <v>5247</v>
      </c>
      <c r="M1782">
        <v>0</v>
      </c>
      <c r="N1782">
        <v>0.193607680534436</v>
      </c>
    </row>
    <row r="1783" spans="1:14">
      <c r="A1783" t="s">
        <v>1839</v>
      </c>
      <c r="B1783">
        <v>12</v>
      </c>
      <c r="C1783">
        <v>83623264</v>
      </c>
      <c r="D1783">
        <v>84017043</v>
      </c>
      <c r="E1783" t="s">
        <v>5198</v>
      </c>
      <c r="F1783">
        <v>0.76</v>
      </c>
      <c r="G1783" t="s">
        <v>5247</v>
      </c>
      <c r="H1783" t="s">
        <v>7004</v>
      </c>
      <c r="I1783" t="s">
        <v>14</v>
      </c>
      <c r="J1783" t="s">
        <v>1655</v>
      </c>
      <c r="K1783">
        <v>16</v>
      </c>
      <c r="L1783" t="s">
        <v>4440</v>
      </c>
      <c r="M1783">
        <v>0.51511649459244402</v>
      </c>
      <c r="N1783">
        <v>0.90420751152964995</v>
      </c>
    </row>
    <row r="1784" spans="1:14">
      <c r="A1784" t="s">
        <v>1840</v>
      </c>
      <c r="B1784">
        <v>15</v>
      </c>
      <c r="C1784">
        <v>81100562</v>
      </c>
      <c r="D1784">
        <v>81392903</v>
      </c>
      <c r="E1784" t="s">
        <v>5195</v>
      </c>
      <c r="F1784">
        <v>0.06</v>
      </c>
      <c r="G1784" t="s">
        <v>5247</v>
      </c>
      <c r="H1784" t="s">
        <v>7005</v>
      </c>
      <c r="I1784" t="s">
        <v>10</v>
      </c>
      <c r="J1784" t="s">
        <v>1655</v>
      </c>
      <c r="K1784">
        <v>6</v>
      </c>
      <c r="L1784" t="s">
        <v>4460</v>
      </c>
      <c r="M1784">
        <v>4.78472059018753E-3</v>
      </c>
      <c r="N1784">
        <v>0.458709452763718</v>
      </c>
    </row>
    <row r="1785" spans="1:14">
      <c r="A1785" t="s">
        <v>1840</v>
      </c>
      <c r="B1785">
        <v>15</v>
      </c>
      <c r="C1785">
        <v>81100562</v>
      </c>
      <c r="D1785">
        <v>81392903</v>
      </c>
      <c r="E1785" t="s">
        <v>5195</v>
      </c>
      <c r="F1785">
        <v>0.18</v>
      </c>
      <c r="G1785" t="s">
        <v>5247</v>
      </c>
      <c r="H1785" t="s">
        <v>7006</v>
      </c>
      <c r="I1785" t="s">
        <v>13</v>
      </c>
      <c r="J1785" t="s">
        <v>1655</v>
      </c>
      <c r="K1785">
        <v>7</v>
      </c>
      <c r="L1785" t="s">
        <v>4477</v>
      </c>
      <c r="M1785">
        <v>3.8129988895097999E-2</v>
      </c>
      <c r="N1785">
        <v>0.54864148954758196</v>
      </c>
    </row>
    <row r="1786" spans="1:14">
      <c r="A1786" t="s">
        <v>1840</v>
      </c>
      <c r="B1786">
        <v>15</v>
      </c>
      <c r="C1786">
        <v>81100562</v>
      </c>
      <c r="D1786">
        <v>81392903</v>
      </c>
      <c r="E1786" t="s">
        <v>5195</v>
      </c>
      <c r="F1786">
        <v>0</v>
      </c>
      <c r="G1786" t="s">
        <v>5247</v>
      </c>
      <c r="H1786" t="s">
        <v>7007</v>
      </c>
      <c r="I1786" t="s">
        <v>14</v>
      </c>
      <c r="J1786" t="s">
        <v>1655</v>
      </c>
      <c r="K1786">
        <v>16</v>
      </c>
      <c r="L1786" t="s">
        <v>5247</v>
      </c>
      <c r="M1786">
        <v>0</v>
      </c>
      <c r="N1786">
        <v>0.193607680534436</v>
      </c>
    </row>
    <row r="1787" spans="1:14">
      <c r="A1787" t="s">
        <v>1841</v>
      </c>
      <c r="B1787">
        <v>9</v>
      </c>
      <c r="C1787">
        <v>104796778</v>
      </c>
      <c r="D1787">
        <v>107559059</v>
      </c>
      <c r="E1787" t="s">
        <v>5196</v>
      </c>
      <c r="F1787">
        <v>0.62</v>
      </c>
      <c r="G1787" t="s">
        <v>5247</v>
      </c>
      <c r="H1787" t="s">
        <v>7008</v>
      </c>
      <c r="I1787" t="s">
        <v>10</v>
      </c>
      <c r="J1787" t="s">
        <v>1655</v>
      </c>
      <c r="K1787">
        <v>7</v>
      </c>
      <c r="L1787" t="s">
        <v>4522</v>
      </c>
      <c r="M1787">
        <v>0.28543896146875603</v>
      </c>
      <c r="N1787">
        <v>0.86952173411523903</v>
      </c>
    </row>
    <row r="1788" spans="1:14">
      <c r="A1788" t="s">
        <v>1841</v>
      </c>
      <c r="B1788">
        <v>9</v>
      </c>
      <c r="C1788">
        <v>104796778</v>
      </c>
      <c r="D1788">
        <v>107559059</v>
      </c>
      <c r="E1788" t="s">
        <v>5196</v>
      </c>
      <c r="F1788">
        <v>1</v>
      </c>
      <c r="G1788" t="s">
        <v>5247</v>
      </c>
      <c r="H1788" t="s">
        <v>7009</v>
      </c>
      <c r="I1788" t="s">
        <v>14</v>
      </c>
      <c r="J1788" t="s">
        <v>1655</v>
      </c>
      <c r="K1788">
        <v>16</v>
      </c>
      <c r="L1788" t="s">
        <v>5273</v>
      </c>
      <c r="M1788">
        <v>0.806392319465564</v>
      </c>
      <c r="N1788">
        <v>1</v>
      </c>
    </row>
    <row r="1789" spans="1:14">
      <c r="A1789" t="s">
        <v>1844</v>
      </c>
      <c r="B1789">
        <v>6</v>
      </c>
      <c r="C1789">
        <v>131576138</v>
      </c>
      <c r="D1789">
        <v>131897278</v>
      </c>
      <c r="E1789" t="s">
        <v>5197</v>
      </c>
      <c r="F1789">
        <v>0.84</v>
      </c>
      <c r="G1789" t="s">
        <v>5247</v>
      </c>
      <c r="H1789" t="s">
        <v>7010</v>
      </c>
      <c r="I1789" t="s">
        <v>14</v>
      </c>
      <c r="J1789" t="s">
        <v>1655</v>
      </c>
      <c r="K1789">
        <v>16</v>
      </c>
      <c r="L1789" t="s">
        <v>4451</v>
      </c>
      <c r="M1789">
        <v>0.59994935172950103</v>
      </c>
      <c r="N1789">
        <v>0.94839742550708295</v>
      </c>
    </row>
    <row r="1790" spans="1:14">
      <c r="A1790" t="s">
        <v>1845</v>
      </c>
      <c r="B1790">
        <v>16</v>
      </c>
      <c r="C1790">
        <v>56561309</v>
      </c>
      <c r="D1790">
        <v>56595221</v>
      </c>
      <c r="E1790" t="s">
        <v>5198</v>
      </c>
      <c r="F1790">
        <v>0</v>
      </c>
      <c r="G1790" t="s">
        <v>5247</v>
      </c>
      <c r="H1790" t="s">
        <v>7011</v>
      </c>
      <c r="I1790" t="s">
        <v>14</v>
      </c>
      <c r="J1790" t="s">
        <v>1655</v>
      </c>
      <c r="K1790">
        <v>16</v>
      </c>
      <c r="L1790" t="s">
        <v>5247</v>
      </c>
      <c r="M1790">
        <v>0</v>
      </c>
      <c r="N1790">
        <v>0.193607680534436</v>
      </c>
    </row>
    <row r="1791" spans="1:14">
      <c r="A1791" t="s">
        <v>1846</v>
      </c>
      <c r="B1791">
        <v>21</v>
      </c>
      <c r="C1791">
        <v>34971255</v>
      </c>
      <c r="D1791">
        <v>36343552</v>
      </c>
      <c r="E1791" t="s">
        <v>5195</v>
      </c>
      <c r="F1791">
        <v>0.61</v>
      </c>
      <c r="G1791" t="s">
        <v>5247</v>
      </c>
      <c r="H1791" t="s">
        <v>7012</v>
      </c>
      <c r="I1791" t="s">
        <v>14</v>
      </c>
      <c r="J1791" t="s">
        <v>1655</v>
      </c>
      <c r="K1791">
        <v>16</v>
      </c>
      <c r="L1791" t="s">
        <v>4452</v>
      </c>
      <c r="M1791">
        <v>0.37303483850642699</v>
      </c>
      <c r="N1791">
        <v>0.80437147177599699</v>
      </c>
    </row>
    <row r="1792" spans="1:14">
      <c r="A1792" t="s">
        <v>1847</v>
      </c>
      <c r="B1792">
        <v>15</v>
      </c>
      <c r="C1792">
        <v>42387225</v>
      </c>
      <c r="D1792">
        <v>42679423</v>
      </c>
      <c r="E1792" t="s">
        <v>5195</v>
      </c>
      <c r="F1792">
        <v>0</v>
      </c>
      <c r="G1792" t="s">
        <v>5247</v>
      </c>
      <c r="H1792" t="s">
        <v>7013</v>
      </c>
      <c r="I1792" t="s">
        <v>14</v>
      </c>
      <c r="J1792" t="s">
        <v>1655</v>
      </c>
      <c r="K1792">
        <v>16</v>
      </c>
      <c r="L1792" t="s">
        <v>5247</v>
      </c>
      <c r="M1792">
        <v>0</v>
      </c>
      <c r="N1792">
        <v>0.193607680534436</v>
      </c>
    </row>
    <row r="1793" spans="1:14">
      <c r="A1793" t="s">
        <v>1848</v>
      </c>
      <c r="B1793">
        <v>19</v>
      </c>
      <c r="C1793">
        <v>8389434</v>
      </c>
      <c r="D1793">
        <v>8454318</v>
      </c>
      <c r="E1793" t="s">
        <v>5197</v>
      </c>
      <c r="F1793">
        <v>0.21</v>
      </c>
      <c r="G1793" t="s">
        <v>5247</v>
      </c>
      <c r="H1793" t="s">
        <v>7014</v>
      </c>
      <c r="I1793" t="s">
        <v>14</v>
      </c>
      <c r="J1793" t="s">
        <v>1655</v>
      </c>
      <c r="K1793">
        <v>16</v>
      </c>
      <c r="L1793" t="s">
        <v>4442</v>
      </c>
      <c r="M1793">
        <v>7.8338045832293507E-2</v>
      </c>
      <c r="N1793">
        <v>0.45395440887768002</v>
      </c>
    </row>
    <row r="1794" spans="1:14">
      <c r="A1794" t="s">
        <v>1849</v>
      </c>
      <c r="B1794">
        <v>8</v>
      </c>
      <c r="C1794">
        <v>20098835</v>
      </c>
      <c r="D1794">
        <v>19956346</v>
      </c>
      <c r="E1794" t="s">
        <v>5196</v>
      </c>
      <c r="F1794">
        <v>0.48</v>
      </c>
      <c r="G1794" t="s">
        <v>5247</v>
      </c>
      <c r="H1794" t="s">
        <v>7015</v>
      </c>
      <c r="I1794" t="s">
        <v>13</v>
      </c>
      <c r="J1794" t="s">
        <v>1655</v>
      </c>
      <c r="K1794">
        <v>5</v>
      </c>
      <c r="L1794" t="s">
        <v>4549</v>
      </c>
      <c r="M1794">
        <v>0.15926236867858701</v>
      </c>
      <c r="N1794">
        <v>0.81811692991273999</v>
      </c>
    </row>
    <row r="1795" spans="1:14">
      <c r="A1795" t="s">
        <v>1849</v>
      </c>
      <c r="B1795">
        <v>8</v>
      </c>
      <c r="C1795">
        <v>20098835</v>
      </c>
      <c r="D1795">
        <v>19956346</v>
      </c>
      <c r="E1795" t="s">
        <v>5196</v>
      </c>
      <c r="F1795">
        <v>0.28999999999999998</v>
      </c>
      <c r="G1795" t="s">
        <v>5247</v>
      </c>
      <c r="H1795" t="s">
        <v>7016</v>
      </c>
      <c r="I1795" t="s">
        <v>14</v>
      </c>
      <c r="J1795" t="s">
        <v>1655</v>
      </c>
      <c r="K1795">
        <v>16</v>
      </c>
      <c r="L1795" t="s">
        <v>4488</v>
      </c>
      <c r="M1795">
        <v>0.12690074085692801</v>
      </c>
      <c r="N1795">
        <v>0.53441448496753496</v>
      </c>
    </row>
    <row r="1796" spans="1:14">
      <c r="A1796" t="s">
        <v>1850</v>
      </c>
      <c r="B1796">
        <v>1</v>
      </c>
      <c r="C1796">
        <v>107006623</v>
      </c>
      <c r="D1796">
        <v>107549245</v>
      </c>
      <c r="E1796" t="s">
        <v>5196</v>
      </c>
      <c r="F1796">
        <v>0.92</v>
      </c>
      <c r="G1796" t="s">
        <v>5247</v>
      </c>
      <c r="H1796" t="s">
        <v>7017</v>
      </c>
      <c r="I1796" t="s">
        <v>10</v>
      </c>
      <c r="J1796" t="s">
        <v>1655</v>
      </c>
      <c r="K1796">
        <v>5</v>
      </c>
      <c r="L1796" t="s">
        <v>4547</v>
      </c>
      <c r="M1796">
        <v>0.48202211716239102</v>
      </c>
      <c r="N1796">
        <v>0.99301261241974204</v>
      </c>
    </row>
    <row r="1797" spans="1:14">
      <c r="A1797" t="s">
        <v>1850</v>
      </c>
      <c r="B1797">
        <v>1</v>
      </c>
      <c r="C1797">
        <v>107006623</v>
      </c>
      <c r="D1797">
        <v>107549245</v>
      </c>
      <c r="E1797" t="s">
        <v>5196</v>
      </c>
      <c r="F1797">
        <v>0.16</v>
      </c>
      <c r="G1797" t="s">
        <v>5247</v>
      </c>
      <c r="H1797" t="s">
        <v>7018</v>
      </c>
      <c r="I1797" t="s">
        <v>14</v>
      </c>
      <c r="J1797" t="s">
        <v>1655</v>
      </c>
      <c r="K1797">
        <v>16</v>
      </c>
      <c r="L1797" t="s">
        <v>4545</v>
      </c>
      <c r="M1797">
        <v>5.1602574492917601E-2</v>
      </c>
      <c r="N1797">
        <v>0.40005064827049902</v>
      </c>
    </row>
    <row r="1798" spans="1:14">
      <c r="A1798" t="s">
        <v>1853</v>
      </c>
      <c r="B1798">
        <v>16</v>
      </c>
      <c r="C1798">
        <v>56985620</v>
      </c>
      <c r="D1798">
        <v>57019532</v>
      </c>
      <c r="E1798" t="s">
        <v>5196</v>
      </c>
      <c r="F1798">
        <v>0.61</v>
      </c>
      <c r="G1798" t="s">
        <v>5247</v>
      </c>
      <c r="H1798" t="s">
        <v>7019</v>
      </c>
      <c r="I1798" t="s">
        <v>14</v>
      </c>
      <c r="J1798" t="s">
        <v>1655</v>
      </c>
      <c r="K1798">
        <v>16</v>
      </c>
      <c r="L1798" t="s">
        <v>4452</v>
      </c>
      <c r="M1798">
        <v>0.37303483850642699</v>
      </c>
      <c r="N1798">
        <v>0.80437147177599699</v>
      </c>
    </row>
    <row r="1799" spans="1:14">
      <c r="A1799" t="s">
        <v>1854</v>
      </c>
      <c r="B1799">
        <v>16</v>
      </c>
      <c r="C1799">
        <v>56992382</v>
      </c>
      <c r="D1799">
        <v>57026294</v>
      </c>
      <c r="E1799" t="s">
        <v>5196</v>
      </c>
      <c r="F1799">
        <v>0.28000000000000003</v>
      </c>
      <c r="G1799" t="s">
        <v>5247</v>
      </c>
      <c r="H1799" t="s">
        <v>7020</v>
      </c>
      <c r="I1799" t="s">
        <v>14</v>
      </c>
      <c r="J1799" t="s">
        <v>1655</v>
      </c>
      <c r="K1799">
        <v>16</v>
      </c>
      <c r="L1799" t="s">
        <v>4558</v>
      </c>
      <c r="M1799">
        <v>0.120490916853126</v>
      </c>
      <c r="N1799">
        <v>0.52469646258202596</v>
      </c>
    </row>
    <row r="1800" spans="1:14">
      <c r="A1800" t="s">
        <v>1855</v>
      </c>
      <c r="B1800">
        <v>22</v>
      </c>
      <c r="C1800">
        <v>38198661</v>
      </c>
      <c r="D1800">
        <v>38594668</v>
      </c>
      <c r="E1800" t="s">
        <v>5196</v>
      </c>
      <c r="F1800">
        <v>0.38</v>
      </c>
      <c r="G1800" t="s">
        <v>5247</v>
      </c>
      <c r="H1800" t="s">
        <v>7021</v>
      </c>
      <c r="I1800" t="s">
        <v>13</v>
      </c>
      <c r="J1800" t="s">
        <v>1655</v>
      </c>
      <c r="K1800">
        <v>5</v>
      </c>
      <c r="L1800" t="s">
        <v>4441</v>
      </c>
      <c r="M1800">
        <v>0.107973695285009</v>
      </c>
      <c r="N1800">
        <v>0.75630209626295297</v>
      </c>
    </row>
    <row r="1801" spans="1:14">
      <c r="A1801" t="s">
        <v>1855</v>
      </c>
      <c r="B1801">
        <v>22</v>
      </c>
      <c r="C1801">
        <v>38198661</v>
      </c>
      <c r="D1801">
        <v>38594668</v>
      </c>
      <c r="E1801" t="s">
        <v>5196</v>
      </c>
      <c r="F1801">
        <v>0.42</v>
      </c>
      <c r="G1801" t="s">
        <v>5247</v>
      </c>
      <c r="H1801" t="s">
        <v>7022</v>
      </c>
      <c r="I1801" t="s">
        <v>14</v>
      </c>
      <c r="J1801" t="s">
        <v>1655</v>
      </c>
      <c r="K1801">
        <v>16</v>
      </c>
      <c r="L1801" t="s">
        <v>4508</v>
      </c>
      <c r="M1801">
        <v>0.21776693854541801</v>
      </c>
      <c r="N1801">
        <v>0.65321029034009204</v>
      </c>
    </row>
    <row r="1802" spans="1:14">
      <c r="A1802" t="s">
        <v>1856</v>
      </c>
      <c r="B1802">
        <v>10</v>
      </c>
      <c r="C1802">
        <v>121141109</v>
      </c>
      <c r="D1802">
        <v>122900623</v>
      </c>
      <c r="E1802" t="s">
        <v>5196</v>
      </c>
      <c r="F1802">
        <v>0</v>
      </c>
      <c r="G1802" t="s">
        <v>5247</v>
      </c>
      <c r="H1802" t="s">
        <v>7023</v>
      </c>
      <c r="I1802" t="s">
        <v>14</v>
      </c>
      <c r="J1802" t="s">
        <v>1655</v>
      </c>
      <c r="K1802">
        <v>16</v>
      </c>
      <c r="L1802" t="s">
        <v>5247</v>
      </c>
      <c r="M1802">
        <v>0</v>
      </c>
      <c r="N1802">
        <v>0.193607680534436</v>
      </c>
    </row>
    <row r="1803" spans="1:14">
      <c r="A1803" t="s">
        <v>1857</v>
      </c>
      <c r="B1803">
        <v>5</v>
      </c>
      <c r="C1803">
        <v>39522379</v>
      </c>
      <c r="D1803">
        <v>39522481</v>
      </c>
      <c r="E1803" t="s">
        <v>5195</v>
      </c>
      <c r="F1803">
        <v>0.03</v>
      </c>
      <c r="G1803" t="s">
        <v>5247</v>
      </c>
      <c r="H1803" t="s">
        <v>7024</v>
      </c>
      <c r="I1803" t="s">
        <v>13</v>
      </c>
      <c r="J1803" t="s">
        <v>1655</v>
      </c>
      <c r="K1803">
        <v>5</v>
      </c>
      <c r="L1803" t="s">
        <v>4556</v>
      </c>
      <c r="M1803">
        <v>1.0891059181564601E-3</v>
      </c>
      <c r="N1803">
        <v>0.46732441097802802</v>
      </c>
    </row>
    <row r="1804" spans="1:14">
      <c r="A1804" t="s">
        <v>1857</v>
      </c>
      <c r="B1804">
        <v>5</v>
      </c>
      <c r="C1804">
        <v>39522379</v>
      </c>
      <c r="D1804">
        <v>39522481</v>
      </c>
      <c r="E1804" t="s">
        <v>5195</v>
      </c>
      <c r="F1804">
        <v>0.48</v>
      </c>
      <c r="G1804" t="s">
        <v>5247</v>
      </c>
      <c r="H1804" t="s">
        <v>7025</v>
      </c>
      <c r="I1804" t="s">
        <v>14</v>
      </c>
      <c r="J1804" t="s">
        <v>1655</v>
      </c>
      <c r="K1804">
        <v>16</v>
      </c>
      <c r="L1804" t="s">
        <v>4549</v>
      </c>
      <c r="M1804">
        <v>0.26400976338675802</v>
      </c>
      <c r="N1804">
        <v>0.70373454383461997</v>
      </c>
    </row>
    <row r="1805" spans="1:14">
      <c r="A1805" t="s">
        <v>1858</v>
      </c>
      <c r="B1805">
        <v>15</v>
      </c>
      <c r="C1805">
        <v>43953733</v>
      </c>
      <c r="D1805">
        <v>44245931</v>
      </c>
      <c r="E1805" t="s">
        <v>5196</v>
      </c>
      <c r="F1805">
        <v>0.95</v>
      </c>
      <c r="G1805" t="s">
        <v>5247</v>
      </c>
      <c r="H1805" t="s">
        <v>7026</v>
      </c>
      <c r="I1805" t="s">
        <v>14</v>
      </c>
      <c r="J1805" t="s">
        <v>1655</v>
      </c>
      <c r="K1805">
        <v>16</v>
      </c>
      <c r="L1805" t="s">
        <v>4533</v>
      </c>
      <c r="M1805">
        <v>0.73331242275111896</v>
      </c>
      <c r="N1805">
        <v>0.99244066476788895</v>
      </c>
    </row>
    <row r="1806" spans="1:14">
      <c r="A1806" t="s">
        <v>1859</v>
      </c>
      <c r="B1806">
        <v>5</v>
      </c>
      <c r="C1806">
        <v>149832305</v>
      </c>
      <c r="D1806">
        <v>149211868</v>
      </c>
      <c r="E1806" t="s">
        <v>5198</v>
      </c>
      <c r="F1806">
        <v>0.66</v>
      </c>
      <c r="G1806" t="s">
        <v>5247</v>
      </c>
      <c r="H1806" t="s">
        <v>7027</v>
      </c>
      <c r="I1806" t="s">
        <v>14</v>
      </c>
      <c r="J1806" t="s">
        <v>1655</v>
      </c>
      <c r="K1806">
        <v>16</v>
      </c>
      <c r="L1806" t="s">
        <v>4481</v>
      </c>
      <c r="M1806">
        <v>0.41829747073185303</v>
      </c>
      <c r="N1806">
        <v>0.83974807149712805</v>
      </c>
    </row>
    <row r="1807" spans="1:14">
      <c r="A1807" t="s">
        <v>1860</v>
      </c>
      <c r="B1807">
        <v>8</v>
      </c>
      <c r="C1807">
        <v>9247662</v>
      </c>
      <c r="D1807">
        <v>9105172</v>
      </c>
      <c r="E1807" t="s">
        <v>5198</v>
      </c>
      <c r="F1807">
        <v>0.1</v>
      </c>
      <c r="G1807" t="s">
        <v>5247</v>
      </c>
      <c r="H1807" t="s">
        <v>7028</v>
      </c>
      <c r="I1807" t="s">
        <v>13</v>
      </c>
      <c r="J1807" t="s">
        <v>1655</v>
      </c>
      <c r="K1807">
        <v>5</v>
      </c>
      <c r="L1807" t="s">
        <v>4482</v>
      </c>
      <c r="M1807">
        <v>1.0529954359016601E-2</v>
      </c>
      <c r="N1807">
        <v>0.53705601746752296</v>
      </c>
    </row>
    <row r="1808" spans="1:14">
      <c r="A1808" t="s">
        <v>1860</v>
      </c>
      <c r="B1808">
        <v>8</v>
      </c>
      <c r="C1808">
        <v>9247662</v>
      </c>
      <c r="D1808">
        <v>9105172</v>
      </c>
      <c r="E1808" t="s">
        <v>5198</v>
      </c>
      <c r="F1808">
        <v>0.77</v>
      </c>
      <c r="G1808" t="s">
        <v>5247</v>
      </c>
      <c r="H1808" t="s">
        <v>7029</v>
      </c>
      <c r="I1808" t="s">
        <v>14</v>
      </c>
      <c r="J1808" t="s">
        <v>1655</v>
      </c>
      <c r="K1808">
        <v>16</v>
      </c>
      <c r="L1808" t="s">
        <v>4523</v>
      </c>
      <c r="M1808">
        <v>0.52531880838197897</v>
      </c>
      <c r="N1808">
        <v>0.91013304412942597</v>
      </c>
    </row>
    <row r="1809" spans="1:14">
      <c r="A1809" t="s">
        <v>1861</v>
      </c>
      <c r="B1809">
        <v>8</v>
      </c>
      <c r="C1809">
        <v>9292102</v>
      </c>
      <c r="D1809">
        <v>9149612</v>
      </c>
      <c r="E1809" t="s">
        <v>5197</v>
      </c>
      <c r="F1809">
        <v>0</v>
      </c>
      <c r="G1809" t="s">
        <v>5247</v>
      </c>
      <c r="H1809" t="s">
        <v>7030</v>
      </c>
      <c r="I1809" t="s">
        <v>14</v>
      </c>
      <c r="J1809" t="s">
        <v>1655</v>
      </c>
      <c r="K1809">
        <v>16</v>
      </c>
      <c r="L1809" t="s">
        <v>5247</v>
      </c>
      <c r="M1809">
        <v>0</v>
      </c>
      <c r="N1809">
        <v>0.193607680534436</v>
      </c>
    </row>
    <row r="1810" spans="1:14">
      <c r="A1810" t="s">
        <v>1862</v>
      </c>
      <c r="B1810">
        <v>17</v>
      </c>
      <c r="C1810">
        <v>40038043</v>
      </c>
      <c r="D1810">
        <v>38194296</v>
      </c>
      <c r="E1810" t="s">
        <v>5198</v>
      </c>
      <c r="F1810">
        <v>0.46</v>
      </c>
      <c r="G1810" t="s">
        <v>5247</v>
      </c>
      <c r="H1810" t="s">
        <v>7031</v>
      </c>
      <c r="I1810" t="s">
        <v>10</v>
      </c>
      <c r="J1810" t="s">
        <v>1655</v>
      </c>
      <c r="K1810">
        <v>5</v>
      </c>
      <c r="L1810" t="s">
        <v>4458</v>
      </c>
      <c r="M1810">
        <v>0.148399839853145</v>
      </c>
      <c r="N1810">
        <v>0.80635875732950901</v>
      </c>
    </row>
    <row r="1811" spans="1:14">
      <c r="A1811" t="s">
        <v>1862</v>
      </c>
      <c r="B1811">
        <v>17</v>
      </c>
      <c r="C1811">
        <v>40038043</v>
      </c>
      <c r="D1811">
        <v>38194296</v>
      </c>
      <c r="E1811" t="s">
        <v>5198</v>
      </c>
      <c r="F1811">
        <v>0.45</v>
      </c>
      <c r="G1811" t="s">
        <v>5247</v>
      </c>
      <c r="H1811" t="s">
        <v>7032</v>
      </c>
      <c r="I1811" t="s">
        <v>13</v>
      </c>
      <c r="J1811" t="s">
        <v>1655</v>
      </c>
      <c r="K1811">
        <v>5</v>
      </c>
      <c r="L1811" t="s">
        <v>4469</v>
      </c>
      <c r="M1811">
        <v>0.143080931366353</v>
      </c>
      <c r="N1811">
        <v>0.80036731511196402</v>
      </c>
    </row>
    <row r="1812" spans="1:14">
      <c r="A1812" t="s">
        <v>1862</v>
      </c>
      <c r="B1812">
        <v>17</v>
      </c>
      <c r="C1812">
        <v>40038043</v>
      </c>
      <c r="D1812">
        <v>38194296</v>
      </c>
      <c r="E1812" t="s">
        <v>5198</v>
      </c>
      <c r="F1812">
        <v>0.49</v>
      </c>
      <c r="G1812" t="s">
        <v>5247</v>
      </c>
      <c r="H1812" t="s">
        <v>7033</v>
      </c>
      <c r="I1812" t="s">
        <v>14</v>
      </c>
      <c r="J1812" t="s">
        <v>1655</v>
      </c>
      <c r="K1812">
        <v>16</v>
      </c>
      <c r="L1812" t="s">
        <v>4510</v>
      </c>
      <c r="M1812">
        <v>0.27196719773616401</v>
      </c>
      <c r="N1812">
        <v>0.71190495587452496</v>
      </c>
    </row>
    <row r="1813" spans="1:14">
      <c r="A1813" t="s">
        <v>1863</v>
      </c>
      <c r="B1813">
        <v>19</v>
      </c>
      <c r="C1813">
        <v>44892587</v>
      </c>
      <c r="D1813">
        <v>45395844</v>
      </c>
      <c r="E1813" t="s">
        <v>5196</v>
      </c>
      <c r="F1813">
        <v>0</v>
      </c>
      <c r="G1813" t="s">
        <v>5247</v>
      </c>
      <c r="H1813" t="s">
        <v>7034</v>
      </c>
      <c r="I1813" t="s">
        <v>14</v>
      </c>
      <c r="J1813" t="s">
        <v>1655</v>
      </c>
      <c r="K1813">
        <v>16</v>
      </c>
      <c r="L1813" t="s">
        <v>5247</v>
      </c>
      <c r="M1813">
        <v>0</v>
      </c>
      <c r="N1813">
        <v>0.193607680534436</v>
      </c>
    </row>
    <row r="1814" spans="1:14">
      <c r="A1814" t="s">
        <v>1864</v>
      </c>
      <c r="B1814">
        <v>4</v>
      </c>
      <c r="C1814">
        <v>102361960</v>
      </c>
      <c r="D1814">
        <v>103283117</v>
      </c>
      <c r="E1814" t="s">
        <v>5198</v>
      </c>
      <c r="F1814">
        <v>0</v>
      </c>
      <c r="G1814" t="s">
        <v>5247</v>
      </c>
      <c r="H1814" t="s">
        <v>7035</v>
      </c>
      <c r="I1814" t="s">
        <v>14</v>
      </c>
      <c r="J1814" t="s">
        <v>1655</v>
      </c>
      <c r="K1814">
        <v>16</v>
      </c>
      <c r="L1814" t="s">
        <v>5247</v>
      </c>
      <c r="M1814">
        <v>0</v>
      </c>
      <c r="N1814">
        <v>0.193607680534436</v>
      </c>
    </row>
    <row r="1815" spans="1:14">
      <c r="A1815" t="s">
        <v>1865</v>
      </c>
      <c r="B1815">
        <v>8</v>
      </c>
      <c r="C1815">
        <v>9303615</v>
      </c>
      <c r="D1815">
        <v>9161125</v>
      </c>
      <c r="E1815" t="s">
        <v>5196</v>
      </c>
      <c r="F1815">
        <v>0</v>
      </c>
      <c r="G1815" t="s">
        <v>5247</v>
      </c>
      <c r="H1815" t="s">
        <v>7036</v>
      </c>
      <c r="I1815" t="s">
        <v>14</v>
      </c>
      <c r="J1815" t="s">
        <v>1655</v>
      </c>
      <c r="K1815">
        <v>16</v>
      </c>
      <c r="L1815" t="s">
        <v>5247</v>
      </c>
      <c r="M1815">
        <v>0</v>
      </c>
      <c r="N1815">
        <v>0.193607680534436</v>
      </c>
    </row>
    <row r="1816" spans="1:14">
      <c r="A1816" t="s">
        <v>1866</v>
      </c>
      <c r="B1816">
        <v>12</v>
      </c>
      <c r="C1816">
        <v>123996705</v>
      </c>
      <c r="D1816">
        <v>124481252</v>
      </c>
      <c r="E1816" t="s">
        <v>5198</v>
      </c>
      <c r="F1816">
        <v>0</v>
      </c>
      <c r="G1816" t="s">
        <v>5247</v>
      </c>
      <c r="H1816" t="s">
        <v>7037</v>
      </c>
      <c r="I1816" t="s">
        <v>14</v>
      </c>
      <c r="J1816" t="s">
        <v>1655</v>
      </c>
      <c r="K1816">
        <v>16</v>
      </c>
      <c r="L1816" t="s">
        <v>5247</v>
      </c>
      <c r="M1816">
        <v>0</v>
      </c>
      <c r="N1816">
        <v>0.193607680534436</v>
      </c>
    </row>
    <row r="1817" spans="1:14">
      <c r="A1817" t="s">
        <v>1867</v>
      </c>
      <c r="B1817">
        <v>12</v>
      </c>
      <c r="C1817">
        <v>57168210</v>
      </c>
      <c r="D1817">
        <v>57561993</v>
      </c>
      <c r="E1817" t="s">
        <v>5195</v>
      </c>
      <c r="F1817">
        <v>0</v>
      </c>
      <c r="G1817" t="s">
        <v>5247</v>
      </c>
      <c r="H1817" t="s">
        <v>5766</v>
      </c>
      <c r="I1817" t="s">
        <v>14</v>
      </c>
      <c r="J1817" t="s">
        <v>1655</v>
      </c>
      <c r="K1817">
        <v>16</v>
      </c>
      <c r="L1817" t="s">
        <v>5247</v>
      </c>
      <c r="M1817">
        <v>0</v>
      </c>
      <c r="N1817">
        <v>0.193607680534436</v>
      </c>
    </row>
    <row r="1818" spans="1:14">
      <c r="A1818" t="s">
        <v>1868</v>
      </c>
      <c r="B1818">
        <v>16</v>
      </c>
      <c r="C1818">
        <v>58583093</v>
      </c>
      <c r="D1818">
        <v>58616997</v>
      </c>
      <c r="E1818" t="s">
        <v>5197</v>
      </c>
      <c r="F1818">
        <v>1</v>
      </c>
      <c r="G1818" t="s">
        <v>5247</v>
      </c>
      <c r="H1818" t="s">
        <v>7038</v>
      </c>
      <c r="I1818" t="s">
        <v>14</v>
      </c>
      <c r="J1818" t="s">
        <v>1655</v>
      </c>
      <c r="K1818">
        <v>16</v>
      </c>
      <c r="L1818" t="s">
        <v>5273</v>
      </c>
      <c r="M1818">
        <v>0.806392319465564</v>
      </c>
      <c r="N1818">
        <v>1</v>
      </c>
    </row>
    <row r="1819" spans="1:14">
      <c r="A1819" t="s">
        <v>1869</v>
      </c>
      <c r="B1819">
        <v>7</v>
      </c>
      <c r="C1819">
        <v>150634289</v>
      </c>
      <c r="D1819">
        <v>150331377</v>
      </c>
      <c r="E1819" t="s">
        <v>5198</v>
      </c>
      <c r="F1819">
        <v>1</v>
      </c>
      <c r="G1819" t="s">
        <v>5247</v>
      </c>
      <c r="H1819" t="s">
        <v>7039</v>
      </c>
      <c r="I1819" t="s">
        <v>14</v>
      </c>
      <c r="J1819" t="s">
        <v>1655</v>
      </c>
      <c r="K1819">
        <v>16</v>
      </c>
      <c r="L1819" t="s">
        <v>5273</v>
      </c>
      <c r="M1819">
        <v>0.806392319465564</v>
      </c>
      <c r="N1819">
        <v>1</v>
      </c>
    </row>
    <row r="1820" spans="1:14">
      <c r="A1820" t="s">
        <v>1870</v>
      </c>
      <c r="B1820">
        <v>19</v>
      </c>
      <c r="C1820">
        <v>44935906</v>
      </c>
      <c r="D1820">
        <v>45439163</v>
      </c>
      <c r="E1820" t="s">
        <v>5197</v>
      </c>
      <c r="F1820">
        <v>0.72</v>
      </c>
      <c r="G1820" t="s">
        <v>5247</v>
      </c>
      <c r="H1820" t="s">
        <v>7040</v>
      </c>
      <c r="I1820" t="s">
        <v>14</v>
      </c>
      <c r="J1820" t="s">
        <v>1655</v>
      </c>
      <c r="K1820">
        <v>16</v>
      </c>
      <c r="L1820" t="s">
        <v>4516</v>
      </c>
      <c r="M1820">
        <v>0.47530353741797399</v>
      </c>
      <c r="N1820">
        <v>0.87950908314687404</v>
      </c>
    </row>
    <row r="1821" spans="1:14">
      <c r="A1821" t="s">
        <v>1871</v>
      </c>
      <c r="B1821">
        <v>20</v>
      </c>
      <c r="C1821">
        <v>47719481</v>
      </c>
      <c r="D1821">
        <v>46348225</v>
      </c>
      <c r="E1821" t="s">
        <v>5195</v>
      </c>
      <c r="F1821">
        <v>0.05</v>
      </c>
      <c r="G1821" t="s">
        <v>5247</v>
      </c>
      <c r="H1821" t="s">
        <v>7041</v>
      </c>
      <c r="I1821" t="s">
        <v>14</v>
      </c>
      <c r="J1821" t="s">
        <v>1655</v>
      </c>
      <c r="K1821">
        <v>16</v>
      </c>
      <c r="L1821" t="s">
        <v>4544</v>
      </c>
      <c r="M1821">
        <v>7.5593352321114398E-3</v>
      </c>
      <c r="N1821">
        <v>0.26668757724888098</v>
      </c>
    </row>
    <row r="1822" spans="1:14">
      <c r="A1822" t="s">
        <v>1872</v>
      </c>
      <c r="B1822">
        <v>15</v>
      </c>
      <c r="C1822">
        <v>58431510</v>
      </c>
      <c r="D1822">
        <v>58723709</v>
      </c>
      <c r="E1822" t="s">
        <v>5195</v>
      </c>
      <c r="F1822">
        <v>0</v>
      </c>
      <c r="G1822" t="s">
        <v>5247</v>
      </c>
      <c r="H1822" t="s">
        <v>7042</v>
      </c>
      <c r="I1822" t="s">
        <v>14</v>
      </c>
      <c r="J1822" t="s">
        <v>1655</v>
      </c>
      <c r="K1822">
        <v>16</v>
      </c>
      <c r="L1822" t="s">
        <v>5247</v>
      </c>
      <c r="M1822">
        <v>0</v>
      </c>
      <c r="N1822">
        <v>0.193607680534436</v>
      </c>
    </row>
    <row r="1823" spans="1:14">
      <c r="A1823" t="s">
        <v>1873</v>
      </c>
      <c r="B1823">
        <v>15</v>
      </c>
      <c r="C1823">
        <v>58429103</v>
      </c>
      <c r="D1823">
        <v>58721302</v>
      </c>
      <c r="E1823" t="s">
        <v>5198</v>
      </c>
      <c r="F1823">
        <v>0</v>
      </c>
      <c r="G1823" t="s">
        <v>5247</v>
      </c>
      <c r="H1823" t="s">
        <v>7043</v>
      </c>
      <c r="I1823" t="s">
        <v>14</v>
      </c>
      <c r="J1823" t="s">
        <v>1655</v>
      </c>
      <c r="K1823">
        <v>16</v>
      </c>
      <c r="L1823" t="s">
        <v>5247</v>
      </c>
      <c r="M1823">
        <v>0</v>
      </c>
      <c r="N1823">
        <v>0.193607680534436</v>
      </c>
    </row>
    <row r="1824" spans="1:14">
      <c r="A1824" t="s">
        <v>1874</v>
      </c>
      <c r="B1824">
        <v>8</v>
      </c>
      <c r="C1824">
        <v>20085005</v>
      </c>
      <c r="D1824">
        <v>19942516</v>
      </c>
      <c r="E1824" t="s">
        <v>5197</v>
      </c>
      <c r="F1824">
        <v>0</v>
      </c>
      <c r="G1824" t="s">
        <v>5247</v>
      </c>
      <c r="H1824" t="s">
        <v>7044</v>
      </c>
      <c r="I1824" t="s">
        <v>14</v>
      </c>
      <c r="J1824" t="s">
        <v>1655</v>
      </c>
      <c r="K1824">
        <v>16</v>
      </c>
      <c r="L1824" t="s">
        <v>5247</v>
      </c>
      <c r="M1824">
        <v>0</v>
      </c>
      <c r="N1824">
        <v>0.193607680534436</v>
      </c>
    </row>
    <row r="1825" spans="1:14">
      <c r="A1825" t="s">
        <v>1875</v>
      </c>
      <c r="B1825">
        <v>19</v>
      </c>
      <c r="C1825">
        <v>55670042</v>
      </c>
      <c r="D1825">
        <v>56181408</v>
      </c>
      <c r="E1825" t="s">
        <v>5195</v>
      </c>
      <c r="F1825">
        <v>0.81</v>
      </c>
      <c r="G1825" t="s">
        <v>5247</v>
      </c>
      <c r="H1825" t="s">
        <v>7045</v>
      </c>
      <c r="I1825" t="s">
        <v>14</v>
      </c>
      <c r="J1825" t="s">
        <v>1655</v>
      </c>
      <c r="K1825">
        <v>16</v>
      </c>
      <c r="L1825" t="s">
        <v>4513</v>
      </c>
      <c r="M1825">
        <v>0.56722925081987297</v>
      </c>
      <c r="N1825">
        <v>0.93273398724877699</v>
      </c>
    </row>
    <row r="1826" spans="1:14">
      <c r="A1826" t="s">
        <v>1876</v>
      </c>
      <c r="B1826">
        <v>20</v>
      </c>
      <c r="C1826">
        <v>35016239</v>
      </c>
      <c r="D1826">
        <v>33604042</v>
      </c>
      <c r="E1826" t="s">
        <v>5195</v>
      </c>
      <c r="F1826">
        <v>0.38</v>
      </c>
      <c r="G1826" t="s">
        <v>5247</v>
      </c>
      <c r="H1826" t="s">
        <v>7046</v>
      </c>
      <c r="I1826" t="s">
        <v>14</v>
      </c>
      <c r="J1826" t="s">
        <v>1655</v>
      </c>
      <c r="K1826">
        <v>16</v>
      </c>
      <c r="L1826" t="s">
        <v>4441</v>
      </c>
      <c r="M1826">
        <v>0.18839871074100001</v>
      </c>
      <c r="N1826">
        <v>0.61806713258726498</v>
      </c>
    </row>
    <row r="1827" spans="1:14">
      <c r="A1827" t="s">
        <v>1877</v>
      </c>
      <c r="B1827">
        <v>13</v>
      </c>
      <c r="C1827">
        <v>108308037</v>
      </c>
      <c r="D1827">
        <v>108960385</v>
      </c>
      <c r="E1827" t="s">
        <v>5195</v>
      </c>
      <c r="F1827">
        <v>1</v>
      </c>
      <c r="G1827" t="s">
        <v>5247</v>
      </c>
      <c r="H1827" t="s">
        <v>7047</v>
      </c>
      <c r="I1827" t="s">
        <v>14</v>
      </c>
      <c r="J1827" t="s">
        <v>1655</v>
      </c>
      <c r="K1827">
        <v>16</v>
      </c>
      <c r="L1827" t="s">
        <v>5273</v>
      </c>
      <c r="M1827">
        <v>0.806392319465564</v>
      </c>
      <c r="N1827">
        <v>1</v>
      </c>
    </row>
    <row r="1828" spans="1:14">
      <c r="A1828" t="s">
        <v>1878</v>
      </c>
      <c r="B1828">
        <v>21</v>
      </c>
      <c r="C1828">
        <v>42298682</v>
      </c>
      <c r="D1828">
        <v>43718792</v>
      </c>
      <c r="E1828" t="s">
        <v>5196</v>
      </c>
      <c r="F1828">
        <v>0</v>
      </c>
      <c r="G1828" t="s">
        <v>5247</v>
      </c>
      <c r="H1828" t="s">
        <v>5221</v>
      </c>
      <c r="I1828" t="s">
        <v>13</v>
      </c>
      <c r="J1828" t="s">
        <v>1655</v>
      </c>
      <c r="K1828">
        <v>6</v>
      </c>
      <c r="L1828" t="s">
        <v>5247</v>
      </c>
      <c r="M1828">
        <v>0</v>
      </c>
      <c r="N1828">
        <v>0.39033428790216501</v>
      </c>
    </row>
    <row r="1829" spans="1:14">
      <c r="A1829" t="s">
        <v>1878</v>
      </c>
      <c r="B1829">
        <v>21</v>
      </c>
      <c r="C1829">
        <v>42298682</v>
      </c>
      <c r="D1829">
        <v>43718792</v>
      </c>
      <c r="E1829" t="s">
        <v>5196</v>
      </c>
      <c r="F1829">
        <v>0.2</v>
      </c>
      <c r="G1829" t="s">
        <v>5247</v>
      </c>
      <c r="H1829" t="s">
        <v>7048</v>
      </c>
      <c r="I1829" t="s">
        <v>14</v>
      </c>
      <c r="J1829" t="s">
        <v>1655</v>
      </c>
      <c r="K1829">
        <v>16</v>
      </c>
      <c r="L1829" t="s">
        <v>4484</v>
      </c>
      <c r="M1829">
        <v>7.2742662037867001E-2</v>
      </c>
      <c r="N1829">
        <v>0.44342194628279502</v>
      </c>
    </row>
    <row r="1830" spans="1:14">
      <c r="A1830" t="s">
        <v>1879</v>
      </c>
      <c r="B1830">
        <v>5</v>
      </c>
      <c r="C1830">
        <v>128014857</v>
      </c>
      <c r="D1830">
        <v>127350549</v>
      </c>
      <c r="E1830" t="s">
        <v>5197</v>
      </c>
      <c r="F1830">
        <v>0.78</v>
      </c>
      <c r="G1830" t="s">
        <v>5247</v>
      </c>
      <c r="H1830" t="s">
        <v>7049</v>
      </c>
      <c r="I1830" t="s">
        <v>14</v>
      </c>
      <c r="J1830" t="s">
        <v>1655</v>
      </c>
      <c r="K1830">
        <v>16</v>
      </c>
      <c r="L1830" t="s">
        <v>4529</v>
      </c>
      <c r="M1830">
        <v>0.53562723902884501</v>
      </c>
      <c r="N1830">
        <v>0.91595245987187102</v>
      </c>
    </row>
    <row r="1831" spans="1:14">
      <c r="A1831" t="s">
        <v>1880</v>
      </c>
      <c r="B1831">
        <v>6</v>
      </c>
      <c r="C1831">
        <v>42934770</v>
      </c>
      <c r="D1831">
        <v>42902508</v>
      </c>
      <c r="E1831" t="s">
        <v>5195</v>
      </c>
      <c r="F1831">
        <v>0.17</v>
      </c>
      <c r="G1831" t="s">
        <v>5247</v>
      </c>
      <c r="H1831" t="s">
        <v>7050</v>
      </c>
      <c r="I1831" t="s">
        <v>10</v>
      </c>
      <c r="J1831" t="s">
        <v>1655</v>
      </c>
      <c r="K1831">
        <v>5</v>
      </c>
      <c r="L1831" t="s">
        <v>4509</v>
      </c>
      <c r="M1831">
        <v>2.7261974104180301E-2</v>
      </c>
      <c r="N1831">
        <v>0.59949645265271501</v>
      </c>
    </row>
    <row r="1832" spans="1:14">
      <c r="A1832" t="s">
        <v>1880</v>
      </c>
      <c r="B1832">
        <v>6</v>
      </c>
      <c r="C1832">
        <v>42934770</v>
      </c>
      <c r="D1832">
        <v>42902508</v>
      </c>
      <c r="E1832" t="s">
        <v>5195</v>
      </c>
      <c r="F1832">
        <v>0.28999999999999998</v>
      </c>
      <c r="G1832" t="s">
        <v>5247</v>
      </c>
      <c r="H1832" t="s">
        <v>7051</v>
      </c>
      <c r="I1832" t="s">
        <v>13</v>
      </c>
      <c r="J1832" t="s">
        <v>1655</v>
      </c>
      <c r="K1832">
        <v>7</v>
      </c>
      <c r="L1832" t="s">
        <v>4488</v>
      </c>
      <c r="M1832">
        <v>8.4242665817603105E-2</v>
      </c>
      <c r="N1832">
        <v>0.64457611691040495</v>
      </c>
    </row>
    <row r="1833" spans="1:14">
      <c r="A1833" t="s">
        <v>1880</v>
      </c>
      <c r="B1833">
        <v>6</v>
      </c>
      <c r="C1833">
        <v>42934770</v>
      </c>
      <c r="D1833">
        <v>42902508</v>
      </c>
      <c r="E1833" t="s">
        <v>5195</v>
      </c>
      <c r="F1833">
        <v>0.41</v>
      </c>
      <c r="G1833" t="s">
        <v>5247</v>
      </c>
      <c r="H1833" t="s">
        <v>7052</v>
      </c>
      <c r="I1833" t="s">
        <v>14</v>
      </c>
      <c r="J1833" t="s">
        <v>1655</v>
      </c>
      <c r="K1833">
        <v>16</v>
      </c>
      <c r="L1833" t="s">
        <v>5201</v>
      </c>
      <c r="M1833">
        <v>0.210313388487576</v>
      </c>
      <c r="N1833">
        <v>0.64453599400862305</v>
      </c>
    </row>
    <row r="1834" spans="1:14">
      <c r="A1834" t="s">
        <v>1882</v>
      </c>
      <c r="B1834">
        <v>3</v>
      </c>
      <c r="C1834">
        <v>152454081</v>
      </c>
      <c r="D1834">
        <v>152171870</v>
      </c>
      <c r="E1834" t="s">
        <v>5197</v>
      </c>
      <c r="F1834">
        <v>0.81</v>
      </c>
      <c r="G1834" t="s">
        <v>5247</v>
      </c>
      <c r="H1834" t="s">
        <v>7053</v>
      </c>
      <c r="I1834" t="s">
        <v>14</v>
      </c>
      <c r="J1834" t="s">
        <v>1655</v>
      </c>
      <c r="K1834">
        <v>16</v>
      </c>
      <c r="L1834" t="s">
        <v>4513</v>
      </c>
      <c r="M1834">
        <v>0.56722925081987297</v>
      </c>
      <c r="N1834">
        <v>0.93273398724877699</v>
      </c>
    </row>
    <row r="1835" spans="1:14">
      <c r="A1835" t="s">
        <v>1883</v>
      </c>
      <c r="B1835">
        <v>4</v>
      </c>
      <c r="C1835">
        <v>87064014</v>
      </c>
      <c r="D1835">
        <v>87985166</v>
      </c>
      <c r="E1835" t="s">
        <v>5197</v>
      </c>
      <c r="F1835">
        <v>0.56000000000000005</v>
      </c>
      <c r="G1835" t="s">
        <v>5247</v>
      </c>
      <c r="H1835" t="s">
        <v>7054</v>
      </c>
      <c r="I1835" t="s">
        <v>14</v>
      </c>
      <c r="J1835" t="s">
        <v>1655</v>
      </c>
      <c r="K1835">
        <v>16</v>
      </c>
      <c r="L1835" t="s">
        <v>4453</v>
      </c>
      <c r="M1835">
        <v>0.329660255894415</v>
      </c>
      <c r="N1835">
        <v>0.76710682244145301</v>
      </c>
    </row>
    <row r="1836" spans="1:14">
      <c r="A1836" t="s">
        <v>1884</v>
      </c>
      <c r="B1836">
        <v>17</v>
      </c>
      <c r="C1836">
        <v>55305468</v>
      </c>
      <c r="D1836">
        <v>53382829</v>
      </c>
      <c r="E1836" t="s">
        <v>5195</v>
      </c>
      <c r="F1836">
        <v>0.73</v>
      </c>
      <c r="G1836" t="s">
        <v>5247</v>
      </c>
      <c r="H1836" t="s">
        <v>7055</v>
      </c>
      <c r="I1836" t="s">
        <v>14</v>
      </c>
      <c r="J1836" t="s">
        <v>1655</v>
      </c>
      <c r="K1836">
        <v>16</v>
      </c>
      <c r="L1836" t="s">
        <v>5210</v>
      </c>
      <c r="M1836">
        <v>0.485113117456901</v>
      </c>
      <c r="N1836">
        <v>0.88582734949725805</v>
      </c>
    </row>
    <row r="1837" spans="1:14">
      <c r="A1837" t="s">
        <v>1885</v>
      </c>
      <c r="B1837">
        <v>3</v>
      </c>
      <c r="C1837">
        <v>52879263</v>
      </c>
      <c r="D1837">
        <v>52913279</v>
      </c>
      <c r="E1837" t="s">
        <v>5195</v>
      </c>
      <c r="F1837">
        <v>0</v>
      </c>
      <c r="G1837" t="s">
        <v>5247</v>
      </c>
      <c r="H1837" t="s">
        <v>7056</v>
      </c>
      <c r="I1837" t="s">
        <v>14</v>
      </c>
      <c r="J1837" t="s">
        <v>1655</v>
      </c>
      <c r="K1837">
        <v>16</v>
      </c>
      <c r="L1837" t="s">
        <v>5247</v>
      </c>
      <c r="M1837">
        <v>0</v>
      </c>
      <c r="N1837">
        <v>0.193607680534436</v>
      </c>
    </row>
    <row r="1838" spans="1:14">
      <c r="A1838" t="s">
        <v>1886</v>
      </c>
      <c r="B1838">
        <v>6</v>
      </c>
      <c r="C1838">
        <v>160225190</v>
      </c>
      <c r="D1838">
        <v>160646222</v>
      </c>
      <c r="E1838" t="s">
        <v>5198</v>
      </c>
      <c r="F1838">
        <v>0</v>
      </c>
      <c r="G1838" t="s">
        <v>5247</v>
      </c>
      <c r="H1838" t="s">
        <v>7057</v>
      </c>
      <c r="I1838" t="s">
        <v>14</v>
      </c>
      <c r="J1838" t="s">
        <v>1655</v>
      </c>
      <c r="K1838">
        <v>16</v>
      </c>
      <c r="L1838" t="s">
        <v>5247</v>
      </c>
      <c r="M1838">
        <v>0</v>
      </c>
      <c r="N1838">
        <v>0.193607680534436</v>
      </c>
    </row>
    <row r="1839" spans="1:14">
      <c r="A1839" t="s">
        <v>1887</v>
      </c>
      <c r="B1839">
        <v>16</v>
      </c>
      <c r="C1839">
        <v>56346658</v>
      </c>
      <c r="D1839">
        <v>56380570</v>
      </c>
      <c r="E1839" t="s">
        <v>5198</v>
      </c>
      <c r="F1839">
        <v>0</v>
      </c>
      <c r="G1839" t="s">
        <v>5247</v>
      </c>
      <c r="H1839" t="s">
        <v>7058</v>
      </c>
      <c r="I1839" t="s">
        <v>14</v>
      </c>
      <c r="J1839" t="s">
        <v>1655</v>
      </c>
      <c r="K1839">
        <v>16</v>
      </c>
      <c r="L1839" t="s">
        <v>5247</v>
      </c>
      <c r="M1839">
        <v>0</v>
      </c>
      <c r="N1839">
        <v>0.193607680534436</v>
      </c>
    </row>
    <row r="1840" spans="1:14">
      <c r="A1840" t="s">
        <v>1888</v>
      </c>
      <c r="B1840">
        <v>7</v>
      </c>
      <c r="C1840">
        <v>15849735</v>
      </c>
      <c r="D1840">
        <v>15889360</v>
      </c>
      <c r="E1840" t="s">
        <v>5195</v>
      </c>
      <c r="F1840">
        <v>0</v>
      </c>
      <c r="G1840" t="s">
        <v>5247</v>
      </c>
      <c r="H1840" t="s">
        <v>7059</v>
      </c>
      <c r="I1840" t="s">
        <v>10</v>
      </c>
      <c r="J1840" t="s">
        <v>1655</v>
      </c>
      <c r="K1840">
        <v>7</v>
      </c>
      <c r="L1840" t="s">
        <v>5247</v>
      </c>
      <c r="M1840">
        <v>0</v>
      </c>
      <c r="N1840">
        <v>0.35433043506668699</v>
      </c>
    </row>
    <row r="1841" spans="1:14">
      <c r="A1841" t="s">
        <v>1888</v>
      </c>
      <c r="B1841">
        <v>7</v>
      </c>
      <c r="C1841">
        <v>15849735</v>
      </c>
      <c r="D1841">
        <v>15889360</v>
      </c>
      <c r="E1841" t="s">
        <v>5195</v>
      </c>
      <c r="F1841">
        <v>0</v>
      </c>
      <c r="G1841" t="s">
        <v>5247</v>
      </c>
      <c r="H1841" t="s">
        <v>7060</v>
      </c>
      <c r="I1841" t="s">
        <v>13</v>
      </c>
      <c r="J1841" t="s">
        <v>1655</v>
      </c>
      <c r="K1841">
        <v>5</v>
      </c>
      <c r="L1841" t="s">
        <v>5247</v>
      </c>
      <c r="M1841">
        <v>3.1392529421349397E-17</v>
      </c>
      <c r="N1841">
        <v>0.43448246478317498</v>
      </c>
    </row>
    <row r="1842" spans="1:14">
      <c r="A1842" t="s">
        <v>1888</v>
      </c>
      <c r="B1842">
        <v>7</v>
      </c>
      <c r="C1842">
        <v>15849735</v>
      </c>
      <c r="D1842">
        <v>15889360</v>
      </c>
      <c r="E1842" t="s">
        <v>5195</v>
      </c>
      <c r="F1842">
        <v>0.05</v>
      </c>
      <c r="G1842" t="s">
        <v>5247</v>
      </c>
      <c r="H1842" t="s">
        <v>7061</v>
      </c>
      <c r="I1842" t="s">
        <v>14</v>
      </c>
      <c r="J1842" t="s">
        <v>1655</v>
      </c>
      <c r="K1842">
        <v>16</v>
      </c>
      <c r="L1842" t="s">
        <v>4544</v>
      </c>
      <c r="M1842">
        <v>7.5593352321114398E-3</v>
      </c>
      <c r="N1842">
        <v>0.26668757724888098</v>
      </c>
    </row>
    <row r="1843" spans="1:14">
      <c r="A1843" t="s">
        <v>1889</v>
      </c>
      <c r="B1843">
        <v>9</v>
      </c>
      <c r="C1843">
        <v>104886314</v>
      </c>
      <c r="D1843">
        <v>107648595</v>
      </c>
      <c r="E1843" t="s">
        <v>5196</v>
      </c>
      <c r="F1843">
        <v>1</v>
      </c>
      <c r="G1843" t="s">
        <v>5247</v>
      </c>
      <c r="H1843" t="s">
        <v>7062</v>
      </c>
      <c r="I1843" t="s">
        <v>14</v>
      </c>
      <c r="J1843" t="s">
        <v>1655</v>
      </c>
      <c r="K1843">
        <v>16</v>
      </c>
      <c r="L1843" t="s">
        <v>5273</v>
      </c>
      <c r="M1843">
        <v>0.806392319465564</v>
      </c>
      <c r="N1843">
        <v>1</v>
      </c>
    </row>
    <row r="1844" spans="1:14">
      <c r="A1844" t="s">
        <v>1890</v>
      </c>
      <c r="B1844">
        <v>3</v>
      </c>
      <c r="C1844">
        <v>66442180</v>
      </c>
      <c r="D1844">
        <v>66492604</v>
      </c>
      <c r="E1844" t="s">
        <v>5198</v>
      </c>
      <c r="F1844">
        <v>0.6</v>
      </c>
      <c r="G1844" t="s">
        <v>5247</v>
      </c>
      <c r="H1844" t="s">
        <v>7063</v>
      </c>
      <c r="I1844" t="s">
        <v>14</v>
      </c>
      <c r="J1844" t="s">
        <v>1655</v>
      </c>
      <c r="K1844">
        <v>16</v>
      </c>
      <c r="L1844" t="s">
        <v>4486</v>
      </c>
      <c r="M1844">
        <v>0.36421214799474599</v>
      </c>
      <c r="N1844">
        <v>0.79706631589836696</v>
      </c>
    </row>
    <row r="1845" spans="1:14">
      <c r="A1845" t="s">
        <v>1891</v>
      </c>
      <c r="B1845">
        <v>7</v>
      </c>
      <c r="C1845">
        <v>130760175</v>
      </c>
      <c r="D1845">
        <v>130444934</v>
      </c>
      <c r="E1845" t="s">
        <v>5196</v>
      </c>
      <c r="F1845">
        <v>0.3</v>
      </c>
      <c r="G1845" t="s">
        <v>5247</v>
      </c>
      <c r="H1845" t="s">
        <v>7064</v>
      </c>
      <c r="I1845" t="s">
        <v>14</v>
      </c>
      <c r="J1845" t="s">
        <v>1655</v>
      </c>
      <c r="K1845">
        <v>16</v>
      </c>
      <c r="L1845" t="s">
        <v>4560</v>
      </c>
      <c r="M1845">
        <v>0.13339990969917401</v>
      </c>
      <c r="N1845">
        <v>0.54404316251460105</v>
      </c>
    </row>
    <row r="1846" spans="1:14">
      <c r="A1846" t="s">
        <v>1892</v>
      </c>
      <c r="B1846">
        <v>3</v>
      </c>
      <c r="C1846">
        <v>186078996</v>
      </c>
      <c r="D1846">
        <v>185796785</v>
      </c>
      <c r="E1846" t="s">
        <v>5196</v>
      </c>
      <c r="F1846">
        <v>0</v>
      </c>
      <c r="G1846" t="s">
        <v>5247</v>
      </c>
      <c r="H1846" t="s">
        <v>7065</v>
      </c>
      <c r="I1846" t="s">
        <v>14</v>
      </c>
      <c r="J1846" t="s">
        <v>1655</v>
      </c>
      <c r="K1846">
        <v>16</v>
      </c>
      <c r="L1846" t="s">
        <v>5247</v>
      </c>
      <c r="M1846">
        <v>0</v>
      </c>
      <c r="N1846">
        <v>0.193607680534436</v>
      </c>
    </row>
    <row r="1847" spans="1:14">
      <c r="A1847" t="s">
        <v>1893</v>
      </c>
      <c r="B1847">
        <v>1</v>
      </c>
      <c r="C1847">
        <v>178564697</v>
      </c>
      <c r="D1847">
        <v>178533832</v>
      </c>
      <c r="E1847" t="s">
        <v>5195</v>
      </c>
      <c r="F1847">
        <v>0.46</v>
      </c>
      <c r="G1847" t="s">
        <v>5247</v>
      </c>
      <c r="H1847" t="s">
        <v>7066</v>
      </c>
      <c r="I1847" t="s">
        <v>14</v>
      </c>
      <c r="J1847" t="s">
        <v>1655</v>
      </c>
      <c r="K1847">
        <v>16</v>
      </c>
      <c r="L1847" t="s">
        <v>4458</v>
      </c>
      <c r="M1847">
        <v>0.248308389151675</v>
      </c>
      <c r="N1847">
        <v>0.68718022529108003</v>
      </c>
    </row>
    <row r="1848" spans="1:14">
      <c r="A1848" t="s">
        <v>1894</v>
      </c>
      <c r="B1848">
        <v>1</v>
      </c>
      <c r="C1848">
        <v>150764744</v>
      </c>
      <c r="D1848">
        <v>150737220</v>
      </c>
      <c r="E1848" t="s">
        <v>5198</v>
      </c>
      <c r="F1848">
        <v>0</v>
      </c>
      <c r="G1848" t="s">
        <v>5247</v>
      </c>
      <c r="H1848" t="s">
        <v>7067</v>
      </c>
      <c r="I1848" t="s">
        <v>14</v>
      </c>
      <c r="J1848" t="s">
        <v>1655</v>
      </c>
      <c r="K1848">
        <v>16</v>
      </c>
      <c r="L1848" t="s">
        <v>5247</v>
      </c>
      <c r="M1848">
        <v>0</v>
      </c>
      <c r="N1848">
        <v>0.193607680534436</v>
      </c>
    </row>
    <row r="1849" spans="1:14">
      <c r="A1849" t="s">
        <v>1895</v>
      </c>
      <c r="B1849">
        <v>8</v>
      </c>
      <c r="C1849">
        <v>20062144</v>
      </c>
      <c r="D1849">
        <v>19919655</v>
      </c>
      <c r="E1849" t="s">
        <v>5196</v>
      </c>
      <c r="F1849">
        <v>0.06</v>
      </c>
      <c r="G1849" t="s">
        <v>5247</v>
      </c>
      <c r="H1849" t="s">
        <v>7068</v>
      </c>
      <c r="I1849" t="s">
        <v>14</v>
      </c>
      <c r="J1849" t="s">
        <v>1655</v>
      </c>
      <c r="K1849">
        <v>16</v>
      </c>
      <c r="L1849" t="s">
        <v>4460</v>
      </c>
      <c r="M1849">
        <v>1.03676375678321E-2</v>
      </c>
      <c r="N1849">
        <v>0.28000712130247202</v>
      </c>
    </row>
    <row r="1850" spans="1:14">
      <c r="A1850" t="s">
        <v>1896</v>
      </c>
      <c r="B1850">
        <v>18</v>
      </c>
      <c r="C1850">
        <v>58451126</v>
      </c>
      <c r="D1850">
        <v>56118358</v>
      </c>
      <c r="E1850" t="s">
        <v>5197</v>
      </c>
      <c r="F1850">
        <v>1</v>
      </c>
      <c r="G1850" t="s">
        <v>5247</v>
      </c>
      <c r="H1850" t="s">
        <v>7069</v>
      </c>
      <c r="I1850" t="s">
        <v>14</v>
      </c>
      <c r="J1850" t="s">
        <v>1655</v>
      </c>
      <c r="K1850">
        <v>16</v>
      </c>
      <c r="L1850" t="s">
        <v>5273</v>
      </c>
      <c r="M1850">
        <v>0.806392319465564</v>
      </c>
      <c r="N1850">
        <v>1</v>
      </c>
    </row>
    <row r="1851" spans="1:14">
      <c r="A1851" t="s">
        <v>1897</v>
      </c>
      <c r="B1851">
        <v>6</v>
      </c>
      <c r="C1851">
        <v>41966776</v>
      </c>
      <c r="D1851">
        <v>41934514</v>
      </c>
      <c r="E1851" t="s">
        <v>5195</v>
      </c>
      <c r="F1851">
        <v>0.38</v>
      </c>
      <c r="G1851" t="s">
        <v>5247</v>
      </c>
      <c r="H1851" t="s">
        <v>7070</v>
      </c>
      <c r="I1851" t="s">
        <v>13</v>
      </c>
      <c r="J1851" t="s">
        <v>1655</v>
      </c>
      <c r="K1851">
        <v>5</v>
      </c>
      <c r="L1851" t="s">
        <v>4441</v>
      </c>
      <c r="M1851">
        <v>0.107973695285009</v>
      </c>
      <c r="N1851">
        <v>0.75630209626295297</v>
      </c>
    </row>
    <row r="1852" spans="1:14">
      <c r="A1852" t="s">
        <v>1897</v>
      </c>
      <c r="B1852">
        <v>6</v>
      </c>
      <c r="C1852">
        <v>41966776</v>
      </c>
      <c r="D1852">
        <v>41934514</v>
      </c>
      <c r="E1852" t="s">
        <v>5195</v>
      </c>
      <c r="F1852">
        <v>0.26</v>
      </c>
      <c r="G1852" t="s">
        <v>5247</v>
      </c>
      <c r="H1852" t="s">
        <v>7071</v>
      </c>
      <c r="I1852" t="s">
        <v>14</v>
      </c>
      <c r="J1852" t="s">
        <v>1655</v>
      </c>
      <c r="K1852">
        <v>16</v>
      </c>
      <c r="L1852" t="s">
        <v>4459</v>
      </c>
      <c r="M1852">
        <v>0.10794835711853</v>
      </c>
      <c r="N1852">
        <v>0.50498332953799996</v>
      </c>
    </row>
    <row r="1853" spans="1:14">
      <c r="A1853" t="s">
        <v>1898</v>
      </c>
      <c r="B1853">
        <v>10</v>
      </c>
      <c r="C1853">
        <v>112283613</v>
      </c>
      <c r="D1853">
        <v>114043371</v>
      </c>
      <c r="E1853" t="s">
        <v>5197</v>
      </c>
      <c r="F1853">
        <v>0</v>
      </c>
      <c r="G1853" t="s">
        <v>5247</v>
      </c>
      <c r="H1853" t="s">
        <v>7072</v>
      </c>
      <c r="I1853" t="s">
        <v>14</v>
      </c>
      <c r="J1853" t="s">
        <v>1655</v>
      </c>
      <c r="K1853">
        <v>16</v>
      </c>
      <c r="L1853" t="s">
        <v>5247</v>
      </c>
      <c r="M1853">
        <v>0</v>
      </c>
      <c r="N1853">
        <v>0.193607680534436</v>
      </c>
    </row>
    <row r="1854" spans="1:14">
      <c r="A1854" t="s">
        <v>1899</v>
      </c>
      <c r="B1854">
        <v>7</v>
      </c>
      <c r="C1854">
        <v>17244953</v>
      </c>
      <c r="D1854">
        <v>17284577</v>
      </c>
      <c r="E1854" t="s">
        <v>5195</v>
      </c>
      <c r="F1854">
        <v>0.48</v>
      </c>
      <c r="G1854" t="s">
        <v>5247</v>
      </c>
      <c r="H1854" t="s">
        <v>7073</v>
      </c>
      <c r="I1854" t="s">
        <v>14</v>
      </c>
      <c r="J1854" t="s">
        <v>1655</v>
      </c>
      <c r="K1854">
        <v>16</v>
      </c>
      <c r="L1854" t="s">
        <v>4549</v>
      </c>
      <c r="M1854">
        <v>0.26400976338675802</v>
      </c>
      <c r="N1854">
        <v>0.70373454383461997</v>
      </c>
    </row>
    <row r="1855" spans="1:14">
      <c r="A1855" t="s">
        <v>1900</v>
      </c>
      <c r="B1855">
        <v>2</v>
      </c>
      <c r="C1855">
        <v>48463457</v>
      </c>
      <c r="D1855">
        <v>48690596</v>
      </c>
      <c r="E1855" t="s">
        <v>5198</v>
      </c>
      <c r="F1855">
        <v>0.26</v>
      </c>
      <c r="G1855" t="s">
        <v>5247</v>
      </c>
      <c r="H1855" t="s">
        <v>7074</v>
      </c>
      <c r="I1855" t="s">
        <v>10</v>
      </c>
      <c r="J1855" t="s">
        <v>1655</v>
      </c>
      <c r="K1855">
        <v>6</v>
      </c>
      <c r="L1855" t="s">
        <v>4459</v>
      </c>
      <c r="M1855">
        <v>6.40661715717631E-2</v>
      </c>
      <c r="N1855">
        <v>0.64329428662127597</v>
      </c>
    </row>
    <row r="1856" spans="1:14">
      <c r="A1856" t="s">
        <v>1900</v>
      </c>
      <c r="B1856">
        <v>2</v>
      </c>
      <c r="C1856">
        <v>48463457</v>
      </c>
      <c r="D1856">
        <v>48690596</v>
      </c>
      <c r="E1856" t="s">
        <v>5198</v>
      </c>
      <c r="F1856">
        <v>0.61</v>
      </c>
      <c r="G1856" t="s">
        <v>5247</v>
      </c>
      <c r="H1856" t="s">
        <v>7075</v>
      </c>
      <c r="I1856" t="s">
        <v>14</v>
      </c>
      <c r="J1856" t="s">
        <v>1655</v>
      </c>
      <c r="K1856">
        <v>16</v>
      </c>
      <c r="L1856" t="s">
        <v>4452</v>
      </c>
      <c r="M1856">
        <v>0.37303483850642699</v>
      </c>
      <c r="N1856">
        <v>0.80437147177599699</v>
      </c>
    </row>
    <row r="1857" spans="1:14">
      <c r="A1857" t="s">
        <v>1901</v>
      </c>
      <c r="B1857">
        <v>2</v>
      </c>
      <c r="C1857">
        <v>112183795</v>
      </c>
      <c r="D1857">
        <v>112941372</v>
      </c>
      <c r="E1857" t="s">
        <v>5196</v>
      </c>
      <c r="F1857">
        <v>0.95</v>
      </c>
      <c r="G1857" t="s">
        <v>5247</v>
      </c>
      <c r="H1857" t="s">
        <v>7076</v>
      </c>
      <c r="I1857" t="s">
        <v>14</v>
      </c>
      <c r="J1857" t="s">
        <v>1655</v>
      </c>
      <c r="K1857">
        <v>16</v>
      </c>
      <c r="L1857" t="s">
        <v>4533</v>
      </c>
      <c r="M1857">
        <v>0.73331242275111896</v>
      </c>
      <c r="N1857">
        <v>0.99244066476788895</v>
      </c>
    </row>
    <row r="1858" spans="1:14">
      <c r="A1858" t="s">
        <v>1902</v>
      </c>
      <c r="B1858">
        <v>8</v>
      </c>
      <c r="C1858">
        <v>20033143</v>
      </c>
      <c r="D1858">
        <v>19890654</v>
      </c>
      <c r="E1858" t="s">
        <v>5197</v>
      </c>
      <c r="F1858">
        <v>0</v>
      </c>
      <c r="G1858" t="s">
        <v>5247</v>
      </c>
      <c r="H1858" t="s">
        <v>7077</v>
      </c>
      <c r="I1858" t="s">
        <v>14</v>
      </c>
      <c r="J1858" t="s">
        <v>1655</v>
      </c>
      <c r="K1858">
        <v>16</v>
      </c>
      <c r="L1858" t="s">
        <v>5247</v>
      </c>
      <c r="M1858">
        <v>0</v>
      </c>
      <c r="N1858">
        <v>0.193607680534436</v>
      </c>
    </row>
    <row r="1859" spans="1:14">
      <c r="A1859" t="s">
        <v>1903</v>
      </c>
      <c r="B1859">
        <v>1</v>
      </c>
      <c r="C1859">
        <v>39594801</v>
      </c>
      <c r="D1859">
        <v>40060473</v>
      </c>
      <c r="E1859" t="s">
        <v>5196</v>
      </c>
      <c r="F1859">
        <v>0.13</v>
      </c>
      <c r="G1859" t="s">
        <v>5247</v>
      </c>
      <c r="H1859" t="s">
        <v>7078</v>
      </c>
      <c r="I1859" t="s">
        <v>14</v>
      </c>
      <c r="J1859" t="s">
        <v>1655</v>
      </c>
      <c r="K1859">
        <v>16</v>
      </c>
      <c r="L1859" t="s">
        <v>4456</v>
      </c>
      <c r="M1859">
        <v>3.7231133725714703E-2</v>
      </c>
      <c r="N1859">
        <v>0.36603854986976803</v>
      </c>
    </row>
    <row r="1860" spans="1:14">
      <c r="A1860" t="s">
        <v>1904</v>
      </c>
      <c r="B1860">
        <v>4</v>
      </c>
      <c r="C1860">
        <v>156798972</v>
      </c>
      <c r="D1860">
        <v>157720124</v>
      </c>
      <c r="E1860" t="s">
        <v>5195</v>
      </c>
      <c r="F1860">
        <v>0.21</v>
      </c>
      <c r="G1860" t="s">
        <v>5247</v>
      </c>
      <c r="H1860" t="s">
        <v>7079</v>
      </c>
      <c r="I1860" t="s">
        <v>14</v>
      </c>
      <c r="J1860" t="s">
        <v>1655</v>
      </c>
      <c r="K1860">
        <v>16</v>
      </c>
      <c r="L1860" t="s">
        <v>4442</v>
      </c>
      <c r="M1860">
        <v>7.8338045832293507E-2</v>
      </c>
      <c r="N1860">
        <v>0.45395440887768002</v>
      </c>
    </row>
    <row r="1861" spans="1:14">
      <c r="A1861" t="s">
        <v>1905</v>
      </c>
      <c r="B1861">
        <v>7</v>
      </c>
      <c r="C1861">
        <v>70573983</v>
      </c>
      <c r="D1861">
        <v>70038969</v>
      </c>
      <c r="E1861" t="s">
        <v>5195</v>
      </c>
      <c r="F1861">
        <v>0.3</v>
      </c>
      <c r="G1861" t="s">
        <v>5247</v>
      </c>
      <c r="H1861" t="s">
        <v>7080</v>
      </c>
      <c r="I1861" t="s">
        <v>14</v>
      </c>
      <c r="J1861" t="s">
        <v>1655</v>
      </c>
      <c r="K1861">
        <v>16</v>
      </c>
      <c r="L1861" t="s">
        <v>4560</v>
      </c>
      <c r="M1861">
        <v>0.13339990969917401</v>
      </c>
      <c r="N1861">
        <v>0.54404316251460105</v>
      </c>
    </row>
    <row r="1862" spans="1:14">
      <c r="A1862" t="s">
        <v>1906</v>
      </c>
      <c r="B1862">
        <v>11</v>
      </c>
      <c r="C1862">
        <v>61870948</v>
      </c>
      <c r="D1862">
        <v>61638420</v>
      </c>
      <c r="E1862" t="s">
        <v>5196</v>
      </c>
      <c r="F1862">
        <v>0</v>
      </c>
      <c r="G1862" t="s">
        <v>5247</v>
      </c>
      <c r="H1862" t="s">
        <v>7081</v>
      </c>
      <c r="I1862" t="s">
        <v>14</v>
      </c>
      <c r="J1862" t="s">
        <v>1655</v>
      </c>
      <c r="K1862">
        <v>16</v>
      </c>
      <c r="L1862" t="s">
        <v>5247</v>
      </c>
      <c r="M1862">
        <v>0</v>
      </c>
      <c r="N1862">
        <v>0.193607680534436</v>
      </c>
    </row>
    <row r="1863" spans="1:14">
      <c r="A1863" t="s">
        <v>1907</v>
      </c>
      <c r="B1863">
        <v>7</v>
      </c>
      <c r="C1863">
        <v>26330570</v>
      </c>
      <c r="D1863">
        <v>26370190</v>
      </c>
      <c r="E1863" t="s">
        <v>5196</v>
      </c>
      <c r="F1863">
        <v>0.2</v>
      </c>
      <c r="G1863" t="s">
        <v>5247</v>
      </c>
      <c r="H1863" t="s">
        <v>7082</v>
      </c>
      <c r="I1863" t="s">
        <v>14</v>
      </c>
      <c r="J1863" t="s">
        <v>1655</v>
      </c>
      <c r="K1863">
        <v>16</v>
      </c>
      <c r="L1863" t="s">
        <v>4484</v>
      </c>
      <c r="M1863">
        <v>7.2742662037867001E-2</v>
      </c>
      <c r="N1863">
        <v>0.44342194628279502</v>
      </c>
    </row>
    <row r="1864" spans="1:14">
      <c r="A1864" t="s">
        <v>1908</v>
      </c>
      <c r="B1864">
        <v>11</v>
      </c>
      <c r="C1864">
        <v>43607199</v>
      </c>
      <c r="D1864">
        <v>43628749</v>
      </c>
      <c r="E1864" t="s">
        <v>5197</v>
      </c>
      <c r="F1864">
        <v>0.26</v>
      </c>
      <c r="G1864" t="s">
        <v>5247</v>
      </c>
      <c r="H1864" t="s">
        <v>7083</v>
      </c>
      <c r="I1864" t="s">
        <v>14</v>
      </c>
      <c r="J1864" t="s">
        <v>1655</v>
      </c>
      <c r="K1864">
        <v>16</v>
      </c>
      <c r="L1864" t="s">
        <v>4459</v>
      </c>
      <c r="M1864">
        <v>0.10794835711853</v>
      </c>
      <c r="N1864">
        <v>0.50498332953799996</v>
      </c>
    </row>
    <row r="1865" spans="1:14">
      <c r="A1865" t="s">
        <v>1909</v>
      </c>
      <c r="B1865">
        <v>12</v>
      </c>
      <c r="C1865">
        <v>111466567</v>
      </c>
      <c r="D1865">
        <v>111904371</v>
      </c>
      <c r="E1865" t="s">
        <v>5196</v>
      </c>
      <c r="F1865">
        <v>0.86</v>
      </c>
      <c r="G1865" t="s">
        <v>5247</v>
      </c>
      <c r="H1865" t="s">
        <v>6349</v>
      </c>
      <c r="I1865" t="s">
        <v>10</v>
      </c>
      <c r="J1865" t="s">
        <v>1655</v>
      </c>
      <c r="K1865">
        <v>5</v>
      </c>
      <c r="L1865" t="s">
        <v>4474</v>
      </c>
      <c r="M1865">
        <v>0.42649980932298398</v>
      </c>
      <c r="N1865">
        <v>0.98067281603312995</v>
      </c>
    </row>
    <row r="1866" spans="1:14">
      <c r="A1866" t="s">
        <v>1909</v>
      </c>
      <c r="B1866">
        <v>12</v>
      </c>
      <c r="C1866">
        <v>111466567</v>
      </c>
      <c r="D1866">
        <v>111904371</v>
      </c>
      <c r="E1866" t="s">
        <v>5196</v>
      </c>
      <c r="F1866">
        <v>0.79</v>
      </c>
      <c r="G1866" t="s">
        <v>5247</v>
      </c>
      <c r="H1866" t="s">
        <v>7084</v>
      </c>
      <c r="I1866" t="s">
        <v>13</v>
      </c>
      <c r="J1866" t="s">
        <v>1655</v>
      </c>
      <c r="K1866">
        <v>5</v>
      </c>
      <c r="L1866" t="s">
        <v>4542</v>
      </c>
      <c r="M1866">
        <v>0.36742527267160802</v>
      </c>
      <c r="N1866">
        <v>0.96057489775415095</v>
      </c>
    </row>
    <row r="1867" spans="1:14">
      <c r="A1867" t="s">
        <v>1909</v>
      </c>
      <c r="B1867">
        <v>12</v>
      </c>
      <c r="C1867">
        <v>111466567</v>
      </c>
      <c r="D1867">
        <v>111904371</v>
      </c>
      <c r="E1867" t="s">
        <v>5196</v>
      </c>
      <c r="F1867">
        <v>0.82</v>
      </c>
      <c r="G1867" t="s">
        <v>5247</v>
      </c>
      <c r="H1867" t="s">
        <v>7085</v>
      </c>
      <c r="I1867" t="s">
        <v>14</v>
      </c>
      <c r="J1867" t="s">
        <v>1655</v>
      </c>
      <c r="K1867">
        <v>16</v>
      </c>
      <c r="L1867" t="s">
        <v>4551</v>
      </c>
      <c r="M1867">
        <v>0.57800430116298496</v>
      </c>
      <c r="N1867">
        <v>0.93808678329497597</v>
      </c>
    </row>
    <row r="1868" spans="1:14">
      <c r="A1868" t="s">
        <v>1910</v>
      </c>
      <c r="B1868">
        <v>15</v>
      </c>
      <c r="C1868">
        <v>58343384</v>
      </c>
      <c r="D1868">
        <v>58635583</v>
      </c>
      <c r="E1868" t="s">
        <v>5196</v>
      </c>
      <c r="F1868">
        <v>7.0000000000000007E-2</v>
      </c>
      <c r="G1868" t="s">
        <v>5247</v>
      </c>
      <c r="H1868" t="s">
        <v>7086</v>
      </c>
      <c r="I1868" t="s">
        <v>14</v>
      </c>
      <c r="J1868" t="s">
        <v>1655</v>
      </c>
      <c r="K1868">
        <v>16</v>
      </c>
      <c r="L1868" t="s">
        <v>4543</v>
      </c>
      <c r="M1868">
        <v>1.34849283033924E-2</v>
      </c>
      <c r="N1868">
        <v>0.29301767695622299</v>
      </c>
    </row>
    <row r="1869" spans="1:14">
      <c r="A1869" t="s">
        <v>1911</v>
      </c>
      <c r="B1869">
        <v>16</v>
      </c>
      <c r="C1869">
        <v>56602011</v>
      </c>
      <c r="D1869">
        <v>56635923</v>
      </c>
      <c r="E1869" t="s">
        <v>5197</v>
      </c>
      <c r="F1869">
        <v>0</v>
      </c>
      <c r="G1869" t="s">
        <v>5247</v>
      </c>
      <c r="H1869" t="s">
        <v>7087</v>
      </c>
      <c r="I1869" t="s">
        <v>14</v>
      </c>
      <c r="J1869" t="s">
        <v>1655</v>
      </c>
      <c r="K1869">
        <v>16</v>
      </c>
      <c r="L1869" t="s">
        <v>5247</v>
      </c>
      <c r="M1869">
        <v>0</v>
      </c>
      <c r="N1869">
        <v>0.193607680534436</v>
      </c>
    </row>
    <row r="1870" spans="1:14">
      <c r="A1870" t="s">
        <v>1912</v>
      </c>
      <c r="B1870">
        <v>19</v>
      </c>
      <c r="C1870">
        <v>33405526</v>
      </c>
      <c r="D1870">
        <v>33896432</v>
      </c>
      <c r="E1870" t="s">
        <v>5196</v>
      </c>
      <c r="F1870">
        <v>0</v>
      </c>
      <c r="G1870" t="s">
        <v>5247</v>
      </c>
      <c r="H1870" t="s">
        <v>5682</v>
      </c>
      <c r="I1870" t="s">
        <v>10</v>
      </c>
      <c r="J1870" t="s">
        <v>1655</v>
      </c>
      <c r="K1870">
        <v>5</v>
      </c>
      <c r="L1870" t="s">
        <v>5247</v>
      </c>
      <c r="M1870">
        <v>3.1392529421349397E-17</v>
      </c>
      <c r="N1870">
        <v>0.43448246478317498</v>
      </c>
    </row>
    <row r="1871" spans="1:14">
      <c r="A1871" t="s">
        <v>1912</v>
      </c>
      <c r="B1871">
        <v>19</v>
      </c>
      <c r="C1871">
        <v>33405526</v>
      </c>
      <c r="D1871">
        <v>33896432</v>
      </c>
      <c r="E1871" t="s">
        <v>5196</v>
      </c>
      <c r="F1871">
        <v>0.21</v>
      </c>
      <c r="G1871" t="s">
        <v>5247</v>
      </c>
      <c r="H1871" t="s">
        <v>7088</v>
      </c>
      <c r="I1871" t="s">
        <v>14</v>
      </c>
      <c r="J1871" t="s">
        <v>1655</v>
      </c>
      <c r="K1871">
        <v>16</v>
      </c>
      <c r="L1871" t="s">
        <v>4442</v>
      </c>
      <c r="M1871">
        <v>7.8338045832293507E-2</v>
      </c>
      <c r="N1871">
        <v>0.45395440887768002</v>
      </c>
    </row>
    <row r="1872" spans="1:14">
      <c r="A1872" t="s">
        <v>1913</v>
      </c>
      <c r="B1872">
        <v>1</v>
      </c>
      <c r="C1872">
        <v>93352389</v>
      </c>
      <c r="D1872">
        <v>93817946</v>
      </c>
      <c r="E1872" t="s">
        <v>5198</v>
      </c>
      <c r="F1872">
        <v>0.7</v>
      </c>
      <c r="G1872" t="s">
        <v>5247</v>
      </c>
      <c r="H1872" t="s">
        <v>7089</v>
      </c>
      <c r="I1872" t="s">
        <v>13</v>
      </c>
      <c r="J1872" t="s">
        <v>1655</v>
      </c>
      <c r="K1872">
        <v>6</v>
      </c>
      <c r="L1872" t="s">
        <v>4548</v>
      </c>
      <c r="M1872">
        <v>0.32517628114768599</v>
      </c>
      <c r="N1872">
        <v>0.91869000369144804</v>
      </c>
    </row>
    <row r="1873" spans="1:14">
      <c r="A1873" t="s">
        <v>1913</v>
      </c>
      <c r="B1873">
        <v>1</v>
      </c>
      <c r="C1873">
        <v>93352389</v>
      </c>
      <c r="D1873">
        <v>93817946</v>
      </c>
      <c r="E1873" t="s">
        <v>5198</v>
      </c>
      <c r="F1873">
        <v>0.46</v>
      </c>
      <c r="G1873" t="s">
        <v>5247</v>
      </c>
      <c r="H1873" t="s">
        <v>7090</v>
      </c>
      <c r="I1873" t="s">
        <v>14</v>
      </c>
      <c r="J1873" t="s">
        <v>1655</v>
      </c>
      <c r="K1873">
        <v>16</v>
      </c>
      <c r="L1873" t="s">
        <v>4458</v>
      </c>
      <c r="M1873">
        <v>0.248308389151675</v>
      </c>
      <c r="N1873">
        <v>0.68718022529108003</v>
      </c>
    </row>
    <row r="1874" spans="1:14">
      <c r="A1874" t="s">
        <v>1914</v>
      </c>
      <c r="B1874">
        <v>8</v>
      </c>
      <c r="C1874">
        <v>125468125</v>
      </c>
      <c r="D1874">
        <v>126480367</v>
      </c>
      <c r="E1874" t="s">
        <v>5197</v>
      </c>
      <c r="F1874">
        <v>0.27</v>
      </c>
      <c r="G1874" t="s">
        <v>5247</v>
      </c>
      <c r="H1874" t="s">
        <v>7091</v>
      </c>
      <c r="I1874" t="s">
        <v>14</v>
      </c>
      <c r="J1874" t="s">
        <v>1655</v>
      </c>
      <c r="K1874">
        <v>16</v>
      </c>
      <c r="L1874" t="s">
        <v>4541</v>
      </c>
      <c r="M1874">
        <v>0.114172650502742</v>
      </c>
      <c r="N1874">
        <v>0.514886882543099</v>
      </c>
    </row>
    <row r="1875" spans="1:14">
      <c r="A1875" t="s">
        <v>1915</v>
      </c>
      <c r="B1875">
        <v>3</v>
      </c>
      <c r="C1875">
        <v>172115476</v>
      </c>
      <c r="D1875">
        <v>171833266</v>
      </c>
      <c r="E1875" t="s">
        <v>5198</v>
      </c>
      <c r="F1875">
        <v>0.7</v>
      </c>
      <c r="G1875" t="s">
        <v>5247</v>
      </c>
      <c r="H1875" t="s">
        <v>7092</v>
      </c>
      <c r="I1875" t="s">
        <v>14</v>
      </c>
      <c r="J1875" t="s">
        <v>1655</v>
      </c>
      <c r="K1875">
        <v>16</v>
      </c>
      <c r="L1875" t="s">
        <v>4548</v>
      </c>
      <c r="M1875">
        <v>0.4559568374854</v>
      </c>
      <c r="N1875">
        <v>0.86660009030082596</v>
      </c>
    </row>
    <row r="1876" spans="1:14">
      <c r="A1876" t="s">
        <v>1916</v>
      </c>
      <c r="B1876">
        <v>10</v>
      </c>
      <c r="C1876">
        <v>93012138</v>
      </c>
      <c r="D1876">
        <v>94771895</v>
      </c>
      <c r="E1876" t="s">
        <v>5197</v>
      </c>
      <c r="F1876">
        <v>0</v>
      </c>
      <c r="G1876" t="s">
        <v>5247</v>
      </c>
      <c r="H1876" t="s">
        <v>7093</v>
      </c>
      <c r="I1876" t="s">
        <v>14</v>
      </c>
      <c r="J1876" t="s">
        <v>1655</v>
      </c>
      <c r="K1876">
        <v>16</v>
      </c>
      <c r="L1876" t="s">
        <v>5247</v>
      </c>
      <c r="M1876">
        <v>0</v>
      </c>
      <c r="N1876">
        <v>0.193607680534436</v>
      </c>
    </row>
    <row r="1877" spans="1:14">
      <c r="A1877" t="s">
        <v>1917</v>
      </c>
      <c r="B1877">
        <v>17</v>
      </c>
      <c r="C1877">
        <v>78395572</v>
      </c>
      <c r="D1877">
        <v>76391653</v>
      </c>
      <c r="E1877" t="s">
        <v>5197</v>
      </c>
      <c r="F1877">
        <v>0.54</v>
      </c>
      <c r="G1877" t="s">
        <v>5247</v>
      </c>
      <c r="H1877" t="s">
        <v>7094</v>
      </c>
      <c r="I1877" t="s">
        <v>14</v>
      </c>
      <c r="J1877" t="s">
        <v>1655</v>
      </c>
      <c r="K1877">
        <v>16</v>
      </c>
      <c r="L1877" t="s">
        <v>4564</v>
      </c>
      <c r="M1877">
        <v>0.31281977470891997</v>
      </c>
      <c r="N1877">
        <v>0.75169161084832503</v>
      </c>
    </row>
    <row r="1878" spans="1:14">
      <c r="A1878" t="s">
        <v>1918</v>
      </c>
      <c r="B1878">
        <v>14</v>
      </c>
      <c r="C1878">
        <v>104810807</v>
      </c>
      <c r="D1878">
        <v>105277144</v>
      </c>
      <c r="E1878" t="s">
        <v>5195</v>
      </c>
      <c r="F1878">
        <v>0.94</v>
      </c>
      <c r="G1878" t="s">
        <v>5247</v>
      </c>
      <c r="H1878" t="s">
        <v>7095</v>
      </c>
      <c r="I1878" t="s">
        <v>10</v>
      </c>
      <c r="J1878" t="s">
        <v>1655</v>
      </c>
      <c r="K1878">
        <v>7</v>
      </c>
      <c r="L1878" t="s">
        <v>4504</v>
      </c>
      <c r="M1878">
        <v>0.57364098514141504</v>
      </c>
      <c r="N1878">
        <v>0.99454823199990094</v>
      </c>
    </row>
    <row r="1879" spans="1:14">
      <c r="A1879" t="s">
        <v>1918</v>
      </c>
      <c r="B1879">
        <v>14</v>
      </c>
      <c r="C1879">
        <v>104810807</v>
      </c>
      <c r="D1879">
        <v>105277144</v>
      </c>
      <c r="E1879" t="s">
        <v>5195</v>
      </c>
      <c r="F1879">
        <v>0.87</v>
      </c>
      <c r="G1879" t="s">
        <v>5247</v>
      </c>
      <c r="H1879" t="s">
        <v>7096</v>
      </c>
      <c r="I1879" t="s">
        <v>13</v>
      </c>
      <c r="J1879" t="s">
        <v>1655</v>
      </c>
      <c r="K1879">
        <v>7</v>
      </c>
      <c r="L1879" t="s">
        <v>4563</v>
      </c>
      <c r="M1879">
        <v>0.49960174023154302</v>
      </c>
      <c r="N1879">
        <v>0.97819373781910801</v>
      </c>
    </row>
    <row r="1880" spans="1:14">
      <c r="A1880" t="s">
        <v>1918</v>
      </c>
      <c r="B1880">
        <v>14</v>
      </c>
      <c r="C1880">
        <v>104810807</v>
      </c>
      <c r="D1880">
        <v>105277144</v>
      </c>
      <c r="E1880" t="s">
        <v>5195</v>
      </c>
      <c r="F1880">
        <v>0.92</v>
      </c>
      <c r="G1880" t="s">
        <v>5247</v>
      </c>
      <c r="H1880" t="s">
        <v>7097</v>
      </c>
      <c r="I1880" t="s">
        <v>14</v>
      </c>
      <c r="J1880" t="s">
        <v>1655</v>
      </c>
      <c r="K1880">
        <v>16</v>
      </c>
      <c r="L1880" t="s">
        <v>4547</v>
      </c>
      <c r="M1880">
        <v>0.694249005620037</v>
      </c>
      <c r="N1880">
        <v>0.98312054273103699</v>
      </c>
    </row>
    <row r="1881" spans="1:14">
      <c r="A1881" t="s">
        <v>1923</v>
      </c>
      <c r="B1881">
        <v>6</v>
      </c>
      <c r="C1881">
        <v>160678471</v>
      </c>
      <c r="D1881">
        <v>161099503</v>
      </c>
      <c r="E1881" t="s">
        <v>5196</v>
      </c>
      <c r="F1881">
        <v>0.19</v>
      </c>
      <c r="G1881" t="s">
        <v>5247</v>
      </c>
      <c r="H1881" t="s">
        <v>7098</v>
      </c>
      <c r="I1881" t="s">
        <v>14</v>
      </c>
      <c r="J1881" t="s">
        <v>1655</v>
      </c>
      <c r="K1881">
        <v>16</v>
      </c>
      <c r="L1881" t="s">
        <v>4446</v>
      </c>
      <c r="M1881">
        <v>6.7266012751223195E-2</v>
      </c>
      <c r="N1881">
        <v>0.43277074918012698</v>
      </c>
    </row>
    <row r="1882" spans="1:14">
      <c r="A1882" t="s">
        <v>1924</v>
      </c>
      <c r="B1882">
        <v>9</v>
      </c>
      <c r="C1882">
        <v>133273983</v>
      </c>
      <c r="D1882">
        <v>136149399</v>
      </c>
      <c r="E1882" t="s">
        <v>5196</v>
      </c>
      <c r="F1882">
        <v>0</v>
      </c>
      <c r="G1882" t="s">
        <v>5247</v>
      </c>
      <c r="H1882" t="s">
        <v>7099</v>
      </c>
      <c r="I1882" t="s">
        <v>10</v>
      </c>
      <c r="J1882" t="s">
        <v>1655</v>
      </c>
      <c r="K1882">
        <v>5</v>
      </c>
      <c r="L1882" t="s">
        <v>5247</v>
      </c>
      <c r="M1882">
        <v>3.1392529421349397E-17</v>
      </c>
      <c r="N1882">
        <v>0.43448246478317498</v>
      </c>
    </row>
    <row r="1883" spans="1:14">
      <c r="A1883" t="s">
        <v>1924</v>
      </c>
      <c r="B1883">
        <v>9</v>
      </c>
      <c r="C1883">
        <v>133273983</v>
      </c>
      <c r="D1883">
        <v>136149399</v>
      </c>
      <c r="E1883" t="s">
        <v>5196</v>
      </c>
      <c r="F1883">
        <v>0.05</v>
      </c>
      <c r="G1883" t="s">
        <v>5247</v>
      </c>
      <c r="H1883" t="s">
        <v>7100</v>
      </c>
      <c r="I1883" t="s">
        <v>13</v>
      </c>
      <c r="J1883" t="s">
        <v>1655</v>
      </c>
      <c r="K1883">
        <v>6</v>
      </c>
      <c r="L1883" t="s">
        <v>4544</v>
      </c>
      <c r="M1883">
        <v>3.4029277060071699E-3</v>
      </c>
      <c r="N1883">
        <v>0.44789793140594197</v>
      </c>
    </row>
    <row r="1884" spans="1:14">
      <c r="A1884" t="s">
        <v>1924</v>
      </c>
      <c r="B1884">
        <v>9</v>
      </c>
      <c r="C1884">
        <v>133273983</v>
      </c>
      <c r="D1884">
        <v>136149399</v>
      </c>
      <c r="E1884" t="s">
        <v>5196</v>
      </c>
      <c r="F1884">
        <v>0</v>
      </c>
      <c r="G1884" t="s">
        <v>5247</v>
      </c>
      <c r="H1884" t="s">
        <v>7101</v>
      </c>
      <c r="I1884" t="s">
        <v>14</v>
      </c>
      <c r="J1884" t="s">
        <v>1655</v>
      </c>
      <c r="K1884">
        <v>16</v>
      </c>
      <c r="L1884" t="s">
        <v>5247</v>
      </c>
      <c r="M1884">
        <v>0</v>
      </c>
      <c r="N1884">
        <v>0.193607680534436</v>
      </c>
    </row>
    <row r="1885" spans="1:14">
      <c r="A1885" t="s">
        <v>1925</v>
      </c>
      <c r="B1885">
        <v>11</v>
      </c>
      <c r="C1885">
        <v>117204850</v>
      </c>
      <c r="D1885">
        <v>117075566</v>
      </c>
      <c r="E1885" t="s">
        <v>5197</v>
      </c>
      <c r="F1885">
        <v>0.84</v>
      </c>
      <c r="G1885" t="s">
        <v>5247</v>
      </c>
      <c r="H1885" t="s">
        <v>7102</v>
      </c>
      <c r="I1885" t="s">
        <v>14</v>
      </c>
      <c r="J1885" t="s">
        <v>1655</v>
      </c>
      <c r="K1885">
        <v>16</v>
      </c>
      <c r="L1885" t="s">
        <v>4451</v>
      </c>
      <c r="M1885">
        <v>0.59994935172950103</v>
      </c>
      <c r="N1885">
        <v>0.94839742550708295</v>
      </c>
    </row>
    <row r="1886" spans="1:14">
      <c r="A1886" t="s">
        <v>1926</v>
      </c>
      <c r="B1886">
        <v>11</v>
      </c>
      <c r="C1886">
        <v>116822638</v>
      </c>
      <c r="D1886">
        <v>116693354</v>
      </c>
      <c r="E1886" t="s">
        <v>5196</v>
      </c>
      <c r="F1886">
        <v>0</v>
      </c>
      <c r="G1886" t="s">
        <v>5247</v>
      </c>
      <c r="H1886" t="s">
        <v>7103</v>
      </c>
      <c r="I1886" t="s">
        <v>14</v>
      </c>
      <c r="J1886" t="s">
        <v>1655</v>
      </c>
      <c r="K1886">
        <v>16</v>
      </c>
      <c r="L1886" t="s">
        <v>5247</v>
      </c>
      <c r="M1886">
        <v>0</v>
      </c>
      <c r="N1886">
        <v>0.193607680534436</v>
      </c>
    </row>
    <row r="1887" spans="1:14">
      <c r="A1887" t="s">
        <v>1927</v>
      </c>
      <c r="B1887">
        <v>16</v>
      </c>
      <c r="C1887">
        <v>56975225</v>
      </c>
      <c r="D1887">
        <v>57009137</v>
      </c>
      <c r="E1887" t="s">
        <v>5196</v>
      </c>
      <c r="F1887">
        <v>0.86</v>
      </c>
      <c r="G1887" t="s">
        <v>5247</v>
      </c>
      <c r="H1887" t="s">
        <v>7104</v>
      </c>
      <c r="I1887" t="s">
        <v>14</v>
      </c>
      <c r="J1887" t="s">
        <v>1655</v>
      </c>
      <c r="K1887">
        <v>16</v>
      </c>
      <c r="L1887" t="s">
        <v>4474</v>
      </c>
      <c r="M1887">
        <v>0.62246714258948999</v>
      </c>
      <c r="N1887">
        <v>0.95813532742571605</v>
      </c>
    </row>
    <row r="1888" spans="1:14">
      <c r="A1888" t="s">
        <v>1928</v>
      </c>
      <c r="B1888">
        <v>2</v>
      </c>
      <c r="C1888">
        <v>226192862</v>
      </c>
      <c r="D1888">
        <v>227057578</v>
      </c>
      <c r="E1888" t="s">
        <v>5196</v>
      </c>
      <c r="F1888">
        <v>0</v>
      </c>
      <c r="G1888" t="s">
        <v>5247</v>
      </c>
      <c r="H1888" t="s">
        <v>7105</v>
      </c>
      <c r="I1888" t="s">
        <v>14</v>
      </c>
      <c r="J1888" t="s">
        <v>1655</v>
      </c>
      <c r="K1888">
        <v>16</v>
      </c>
      <c r="L1888" t="s">
        <v>5247</v>
      </c>
      <c r="M1888">
        <v>0</v>
      </c>
      <c r="N1888">
        <v>0.193607680534436</v>
      </c>
    </row>
    <row r="1889" spans="1:14">
      <c r="A1889" t="s">
        <v>1929</v>
      </c>
      <c r="B1889">
        <v>5</v>
      </c>
      <c r="C1889">
        <v>159195524</v>
      </c>
      <c r="D1889">
        <v>158622532</v>
      </c>
      <c r="E1889" t="s">
        <v>5197</v>
      </c>
      <c r="F1889">
        <v>0.09</v>
      </c>
      <c r="G1889" t="s">
        <v>5247</v>
      </c>
      <c r="H1889" t="s">
        <v>7106</v>
      </c>
      <c r="I1889" t="s">
        <v>13</v>
      </c>
      <c r="J1889" t="s">
        <v>1655</v>
      </c>
      <c r="K1889">
        <v>6</v>
      </c>
      <c r="L1889" t="s">
        <v>4562</v>
      </c>
      <c r="M1889">
        <v>1.0078232144173501E-2</v>
      </c>
      <c r="N1889">
        <v>0.48999588393560201</v>
      </c>
    </row>
    <row r="1890" spans="1:14">
      <c r="A1890" t="s">
        <v>1929</v>
      </c>
      <c r="B1890">
        <v>5</v>
      </c>
      <c r="C1890">
        <v>159195524</v>
      </c>
      <c r="D1890">
        <v>158622532</v>
      </c>
      <c r="E1890" t="s">
        <v>5197</v>
      </c>
      <c r="F1890">
        <v>0.53</v>
      </c>
      <c r="G1890" t="s">
        <v>5247</v>
      </c>
      <c r="H1890" t="s">
        <v>7107</v>
      </c>
      <c r="I1890" t="s">
        <v>14</v>
      </c>
      <c r="J1890" t="s">
        <v>1655</v>
      </c>
      <c r="K1890">
        <v>16</v>
      </c>
      <c r="L1890" t="s">
        <v>4535</v>
      </c>
      <c r="M1890">
        <v>0.304506975477288</v>
      </c>
      <c r="N1890">
        <v>0.74387656369064603</v>
      </c>
    </row>
    <row r="1891" spans="1:14">
      <c r="A1891" t="s">
        <v>1932</v>
      </c>
      <c r="B1891">
        <v>11</v>
      </c>
      <c r="C1891">
        <v>65089011</v>
      </c>
      <c r="D1891">
        <v>64856483</v>
      </c>
      <c r="E1891" t="s">
        <v>5196</v>
      </c>
      <c r="F1891">
        <v>0</v>
      </c>
      <c r="G1891" t="s">
        <v>5247</v>
      </c>
      <c r="H1891" t="s">
        <v>7108</v>
      </c>
      <c r="I1891" t="s">
        <v>14</v>
      </c>
      <c r="J1891" t="s">
        <v>1655</v>
      </c>
      <c r="K1891">
        <v>16</v>
      </c>
      <c r="L1891" t="s">
        <v>5247</v>
      </c>
      <c r="M1891">
        <v>0</v>
      </c>
      <c r="N1891">
        <v>0.193607680534436</v>
      </c>
    </row>
    <row r="1892" spans="1:14">
      <c r="A1892" t="s">
        <v>1933</v>
      </c>
      <c r="B1892">
        <v>7</v>
      </c>
      <c r="C1892">
        <v>50250073</v>
      </c>
      <c r="D1892">
        <v>50289669</v>
      </c>
      <c r="E1892" t="s">
        <v>5197</v>
      </c>
      <c r="F1892">
        <v>0.56999999999999995</v>
      </c>
      <c r="G1892" t="s">
        <v>5247</v>
      </c>
      <c r="H1892" t="s">
        <v>7109</v>
      </c>
      <c r="I1892" t="s">
        <v>14</v>
      </c>
      <c r="J1892" t="s">
        <v>1655</v>
      </c>
      <c r="K1892">
        <v>16</v>
      </c>
      <c r="L1892" t="s">
        <v>4517</v>
      </c>
      <c r="M1892">
        <v>0.338188639458672</v>
      </c>
      <c r="N1892">
        <v>0.77470628526650698</v>
      </c>
    </row>
    <row r="1893" spans="1:14">
      <c r="A1893" t="s">
        <v>1934</v>
      </c>
      <c r="B1893">
        <v>15</v>
      </c>
      <c r="C1893">
        <v>58497331</v>
      </c>
      <c r="D1893">
        <v>58789530</v>
      </c>
      <c r="E1893" t="s">
        <v>5198</v>
      </c>
      <c r="F1893">
        <v>0</v>
      </c>
      <c r="G1893" t="s">
        <v>5247</v>
      </c>
      <c r="H1893" t="s">
        <v>7110</v>
      </c>
      <c r="I1893" t="s">
        <v>14</v>
      </c>
      <c r="J1893" t="s">
        <v>1655</v>
      </c>
      <c r="K1893">
        <v>16</v>
      </c>
      <c r="L1893" t="s">
        <v>5247</v>
      </c>
      <c r="M1893">
        <v>0</v>
      </c>
      <c r="N1893">
        <v>0.193607680534436</v>
      </c>
    </row>
    <row r="1894" spans="1:14">
      <c r="A1894" t="s">
        <v>1935</v>
      </c>
      <c r="B1894">
        <v>2</v>
      </c>
      <c r="C1894">
        <v>134505510</v>
      </c>
      <c r="D1894">
        <v>135263081</v>
      </c>
      <c r="E1894" t="s">
        <v>5198</v>
      </c>
      <c r="F1894">
        <v>0.88</v>
      </c>
      <c r="G1894" t="s">
        <v>5247</v>
      </c>
      <c r="H1894" t="s">
        <v>7111</v>
      </c>
      <c r="I1894" t="s">
        <v>14</v>
      </c>
      <c r="J1894" t="s">
        <v>1655</v>
      </c>
      <c r="K1894">
        <v>16</v>
      </c>
      <c r="L1894" t="s">
        <v>4470</v>
      </c>
      <c r="M1894">
        <v>0.64562593737124996</v>
      </c>
      <c r="N1894">
        <v>0.96723222542257803</v>
      </c>
    </row>
    <row r="1895" spans="1:14">
      <c r="A1895" t="s">
        <v>1936</v>
      </c>
      <c r="B1895">
        <v>12</v>
      </c>
      <c r="C1895">
        <v>56997508</v>
      </c>
      <c r="D1895">
        <v>57391292</v>
      </c>
      <c r="E1895" t="s">
        <v>5197</v>
      </c>
      <c r="F1895">
        <v>1</v>
      </c>
      <c r="G1895" t="s">
        <v>5247</v>
      </c>
      <c r="H1895" t="s">
        <v>7112</v>
      </c>
      <c r="I1895" t="s">
        <v>14</v>
      </c>
      <c r="J1895" t="s">
        <v>1655</v>
      </c>
      <c r="K1895">
        <v>16</v>
      </c>
      <c r="L1895" t="s">
        <v>5273</v>
      </c>
      <c r="M1895">
        <v>0.806392319465564</v>
      </c>
      <c r="N1895">
        <v>1</v>
      </c>
    </row>
    <row r="1896" spans="1:14">
      <c r="A1896" t="s">
        <v>1937</v>
      </c>
      <c r="B1896">
        <v>2</v>
      </c>
      <c r="C1896">
        <v>241298487</v>
      </c>
      <c r="D1896">
        <v>242237902</v>
      </c>
      <c r="E1896" t="s">
        <v>5197</v>
      </c>
      <c r="F1896">
        <v>0.78</v>
      </c>
      <c r="G1896" t="s">
        <v>5247</v>
      </c>
      <c r="H1896" t="s">
        <v>7113</v>
      </c>
      <c r="I1896" t="s">
        <v>14</v>
      </c>
      <c r="J1896" t="s">
        <v>1655</v>
      </c>
      <c r="K1896">
        <v>16</v>
      </c>
      <c r="L1896" t="s">
        <v>4529</v>
      </c>
      <c r="M1896">
        <v>0.53562723902884501</v>
      </c>
      <c r="N1896">
        <v>0.91595245987187102</v>
      </c>
    </row>
    <row r="1897" spans="1:14">
      <c r="A1897" t="s">
        <v>1938</v>
      </c>
      <c r="B1897">
        <v>8</v>
      </c>
      <c r="C1897">
        <v>19663020</v>
      </c>
      <c r="D1897">
        <v>19520531</v>
      </c>
      <c r="E1897" t="s">
        <v>5198</v>
      </c>
      <c r="F1897">
        <v>0</v>
      </c>
      <c r="G1897" t="s">
        <v>5247</v>
      </c>
      <c r="H1897" t="s">
        <v>7114</v>
      </c>
      <c r="I1897" t="s">
        <v>14</v>
      </c>
      <c r="J1897" t="s">
        <v>1655</v>
      </c>
      <c r="K1897">
        <v>16</v>
      </c>
      <c r="L1897" t="s">
        <v>5247</v>
      </c>
      <c r="M1897">
        <v>0</v>
      </c>
      <c r="N1897">
        <v>0.193607680534436</v>
      </c>
    </row>
    <row r="1898" spans="1:14">
      <c r="A1898" t="s">
        <v>1939</v>
      </c>
      <c r="B1898">
        <v>11</v>
      </c>
      <c r="C1898">
        <v>75744328</v>
      </c>
      <c r="D1898">
        <v>75455373</v>
      </c>
      <c r="E1898" t="s">
        <v>5196</v>
      </c>
      <c r="F1898">
        <v>0.7</v>
      </c>
      <c r="G1898" t="s">
        <v>5247</v>
      </c>
      <c r="H1898" t="s">
        <v>7115</v>
      </c>
      <c r="I1898" t="s">
        <v>14</v>
      </c>
      <c r="J1898" t="s">
        <v>1655</v>
      </c>
      <c r="K1898">
        <v>16</v>
      </c>
      <c r="L1898" t="s">
        <v>4548</v>
      </c>
      <c r="M1898">
        <v>0.4559568374854</v>
      </c>
      <c r="N1898">
        <v>0.86660009030082596</v>
      </c>
    </row>
    <row r="1899" spans="1:14">
      <c r="A1899" t="s">
        <v>1940</v>
      </c>
      <c r="B1899">
        <v>16</v>
      </c>
      <c r="C1899">
        <v>29988672</v>
      </c>
      <c r="D1899">
        <v>29999993</v>
      </c>
      <c r="E1899" t="s">
        <v>5195</v>
      </c>
      <c r="F1899">
        <v>0.1</v>
      </c>
      <c r="G1899" t="s">
        <v>5247</v>
      </c>
      <c r="H1899" t="s">
        <v>7116</v>
      </c>
      <c r="I1899" t="s">
        <v>14</v>
      </c>
      <c r="J1899" t="s">
        <v>1655</v>
      </c>
      <c r="K1899">
        <v>16</v>
      </c>
      <c r="L1899" t="s">
        <v>4482</v>
      </c>
      <c r="M1899">
        <v>2.44002001745738E-2</v>
      </c>
      <c r="N1899">
        <v>0.33048594425297501</v>
      </c>
    </row>
    <row r="1900" spans="1:14">
      <c r="A1900" t="s">
        <v>1941</v>
      </c>
      <c r="B1900">
        <v>20</v>
      </c>
      <c r="C1900">
        <v>45952814</v>
      </c>
      <c r="D1900">
        <v>44581453</v>
      </c>
      <c r="E1900" t="s">
        <v>5197</v>
      </c>
      <c r="F1900">
        <v>1</v>
      </c>
      <c r="G1900" t="s">
        <v>5247</v>
      </c>
      <c r="H1900" t="s">
        <v>7117</v>
      </c>
      <c r="I1900" t="s">
        <v>14</v>
      </c>
      <c r="J1900" t="s">
        <v>1655</v>
      </c>
      <c r="K1900">
        <v>16</v>
      </c>
      <c r="L1900" t="s">
        <v>5273</v>
      </c>
      <c r="M1900">
        <v>0.806392319465564</v>
      </c>
      <c r="N1900">
        <v>1</v>
      </c>
    </row>
    <row r="1901" spans="1:14">
      <c r="A1901" t="s">
        <v>1942</v>
      </c>
      <c r="B1901">
        <v>8</v>
      </c>
      <c r="C1901">
        <v>20052781</v>
      </c>
      <c r="D1901">
        <v>19910292</v>
      </c>
      <c r="E1901" t="s">
        <v>5195</v>
      </c>
      <c r="F1901">
        <v>1</v>
      </c>
      <c r="G1901" t="s">
        <v>5247</v>
      </c>
      <c r="H1901" t="s">
        <v>7118</v>
      </c>
      <c r="I1901" t="s">
        <v>14</v>
      </c>
      <c r="J1901" t="s">
        <v>1655</v>
      </c>
      <c r="K1901">
        <v>16</v>
      </c>
      <c r="L1901" t="s">
        <v>5273</v>
      </c>
      <c r="M1901">
        <v>0.806392319465564</v>
      </c>
      <c r="N1901">
        <v>1</v>
      </c>
    </row>
    <row r="1902" spans="1:14">
      <c r="A1902" t="s">
        <v>1943</v>
      </c>
      <c r="B1902">
        <v>8</v>
      </c>
      <c r="C1902">
        <v>94984937</v>
      </c>
      <c r="D1902">
        <v>95997165</v>
      </c>
      <c r="E1902" t="s">
        <v>5197</v>
      </c>
      <c r="F1902">
        <v>1</v>
      </c>
      <c r="G1902" t="s">
        <v>5247</v>
      </c>
      <c r="H1902" t="s">
        <v>7119</v>
      </c>
      <c r="I1902" t="s">
        <v>14</v>
      </c>
      <c r="J1902" t="s">
        <v>1655</v>
      </c>
      <c r="K1902">
        <v>16</v>
      </c>
      <c r="L1902" t="s">
        <v>5273</v>
      </c>
      <c r="M1902">
        <v>0.806392319465564</v>
      </c>
      <c r="N1902">
        <v>1</v>
      </c>
    </row>
    <row r="1903" spans="1:14">
      <c r="A1903" t="s">
        <v>1944</v>
      </c>
      <c r="B1903">
        <v>1</v>
      </c>
      <c r="C1903">
        <v>156068267</v>
      </c>
      <c r="D1903">
        <v>156038058</v>
      </c>
      <c r="E1903" t="s">
        <v>5197</v>
      </c>
      <c r="F1903">
        <v>1</v>
      </c>
      <c r="G1903" t="s">
        <v>5247</v>
      </c>
      <c r="H1903" t="s">
        <v>7120</v>
      </c>
      <c r="I1903" t="s">
        <v>14</v>
      </c>
      <c r="J1903" t="s">
        <v>1655</v>
      </c>
      <c r="K1903">
        <v>16</v>
      </c>
      <c r="L1903" t="s">
        <v>5273</v>
      </c>
      <c r="M1903">
        <v>0.806392319465564</v>
      </c>
      <c r="N1903">
        <v>1</v>
      </c>
    </row>
    <row r="1904" spans="1:14">
      <c r="A1904" t="s">
        <v>1945</v>
      </c>
      <c r="B1904">
        <v>1</v>
      </c>
      <c r="C1904">
        <v>47226363</v>
      </c>
      <c r="D1904">
        <v>47692035</v>
      </c>
      <c r="E1904" t="s">
        <v>5196</v>
      </c>
      <c r="F1904">
        <v>0.31</v>
      </c>
      <c r="G1904" t="s">
        <v>5247</v>
      </c>
      <c r="H1904" t="s">
        <v>7121</v>
      </c>
      <c r="I1904" t="s">
        <v>10</v>
      </c>
      <c r="J1904" t="s">
        <v>1655</v>
      </c>
      <c r="K1904">
        <v>5</v>
      </c>
      <c r="L1904" t="s">
        <v>4485</v>
      </c>
      <c r="M1904">
        <v>7.6718520653767303E-2</v>
      </c>
      <c r="N1904">
        <v>0.70838481596383895</v>
      </c>
    </row>
    <row r="1905" spans="1:14">
      <c r="A1905" t="s">
        <v>1945</v>
      </c>
      <c r="B1905">
        <v>1</v>
      </c>
      <c r="C1905">
        <v>47226363</v>
      </c>
      <c r="D1905">
        <v>47692035</v>
      </c>
      <c r="E1905" t="s">
        <v>5196</v>
      </c>
      <c r="F1905">
        <v>0</v>
      </c>
      <c r="G1905" t="s">
        <v>5247</v>
      </c>
      <c r="H1905" t="s">
        <v>7122</v>
      </c>
      <c r="I1905" t="s">
        <v>13</v>
      </c>
      <c r="J1905" t="s">
        <v>1655</v>
      </c>
      <c r="K1905">
        <v>6</v>
      </c>
      <c r="L1905" t="s">
        <v>5247</v>
      </c>
      <c r="M1905">
        <v>0</v>
      </c>
      <c r="N1905">
        <v>0.39033428790216501</v>
      </c>
    </row>
    <row r="1906" spans="1:14">
      <c r="A1906" t="s">
        <v>1945</v>
      </c>
      <c r="B1906">
        <v>1</v>
      </c>
      <c r="C1906">
        <v>47226363</v>
      </c>
      <c r="D1906">
        <v>47692035</v>
      </c>
      <c r="E1906" t="s">
        <v>5196</v>
      </c>
      <c r="F1906">
        <v>0.2</v>
      </c>
      <c r="G1906" t="s">
        <v>5247</v>
      </c>
      <c r="H1906" t="s">
        <v>7123</v>
      </c>
      <c r="I1906" t="s">
        <v>14</v>
      </c>
      <c r="J1906" t="s">
        <v>1655</v>
      </c>
      <c r="K1906">
        <v>16</v>
      </c>
      <c r="L1906" t="s">
        <v>4484</v>
      </c>
      <c r="M1906">
        <v>7.2742662037867001E-2</v>
      </c>
      <c r="N1906">
        <v>0.44342194628279502</v>
      </c>
    </row>
    <row r="1907" spans="1:14">
      <c r="A1907" t="s">
        <v>1946</v>
      </c>
      <c r="B1907">
        <v>1</v>
      </c>
      <c r="C1907">
        <v>182167266</v>
      </c>
      <c r="D1907">
        <v>182136401</v>
      </c>
      <c r="E1907" t="s">
        <v>5198</v>
      </c>
      <c r="F1907">
        <v>0.35</v>
      </c>
      <c r="G1907" t="s">
        <v>5247</v>
      </c>
      <c r="H1907" t="s">
        <v>7124</v>
      </c>
      <c r="I1907" t="s">
        <v>10</v>
      </c>
      <c r="J1907" t="s">
        <v>1655</v>
      </c>
      <c r="K1907">
        <v>6</v>
      </c>
      <c r="L1907" t="s">
        <v>4489</v>
      </c>
      <c r="M1907">
        <v>0.10485758521795401</v>
      </c>
      <c r="N1907">
        <v>0.71224270115269495</v>
      </c>
    </row>
    <row r="1908" spans="1:14">
      <c r="A1908" t="s">
        <v>1946</v>
      </c>
      <c r="B1908">
        <v>1</v>
      </c>
      <c r="C1908">
        <v>182167266</v>
      </c>
      <c r="D1908">
        <v>182136401</v>
      </c>
      <c r="E1908" t="s">
        <v>5198</v>
      </c>
      <c r="F1908">
        <v>0.12</v>
      </c>
      <c r="G1908" t="s">
        <v>5247</v>
      </c>
      <c r="H1908" t="s">
        <v>7125</v>
      </c>
      <c r="I1908" t="s">
        <v>13</v>
      </c>
      <c r="J1908" t="s">
        <v>1655</v>
      </c>
      <c r="K1908">
        <v>5</v>
      </c>
      <c r="L1908" t="s">
        <v>4457</v>
      </c>
      <c r="M1908">
        <v>1.4658406838233599E-2</v>
      </c>
      <c r="N1908">
        <v>0.55554826639697896</v>
      </c>
    </row>
    <row r="1909" spans="1:14">
      <c r="A1909" t="s">
        <v>1946</v>
      </c>
      <c r="B1909">
        <v>1</v>
      </c>
      <c r="C1909">
        <v>182167266</v>
      </c>
      <c r="D1909">
        <v>182136401</v>
      </c>
      <c r="E1909" t="s">
        <v>5198</v>
      </c>
      <c r="F1909">
        <v>0.56999999999999995</v>
      </c>
      <c r="G1909" t="s">
        <v>5247</v>
      </c>
      <c r="H1909" t="s">
        <v>7126</v>
      </c>
      <c r="I1909" t="s">
        <v>14</v>
      </c>
      <c r="J1909" t="s">
        <v>1655</v>
      </c>
      <c r="K1909">
        <v>16</v>
      </c>
      <c r="L1909" t="s">
        <v>4517</v>
      </c>
      <c r="M1909">
        <v>0.338188639458672</v>
      </c>
      <c r="N1909">
        <v>0.77470628526650698</v>
      </c>
    </row>
    <row r="1910" spans="1:14">
      <c r="A1910" t="s">
        <v>1947</v>
      </c>
      <c r="B1910">
        <v>11</v>
      </c>
      <c r="C1910">
        <v>49764943</v>
      </c>
      <c r="D1910">
        <v>49786495</v>
      </c>
      <c r="E1910" t="s">
        <v>5197</v>
      </c>
      <c r="F1910">
        <v>1</v>
      </c>
      <c r="G1910" t="s">
        <v>5247</v>
      </c>
      <c r="H1910" t="s">
        <v>7127</v>
      </c>
      <c r="I1910" t="s">
        <v>14</v>
      </c>
      <c r="J1910" t="s">
        <v>1655</v>
      </c>
      <c r="K1910">
        <v>16</v>
      </c>
      <c r="L1910" t="s">
        <v>5273</v>
      </c>
      <c r="M1910">
        <v>0.806392319465564</v>
      </c>
      <c r="N1910">
        <v>1</v>
      </c>
    </row>
    <row r="1911" spans="1:14">
      <c r="A1911" t="s">
        <v>1948</v>
      </c>
      <c r="B1911">
        <v>12</v>
      </c>
      <c r="C1911">
        <v>124759028</v>
      </c>
      <c r="D1911">
        <v>125243574</v>
      </c>
      <c r="E1911" t="s">
        <v>5196</v>
      </c>
      <c r="F1911">
        <v>0</v>
      </c>
      <c r="G1911" t="s">
        <v>5247</v>
      </c>
      <c r="H1911" t="s">
        <v>7128</v>
      </c>
      <c r="I1911" t="s">
        <v>14</v>
      </c>
      <c r="J1911" t="s">
        <v>1655</v>
      </c>
      <c r="K1911">
        <v>16</v>
      </c>
      <c r="L1911" t="s">
        <v>5247</v>
      </c>
      <c r="M1911">
        <v>0</v>
      </c>
      <c r="N1911">
        <v>0.193607680534436</v>
      </c>
    </row>
    <row r="1912" spans="1:14">
      <c r="A1912" t="s">
        <v>1949</v>
      </c>
      <c r="B1912">
        <v>17</v>
      </c>
      <c r="C1912">
        <v>68902274</v>
      </c>
      <c r="D1912">
        <v>66898415</v>
      </c>
      <c r="E1912" t="s">
        <v>5195</v>
      </c>
      <c r="F1912">
        <v>0.16</v>
      </c>
      <c r="G1912" t="s">
        <v>5247</v>
      </c>
      <c r="H1912" t="s">
        <v>7129</v>
      </c>
      <c r="I1912" t="s">
        <v>14</v>
      </c>
      <c r="J1912" t="s">
        <v>1655</v>
      </c>
      <c r="K1912">
        <v>16</v>
      </c>
      <c r="L1912" t="s">
        <v>4545</v>
      </c>
      <c r="M1912">
        <v>5.1602574492917601E-2</v>
      </c>
      <c r="N1912">
        <v>0.40005064827049902</v>
      </c>
    </row>
    <row r="1913" spans="1:14">
      <c r="A1913" t="s">
        <v>1950</v>
      </c>
      <c r="B1913">
        <v>2</v>
      </c>
      <c r="C1913">
        <v>20886667</v>
      </c>
      <c r="D1913">
        <v>21086427</v>
      </c>
      <c r="E1913" t="s">
        <v>5196</v>
      </c>
      <c r="F1913">
        <v>0.04</v>
      </c>
      <c r="G1913" t="s">
        <v>5247</v>
      </c>
      <c r="H1913" t="s">
        <v>7130</v>
      </c>
      <c r="I1913" t="s">
        <v>14</v>
      </c>
      <c r="J1913" t="s">
        <v>1655</v>
      </c>
      <c r="K1913">
        <v>16</v>
      </c>
      <c r="L1913" t="s">
        <v>4479</v>
      </c>
      <c r="M1913">
        <v>5.0993162064629704E-3</v>
      </c>
      <c r="N1913">
        <v>0.25301974988521903</v>
      </c>
    </row>
    <row r="1914" spans="1:14">
      <c r="A1914" t="s">
        <v>1951</v>
      </c>
      <c r="B1914">
        <v>4</v>
      </c>
      <c r="C1914">
        <v>103332732</v>
      </c>
      <c r="D1914">
        <v>104253889</v>
      </c>
      <c r="E1914" t="s">
        <v>5196</v>
      </c>
      <c r="F1914">
        <v>0.75</v>
      </c>
      <c r="G1914" t="s">
        <v>5247</v>
      </c>
      <c r="H1914" t="s">
        <v>7131</v>
      </c>
      <c r="I1914" t="s">
        <v>14</v>
      </c>
      <c r="J1914" t="s">
        <v>1655</v>
      </c>
      <c r="K1914">
        <v>16</v>
      </c>
      <c r="L1914" t="s">
        <v>4467</v>
      </c>
      <c r="M1914">
        <v>0.50501683464491198</v>
      </c>
      <c r="N1914">
        <v>0.89817932508787002</v>
      </c>
    </row>
    <row r="1915" spans="1:14">
      <c r="A1915" t="s">
        <v>1952</v>
      </c>
      <c r="B1915">
        <v>6</v>
      </c>
      <c r="C1915">
        <v>142926024</v>
      </c>
      <c r="D1915">
        <v>143247161</v>
      </c>
      <c r="E1915" t="s">
        <v>5195</v>
      </c>
      <c r="F1915">
        <v>0.8</v>
      </c>
      <c r="G1915" t="s">
        <v>5247</v>
      </c>
      <c r="H1915" t="s">
        <v>7132</v>
      </c>
      <c r="I1915" t="s">
        <v>14</v>
      </c>
      <c r="J1915" t="s">
        <v>1655</v>
      </c>
      <c r="K1915">
        <v>16</v>
      </c>
      <c r="L1915" t="s">
        <v>4503</v>
      </c>
      <c r="M1915">
        <v>0.55657805371720503</v>
      </c>
      <c r="N1915">
        <v>0.92725733796213305</v>
      </c>
    </row>
    <row r="1916" spans="1:14">
      <c r="A1916" t="s">
        <v>1953</v>
      </c>
      <c r="B1916">
        <v>7</v>
      </c>
      <c r="C1916">
        <v>150840547</v>
      </c>
      <c r="D1916">
        <v>150537635</v>
      </c>
      <c r="E1916" t="s">
        <v>5198</v>
      </c>
      <c r="F1916">
        <v>0.5</v>
      </c>
      <c r="G1916" t="s">
        <v>5247</v>
      </c>
      <c r="H1916" t="s">
        <v>7133</v>
      </c>
      <c r="I1916" t="s">
        <v>14</v>
      </c>
      <c r="J1916" t="s">
        <v>1655</v>
      </c>
      <c r="K1916">
        <v>16</v>
      </c>
      <c r="L1916" t="s">
        <v>4511</v>
      </c>
      <c r="M1916">
        <v>0.27999563610326</v>
      </c>
      <c r="N1916">
        <v>0.72000436389674005</v>
      </c>
    </row>
    <row r="1917" spans="1:14">
      <c r="A1917" t="s">
        <v>1954</v>
      </c>
      <c r="B1917">
        <v>8</v>
      </c>
      <c r="C1917">
        <v>125436603</v>
      </c>
      <c r="D1917">
        <v>126448845</v>
      </c>
      <c r="E1917" t="s">
        <v>5195</v>
      </c>
      <c r="F1917">
        <v>0</v>
      </c>
      <c r="G1917" t="s">
        <v>5247</v>
      </c>
      <c r="H1917" t="s">
        <v>7134</v>
      </c>
      <c r="I1917" t="s">
        <v>14</v>
      </c>
      <c r="J1917" t="s">
        <v>1655</v>
      </c>
      <c r="K1917">
        <v>16</v>
      </c>
      <c r="L1917" t="s">
        <v>5247</v>
      </c>
      <c r="M1917">
        <v>0</v>
      </c>
      <c r="N1917">
        <v>0.193607680534436</v>
      </c>
    </row>
    <row r="1918" spans="1:14">
      <c r="A1918" t="s">
        <v>1955</v>
      </c>
      <c r="B1918">
        <v>9</v>
      </c>
      <c r="C1918">
        <v>104787546</v>
      </c>
      <c r="D1918">
        <v>107549827</v>
      </c>
      <c r="E1918" t="s">
        <v>5196</v>
      </c>
      <c r="F1918">
        <v>0</v>
      </c>
      <c r="G1918" t="s">
        <v>5247</v>
      </c>
      <c r="H1918" t="s">
        <v>7135</v>
      </c>
      <c r="I1918" t="s">
        <v>14</v>
      </c>
      <c r="J1918" t="s">
        <v>1655</v>
      </c>
      <c r="K1918">
        <v>16</v>
      </c>
      <c r="L1918" t="s">
        <v>5247</v>
      </c>
      <c r="M1918">
        <v>0</v>
      </c>
      <c r="N1918">
        <v>0.193607680534436</v>
      </c>
    </row>
    <row r="1919" spans="1:14">
      <c r="A1919" t="s">
        <v>1956</v>
      </c>
      <c r="B1919">
        <v>11</v>
      </c>
      <c r="C1919">
        <v>65793149</v>
      </c>
      <c r="D1919">
        <v>65560620</v>
      </c>
      <c r="E1919" t="s">
        <v>5195</v>
      </c>
      <c r="F1919">
        <v>0.22</v>
      </c>
      <c r="G1919" t="s">
        <v>5247</v>
      </c>
      <c r="H1919" t="s">
        <v>7136</v>
      </c>
      <c r="I1919" t="s">
        <v>14</v>
      </c>
      <c r="J1919" t="s">
        <v>1655</v>
      </c>
      <c r="K1919">
        <v>16</v>
      </c>
      <c r="L1919" t="s">
        <v>4476</v>
      </c>
      <c r="M1919">
        <v>8.4047540128129095E-2</v>
      </c>
      <c r="N1919">
        <v>0.46437276097115499</v>
      </c>
    </row>
    <row r="1920" spans="1:14">
      <c r="A1920" t="s">
        <v>1957</v>
      </c>
      <c r="B1920">
        <v>8</v>
      </c>
      <c r="C1920">
        <v>115589667</v>
      </c>
      <c r="D1920">
        <v>116601894</v>
      </c>
      <c r="E1920" t="s">
        <v>5197</v>
      </c>
      <c r="F1920">
        <v>0.3</v>
      </c>
      <c r="G1920" t="s">
        <v>5247</v>
      </c>
      <c r="H1920" t="s">
        <v>7137</v>
      </c>
      <c r="I1920" t="s">
        <v>10</v>
      </c>
      <c r="J1920" t="s">
        <v>1655</v>
      </c>
      <c r="K1920">
        <v>7</v>
      </c>
      <c r="L1920" t="s">
        <v>4560</v>
      </c>
      <c r="M1920">
        <v>8.9030330494427504E-2</v>
      </c>
      <c r="N1920">
        <v>0.65270184353224703</v>
      </c>
    </row>
    <row r="1921" spans="1:14">
      <c r="A1921" t="s">
        <v>1957</v>
      </c>
      <c r="B1921">
        <v>8</v>
      </c>
      <c r="C1921">
        <v>115589667</v>
      </c>
      <c r="D1921">
        <v>116601894</v>
      </c>
      <c r="E1921" t="s">
        <v>5197</v>
      </c>
      <c r="F1921">
        <v>0.3</v>
      </c>
      <c r="G1921" t="s">
        <v>5247</v>
      </c>
      <c r="H1921" t="s">
        <v>7138</v>
      </c>
      <c r="I1921" t="s">
        <v>14</v>
      </c>
      <c r="J1921" t="s">
        <v>1655</v>
      </c>
      <c r="K1921">
        <v>16</v>
      </c>
      <c r="L1921" t="s">
        <v>4560</v>
      </c>
      <c r="M1921">
        <v>0.13339990969917401</v>
      </c>
      <c r="N1921">
        <v>0.54404316251460105</v>
      </c>
    </row>
    <row r="1922" spans="1:14">
      <c r="A1922" t="s">
        <v>1959</v>
      </c>
      <c r="B1922">
        <v>16</v>
      </c>
      <c r="C1922">
        <v>57078377</v>
      </c>
      <c r="D1922">
        <v>57112289</v>
      </c>
      <c r="E1922" t="s">
        <v>5195</v>
      </c>
      <c r="F1922">
        <v>0</v>
      </c>
      <c r="G1922" t="s">
        <v>5247</v>
      </c>
      <c r="H1922" t="s">
        <v>7139</v>
      </c>
      <c r="I1922" t="s">
        <v>14</v>
      </c>
      <c r="J1922" t="s">
        <v>1655</v>
      </c>
      <c r="K1922">
        <v>16</v>
      </c>
      <c r="L1922" t="s">
        <v>5247</v>
      </c>
      <c r="M1922">
        <v>0</v>
      </c>
      <c r="N1922">
        <v>0.193607680534436</v>
      </c>
    </row>
    <row r="1923" spans="1:14">
      <c r="A1923" t="s">
        <v>1960</v>
      </c>
      <c r="B1923">
        <v>1</v>
      </c>
      <c r="C1923">
        <v>49413450</v>
      </c>
      <c r="D1923">
        <v>49879122</v>
      </c>
      <c r="E1923" t="s">
        <v>5196</v>
      </c>
      <c r="F1923">
        <v>0.06</v>
      </c>
      <c r="G1923" t="s">
        <v>5247</v>
      </c>
      <c r="H1923" t="s">
        <v>7140</v>
      </c>
      <c r="I1923" t="s">
        <v>13</v>
      </c>
      <c r="J1923" t="s">
        <v>1655</v>
      </c>
      <c r="K1923">
        <v>6</v>
      </c>
      <c r="L1923" t="s">
        <v>4460</v>
      </c>
      <c r="M1923">
        <v>4.78472059018753E-3</v>
      </c>
      <c r="N1923">
        <v>0.458709452763718</v>
      </c>
    </row>
    <row r="1924" spans="1:14">
      <c r="A1924" t="s">
        <v>1960</v>
      </c>
      <c r="B1924">
        <v>1</v>
      </c>
      <c r="C1924">
        <v>49413450</v>
      </c>
      <c r="D1924">
        <v>49879122</v>
      </c>
      <c r="E1924" t="s">
        <v>5196</v>
      </c>
      <c r="F1924">
        <v>0.41</v>
      </c>
      <c r="G1924" t="s">
        <v>5247</v>
      </c>
      <c r="H1924" t="s">
        <v>7141</v>
      </c>
      <c r="I1924" t="s">
        <v>14</v>
      </c>
      <c r="J1924" t="s">
        <v>1655</v>
      </c>
      <c r="K1924">
        <v>16</v>
      </c>
      <c r="L1924" t="s">
        <v>5201</v>
      </c>
      <c r="M1924">
        <v>0.210313388487576</v>
      </c>
      <c r="N1924">
        <v>0.64453599400862305</v>
      </c>
    </row>
    <row r="1925" spans="1:14">
      <c r="A1925" t="s">
        <v>1961</v>
      </c>
      <c r="B1925">
        <v>8</v>
      </c>
      <c r="C1925">
        <v>63740903</v>
      </c>
      <c r="D1925">
        <v>64653461</v>
      </c>
      <c r="E1925" t="s">
        <v>5195</v>
      </c>
      <c r="F1925">
        <v>0.95</v>
      </c>
      <c r="G1925" t="s">
        <v>5247</v>
      </c>
      <c r="H1925" t="s">
        <v>7142</v>
      </c>
      <c r="I1925" t="s">
        <v>14</v>
      </c>
      <c r="J1925" t="s">
        <v>1655</v>
      </c>
      <c r="K1925">
        <v>16</v>
      </c>
      <c r="L1925" t="s">
        <v>4533</v>
      </c>
      <c r="M1925">
        <v>0.73331242275111896</v>
      </c>
      <c r="N1925">
        <v>0.99244066476788895</v>
      </c>
    </row>
    <row r="1926" spans="1:14">
      <c r="A1926" t="s">
        <v>1962</v>
      </c>
      <c r="B1926">
        <v>2</v>
      </c>
      <c r="C1926">
        <v>20983311</v>
      </c>
      <c r="D1926">
        <v>21206183</v>
      </c>
      <c r="E1926" t="s">
        <v>5197</v>
      </c>
      <c r="F1926">
        <v>0.09</v>
      </c>
      <c r="G1926" t="s">
        <v>5247</v>
      </c>
      <c r="H1926" t="s">
        <v>7143</v>
      </c>
      <c r="I1926" t="s">
        <v>14</v>
      </c>
      <c r="J1926" t="s">
        <v>1655</v>
      </c>
      <c r="K1926">
        <v>16</v>
      </c>
      <c r="L1926" t="s">
        <v>4562</v>
      </c>
      <c r="M1926">
        <v>2.0525132161091801E-2</v>
      </c>
      <c r="N1926">
        <v>0.31823316587714601</v>
      </c>
    </row>
    <row r="1927" spans="1:14">
      <c r="A1927" t="s">
        <v>1963</v>
      </c>
      <c r="B1927">
        <v>5</v>
      </c>
      <c r="C1927">
        <v>76400837</v>
      </c>
      <c r="D1927">
        <v>75696662</v>
      </c>
      <c r="E1927" t="s">
        <v>5197</v>
      </c>
      <c r="F1927">
        <v>0.3</v>
      </c>
      <c r="G1927" t="s">
        <v>5247</v>
      </c>
      <c r="H1927" t="s">
        <v>7144</v>
      </c>
      <c r="I1927" t="s">
        <v>10</v>
      </c>
      <c r="J1927" t="s">
        <v>1655</v>
      </c>
      <c r="K1927">
        <v>6</v>
      </c>
      <c r="L1927" t="s">
        <v>4560</v>
      </c>
      <c r="M1927">
        <v>8.1309996308552193E-2</v>
      </c>
      <c r="N1927">
        <v>0.67482371885231396</v>
      </c>
    </row>
    <row r="1928" spans="1:14">
      <c r="A1928" t="s">
        <v>1963</v>
      </c>
      <c r="B1928">
        <v>5</v>
      </c>
      <c r="C1928">
        <v>76400837</v>
      </c>
      <c r="D1928">
        <v>75696662</v>
      </c>
      <c r="E1928" t="s">
        <v>5197</v>
      </c>
      <c r="F1928">
        <v>0.31</v>
      </c>
      <c r="G1928" t="s">
        <v>5247</v>
      </c>
      <c r="H1928" t="s">
        <v>7145</v>
      </c>
      <c r="I1928" t="s">
        <v>14</v>
      </c>
      <c r="J1928" t="s">
        <v>1655</v>
      </c>
      <c r="K1928">
        <v>16</v>
      </c>
      <c r="L1928" t="s">
        <v>4485</v>
      </c>
      <c r="M1928">
        <v>0.13998639527478901</v>
      </c>
      <c r="N1928">
        <v>0.553584523328297</v>
      </c>
    </row>
    <row r="1929" spans="1:14">
      <c r="A1929" t="s">
        <v>1964</v>
      </c>
      <c r="B1929">
        <v>8</v>
      </c>
      <c r="C1929">
        <v>105578456</v>
      </c>
      <c r="D1929">
        <v>106590684</v>
      </c>
      <c r="E1929" t="s">
        <v>5196</v>
      </c>
      <c r="F1929">
        <v>0.04</v>
      </c>
      <c r="G1929" t="s">
        <v>5247</v>
      </c>
      <c r="H1929" t="s">
        <v>7146</v>
      </c>
      <c r="I1929" t="s">
        <v>13</v>
      </c>
      <c r="J1929" t="s">
        <v>1655</v>
      </c>
      <c r="K1929">
        <v>6</v>
      </c>
      <c r="L1929" t="s">
        <v>4479</v>
      </c>
      <c r="M1929">
        <v>2.2328257890698601E-3</v>
      </c>
      <c r="N1929">
        <v>0.43687471908092201</v>
      </c>
    </row>
    <row r="1930" spans="1:14">
      <c r="A1930" t="s">
        <v>1964</v>
      </c>
      <c r="B1930">
        <v>8</v>
      </c>
      <c r="C1930">
        <v>105578456</v>
      </c>
      <c r="D1930">
        <v>106590684</v>
      </c>
      <c r="E1930" t="s">
        <v>5196</v>
      </c>
      <c r="F1930">
        <v>7.0000000000000007E-2</v>
      </c>
      <c r="G1930" t="s">
        <v>5247</v>
      </c>
      <c r="H1930" t="s">
        <v>7147</v>
      </c>
      <c r="I1930" t="s">
        <v>14</v>
      </c>
      <c r="J1930" t="s">
        <v>1655</v>
      </c>
      <c r="K1930">
        <v>16</v>
      </c>
      <c r="L1930" t="s">
        <v>4543</v>
      </c>
      <c r="M1930">
        <v>1.34849283033924E-2</v>
      </c>
      <c r="N1930">
        <v>0.29301767695622299</v>
      </c>
    </row>
    <row r="1931" spans="1:14">
      <c r="A1931" t="s">
        <v>1965</v>
      </c>
      <c r="B1931">
        <v>8</v>
      </c>
      <c r="C1931">
        <v>19949120</v>
      </c>
      <c r="D1931">
        <v>19806631</v>
      </c>
      <c r="E1931" t="s">
        <v>5195</v>
      </c>
      <c r="F1931">
        <v>1</v>
      </c>
      <c r="G1931" t="s">
        <v>5247</v>
      </c>
      <c r="H1931" t="s">
        <v>7148</v>
      </c>
      <c r="I1931" t="s">
        <v>14</v>
      </c>
      <c r="J1931" t="s">
        <v>1655</v>
      </c>
      <c r="K1931">
        <v>16</v>
      </c>
      <c r="L1931" t="s">
        <v>5273</v>
      </c>
      <c r="M1931">
        <v>0.806392319465564</v>
      </c>
      <c r="N1931">
        <v>1</v>
      </c>
    </row>
    <row r="1932" spans="1:14">
      <c r="A1932" t="s">
        <v>1966</v>
      </c>
      <c r="B1932">
        <v>9</v>
      </c>
      <c r="C1932">
        <v>104827286</v>
      </c>
      <c r="D1932">
        <v>107589567</v>
      </c>
      <c r="E1932" t="s">
        <v>5195</v>
      </c>
      <c r="F1932">
        <v>0</v>
      </c>
      <c r="G1932" t="s">
        <v>5247</v>
      </c>
      <c r="H1932" t="s">
        <v>7149</v>
      </c>
      <c r="I1932" t="s">
        <v>14</v>
      </c>
      <c r="J1932" t="s">
        <v>1655</v>
      </c>
      <c r="K1932">
        <v>16</v>
      </c>
      <c r="L1932" t="s">
        <v>5247</v>
      </c>
      <c r="M1932">
        <v>0</v>
      </c>
      <c r="N1932">
        <v>0.193607680534436</v>
      </c>
    </row>
    <row r="1933" spans="1:14">
      <c r="A1933" t="s">
        <v>1967</v>
      </c>
      <c r="B1933">
        <v>12</v>
      </c>
      <c r="C1933">
        <v>89378126</v>
      </c>
      <c r="D1933">
        <v>89771903</v>
      </c>
      <c r="E1933" t="s">
        <v>5197</v>
      </c>
      <c r="F1933">
        <v>0.45</v>
      </c>
      <c r="G1933" t="s">
        <v>5247</v>
      </c>
      <c r="H1933" t="s">
        <v>7150</v>
      </c>
      <c r="I1933" t="s">
        <v>14</v>
      </c>
      <c r="J1933" t="s">
        <v>1655</v>
      </c>
      <c r="K1933">
        <v>16</v>
      </c>
      <c r="L1933" t="s">
        <v>4469</v>
      </c>
      <c r="M1933">
        <v>0.24056486479730299</v>
      </c>
      <c r="N1933">
        <v>0.67879590325614103</v>
      </c>
    </row>
    <row r="1934" spans="1:14">
      <c r="A1934" t="s">
        <v>1968</v>
      </c>
      <c r="B1934">
        <v>11</v>
      </c>
      <c r="C1934">
        <v>14482917</v>
      </c>
      <c r="D1934">
        <v>14504463</v>
      </c>
      <c r="E1934" t="s">
        <v>5197</v>
      </c>
      <c r="F1934">
        <v>0.01</v>
      </c>
      <c r="G1934" t="s">
        <v>5247</v>
      </c>
      <c r="H1934" t="s">
        <v>7151</v>
      </c>
      <c r="I1934" t="s">
        <v>14</v>
      </c>
      <c r="J1934" t="s">
        <v>1655</v>
      </c>
      <c r="K1934">
        <v>16</v>
      </c>
      <c r="L1934" t="s">
        <v>4525</v>
      </c>
      <c r="M1934">
        <v>3.8518796935948E-4</v>
      </c>
      <c r="N1934">
        <v>0.20935033895438801</v>
      </c>
    </row>
    <row r="1935" spans="1:14">
      <c r="A1935" t="s">
        <v>1969</v>
      </c>
      <c r="B1935">
        <v>11</v>
      </c>
      <c r="C1935">
        <v>119318422</v>
      </c>
      <c r="D1935">
        <v>119189132</v>
      </c>
      <c r="E1935" t="s">
        <v>5195</v>
      </c>
      <c r="F1935">
        <v>0</v>
      </c>
      <c r="G1935" t="s">
        <v>5247</v>
      </c>
      <c r="H1935" t="s">
        <v>7152</v>
      </c>
      <c r="I1935" t="s">
        <v>14</v>
      </c>
      <c r="J1935" t="s">
        <v>1655</v>
      </c>
      <c r="K1935">
        <v>16</v>
      </c>
      <c r="L1935" t="s">
        <v>5247</v>
      </c>
      <c r="M1935">
        <v>0</v>
      </c>
      <c r="N1935">
        <v>0.193607680534436</v>
      </c>
    </row>
    <row r="1936" spans="1:14">
      <c r="A1936" t="s">
        <v>1970</v>
      </c>
      <c r="B1936">
        <v>14</v>
      </c>
      <c r="C1936">
        <v>64653121</v>
      </c>
      <c r="D1936">
        <v>65119839</v>
      </c>
      <c r="E1936" t="s">
        <v>5196</v>
      </c>
      <c r="F1936">
        <v>0.57999999999999996</v>
      </c>
      <c r="G1936" t="s">
        <v>5247</v>
      </c>
      <c r="H1936" t="s">
        <v>7153</v>
      </c>
      <c r="I1936" t="s">
        <v>14</v>
      </c>
      <c r="J1936" t="s">
        <v>1655</v>
      </c>
      <c r="K1936">
        <v>16</v>
      </c>
      <c r="L1936" t="s">
        <v>4461</v>
      </c>
      <c r="M1936">
        <v>0.34678970965990802</v>
      </c>
      <c r="N1936">
        <v>0.78223306145458205</v>
      </c>
    </row>
    <row r="1937" spans="1:14">
      <c r="A1937" t="s">
        <v>1971</v>
      </c>
      <c r="B1937">
        <v>16</v>
      </c>
      <c r="C1937">
        <v>11360793</v>
      </c>
      <c r="D1937">
        <v>11454650</v>
      </c>
      <c r="E1937" t="s">
        <v>5196</v>
      </c>
      <c r="F1937">
        <v>0.04</v>
      </c>
      <c r="G1937" t="s">
        <v>5247</v>
      </c>
      <c r="H1937" t="s">
        <v>7154</v>
      </c>
      <c r="I1937" t="s">
        <v>14</v>
      </c>
      <c r="J1937" t="s">
        <v>1655</v>
      </c>
      <c r="K1937">
        <v>16</v>
      </c>
      <c r="L1937" t="s">
        <v>4479</v>
      </c>
      <c r="M1937">
        <v>5.0993162064629704E-3</v>
      </c>
      <c r="N1937">
        <v>0.25301974988521903</v>
      </c>
    </row>
    <row r="1938" spans="1:14">
      <c r="A1938" t="s">
        <v>1972</v>
      </c>
      <c r="B1938">
        <v>16</v>
      </c>
      <c r="C1938">
        <v>56619833</v>
      </c>
      <c r="D1938">
        <v>56653745</v>
      </c>
      <c r="E1938" t="s">
        <v>5195</v>
      </c>
      <c r="F1938">
        <v>0</v>
      </c>
      <c r="G1938" t="s">
        <v>5247</v>
      </c>
      <c r="H1938" t="s">
        <v>7155</v>
      </c>
      <c r="I1938" t="s">
        <v>14</v>
      </c>
      <c r="J1938" t="s">
        <v>1655</v>
      </c>
      <c r="K1938">
        <v>16</v>
      </c>
      <c r="L1938" t="s">
        <v>5247</v>
      </c>
      <c r="M1938">
        <v>0</v>
      </c>
      <c r="N1938">
        <v>0.193607680534436</v>
      </c>
    </row>
    <row r="1939" spans="1:14">
      <c r="A1939" t="s">
        <v>1973</v>
      </c>
      <c r="B1939">
        <v>19</v>
      </c>
      <c r="C1939">
        <v>18504125</v>
      </c>
      <c r="D1939">
        <v>18614935</v>
      </c>
      <c r="E1939" t="s">
        <v>5195</v>
      </c>
      <c r="F1939">
        <v>0.62</v>
      </c>
      <c r="G1939" t="s">
        <v>5247</v>
      </c>
      <c r="H1939" t="s">
        <v>7156</v>
      </c>
      <c r="I1939" t="s">
        <v>14</v>
      </c>
      <c r="J1939" t="s">
        <v>1655</v>
      </c>
      <c r="K1939">
        <v>16</v>
      </c>
      <c r="L1939" t="s">
        <v>4522</v>
      </c>
      <c r="M1939">
        <v>0.38193286741273502</v>
      </c>
      <c r="N1939">
        <v>0.81160128925899999</v>
      </c>
    </row>
    <row r="1940" spans="1:14">
      <c r="A1940" t="s">
        <v>1974</v>
      </c>
      <c r="B1940">
        <v>8</v>
      </c>
      <c r="C1940">
        <v>125432813</v>
      </c>
      <c r="D1940">
        <v>126445055</v>
      </c>
      <c r="E1940" t="s">
        <v>5198</v>
      </c>
      <c r="F1940">
        <v>1</v>
      </c>
      <c r="G1940" t="s">
        <v>5247</v>
      </c>
      <c r="H1940" t="s">
        <v>7157</v>
      </c>
      <c r="I1940" t="s">
        <v>14</v>
      </c>
      <c r="J1940" t="s">
        <v>1655</v>
      </c>
      <c r="K1940">
        <v>16</v>
      </c>
      <c r="L1940" t="s">
        <v>5273</v>
      </c>
      <c r="M1940">
        <v>0.806392319465564</v>
      </c>
      <c r="N1940">
        <v>1</v>
      </c>
    </row>
    <row r="1941" spans="1:14">
      <c r="A1941" t="s">
        <v>1975</v>
      </c>
      <c r="B1941">
        <v>12</v>
      </c>
      <c r="C1941">
        <v>111447506</v>
      </c>
      <c r="D1941">
        <v>111885310</v>
      </c>
      <c r="E1941" t="s">
        <v>5196</v>
      </c>
      <c r="F1941">
        <v>0</v>
      </c>
      <c r="G1941" t="s">
        <v>5247</v>
      </c>
      <c r="H1941" t="s">
        <v>7158</v>
      </c>
      <c r="I1941" t="s">
        <v>14</v>
      </c>
      <c r="J1941" t="s">
        <v>1655</v>
      </c>
      <c r="K1941">
        <v>16</v>
      </c>
      <c r="L1941" t="s">
        <v>5247</v>
      </c>
      <c r="M1941">
        <v>0</v>
      </c>
      <c r="N1941">
        <v>0.193607680534436</v>
      </c>
    </row>
    <row r="1942" spans="1:14">
      <c r="A1942" t="s">
        <v>1976</v>
      </c>
      <c r="B1942">
        <v>14</v>
      </c>
      <c r="C1942">
        <v>92603644</v>
      </c>
      <c r="D1942">
        <v>93069989</v>
      </c>
      <c r="E1942" t="s">
        <v>5195</v>
      </c>
      <c r="F1942">
        <v>0.49</v>
      </c>
      <c r="G1942" t="s">
        <v>5247</v>
      </c>
      <c r="H1942" t="s">
        <v>7159</v>
      </c>
      <c r="I1942" t="s">
        <v>14</v>
      </c>
      <c r="J1942" t="s">
        <v>1655</v>
      </c>
      <c r="K1942">
        <v>16</v>
      </c>
      <c r="L1942" t="s">
        <v>4510</v>
      </c>
      <c r="M1942">
        <v>0.27196719773616401</v>
      </c>
      <c r="N1942">
        <v>0.71190495587452496</v>
      </c>
    </row>
    <row r="1943" spans="1:14">
      <c r="A1943" t="s">
        <v>1977</v>
      </c>
      <c r="B1943">
        <v>14</v>
      </c>
      <c r="C1943">
        <v>68682655</v>
      </c>
      <c r="D1943">
        <v>69149372</v>
      </c>
      <c r="E1943" t="s">
        <v>5196</v>
      </c>
      <c r="F1943">
        <v>0.93</v>
      </c>
      <c r="G1943" t="s">
        <v>5247</v>
      </c>
      <c r="H1943" t="s">
        <v>7160</v>
      </c>
      <c r="I1943" t="s">
        <v>14</v>
      </c>
      <c r="J1943" t="s">
        <v>1655</v>
      </c>
      <c r="K1943">
        <v>16</v>
      </c>
      <c r="L1943" t="s">
        <v>4463</v>
      </c>
      <c r="M1943">
        <v>0.70698232304377695</v>
      </c>
      <c r="N1943">
        <v>0.98651507169660801</v>
      </c>
    </row>
    <row r="1944" spans="1:14">
      <c r="A1944" t="s">
        <v>1978</v>
      </c>
      <c r="B1944">
        <v>15</v>
      </c>
      <c r="C1944">
        <v>58390165</v>
      </c>
      <c r="D1944">
        <v>58682364</v>
      </c>
      <c r="E1944" t="s">
        <v>5195</v>
      </c>
      <c r="F1944">
        <v>0</v>
      </c>
      <c r="G1944" t="s">
        <v>5247</v>
      </c>
      <c r="H1944" t="s">
        <v>7161</v>
      </c>
      <c r="I1944" t="s">
        <v>14</v>
      </c>
      <c r="J1944" t="s">
        <v>1655</v>
      </c>
      <c r="K1944">
        <v>16</v>
      </c>
      <c r="L1944" t="s">
        <v>5247</v>
      </c>
      <c r="M1944">
        <v>0</v>
      </c>
      <c r="N1944">
        <v>0.193607680534436</v>
      </c>
    </row>
    <row r="1945" spans="1:14">
      <c r="A1945" t="s">
        <v>1979</v>
      </c>
      <c r="B1945">
        <v>16</v>
      </c>
      <c r="C1945">
        <v>57049441</v>
      </c>
      <c r="D1945">
        <v>57083353</v>
      </c>
      <c r="E1945" t="s">
        <v>5198</v>
      </c>
      <c r="F1945">
        <v>0</v>
      </c>
      <c r="G1945" t="s">
        <v>5247</v>
      </c>
      <c r="H1945" t="s">
        <v>7162</v>
      </c>
      <c r="I1945" t="s">
        <v>14</v>
      </c>
      <c r="J1945" t="s">
        <v>1655</v>
      </c>
      <c r="K1945">
        <v>16</v>
      </c>
      <c r="L1945" t="s">
        <v>5247</v>
      </c>
      <c r="M1945">
        <v>0</v>
      </c>
      <c r="N1945">
        <v>0.193607680534436</v>
      </c>
    </row>
    <row r="1946" spans="1:14">
      <c r="A1946" t="s">
        <v>1980</v>
      </c>
      <c r="B1946">
        <v>16</v>
      </c>
      <c r="C1946">
        <v>56839902</v>
      </c>
      <c r="D1946">
        <v>56873814</v>
      </c>
      <c r="E1946" t="s">
        <v>5198</v>
      </c>
      <c r="F1946">
        <v>0</v>
      </c>
      <c r="G1946" t="s">
        <v>5247</v>
      </c>
      <c r="H1946" t="s">
        <v>7163</v>
      </c>
      <c r="I1946" t="s">
        <v>14</v>
      </c>
      <c r="J1946" t="s">
        <v>1655</v>
      </c>
      <c r="K1946">
        <v>16</v>
      </c>
      <c r="L1946" t="s">
        <v>5247</v>
      </c>
      <c r="M1946">
        <v>0</v>
      </c>
      <c r="N1946">
        <v>0.193607680534436</v>
      </c>
    </row>
    <row r="1947" spans="1:14">
      <c r="A1947" t="s">
        <v>1981</v>
      </c>
      <c r="B1947">
        <v>10</v>
      </c>
      <c r="C1947">
        <v>69339353</v>
      </c>
      <c r="D1947">
        <v>71099109</v>
      </c>
      <c r="E1947" t="s">
        <v>5196</v>
      </c>
      <c r="F1947">
        <v>0.89</v>
      </c>
      <c r="G1947" t="s">
        <v>5247</v>
      </c>
      <c r="H1947" t="s">
        <v>7164</v>
      </c>
      <c r="I1947" t="s">
        <v>14</v>
      </c>
      <c r="J1947" t="s">
        <v>1655</v>
      </c>
      <c r="K1947">
        <v>16</v>
      </c>
      <c r="L1947" t="s">
        <v>4462</v>
      </c>
      <c r="M1947">
        <v>0.65747231079635704</v>
      </c>
      <c r="N1947">
        <v>0.97151369838678303</v>
      </c>
    </row>
    <row r="1948" spans="1:14">
      <c r="A1948" t="s">
        <v>1982</v>
      </c>
      <c r="B1948">
        <v>10</v>
      </c>
      <c r="C1948">
        <v>114038188</v>
      </c>
      <c r="D1948">
        <v>115797947</v>
      </c>
      <c r="E1948" t="s">
        <v>5195</v>
      </c>
      <c r="F1948">
        <v>0.96</v>
      </c>
      <c r="G1948" t="s">
        <v>5247</v>
      </c>
      <c r="H1948" t="s">
        <v>7165</v>
      </c>
      <c r="I1948" t="s">
        <v>14</v>
      </c>
      <c r="J1948" t="s">
        <v>1655</v>
      </c>
      <c r="K1948">
        <v>16</v>
      </c>
      <c r="L1948" t="s">
        <v>4527</v>
      </c>
      <c r="M1948">
        <v>0.74698025011478097</v>
      </c>
      <c r="N1948">
        <v>0.99490068379353702</v>
      </c>
    </row>
    <row r="1949" spans="1:14">
      <c r="A1949" t="s">
        <v>1983</v>
      </c>
      <c r="B1949">
        <v>17</v>
      </c>
      <c r="C1949">
        <v>78394924</v>
      </c>
      <c r="D1949">
        <v>76391005</v>
      </c>
      <c r="E1949" t="s">
        <v>5195</v>
      </c>
      <c r="F1949">
        <v>7.0000000000000007E-2</v>
      </c>
      <c r="G1949" t="s">
        <v>5247</v>
      </c>
      <c r="H1949" t="s">
        <v>7166</v>
      </c>
      <c r="I1949" t="s">
        <v>14</v>
      </c>
      <c r="J1949" t="s">
        <v>1655</v>
      </c>
      <c r="K1949">
        <v>16</v>
      </c>
      <c r="L1949" t="s">
        <v>4543</v>
      </c>
      <c r="M1949">
        <v>1.34849283033924E-2</v>
      </c>
      <c r="N1949">
        <v>0.29301767695622299</v>
      </c>
    </row>
    <row r="1950" spans="1:14">
      <c r="A1950" t="s">
        <v>1984</v>
      </c>
      <c r="B1950">
        <v>18</v>
      </c>
      <c r="C1950">
        <v>50026432</v>
      </c>
      <c r="D1950">
        <v>47552802</v>
      </c>
      <c r="E1950" t="s">
        <v>5196</v>
      </c>
      <c r="F1950">
        <v>0</v>
      </c>
      <c r="G1950" t="s">
        <v>5247</v>
      </c>
      <c r="H1950" t="s">
        <v>7167</v>
      </c>
      <c r="I1950" t="s">
        <v>14</v>
      </c>
      <c r="J1950" t="s">
        <v>1655</v>
      </c>
      <c r="K1950">
        <v>16</v>
      </c>
      <c r="L1950" t="s">
        <v>5247</v>
      </c>
      <c r="M1950">
        <v>0</v>
      </c>
      <c r="N1950">
        <v>0.193607680534436</v>
      </c>
    </row>
    <row r="1951" spans="1:14">
      <c r="A1951" t="s">
        <v>1985</v>
      </c>
      <c r="B1951">
        <v>6</v>
      </c>
      <c r="C1951">
        <v>127208635</v>
      </c>
      <c r="D1951">
        <v>127529780</v>
      </c>
      <c r="E1951" t="s">
        <v>5196</v>
      </c>
      <c r="F1951">
        <v>0</v>
      </c>
      <c r="G1951" t="s">
        <v>5247</v>
      </c>
      <c r="H1951" t="s">
        <v>7168</v>
      </c>
      <c r="I1951" t="s">
        <v>14</v>
      </c>
      <c r="J1951" t="s">
        <v>1655</v>
      </c>
      <c r="K1951">
        <v>16</v>
      </c>
      <c r="L1951" t="s">
        <v>5247</v>
      </c>
      <c r="M1951">
        <v>0</v>
      </c>
      <c r="N1951">
        <v>0.193607680534436</v>
      </c>
    </row>
    <row r="1952" spans="1:14">
      <c r="A1952" t="s">
        <v>1986</v>
      </c>
      <c r="B1952">
        <v>18</v>
      </c>
      <c r="C1952">
        <v>60053966</v>
      </c>
      <c r="D1952">
        <v>57721198</v>
      </c>
      <c r="E1952" t="s">
        <v>5195</v>
      </c>
      <c r="F1952">
        <v>0</v>
      </c>
      <c r="G1952" t="s">
        <v>5247</v>
      </c>
      <c r="H1952" t="s">
        <v>7169</v>
      </c>
      <c r="I1952" t="s">
        <v>14</v>
      </c>
      <c r="J1952" t="s">
        <v>1655</v>
      </c>
      <c r="K1952">
        <v>16</v>
      </c>
      <c r="L1952" t="s">
        <v>5247</v>
      </c>
      <c r="M1952">
        <v>0</v>
      </c>
      <c r="N1952">
        <v>0.193607680534436</v>
      </c>
    </row>
    <row r="1953" spans="1:14">
      <c r="A1953" t="s">
        <v>1987</v>
      </c>
      <c r="B1953">
        <v>11</v>
      </c>
      <c r="C1953">
        <v>116657946</v>
      </c>
      <c r="D1953">
        <v>116528663</v>
      </c>
      <c r="E1953" t="s">
        <v>5198</v>
      </c>
      <c r="F1953">
        <v>0</v>
      </c>
      <c r="G1953" t="s">
        <v>5247</v>
      </c>
      <c r="H1953" t="s">
        <v>7170</v>
      </c>
      <c r="I1953" t="s">
        <v>14</v>
      </c>
      <c r="J1953" t="s">
        <v>1655</v>
      </c>
      <c r="K1953">
        <v>16</v>
      </c>
      <c r="L1953" t="s">
        <v>5247</v>
      </c>
      <c r="M1953">
        <v>0</v>
      </c>
      <c r="N1953">
        <v>0.193607680534436</v>
      </c>
    </row>
    <row r="1954" spans="1:14">
      <c r="A1954" t="s">
        <v>1988</v>
      </c>
      <c r="B1954">
        <v>11</v>
      </c>
      <c r="C1954">
        <v>116878138</v>
      </c>
      <c r="D1954">
        <v>116748854</v>
      </c>
      <c r="E1954" t="s">
        <v>5198</v>
      </c>
      <c r="F1954">
        <v>0</v>
      </c>
      <c r="G1954" t="s">
        <v>5247</v>
      </c>
      <c r="H1954" t="s">
        <v>7171</v>
      </c>
      <c r="I1954" t="s">
        <v>14</v>
      </c>
      <c r="J1954" t="s">
        <v>1655</v>
      </c>
      <c r="K1954">
        <v>16</v>
      </c>
      <c r="L1954" t="s">
        <v>5247</v>
      </c>
      <c r="M1954">
        <v>0</v>
      </c>
      <c r="N1954">
        <v>0.193607680534436</v>
      </c>
    </row>
    <row r="1955" spans="1:14">
      <c r="A1955" t="s">
        <v>1989</v>
      </c>
      <c r="B1955">
        <v>8</v>
      </c>
      <c r="C1955">
        <v>20026413</v>
      </c>
      <c r="D1955">
        <v>19883924</v>
      </c>
      <c r="E1955" t="s">
        <v>5197</v>
      </c>
      <c r="F1955">
        <v>0</v>
      </c>
      <c r="G1955" t="s">
        <v>5247</v>
      </c>
      <c r="H1955" t="s">
        <v>7172</v>
      </c>
      <c r="I1955" t="s">
        <v>14</v>
      </c>
      <c r="J1955" t="s">
        <v>1655</v>
      </c>
      <c r="K1955">
        <v>16</v>
      </c>
      <c r="L1955" t="s">
        <v>5247</v>
      </c>
      <c r="M1955">
        <v>0</v>
      </c>
      <c r="N1955">
        <v>0.193607680534436</v>
      </c>
    </row>
    <row r="1956" spans="1:14">
      <c r="A1956" t="s">
        <v>1990</v>
      </c>
      <c r="B1956">
        <v>8</v>
      </c>
      <c r="C1956">
        <v>25607154</v>
      </c>
      <c r="D1956">
        <v>25464670</v>
      </c>
      <c r="E1956" t="s">
        <v>5198</v>
      </c>
      <c r="F1956">
        <v>0.18</v>
      </c>
      <c r="G1956" t="s">
        <v>5247</v>
      </c>
      <c r="H1956" t="s">
        <v>7173</v>
      </c>
      <c r="I1956" t="s">
        <v>13</v>
      </c>
      <c r="J1956" t="s">
        <v>1655</v>
      </c>
      <c r="K1956">
        <v>5</v>
      </c>
      <c r="L1956" t="s">
        <v>4477</v>
      </c>
      <c r="M1956">
        <v>3.0139644832959299E-2</v>
      </c>
      <c r="N1956">
        <v>0.60792913262827197</v>
      </c>
    </row>
    <row r="1957" spans="1:14">
      <c r="A1957" t="s">
        <v>1990</v>
      </c>
      <c r="B1957">
        <v>8</v>
      </c>
      <c r="C1957">
        <v>25607154</v>
      </c>
      <c r="D1957">
        <v>25464670</v>
      </c>
      <c r="E1957" t="s">
        <v>5198</v>
      </c>
      <c r="F1957">
        <v>0.77</v>
      </c>
      <c r="G1957" t="s">
        <v>5247</v>
      </c>
      <c r="H1957" t="s">
        <v>7174</v>
      </c>
      <c r="I1957" t="s">
        <v>14</v>
      </c>
      <c r="J1957" t="s">
        <v>1655</v>
      </c>
      <c r="K1957">
        <v>16</v>
      </c>
      <c r="L1957" t="s">
        <v>4523</v>
      </c>
      <c r="M1957">
        <v>0.52531880838197897</v>
      </c>
      <c r="N1957">
        <v>0.91013304412942597</v>
      </c>
    </row>
    <row r="1958" spans="1:14">
      <c r="A1958" t="s">
        <v>1991</v>
      </c>
      <c r="B1958">
        <v>12</v>
      </c>
      <c r="C1958">
        <v>124831415</v>
      </c>
      <c r="D1958">
        <v>125315961</v>
      </c>
      <c r="E1958" t="s">
        <v>5196</v>
      </c>
      <c r="F1958">
        <v>0</v>
      </c>
      <c r="G1958" t="s">
        <v>5247</v>
      </c>
      <c r="H1958" t="s">
        <v>7175</v>
      </c>
      <c r="I1958" t="s">
        <v>14</v>
      </c>
      <c r="J1958" t="s">
        <v>1655</v>
      </c>
      <c r="K1958">
        <v>16</v>
      </c>
      <c r="L1958" t="s">
        <v>5247</v>
      </c>
      <c r="M1958">
        <v>0</v>
      </c>
      <c r="N1958">
        <v>0.193607680534436</v>
      </c>
    </row>
    <row r="1959" spans="1:14">
      <c r="A1959" t="s">
        <v>1992</v>
      </c>
      <c r="B1959">
        <v>4</v>
      </c>
      <c r="C1959">
        <v>26045994</v>
      </c>
      <c r="D1959">
        <v>26047616</v>
      </c>
      <c r="E1959" t="s">
        <v>5196</v>
      </c>
      <c r="F1959">
        <v>0.85</v>
      </c>
      <c r="G1959" t="s">
        <v>5247</v>
      </c>
      <c r="H1959" t="s">
        <v>7176</v>
      </c>
      <c r="I1959" t="s">
        <v>14</v>
      </c>
      <c r="J1959" t="s">
        <v>1655</v>
      </c>
      <c r="K1959">
        <v>16</v>
      </c>
      <c r="L1959" t="s">
        <v>4524</v>
      </c>
      <c r="M1959">
        <v>0.61113277891426498</v>
      </c>
      <c r="N1959">
        <v>0.95334184471162997</v>
      </c>
    </row>
    <row r="1960" spans="1:14">
      <c r="A1960" t="s">
        <v>1993</v>
      </c>
      <c r="B1960">
        <v>8</v>
      </c>
      <c r="C1960">
        <v>19786889</v>
      </c>
      <c r="D1960">
        <v>19644400</v>
      </c>
      <c r="E1960" t="s">
        <v>5195</v>
      </c>
      <c r="F1960">
        <v>0</v>
      </c>
      <c r="G1960" t="s">
        <v>5247</v>
      </c>
      <c r="H1960" t="s">
        <v>7177</v>
      </c>
      <c r="I1960" t="s">
        <v>14</v>
      </c>
      <c r="J1960" t="s">
        <v>1655</v>
      </c>
      <c r="K1960">
        <v>16</v>
      </c>
      <c r="L1960" t="s">
        <v>5247</v>
      </c>
      <c r="M1960">
        <v>0</v>
      </c>
      <c r="N1960">
        <v>0.193607680534436</v>
      </c>
    </row>
    <row r="1961" spans="1:14">
      <c r="A1961" t="s">
        <v>1994</v>
      </c>
      <c r="B1961">
        <v>1</v>
      </c>
      <c r="C1961">
        <v>61205087</v>
      </c>
      <c r="D1961">
        <v>61670759</v>
      </c>
      <c r="E1961" t="s">
        <v>5196</v>
      </c>
      <c r="F1961">
        <v>1</v>
      </c>
      <c r="G1961" t="s">
        <v>5247</v>
      </c>
      <c r="H1961" t="s">
        <v>7178</v>
      </c>
      <c r="I1961" t="s">
        <v>14</v>
      </c>
      <c r="J1961" t="s">
        <v>1655</v>
      </c>
      <c r="K1961">
        <v>16</v>
      </c>
      <c r="L1961" t="s">
        <v>5273</v>
      </c>
      <c r="M1961">
        <v>0.806392319465564</v>
      </c>
      <c r="N1961">
        <v>1</v>
      </c>
    </row>
    <row r="1962" spans="1:14">
      <c r="A1962" t="s">
        <v>1995</v>
      </c>
      <c r="B1962">
        <v>8</v>
      </c>
      <c r="C1962">
        <v>19891478</v>
      </c>
      <c r="D1962">
        <v>19748989</v>
      </c>
      <c r="E1962" t="s">
        <v>5196</v>
      </c>
      <c r="F1962">
        <v>0</v>
      </c>
      <c r="G1962" t="s">
        <v>5247</v>
      </c>
      <c r="H1962" t="s">
        <v>7179</v>
      </c>
      <c r="I1962" t="s">
        <v>14</v>
      </c>
      <c r="J1962" t="s">
        <v>1655</v>
      </c>
      <c r="K1962">
        <v>16</v>
      </c>
      <c r="L1962" t="s">
        <v>5247</v>
      </c>
      <c r="M1962">
        <v>0</v>
      </c>
      <c r="N1962">
        <v>0.193607680534436</v>
      </c>
    </row>
    <row r="1963" spans="1:14">
      <c r="A1963" t="s">
        <v>1996</v>
      </c>
      <c r="B1963">
        <v>9</v>
      </c>
      <c r="C1963">
        <v>103841535</v>
      </c>
      <c r="D1963">
        <v>106603816</v>
      </c>
      <c r="E1963" t="s">
        <v>5195</v>
      </c>
      <c r="F1963">
        <v>0.98</v>
      </c>
      <c r="G1963" t="s">
        <v>5247</v>
      </c>
      <c r="H1963" t="s">
        <v>7180</v>
      </c>
      <c r="I1963" t="s">
        <v>14</v>
      </c>
      <c r="J1963" t="s">
        <v>1655</v>
      </c>
      <c r="K1963">
        <v>16</v>
      </c>
      <c r="L1963" t="s">
        <v>5209</v>
      </c>
      <c r="M1963">
        <v>0.77557387884872897</v>
      </c>
      <c r="N1963">
        <v>0.99856274783821297</v>
      </c>
    </row>
    <row r="1964" spans="1:14">
      <c r="A1964" t="s">
        <v>1997</v>
      </c>
      <c r="B1964">
        <v>9</v>
      </c>
      <c r="C1964">
        <v>104711617</v>
      </c>
      <c r="D1964">
        <v>107473898</v>
      </c>
      <c r="E1964" t="s">
        <v>5196</v>
      </c>
      <c r="F1964">
        <v>0</v>
      </c>
      <c r="G1964" t="s">
        <v>5247</v>
      </c>
      <c r="H1964" t="s">
        <v>7181</v>
      </c>
      <c r="I1964" t="s">
        <v>14</v>
      </c>
      <c r="J1964" t="s">
        <v>1655</v>
      </c>
      <c r="K1964">
        <v>16</v>
      </c>
      <c r="L1964" t="s">
        <v>5247</v>
      </c>
      <c r="M1964">
        <v>0</v>
      </c>
      <c r="N1964">
        <v>0.193607680534436</v>
      </c>
    </row>
    <row r="1965" spans="1:14">
      <c r="A1965" t="s">
        <v>1998</v>
      </c>
      <c r="B1965">
        <v>12</v>
      </c>
      <c r="C1965">
        <v>122138248</v>
      </c>
      <c r="D1965">
        <v>122622795</v>
      </c>
      <c r="E1965" t="s">
        <v>5198</v>
      </c>
      <c r="F1965">
        <v>0</v>
      </c>
      <c r="G1965" t="s">
        <v>5247</v>
      </c>
      <c r="H1965" t="s">
        <v>7182</v>
      </c>
      <c r="I1965" t="s">
        <v>14</v>
      </c>
      <c r="J1965" t="s">
        <v>1655</v>
      </c>
      <c r="K1965">
        <v>16</v>
      </c>
      <c r="L1965" t="s">
        <v>5247</v>
      </c>
      <c r="M1965">
        <v>0</v>
      </c>
      <c r="N1965">
        <v>0.193607680534436</v>
      </c>
    </row>
    <row r="1966" spans="1:14">
      <c r="A1966" t="s">
        <v>1999</v>
      </c>
      <c r="B1966">
        <v>16</v>
      </c>
      <c r="C1966">
        <v>68026571</v>
      </c>
      <c r="D1966">
        <v>68060474</v>
      </c>
      <c r="E1966" t="s">
        <v>5195</v>
      </c>
      <c r="F1966">
        <v>0</v>
      </c>
      <c r="G1966" t="s">
        <v>5247</v>
      </c>
      <c r="H1966" t="s">
        <v>7183</v>
      </c>
      <c r="I1966" t="s">
        <v>14</v>
      </c>
      <c r="J1966" t="s">
        <v>1655</v>
      </c>
      <c r="K1966">
        <v>16</v>
      </c>
      <c r="L1966" t="s">
        <v>5247</v>
      </c>
      <c r="M1966">
        <v>0</v>
      </c>
      <c r="N1966">
        <v>0.193607680534436</v>
      </c>
    </row>
    <row r="1967" spans="1:14">
      <c r="A1967" t="s">
        <v>2000</v>
      </c>
      <c r="B1967">
        <v>16</v>
      </c>
      <c r="C1967">
        <v>67080427</v>
      </c>
      <c r="D1967">
        <v>67114330</v>
      </c>
      <c r="E1967" t="s">
        <v>5196</v>
      </c>
      <c r="F1967">
        <v>0</v>
      </c>
      <c r="G1967" t="s">
        <v>5247</v>
      </c>
      <c r="H1967" t="s">
        <v>7184</v>
      </c>
      <c r="I1967" t="s">
        <v>14</v>
      </c>
      <c r="J1967" t="s">
        <v>1655</v>
      </c>
      <c r="K1967">
        <v>16</v>
      </c>
      <c r="L1967" t="s">
        <v>5247</v>
      </c>
      <c r="M1967">
        <v>0</v>
      </c>
      <c r="N1967">
        <v>0.193607680534436</v>
      </c>
    </row>
    <row r="1968" spans="1:14">
      <c r="A1968" t="s">
        <v>2001</v>
      </c>
      <c r="B1968">
        <v>8</v>
      </c>
      <c r="C1968">
        <v>20117278</v>
      </c>
      <c r="D1968">
        <v>19974789</v>
      </c>
      <c r="E1968" t="s">
        <v>5198</v>
      </c>
      <c r="F1968">
        <v>0</v>
      </c>
      <c r="G1968" t="s">
        <v>5247</v>
      </c>
      <c r="H1968" t="s">
        <v>7185</v>
      </c>
      <c r="I1968" t="s">
        <v>14</v>
      </c>
      <c r="J1968" t="s">
        <v>1655</v>
      </c>
      <c r="K1968">
        <v>16</v>
      </c>
      <c r="L1968" t="s">
        <v>5247</v>
      </c>
      <c r="M1968">
        <v>0</v>
      </c>
      <c r="N1968">
        <v>0.193607680534436</v>
      </c>
    </row>
    <row r="1969" spans="1:14">
      <c r="A1969" t="s">
        <v>2002</v>
      </c>
      <c r="B1969">
        <v>16</v>
      </c>
      <c r="C1969">
        <v>56825985</v>
      </c>
      <c r="D1969">
        <v>56859897</v>
      </c>
      <c r="E1969" t="s">
        <v>5198</v>
      </c>
      <c r="F1969">
        <v>0</v>
      </c>
      <c r="G1969" t="s">
        <v>5247</v>
      </c>
      <c r="H1969" t="s">
        <v>7186</v>
      </c>
      <c r="I1969" t="s">
        <v>14</v>
      </c>
      <c r="J1969" t="s">
        <v>1655</v>
      </c>
      <c r="K1969">
        <v>16</v>
      </c>
      <c r="L1969" t="s">
        <v>5247</v>
      </c>
      <c r="M1969">
        <v>0</v>
      </c>
      <c r="N1969">
        <v>0.193607680534436</v>
      </c>
    </row>
    <row r="1970" spans="1:14">
      <c r="A1970" t="s">
        <v>2003</v>
      </c>
      <c r="B1970">
        <v>11</v>
      </c>
      <c r="C1970">
        <v>46354834</v>
      </c>
      <c r="D1970">
        <v>46376384</v>
      </c>
      <c r="E1970" t="s">
        <v>5197</v>
      </c>
      <c r="F1970">
        <v>0</v>
      </c>
      <c r="G1970" t="s">
        <v>5247</v>
      </c>
      <c r="H1970" t="s">
        <v>7187</v>
      </c>
      <c r="I1970" t="s">
        <v>14</v>
      </c>
      <c r="J1970" t="s">
        <v>1655</v>
      </c>
      <c r="K1970">
        <v>16</v>
      </c>
      <c r="L1970" t="s">
        <v>5247</v>
      </c>
      <c r="M1970">
        <v>0</v>
      </c>
      <c r="N1970">
        <v>0.193607680534436</v>
      </c>
    </row>
    <row r="1971" spans="1:14">
      <c r="A1971" t="s">
        <v>2004</v>
      </c>
      <c r="B1971">
        <v>8</v>
      </c>
      <c r="C1971">
        <v>19920184</v>
      </c>
      <c r="D1971">
        <v>19777695</v>
      </c>
      <c r="E1971" t="s">
        <v>5195</v>
      </c>
      <c r="F1971">
        <v>0</v>
      </c>
      <c r="G1971" t="s">
        <v>5247</v>
      </c>
      <c r="H1971" t="s">
        <v>7188</v>
      </c>
      <c r="I1971" t="s">
        <v>14</v>
      </c>
      <c r="J1971" t="s">
        <v>1655</v>
      </c>
      <c r="K1971">
        <v>16</v>
      </c>
      <c r="L1971" t="s">
        <v>5247</v>
      </c>
      <c r="M1971">
        <v>0</v>
      </c>
      <c r="N1971">
        <v>0.193607680534436</v>
      </c>
    </row>
    <row r="1972" spans="1:14">
      <c r="A1972" t="s">
        <v>2005</v>
      </c>
      <c r="B1972">
        <v>1</v>
      </c>
      <c r="C1972">
        <v>145804971</v>
      </c>
      <c r="D1972">
        <v>145630111</v>
      </c>
      <c r="E1972" t="s">
        <v>5198</v>
      </c>
      <c r="F1972">
        <v>0</v>
      </c>
      <c r="G1972" t="s">
        <v>5247</v>
      </c>
      <c r="H1972" t="s">
        <v>7189</v>
      </c>
      <c r="I1972" t="s">
        <v>14</v>
      </c>
      <c r="J1972" t="s">
        <v>1655</v>
      </c>
      <c r="K1972">
        <v>16</v>
      </c>
      <c r="L1972" t="s">
        <v>5247</v>
      </c>
      <c r="M1972">
        <v>0</v>
      </c>
      <c r="N1972">
        <v>0.193607680534436</v>
      </c>
    </row>
    <row r="1973" spans="1:14">
      <c r="A1973" t="s">
        <v>2006</v>
      </c>
      <c r="B1973">
        <v>16</v>
      </c>
      <c r="C1973">
        <v>56998907</v>
      </c>
      <c r="D1973">
        <v>57032819</v>
      </c>
      <c r="E1973" t="s">
        <v>5195</v>
      </c>
      <c r="F1973">
        <v>0</v>
      </c>
      <c r="G1973" t="s">
        <v>5247</v>
      </c>
      <c r="H1973" t="s">
        <v>7190</v>
      </c>
      <c r="I1973" t="s">
        <v>14</v>
      </c>
      <c r="J1973" t="s">
        <v>1655</v>
      </c>
      <c r="K1973">
        <v>16</v>
      </c>
      <c r="L1973" t="s">
        <v>5247</v>
      </c>
      <c r="M1973">
        <v>0</v>
      </c>
      <c r="N1973">
        <v>0.193607680534436</v>
      </c>
    </row>
    <row r="1974" spans="1:14">
      <c r="A1974" t="s">
        <v>2007</v>
      </c>
      <c r="B1974">
        <v>18</v>
      </c>
      <c r="C1974">
        <v>49601999</v>
      </c>
      <c r="D1974">
        <v>47128369</v>
      </c>
      <c r="E1974" t="s">
        <v>5197</v>
      </c>
      <c r="F1974">
        <v>0</v>
      </c>
      <c r="G1974" t="s">
        <v>5247</v>
      </c>
      <c r="H1974" t="s">
        <v>7191</v>
      </c>
      <c r="I1974" t="s">
        <v>14</v>
      </c>
      <c r="J1974" t="s">
        <v>1655</v>
      </c>
      <c r="K1974">
        <v>16</v>
      </c>
      <c r="L1974" t="s">
        <v>5247</v>
      </c>
      <c r="M1974">
        <v>0</v>
      </c>
      <c r="N1974">
        <v>0.193607680534436</v>
      </c>
    </row>
    <row r="1975" spans="1:14">
      <c r="A1975" t="s">
        <v>2008</v>
      </c>
      <c r="B1975">
        <v>15</v>
      </c>
      <c r="C1975">
        <v>58383286</v>
      </c>
      <c r="D1975">
        <v>58675485</v>
      </c>
      <c r="E1975" t="s">
        <v>5196</v>
      </c>
      <c r="F1975">
        <v>0.04</v>
      </c>
      <c r="G1975" t="s">
        <v>5247</v>
      </c>
      <c r="H1975" t="s">
        <v>7192</v>
      </c>
      <c r="I1975" t="s">
        <v>14</v>
      </c>
      <c r="J1975" t="s">
        <v>1655</v>
      </c>
      <c r="K1975">
        <v>16</v>
      </c>
      <c r="L1975" t="s">
        <v>4479</v>
      </c>
      <c r="M1975">
        <v>5.0993162064629704E-3</v>
      </c>
      <c r="N1975">
        <v>0.25301974988521903</v>
      </c>
    </row>
    <row r="1976" spans="1:14">
      <c r="A1976" t="s">
        <v>2009</v>
      </c>
      <c r="B1976">
        <v>8</v>
      </c>
      <c r="C1976">
        <v>20013569</v>
      </c>
      <c r="D1976">
        <v>19871080</v>
      </c>
      <c r="E1976" t="s">
        <v>5198</v>
      </c>
      <c r="F1976">
        <v>1</v>
      </c>
      <c r="G1976" t="s">
        <v>5247</v>
      </c>
      <c r="H1976" t="s">
        <v>7193</v>
      </c>
      <c r="I1976" t="s">
        <v>14</v>
      </c>
      <c r="J1976" t="s">
        <v>1655</v>
      </c>
      <c r="K1976">
        <v>16</v>
      </c>
      <c r="L1976" t="s">
        <v>5273</v>
      </c>
      <c r="M1976">
        <v>0.806392319465564</v>
      </c>
      <c r="N1976">
        <v>1</v>
      </c>
    </row>
    <row r="1977" spans="1:14">
      <c r="A1977" t="s">
        <v>2010</v>
      </c>
      <c r="B1977">
        <v>8</v>
      </c>
      <c r="C1977">
        <v>20084145</v>
      </c>
      <c r="D1977">
        <v>19941656</v>
      </c>
      <c r="E1977" t="s">
        <v>5198</v>
      </c>
      <c r="F1977">
        <v>1</v>
      </c>
      <c r="G1977" t="s">
        <v>5247</v>
      </c>
      <c r="H1977" t="s">
        <v>7194</v>
      </c>
      <c r="I1977" t="s">
        <v>14</v>
      </c>
      <c r="J1977" t="s">
        <v>1655</v>
      </c>
      <c r="K1977">
        <v>16</v>
      </c>
      <c r="L1977" t="s">
        <v>5273</v>
      </c>
      <c r="M1977">
        <v>0.806392319465564</v>
      </c>
      <c r="N1977">
        <v>1</v>
      </c>
    </row>
    <row r="1978" spans="1:14">
      <c r="A1978" t="s">
        <v>2011</v>
      </c>
      <c r="B1978">
        <v>15</v>
      </c>
      <c r="C1978">
        <v>58404082</v>
      </c>
      <c r="D1978">
        <v>58696281</v>
      </c>
      <c r="E1978" t="s">
        <v>5198</v>
      </c>
      <c r="F1978">
        <v>0</v>
      </c>
      <c r="G1978" t="s">
        <v>5247</v>
      </c>
      <c r="H1978" t="s">
        <v>7195</v>
      </c>
      <c r="I1978" t="s">
        <v>14</v>
      </c>
      <c r="J1978" t="s">
        <v>1655</v>
      </c>
      <c r="K1978">
        <v>16</v>
      </c>
      <c r="L1978" t="s">
        <v>5247</v>
      </c>
      <c r="M1978">
        <v>0</v>
      </c>
      <c r="N1978">
        <v>0.193607680534436</v>
      </c>
    </row>
    <row r="1979" spans="1:14">
      <c r="A1979" t="s">
        <v>2012</v>
      </c>
      <c r="B1979">
        <v>16</v>
      </c>
      <c r="C1979">
        <v>57084960</v>
      </c>
      <c r="D1979">
        <v>57118872</v>
      </c>
      <c r="E1979" t="s">
        <v>5195</v>
      </c>
      <c r="F1979">
        <v>0</v>
      </c>
      <c r="G1979" t="s">
        <v>5247</v>
      </c>
      <c r="H1979" t="s">
        <v>5829</v>
      </c>
      <c r="I1979" t="s">
        <v>14</v>
      </c>
      <c r="J1979" t="s">
        <v>1655</v>
      </c>
      <c r="K1979">
        <v>16</v>
      </c>
      <c r="L1979" t="s">
        <v>5247</v>
      </c>
      <c r="M1979">
        <v>0</v>
      </c>
      <c r="N1979">
        <v>0.193607680534436</v>
      </c>
    </row>
    <row r="1980" spans="1:14">
      <c r="A1980" t="s">
        <v>2013</v>
      </c>
      <c r="B1980">
        <v>16</v>
      </c>
      <c r="C1980">
        <v>67848086</v>
      </c>
      <c r="D1980">
        <v>67881989</v>
      </c>
      <c r="E1980" t="s">
        <v>5198</v>
      </c>
      <c r="F1980">
        <v>0</v>
      </c>
      <c r="G1980" t="s">
        <v>5247</v>
      </c>
      <c r="H1980" t="s">
        <v>5404</v>
      </c>
      <c r="I1980" t="s">
        <v>14</v>
      </c>
      <c r="J1980" t="s">
        <v>1655</v>
      </c>
      <c r="K1980">
        <v>16</v>
      </c>
      <c r="L1980" t="s">
        <v>5247</v>
      </c>
      <c r="M1980">
        <v>0</v>
      </c>
      <c r="N1980">
        <v>0.193607680534436</v>
      </c>
    </row>
    <row r="1981" spans="1:14">
      <c r="A1981" t="s">
        <v>2014</v>
      </c>
      <c r="B1981">
        <v>6</v>
      </c>
      <c r="C1981">
        <v>34205553</v>
      </c>
      <c r="D1981">
        <v>34173330</v>
      </c>
      <c r="E1981" t="s">
        <v>5195</v>
      </c>
      <c r="F1981">
        <v>1</v>
      </c>
      <c r="G1981" t="s">
        <v>5247</v>
      </c>
      <c r="H1981" t="s">
        <v>7196</v>
      </c>
      <c r="I1981" t="s">
        <v>14</v>
      </c>
      <c r="J1981" t="s">
        <v>1655</v>
      </c>
      <c r="K1981">
        <v>16</v>
      </c>
      <c r="L1981" t="s">
        <v>5273</v>
      </c>
      <c r="M1981">
        <v>0.806392319465564</v>
      </c>
      <c r="N1981">
        <v>1</v>
      </c>
    </row>
    <row r="1982" spans="1:14">
      <c r="A1982" t="s">
        <v>2015</v>
      </c>
      <c r="B1982">
        <v>9</v>
      </c>
      <c r="C1982">
        <v>91248016</v>
      </c>
      <c r="D1982">
        <v>94010298</v>
      </c>
      <c r="E1982" t="s">
        <v>5198</v>
      </c>
      <c r="F1982">
        <v>0.88</v>
      </c>
      <c r="G1982" t="s">
        <v>5247</v>
      </c>
      <c r="H1982" t="s">
        <v>7197</v>
      </c>
      <c r="I1982" t="s">
        <v>14</v>
      </c>
      <c r="J1982" t="s">
        <v>1655</v>
      </c>
      <c r="K1982">
        <v>16</v>
      </c>
      <c r="L1982" t="s">
        <v>4470</v>
      </c>
      <c r="M1982">
        <v>0.64562593737124996</v>
      </c>
      <c r="N1982">
        <v>0.96723222542257803</v>
      </c>
    </row>
    <row r="1983" spans="1:14">
      <c r="A1983" t="s">
        <v>2016</v>
      </c>
      <c r="B1983">
        <v>20</v>
      </c>
      <c r="C1983">
        <v>58884813</v>
      </c>
      <c r="D1983">
        <v>57459868</v>
      </c>
      <c r="E1983" t="s">
        <v>5195</v>
      </c>
      <c r="F1983">
        <v>0.99</v>
      </c>
      <c r="G1983" t="s">
        <v>5247</v>
      </c>
      <c r="H1983" t="s">
        <v>7198</v>
      </c>
      <c r="I1983" t="s">
        <v>14</v>
      </c>
      <c r="J1983" t="s">
        <v>1655</v>
      </c>
      <c r="K1983">
        <v>16</v>
      </c>
      <c r="L1983" t="s">
        <v>4521</v>
      </c>
      <c r="M1983">
        <v>0.79064966104561196</v>
      </c>
      <c r="N1983">
        <v>0.99961481203064095</v>
      </c>
    </row>
    <row r="1984" spans="1:14">
      <c r="A1984" t="s">
        <v>2017</v>
      </c>
      <c r="B1984">
        <v>18</v>
      </c>
      <c r="C1984">
        <v>60383439</v>
      </c>
      <c r="D1984">
        <v>58050672</v>
      </c>
      <c r="E1984" t="s">
        <v>5197</v>
      </c>
      <c r="F1984">
        <v>0</v>
      </c>
      <c r="G1984" t="s">
        <v>5247</v>
      </c>
      <c r="H1984" t="s">
        <v>7199</v>
      </c>
      <c r="I1984" t="s">
        <v>14</v>
      </c>
      <c r="J1984" t="s">
        <v>1655</v>
      </c>
      <c r="K1984">
        <v>16</v>
      </c>
      <c r="L1984" t="s">
        <v>5247</v>
      </c>
      <c r="M1984">
        <v>0</v>
      </c>
      <c r="N1984">
        <v>0.193607680534436</v>
      </c>
    </row>
    <row r="1985" spans="1:14">
      <c r="A1985" t="s">
        <v>2018</v>
      </c>
      <c r="B1985">
        <v>17</v>
      </c>
      <c r="C1985">
        <v>43699575</v>
      </c>
      <c r="D1985">
        <v>41776943</v>
      </c>
      <c r="E1985" t="s">
        <v>5197</v>
      </c>
      <c r="F1985">
        <v>0</v>
      </c>
      <c r="G1985" t="s">
        <v>5247</v>
      </c>
      <c r="H1985" t="s">
        <v>7200</v>
      </c>
      <c r="I1985" t="s">
        <v>14</v>
      </c>
      <c r="J1985" t="s">
        <v>1655</v>
      </c>
      <c r="K1985">
        <v>16</v>
      </c>
      <c r="L1985" t="s">
        <v>5247</v>
      </c>
      <c r="M1985">
        <v>0</v>
      </c>
      <c r="N1985">
        <v>0.193607680534436</v>
      </c>
    </row>
    <row r="1986" spans="1:14">
      <c r="A1986" t="s">
        <v>2019</v>
      </c>
      <c r="B1986">
        <v>9</v>
      </c>
      <c r="C1986">
        <v>104816339</v>
      </c>
      <c r="D1986">
        <v>107578620</v>
      </c>
      <c r="E1986" t="s">
        <v>5196</v>
      </c>
      <c r="F1986">
        <v>0</v>
      </c>
      <c r="G1986" t="s">
        <v>5247</v>
      </c>
      <c r="H1986" t="s">
        <v>7201</v>
      </c>
      <c r="I1986" t="s">
        <v>14</v>
      </c>
      <c r="J1986" t="s">
        <v>1655</v>
      </c>
      <c r="K1986">
        <v>16</v>
      </c>
      <c r="L1986" t="s">
        <v>5247</v>
      </c>
      <c r="M1986">
        <v>0</v>
      </c>
      <c r="N1986">
        <v>0.193607680534436</v>
      </c>
    </row>
    <row r="1987" spans="1:14">
      <c r="A1987" t="s">
        <v>2020</v>
      </c>
      <c r="B1987">
        <v>15</v>
      </c>
      <c r="C1987">
        <v>58262715</v>
      </c>
      <c r="D1987">
        <v>58554914</v>
      </c>
      <c r="E1987" t="s">
        <v>5195</v>
      </c>
      <c r="F1987">
        <v>0</v>
      </c>
      <c r="G1987" t="s">
        <v>5247</v>
      </c>
      <c r="H1987" t="s">
        <v>7202</v>
      </c>
      <c r="I1987" t="s">
        <v>14</v>
      </c>
      <c r="J1987" t="s">
        <v>1655</v>
      </c>
      <c r="K1987">
        <v>16</v>
      </c>
      <c r="L1987" t="s">
        <v>5247</v>
      </c>
      <c r="M1987">
        <v>0</v>
      </c>
      <c r="N1987">
        <v>0.193607680534436</v>
      </c>
    </row>
    <row r="1988" spans="1:14">
      <c r="A1988" t="s">
        <v>2021</v>
      </c>
      <c r="B1988">
        <v>6</v>
      </c>
      <c r="C1988">
        <v>160583940</v>
      </c>
      <c r="D1988">
        <v>161004972</v>
      </c>
      <c r="E1988" t="s">
        <v>5198</v>
      </c>
      <c r="F1988">
        <v>0</v>
      </c>
      <c r="G1988" t="s">
        <v>5247</v>
      </c>
      <c r="H1988" t="s">
        <v>7203</v>
      </c>
      <c r="I1988" t="s">
        <v>14</v>
      </c>
      <c r="J1988" t="s">
        <v>1655</v>
      </c>
      <c r="K1988">
        <v>16</v>
      </c>
      <c r="L1988" t="s">
        <v>5247</v>
      </c>
      <c r="M1988">
        <v>0</v>
      </c>
      <c r="N1988">
        <v>0.193607680534436</v>
      </c>
    </row>
    <row r="1989" spans="1:14">
      <c r="A1989" t="s">
        <v>2022</v>
      </c>
      <c r="B1989">
        <v>11</v>
      </c>
      <c r="C1989">
        <v>48057245</v>
      </c>
      <c r="D1989">
        <v>48078797</v>
      </c>
      <c r="E1989" t="s">
        <v>5196</v>
      </c>
      <c r="F1989">
        <v>0</v>
      </c>
      <c r="G1989" t="s">
        <v>5247</v>
      </c>
      <c r="H1989" t="s">
        <v>7204</v>
      </c>
      <c r="I1989" t="s">
        <v>14</v>
      </c>
      <c r="J1989" t="s">
        <v>1655</v>
      </c>
      <c r="K1989">
        <v>16</v>
      </c>
      <c r="L1989" t="s">
        <v>5247</v>
      </c>
      <c r="M1989">
        <v>0</v>
      </c>
      <c r="N1989">
        <v>0.193607680534436</v>
      </c>
    </row>
    <row r="1990" spans="1:14">
      <c r="A1990" t="s">
        <v>2023</v>
      </c>
      <c r="B1990">
        <v>1</v>
      </c>
      <c r="C1990">
        <v>39415220</v>
      </c>
      <c r="D1990">
        <v>39880892</v>
      </c>
      <c r="E1990" t="s">
        <v>5196</v>
      </c>
      <c r="F1990">
        <v>0</v>
      </c>
      <c r="G1990" t="s">
        <v>5247</v>
      </c>
      <c r="H1990" t="s">
        <v>7205</v>
      </c>
      <c r="I1990" t="s">
        <v>14</v>
      </c>
      <c r="J1990" t="s">
        <v>1655</v>
      </c>
      <c r="K1990">
        <v>16</v>
      </c>
      <c r="L1990" t="s">
        <v>5247</v>
      </c>
      <c r="M1990">
        <v>0</v>
      </c>
      <c r="N1990">
        <v>0.193607680534436</v>
      </c>
    </row>
    <row r="1991" spans="1:14">
      <c r="A1991" t="s">
        <v>2024</v>
      </c>
      <c r="B1991">
        <v>12</v>
      </c>
      <c r="C1991">
        <v>122826696</v>
      </c>
      <c r="D1991">
        <v>123311243</v>
      </c>
      <c r="E1991" t="s">
        <v>5196</v>
      </c>
      <c r="F1991">
        <v>0</v>
      </c>
      <c r="G1991" t="s">
        <v>5247</v>
      </c>
      <c r="H1991" t="s">
        <v>7206</v>
      </c>
      <c r="I1991" t="s">
        <v>14</v>
      </c>
      <c r="J1991" t="s">
        <v>1655</v>
      </c>
      <c r="K1991">
        <v>16</v>
      </c>
      <c r="L1991" t="s">
        <v>5247</v>
      </c>
      <c r="M1991">
        <v>0</v>
      </c>
      <c r="N1991">
        <v>0.193607680534436</v>
      </c>
    </row>
    <row r="1992" spans="1:14">
      <c r="A1992" t="s">
        <v>2025</v>
      </c>
      <c r="B1992">
        <v>16</v>
      </c>
      <c r="C1992">
        <v>67571222</v>
      </c>
      <c r="D1992">
        <v>67605125</v>
      </c>
      <c r="E1992" t="s">
        <v>5196</v>
      </c>
      <c r="F1992">
        <v>0</v>
      </c>
      <c r="G1992" t="s">
        <v>5247</v>
      </c>
      <c r="H1992" t="s">
        <v>7207</v>
      </c>
      <c r="I1992" t="s">
        <v>14</v>
      </c>
      <c r="J1992" t="s">
        <v>1655</v>
      </c>
      <c r="K1992">
        <v>16</v>
      </c>
      <c r="L1992" t="s">
        <v>5247</v>
      </c>
      <c r="M1992">
        <v>0</v>
      </c>
      <c r="N1992">
        <v>0.193607680534436</v>
      </c>
    </row>
    <row r="1993" spans="1:14">
      <c r="A1993" t="s">
        <v>2026</v>
      </c>
      <c r="B1993">
        <v>11</v>
      </c>
      <c r="C1993">
        <v>45892056</v>
      </c>
      <c r="D1993">
        <v>45913607</v>
      </c>
      <c r="E1993" t="s">
        <v>5198</v>
      </c>
      <c r="F1993">
        <v>1</v>
      </c>
      <c r="G1993" t="s">
        <v>5247</v>
      </c>
      <c r="H1993" t="s">
        <v>7208</v>
      </c>
      <c r="I1993" t="s">
        <v>14</v>
      </c>
      <c r="J1993" t="s">
        <v>1655</v>
      </c>
      <c r="K1993">
        <v>16</v>
      </c>
      <c r="L1993" t="s">
        <v>5273</v>
      </c>
      <c r="M1993">
        <v>0.806392319465564</v>
      </c>
      <c r="N1993">
        <v>1</v>
      </c>
    </row>
    <row r="1994" spans="1:14">
      <c r="A1994" t="s">
        <v>2027</v>
      </c>
      <c r="B1994">
        <v>7</v>
      </c>
      <c r="C1994">
        <v>107322503</v>
      </c>
      <c r="D1994">
        <v>106962948</v>
      </c>
      <c r="E1994" t="s">
        <v>5198</v>
      </c>
      <c r="F1994">
        <v>0.87</v>
      </c>
      <c r="G1994" t="s">
        <v>5247</v>
      </c>
      <c r="H1994" t="s">
        <v>7209</v>
      </c>
      <c r="I1994" t="s">
        <v>14</v>
      </c>
      <c r="J1994" t="s">
        <v>1655</v>
      </c>
      <c r="K1994">
        <v>16</v>
      </c>
      <c r="L1994" t="s">
        <v>4563</v>
      </c>
      <c r="M1994">
        <v>0.63396145013023197</v>
      </c>
      <c r="N1994">
        <v>0.96276886627428504</v>
      </c>
    </row>
    <row r="1995" spans="1:14">
      <c r="A1995" t="s">
        <v>2028</v>
      </c>
      <c r="B1995">
        <v>16</v>
      </c>
      <c r="C1995">
        <v>69015390</v>
      </c>
      <c r="D1995">
        <v>69049293</v>
      </c>
      <c r="E1995" t="s">
        <v>5197</v>
      </c>
      <c r="F1995">
        <v>1</v>
      </c>
      <c r="G1995" t="s">
        <v>5247</v>
      </c>
      <c r="H1995" t="s">
        <v>7210</v>
      </c>
      <c r="I1995" t="s">
        <v>14</v>
      </c>
      <c r="J1995" t="s">
        <v>1655</v>
      </c>
      <c r="K1995">
        <v>16</v>
      </c>
      <c r="L1995" t="s">
        <v>5273</v>
      </c>
      <c r="M1995">
        <v>0.806392319465564</v>
      </c>
      <c r="N1995">
        <v>1</v>
      </c>
    </row>
    <row r="1996" spans="1:14">
      <c r="A1996" t="s">
        <v>2029</v>
      </c>
      <c r="B1996">
        <v>15</v>
      </c>
      <c r="C1996">
        <v>58252719</v>
      </c>
      <c r="D1996">
        <v>58544918</v>
      </c>
      <c r="E1996" t="s">
        <v>5196</v>
      </c>
      <c r="F1996">
        <v>0</v>
      </c>
      <c r="G1996" t="s">
        <v>5247</v>
      </c>
      <c r="H1996" t="s">
        <v>7211</v>
      </c>
      <c r="I1996" t="s">
        <v>14</v>
      </c>
      <c r="J1996" t="s">
        <v>1655</v>
      </c>
      <c r="K1996">
        <v>16</v>
      </c>
      <c r="L1996" t="s">
        <v>5247</v>
      </c>
      <c r="M1996">
        <v>0</v>
      </c>
      <c r="N1996">
        <v>0.193607680534436</v>
      </c>
    </row>
    <row r="1997" spans="1:14">
      <c r="A1997" t="s">
        <v>2030</v>
      </c>
      <c r="B1997">
        <v>20</v>
      </c>
      <c r="C1997">
        <v>45601172</v>
      </c>
      <c r="D1997">
        <v>44229811</v>
      </c>
      <c r="E1997" t="s">
        <v>5197</v>
      </c>
      <c r="F1997">
        <v>0</v>
      </c>
      <c r="G1997" t="s">
        <v>5247</v>
      </c>
      <c r="H1997" t="s">
        <v>7212</v>
      </c>
      <c r="I1997" t="s">
        <v>14</v>
      </c>
      <c r="J1997" t="s">
        <v>1655</v>
      </c>
      <c r="K1997">
        <v>16</v>
      </c>
      <c r="L1997" t="s">
        <v>5247</v>
      </c>
      <c r="M1997">
        <v>0</v>
      </c>
      <c r="N1997">
        <v>0.193607680534436</v>
      </c>
    </row>
    <row r="1998" spans="1:14">
      <c r="A1998" t="s">
        <v>2031</v>
      </c>
      <c r="B1998">
        <v>8</v>
      </c>
      <c r="C1998">
        <v>20091687</v>
      </c>
      <c r="D1998">
        <v>19949198</v>
      </c>
      <c r="E1998" t="s">
        <v>5195</v>
      </c>
      <c r="F1998">
        <v>0</v>
      </c>
      <c r="G1998" t="s">
        <v>5247</v>
      </c>
      <c r="H1998" t="s">
        <v>7213</v>
      </c>
      <c r="I1998" t="s">
        <v>14</v>
      </c>
      <c r="J1998" t="s">
        <v>1655</v>
      </c>
      <c r="K1998">
        <v>16</v>
      </c>
      <c r="L1998" t="s">
        <v>5247</v>
      </c>
      <c r="M1998">
        <v>0</v>
      </c>
      <c r="N1998">
        <v>0.193607680534436</v>
      </c>
    </row>
    <row r="1999" spans="1:14">
      <c r="A1999" t="s">
        <v>2032</v>
      </c>
      <c r="B1999">
        <v>8</v>
      </c>
      <c r="C1999">
        <v>143220400</v>
      </c>
      <c r="D1999">
        <v>144302570</v>
      </c>
      <c r="E1999" t="s">
        <v>5195</v>
      </c>
      <c r="F1999">
        <v>0.78</v>
      </c>
      <c r="G1999" t="s">
        <v>5247</v>
      </c>
      <c r="H1999" t="s">
        <v>7214</v>
      </c>
      <c r="I1999" t="s">
        <v>14</v>
      </c>
      <c r="J1999" t="s">
        <v>1655</v>
      </c>
      <c r="K1999">
        <v>16</v>
      </c>
      <c r="L1999" t="s">
        <v>4529</v>
      </c>
      <c r="M1999">
        <v>0.53562723902884501</v>
      </c>
      <c r="N1999">
        <v>0.91595245987187102</v>
      </c>
    </row>
    <row r="2000" spans="1:14">
      <c r="A2000" t="s">
        <v>2033</v>
      </c>
      <c r="B2000">
        <v>2</v>
      </c>
      <c r="C2000">
        <v>164646401</v>
      </c>
      <c r="D2000">
        <v>165502911</v>
      </c>
      <c r="E2000" t="s">
        <v>5196</v>
      </c>
      <c r="F2000">
        <v>0.14000000000000001</v>
      </c>
      <c r="G2000" t="s">
        <v>5247</v>
      </c>
      <c r="H2000" t="s">
        <v>7215</v>
      </c>
      <c r="I2000" t="s">
        <v>14</v>
      </c>
      <c r="J2000" t="s">
        <v>1655</v>
      </c>
      <c r="K2000">
        <v>16</v>
      </c>
      <c r="L2000" t="s">
        <v>4454</v>
      </c>
      <c r="M2000">
        <v>4.1864672574284598E-2</v>
      </c>
      <c r="N2000">
        <v>0.37753285741051001</v>
      </c>
    </row>
    <row r="2001" spans="1:14">
      <c r="A2001" t="s">
        <v>2034</v>
      </c>
      <c r="B2001">
        <v>2</v>
      </c>
      <c r="C2001">
        <v>162275836</v>
      </c>
      <c r="D2001">
        <v>163132346</v>
      </c>
      <c r="E2001" t="s">
        <v>5197</v>
      </c>
      <c r="F2001">
        <v>1</v>
      </c>
      <c r="G2001" t="s">
        <v>5247</v>
      </c>
      <c r="H2001" t="s">
        <v>7216</v>
      </c>
      <c r="I2001" t="s">
        <v>14</v>
      </c>
      <c r="J2001" t="s">
        <v>1655</v>
      </c>
      <c r="K2001">
        <v>16</v>
      </c>
      <c r="L2001" t="s">
        <v>5273</v>
      </c>
      <c r="M2001">
        <v>0.806392319465564</v>
      </c>
      <c r="N2001">
        <v>1</v>
      </c>
    </row>
    <row r="2002" spans="1:14">
      <c r="A2002" t="s">
        <v>2035</v>
      </c>
      <c r="B2002">
        <v>16</v>
      </c>
      <c r="C2002">
        <v>56542441</v>
      </c>
      <c r="D2002">
        <v>56576353</v>
      </c>
      <c r="E2002" t="s">
        <v>5196</v>
      </c>
      <c r="F2002">
        <v>0</v>
      </c>
      <c r="G2002" t="s">
        <v>5247</v>
      </c>
      <c r="H2002" t="s">
        <v>7217</v>
      </c>
      <c r="I2002" t="s">
        <v>14</v>
      </c>
      <c r="J2002" t="s">
        <v>1655</v>
      </c>
      <c r="K2002">
        <v>16</v>
      </c>
      <c r="L2002" t="s">
        <v>5247</v>
      </c>
      <c r="M2002">
        <v>0</v>
      </c>
      <c r="N2002">
        <v>0.193607680534436</v>
      </c>
    </row>
    <row r="2003" spans="1:14">
      <c r="A2003" t="s">
        <v>2036</v>
      </c>
      <c r="B2003">
        <v>16</v>
      </c>
      <c r="C2003">
        <v>56704872</v>
      </c>
      <c r="D2003">
        <v>56738784</v>
      </c>
      <c r="E2003" t="s">
        <v>5196</v>
      </c>
      <c r="F2003">
        <v>0</v>
      </c>
      <c r="G2003" t="s">
        <v>5247</v>
      </c>
      <c r="H2003" t="s">
        <v>7218</v>
      </c>
      <c r="I2003" t="s">
        <v>14</v>
      </c>
      <c r="J2003" t="s">
        <v>1655</v>
      </c>
      <c r="K2003">
        <v>16</v>
      </c>
      <c r="L2003" t="s">
        <v>5247</v>
      </c>
      <c r="M2003">
        <v>0</v>
      </c>
      <c r="N2003">
        <v>0.193607680534436</v>
      </c>
    </row>
    <row r="2004" spans="1:14">
      <c r="A2004" t="s">
        <v>2037</v>
      </c>
      <c r="B2004">
        <v>1</v>
      </c>
      <c r="C2004">
        <v>230256979</v>
      </c>
      <c r="D2004">
        <v>230392725</v>
      </c>
      <c r="E2004" t="s">
        <v>5196</v>
      </c>
      <c r="F2004">
        <v>0</v>
      </c>
      <c r="G2004" t="s">
        <v>5247</v>
      </c>
      <c r="H2004" t="s">
        <v>7219</v>
      </c>
      <c r="I2004" t="s">
        <v>14</v>
      </c>
      <c r="J2004" t="s">
        <v>1655</v>
      </c>
      <c r="K2004">
        <v>16</v>
      </c>
      <c r="L2004" t="s">
        <v>5247</v>
      </c>
      <c r="M2004">
        <v>0</v>
      </c>
      <c r="N2004">
        <v>0.193607680534436</v>
      </c>
    </row>
    <row r="2005" spans="1:14">
      <c r="A2005" t="s">
        <v>2038</v>
      </c>
      <c r="B2005">
        <v>16</v>
      </c>
      <c r="C2005">
        <v>85116557</v>
      </c>
      <c r="D2005">
        <v>85150163</v>
      </c>
      <c r="E2005" t="s">
        <v>5196</v>
      </c>
      <c r="F2005">
        <v>1</v>
      </c>
      <c r="G2005" t="s">
        <v>5247</v>
      </c>
      <c r="H2005" t="s">
        <v>7220</v>
      </c>
      <c r="I2005" t="s">
        <v>14</v>
      </c>
      <c r="J2005" t="s">
        <v>1655</v>
      </c>
      <c r="K2005">
        <v>16</v>
      </c>
      <c r="L2005" t="s">
        <v>5273</v>
      </c>
      <c r="M2005">
        <v>0.806392319465564</v>
      </c>
      <c r="N2005">
        <v>1</v>
      </c>
    </row>
    <row r="2006" spans="1:14">
      <c r="A2006" t="s">
        <v>2039</v>
      </c>
      <c r="B2006">
        <v>11</v>
      </c>
      <c r="C2006">
        <v>61848070</v>
      </c>
      <c r="D2006">
        <v>61615542</v>
      </c>
      <c r="E2006" t="s">
        <v>5195</v>
      </c>
      <c r="F2006">
        <v>0</v>
      </c>
      <c r="G2006" t="s">
        <v>5247</v>
      </c>
      <c r="H2006" t="s">
        <v>7221</v>
      </c>
      <c r="I2006" t="s">
        <v>14</v>
      </c>
      <c r="J2006" t="s">
        <v>1655</v>
      </c>
      <c r="K2006">
        <v>16</v>
      </c>
      <c r="L2006" t="s">
        <v>5247</v>
      </c>
      <c r="M2006">
        <v>0</v>
      </c>
      <c r="N2006">
        <v>0.193607680534436</v>
      </c>
    </row>
    <row r="2007" spans="1:14">
      <c r="A2007" t="s">
        <v>2040</v>
      </c>
      <c r="B2007">
        <v>11</v>
      </c>
      <c r="C2007">
        <v>116529665</v>
      </c>
      <c r="D2007">
        <v>116400382</v>
      </c>
      <c r="E2007" t="s">
        <v>5198</v>
      </c>
      <c r="F2007">
        <v>0.23</v>
      </c>
      <c r="G2007" t="s">
        <v>5247</v>
      </c>
      <c r="H2007" t="s">
        <v>7222</v>
      </c>
      <c r="I2007" t="s">
        <v>14</v>
      </c>
      <c r="J2007" t="s">
        <v>1655</v>
      </c>
      <c r="K2007">
        <v>16</v>
      </c>
      <c r="L2007" t="s">
        <v>4478</v>
      </c>
      <c r="M2007">
        <v>8.9866955870574194E-2</v>
      </c>
      <c r="N2007">
        <v>0.47468119161802202</v>
      </c>
    </row>
    <row r="2008" spans="1:14">
      <c r="A2008" t="s">
        <v>2041</v>
      </c>
      <c r="B2008">
        <v>16</v>
      </c>
      <c r="C2008">
        <v>57062186</v>
      </c>
      <c r="D2008">
        <v>57096098</v>
      </c>
      <c r="E2008" t="s">
        <v>5195</v>
      </c>
      <c r="F2008">
        <v>0</v>
      </c>
      <c r="G2008" t="s">
        <v>5247</v>
      </c>
      <c r="H2008" t="s">
        <v>7223</v>
      </c>
      <c r="I2008" t="s">
        <v>14</v>
      </c>
      <c r="J2008" t="s">
        <v>1655</v>
      </c>
      <c r="K2008">
        <v>16</v>
      </c>
      <c r="L2008" t="s">
        <v>5247</v>
      </c>
      <c r="M2008">
        <v>0</v>
      </c>
      <c r="N2008">
        <v>0.193607680534436</v>
      </c>
    </row>
    <row r="2009" spans="1:14">
      <c r="A2009" t="s">
        <v>2042</v>
      </c>
      <c r="B2009">
        <v>16</v>
      </c>
      <c r="C2009">
        <v>56767135</v>
      </c>
      <c r="D2009">
        <v>56801047</v>
      </c>
      <c r="E2009" t="s">
        <v>5197</v>
      </c>
      <c r="F2009">
        <v>0.98</v>
      </c>
      <c r="G2009" t="s">
        <v>5247</v>
      </c>
      <c r="H2009" t="s">
        <v>7224</v>
      </c>
      <c r="I2009" t="s">
        <v>14</v>
      </c>
      <c r="J2009" t="s">
        <v>1655</v>
      </c>
      <c r="K2009">
        <v>16</v>
      </c>
      <c r="L2009" t="s">
        <v>5209</v>
      </c>
      <c r="M2009">
        <v>0.77557387884872897</v>
      </c>
      <c r="N2009">
        <v>0.99856274783821297</v>
      </c>
    </row>
    <row r="2010" spans="1:14">
      <c r="A2010" t="s">
        <v>2043</v>
      </c>
      <c r="B2010">
        <v>7</v>
      </c>
      <c r="C2010">
        <v>73645676</v>
      </c>
      <c r="D2010">
        <v>73060006</v>
      </c>
      <c r="E2010" t="s">
        <v>5195</v>
      </c>
      <c r="F2010">
        <v>0.39</v>
      </c>
      <c r="G2010" t="s">
        <v>5247</v>
      </c>
      <c r="H2010" t="s">
        <v>7225</v>
      </c>
      <c r="I2010" t="s">
        <v>14</v>
      </c>
      <c r="J2010" t="s">
        <v>1655</v>
      </c>
      <c r="K2010">
        <v>16</v>
      </c>
      <c r="L2010" t="s">
        <v>5206</v>
      </c>
      <c r="M2010">
        <v>0.19562852822400301</v>
      </c>
      <c r="N2010">
        <v>0.62696516149357295</v>
      </c>
    </row>
    <row r="2011" spans="1:14">
      <c r="A2011" t="s">
        <v>2044</v>
      </c>
      <c r="B2011">
        <v>8</v>
      </c>
      <c r="C2011">
        <v>20014828</v>
      </c>
      <c r="D2011">
        <v>19872339</v>
      </c>
      <c r="E2011" t="s">
        <v>5195</v>
      </c>
      <c r="F2011">
        <v>1</v>
      </c>
      <c r="G2011" t="s">
        <v>5247</v>
      </c>
      <c r="H2011" t="s">
        <v>7226</v>
      </c>
      <c r="I2011" t="s">
        <v>14</v>
      </c>
      <c r="J2011" t="s">
        <v>1655</v>
      </c>
      <c r="K2011">
        <v>16</v>
      </c>
      <c r="L2011" t="s">
        <v>5273</v>
      </c>
      <c r="M2011">
        <v>0.806392319465564</v>
      </c>
      <c r="N2011">
        <v>1</v>
      </c>
    </row>
    <row r="2012" spans="1:14">
      <c r="A2012" t="s">
        <v>2045</v>
      </c>
      <c r="B2012">
        <v>18</v>
      </c>
      <c r="C2012">
        <v>49670500</v>
      </c>
      <c r="D2012">
        <v>47196870</v>
      </c>
      <c r="E2012" t="s">
        <v>5198</v>
      </c>
      <c r="F2012">
        <v>0</v>
      </c>
      <c r="G2012" t="s">
        <v>5247</v>
      </c>
      <c r="H2012" t="s">
        <v>7227</v>
      </c>
      <c r="I2012" t="s">
        <v>14</v>
      </c>
      <c r="J2012" t="s">
        <v>1655</v>
      </c>
      <c r="K2012">
        <v>16</v>
      </c>
      <c r="L2012" t="s">
        <v>5247</v>
      </c>
      <c r="M2012">
        <v>0</v>
      </c>
      <c r="N2012">
        <v>0.193607680534436</v>
      </c>
    </row>
    <row r="2013" spans="1:14">
      <c r="A2013" t="s">
        <v>2046</v>
      </c>
      <c r="B2013">
        <v>16</v>
      </c>
      <c r="C2013">
        <v>67264260</v>
      </c>
      <c r="D2013">
        <v>67298163</v>
      </c>
      <c r="E2013" t="s">
        <v>5198</v>
      </c>
      <c r="F2013">
        <v>0</v>
      </c>
      <c r="G2013" t="s">
        <v>5247</v>
      </c>
      <c r="H2013" t="s">
        <v>7228</v>
      </c>
      <c r="I2013" t="s">
        <v>14</v>
      </c>
      <c r="J2013" t="s">
        <v>1655</v>
      </c>
      <c r="K2013">
        <v>16</v>
      </c>
      <c r="L2013" t="s">
        <v>5247</v>
      </c>
      <c r="M2013">
        <v>0</v>
      </c>
      <c r="N2013">
        <v>0.193607680534436</v>
      </c>
    </row>
    <row r="2014" spans="1:14">
      <c r="A2014" t="s">
        <v>2047</v>
      </c>
      <c r="B2014">
        <v>16</v>
      </c>
      <c r="C2014">
        <v>57094476</v>
      </c>
      <c r="D2014">
        <v>57128388</v>
      </c>
      <c r="E2014" t="s">
        <v>5196</v>
      </c>
      <c r="F2014">
        <v>0</v>
      </c>
      <c r="G2014" t="s">
        <v>5247</v>
      </c>
      <c r="H2014" t="s">
        <v>7229</v>
      </c>
      <c r="I2014" t="s">
        <v>14</v>
      </c>
      <c r="J2014" t="s">
        <v>1655</v>
      </c>
      <c r="K2014">
        <v>16</v>
      </c>
      <c r="L2014" t="s">
        <v>5247</v>
      </c>
      <c r="M2014">
        <v>0</v>
      </c>
      <c r="N2014">
        <v>0.193607680534436</v>
      </c>
    </row>
    <row r="2015" spans="1:14">
      <c r="A2015" t="s">
        <v>2048</v>
      </c>
      <c r="B2015">
        <v>16</v>
      </c>
      <c r="C2015">
        <v>56896339</v>
      </c>
      <c r="D2015">
        <v>56930251</v>
      </c>
      <c r="E2015" t="s">
        <v>5197</v>
      </c>
      <c r="F2015">
        <v>0.1</v>
      </c>
      <c r="G2015" t="s">
        <v>5247</v>
      </c>
      <c r="H2015" t="s">
        <v>7230</v>
      </c>
      <c r="I2015" t="s">
        <v>14</v>
      </c>
      <c r="J2015" t="s">
        <v>1655</v>
      </c>
      <c r="K2015">
        <v>16</v>
      </c>
      <c r="L2015" t="s">
        <v>4482</v>
      </c>
      <c r="M2015">
        <v>2.44002001745738E-2</v>
      </c>
      <c r="N2015">
        <v>0.33048594425297501</v>
      </c>
    </row>
    <row r="2016" spans="1:14">
      <c r="A2016" t="s">
        <v>2049</v>
      </c>
      <c r="B2016">
        <v>22</v>
      </c>
      <c r="C2016">
        <v>29004527</v>
      </c>
      <c r="D2016">
        <v>29400515</v>
      </c>
      <c r="E2016" t="s">
        <v>5196</v>
      </c>
      <c r="F2016">
        <v>0.19</v>
      </c>
      <c r="G2016" t="s">
        <v>5247</v>
      </c>
      <c r="H2016" t="s">
        <v>7231</v>
      </c>
      <c r="I2016" t="s">
        <v>14</v>
      </c>
      <c r="J2016" t="s">
        <v>1655</v>
      </c>
      <c r="K2016">
        <v>16</v>
      </c>
      <c r="L2016" t="s">
        <v>4446</v>
      </c>
      <c r="M2016">
        <v>6.7266012751223195E-2</v>
      </c>
      <c r="N2016">
        <v>0.43277074918012698</v>
      </c>
    </row>
    <row r="2017" spans="1:14">
      <c r="A2017" t="s">
        <v>2050</v>
      </c>
      <c r="B2017">
        <v>12</v>
      </c>
      <c r="C2017">
        <v>123994039</v>
      </c>
      <c r="D2017">
        <v>124478586</v>
      </c>
      <c r="E2017" t="s">
        <v>5197</v>
      </c>
      <c r="F2017">
        <v>0</v>
      </c>
      <c r="G2017" t="s">
        <v>5247</v>
      </c>
      <c r="H2017" t="s">
        <v>7232</v>
      </c>
      <c r="I2017" t="s">
        <v>14</v>
      </c>
      <c r="J2017" t="s">
        <v>1655</v>
      </c>
      <c r="K2017">
        <v>16</v>
      </c>
      <c r="L2017" t="s">
        <v>5247</v>
      </c>
      <c r="M2017">
        <v>0</v>
      </c>
      <c r="N2017">
        <v>0.193607680534436</v>
      </c>
    </row>
    <row r="2018" spans="1:14">
      <c r="A2018" t="s">
        <v>2051</v>
      </c>
      <c r="B2018">
        <v>3</v>
      </c>
      <c r="C2018">
        <v>71629997</v>
      </c>
      <c r="D2018">
        <v>71679148</v>
      </c>
      <c r="E2018" t="s">
        <v>5197</v>
      </c>
      <c r="F2018">
        <v>0.65</v>
      </c>
      <c r="G2018" t="s">
        <v>5247</v>
      </c>
      <c r="H2018" t="s">
        <v>7233</v>
      </c>
      <c r="I2018" t="s">
        <v>14</v>
      </c>
      <c r="J2018" t="s">
        <v>1655</v>
      </c>
      <c r="K2018">
        <v>16</v>
      </c>
      <c r="L2018" t="s">
        <v>4465</v>
      </c>
      <c r="M2018">
        <v>0.40908828404715403</v>
      </c>
      <c r="N2018">
        <v>0.83282941179251502</v>
      </c>
    </row>
    <row r="2019" spans="1:14">
      <c r="A2019" t="s">
        <v>2052</v>
      </c>
      <c r="B2019">
        <v>18</v>
      </c>
      <c r="C2019">
        <v>49112828</v>
      </c>
      <c r="D2019">
        <v>46639198</v>
      </c>
      <c r="E2019" t="s">
        <v>5196</v>
      </c>
      <c r="F2019">
        <v>0</v>
      </c>
      <c r="G2019" t="s">
        <v>5247</v>
      </c>
      <c r="H2019" t="s">
        <v>7011</v>
      </c>
      <c r="I2019" t="s">
        <v>14</v>
      </c>
      <c r="J2019" t="s">
        <v>1655</v>
      </c>
      <c r="K2019">
        <v>16</v>
      </c>
      <c r="L2019" t="s">
        <v>5247</v>
      </c>
      <c r="M2019">
        <v>0</v>
      </c>
      <c r="N2019">
        <v>0.193607680534436</v>
      </c>
    </row>
    <row r="2020" spans="1:14">
      <c r="A2020" t="s">
        <v>2053</v>
      </c>
      <c r="B2020">
        <v>12</v>
      </c>
      <c r="C2020">
        <v>122674715</v>
      </c>
      <c r="D2020">
        <v>123159262</v>
      </c>
      <c r="E2020" t="s">
        <v>5197</v>
      </c>
      <c r="F2020">
        <v>0.86</v>
      </c>
      <c r="G2020" t="s">
        <v>5247</v>
      </c>
      <c r="H2020" t="s">
        <v>7234</v>
      </c>
      <c r="I2020" t="s">
        <v>14</v>
      </c>
      <c r="J2020" t="s">
        <v>1655</v>
      </c>
      <c r="K2020">
        <v>17</v>
      </c>
      <c r="L2020" t="s">
        <v>4474</v>
      </c>
      <c r="M2020">
        <v>0.63056626695548401</v>
      </c>
      <c r="N2020">
        <v>0.95672467583814302</v>
      </c>
    </row>
    <row r="2021" spans="1:14">
      <c r="A2021" t="s">
        <v>2056</v>
      </c>
      <c r="B2021">
        <v>20</v>
      </c>
      <c r="C2021">
        <v>52647247</v>
      </c>
      <c r="D2021">
        <v>51263786</v>
      </c>
      <c r="E2021" t="s">
        <v>5196</v>
      </c>
      <c r="F2021">
        <v>0.37</v>
      </c>
      <c r="G2021" t="s">
        <v>5247</v>
      </c>
      <c r="H2021" t="s">
        <v>7235</v>
      </c>
      <c r="I2021" t="s">
        <v>14</v>
      </c>
      <c r="J2021" t="s">
        <v>1655</v>
      </c>
      <c r="K2021">
        <v>16</v>
      </c>
      <c r="L2021" t="s">
        <v>4505</v>
      </c>
      <c r="M2021">
        <v>0.18124511290142301</v>
      </c>
      <c r="N2021">
        <v>0.60909288403753004</v>
      </c>
    </row>
    <row r="2022" spans="1:14">
      <c r="A2022" t="s">
        <v>2057</v>
      </c>
      <c r="B2022">
        <v>8</v>
      </c>
      <c r="C2022">
        <v>20008332</v>
      </c>
      <c r="D2022">
        <v>19865843</v>
      </c>
      <c r="E2022" t="s">
        <v>5196</v>
      </c>
      <c r="F2022">
        <v>0.55000000000000004</v>
      </c>
      <c r="G2022" t="s">
        <v>5247</v>
      </c>
      <c r="H2022" t="s">
        <v>7236</v>
      </c>
      <c r="I2022" t="s">
        <v>14</v>
      </c>
      <c r="J2022" t="s">
        <v>1655</v>
      </c>
      <c r="K2022">
        <v>16</v>
      </c>
      <c r="L2022" t="s">
        <v>4531</v>
      </c>
      <c r="M2022">
        <v>0.32120409674385902</v>
      </c>
      <c r="N2022">
        <v>0.75943513520269701</v>
      </c>
    </row>
    <row r="2023" spans="1:14">
      <c r="A2023" t="s">
        <v>2058</v>
      </c>
      <c r="B2023">
        <v>11</v>
      </c>
      <c r="C2023">
        <v>117390772</v>
      </c>
      <c r="D2023">
        <v>117261488</v>
      </c>
      <c r="E2023" t="s">
        <v>5198</v>
      </c>
      <c r="F2023">
        <v>0.03</v>
      </c>
      <c r="G2023" t="s">
        <v>5247</v>
      </c>
      <c r="H2023" t="s">
        <v>7237</v>
      </c>
      <c r="I2023" t="s">
        <v>14</v>
      </c>
      <c r="J2023" t="s">
        <v>1655</v>
      </c>
      <c r="K2023">
        <v>16</v>
      </c>
      <c r="L2023" t="s">
        <v>4556</v>
      </c>
      <c r="M2023">
        <v>3.0372082184858002E-3</v>
      </c>
      <c r="N2023">
        <v>0.23895401148388401</v>
      </c>
    </row>
    <row r="2024" spans="1:14">
      <c r="A2024" t="s">
        <v>2059</v>
      </c>
      <c r="B2024">
        <v>12</v>
      </c>
      <c r="C2024">
        <v>124780655</v>
      </c>
      <c r="D2024">
        <v>125265201</v>
      </c>
      <c r="E2024" t="s">
        <v>5198</v>
      </c>
      <c r="F2024">
        <v>0</v>
      </c>
      <c r="G2024" t="s">
        <v>5247</v>
      </c>
      <c r="H2024" t="s">
        <v>7238</v>
      </c>
      <c r="I2024" t="s">
        <v>10</v>
      </c>
      <c r="J2024" t="s">
        <v>1655</v>
      </c>
      <c r="K2024">
        <v>5</v>
      </c>
      <c r="L2024" t="s">
        <v>5247</v>
      </c>
      <c r="M2024">
        <v>3.1392529421349397E-17</v>
      </c>
      <c r="N2024">
        <v>0.43448246478317498</v>
      </c>
    </row>
    <row r="2025" spans="1:14">
      <c r="A2025" t="s">
        <v>2059</v>
      </c>
      <c r="B2025">
        <v>12</v>
      </c>
      <c r="C2025">
        <v>124780655</v>
      </c>
      <c r="D2025">
        <v>125265201</v>
      </c>
      <c r="E2025" t="s">
        <v>5198</v>
      </c>
      <c r="F2025">
        <v>7.0000000000000007E-2</v>
      </c>
      <c r="G2025" t="s">
        <v>5247</v>
      </c>
      <c r="H2025" t="s">
        <v>7239</v>
      </c>
      <c r="I2025" t="s">
        <v>13</v>
      </c>
      <c r="J2025" t="s">
        <v>1655</v>
      </c>
      <c r="K2025">
        <v>5</v>
      </c>
      <c r="L2025" t="s">
        <v>4543</v>
      </c>
      <c r="M2025">
        <v>5.4526237774235502E-3</v>
      </c>
      <c r="N2025">
        <v>0.508202295936107</v>
      </c>
    </row>
    <row r="2026" spans="1:14">
      <c r="A2026" t="s">
        <v>2059</v>
      </c>
      <c r="B2026">
        <v>12</v>
      </c>
      <c r="C2026">
        <v>124780655</v>
      </c>
      <c r="D2026">
        <v>125265201</v>
      </c>
      <c r="E2026" t="s">
        <v>5198</v>
      </c>
      <c r="F2026">
        <v>0.25</v>
      </c>
      <c r="G2026" t="s">
        <v>5247</v>
      </c>
      <c r="H2026" t="s">
        <v>7240</v>
      </c>
      <c r="I2026" t="s">
        <v>14</v>
      </c>
      <c r="J2026" t="s">
        <v>1655</v>
      </c>
      <c r="K2026">
        <v>16</v>
      </c>
      <c r="L2026" t="s">
        <v>4506</v>
      </c>
      <c r="M2026">
        <v>0.10182067491213</v>
      </c>
      <c r="N2026">
        <v>0.49498316535508802</v>
      </c>
    </row>
    <row r="2027" spans="1:14">
      <c r="A2027" t="s">
        <v>2060</v>
      </c>
      <c r="B2027">
        <v>9</v>
      </c>
      <c r="C2027">
        <v>104858554</v>
      </c>
      <c r="D2027">
        <v>107620835</v>
      </c>
      <c r="E2027" t="s">
        <v>5196</v>
      </c>
      <c r="F2027">
        <v>0</v>
      </c>
      <c r="G2027" t="s">
        <v>5247</v>
      </c>
      <c r="H2027" t="s">
        <v>7241</v>
      </c>
      <c r="I2027" t="s">
        <v>14</v>
      </c>
      <c r="J2027" t="s">
        <v>1655</v>
      </c>
      <c r="K2027">
        <v>16</v>
      </c>
      <c r="L2027" t="s">
        <v>5247</v>
      </c>
      <c r="M2027">
        <v>0</v>
      </c>
      <c r="N2027">
        <v>0.193607680534436</v>
      </c>
    </row>
    <row r="2028" spans="1:14">
      <c r="A2028" t="s">
        <v>2061</v>
      </c>
      <c r="B2028">
        <v>18</v>
      </c>
      <c r="C2028">
        <v>49631864</v>
      </c>
      <c r="D2028">
        <v>47158234</v>
      </c>
      <c r="E2028" t="s">
        <v>5195</v>
      </c>
      <c r="F2028">
        <v>0.53</v>
      </c>
      <c r="G2028" t="s">
        <v>5247</v>
      </c>
      <c r="H2028" t="s">
        <v>7242</v>
      </c>
      <c r="I2028" t="s">
        <v>10</v>
      </c>
      <c r="J2028" t="s">
        <v>1655</v>
      </c>
      <c r="K2028">
        <v>7</v>
      </c>
      <c r="L2028" t="s">
        <v>4535</v>
      </c>
      <c r="M2028">
        <v>0.222087886965214</v>
      </c>
      <c r="N2028">
        <v>0.81665228693078495</v>
      </c>
    </row>
    <row r="2029" spans="1:14">
      <c r="A2029" t="s">
        <v>2061</v>
      </c>
      <c r="B2029">
        <v>18</v>
      </c>
      <c r="C2029">
        <v>49631864</v>
      </c>
      <c r="D2029">
        <v>47158234</v>
      </c>
      <c r="E2029" t="s">
        <v>5195</v>
      </c>
      <c r="F2029">
        <v>0.64</v>
      </c>
      <c r="G2029" t="s">
        <v>5247</v>
      </c>
      <c r="H2029" t="s">
        <v>7243</v>
      </c>
      <c r="I2029" t="s">
        <v>13</v>
      </c>
      <c r="J2029" t="s">
        <v>1655</v>
      </c>
      <c r="K2029">
        <v>7</v>
      </c>
      <c r="L2029" t="s">
        <v>4473</v>
      </c>
      <c r="M2029">
        <v>0.30039630227307801</v>
      </c>
      <c r="N2029">
        <v>0.88039117590825</v>
      </c>
    </row>
    <row r="2030" spans="1:14">
      <c r="A2030" t="s">
        <v>2061</v>
      </c>
      <c r="B2030">
        <v>18</v>
      </c>
      <c r="C2030">
        <v>49631864</v>
      </c>
      <c r="D2030">
        <v>47158234</v>
      </c>
      <c r="E2030" t="s">
        <v>5195</v>
      </c>
      <c r="F2030">
        <v>0.86</v>
      </c>
      <c r="G2030" t="s">
        <v>5247</v>
      </c>
      <c r="H2030" t="s">
        <v>7244</v>
      </c>
      <c r="I2030" t="s">
        <v>14</v>
      </c>
      <c r="J2030" t="s">
        <v>1655</v>
      </c>
      <c r="K2030">
        <v>16</v>
      </c>
      <c r="L2030" t="s">
        <v>4474</v>
      </c>
      <c r="M2030">
        <v>0.62246714258948999</v>
      </c>
      <c r="N2030">
        <v>0.95813532742571605</v>
      </c>
    </row>
    <row r="2031" spans="1:14">
      <c r="A2031" t="s">
        <v>2064</v>
      </c>
      <c r="B2031">
        <v>15</v>
      </c>
      <c r="C2031">
        <v>58262831</v>
      </c>
      <c r="D2031">
        <v>58555030</v>
      </c>
      <c r="E2031" t="s">
        <v>5195</v>
      </c>
      <c r="F2031">
        <v>0</v>
      </c>
      <c r="G2031" t="s">
        <v>5247</v>
      </c>
      <c r="H2031" t="s">
        <v>7245</v>
      </c>
      <c r="I2031" t="s">
        <v>14</v>
      </c>
      <c r="J2031" t="s">
        <v>1655</v>
      </c>
      <c r="K2031">
        <v>16</v>
      </c>
      <c r="L2031" t="s">
        <v>5247</v>
      </c>
      <c r="M2031">
        <v>0</v>
      </c>
      <c r="N2031">
        <v>0.193607680534436</v>
      </c>
    </row>
    <row r="2032" spans="1:14">
      <c r="A2032" t="s">
        <v>2065</v>
      </c>
      <c r="B2032">
        <v>1</v>
      </c>
      <c r="C2032">
        <v>230277567</v>
      </c>
      <c r="D2032">
        <v>230413313</v>
      </c>
      <c r="E2032" t="s">
        <v>5197</v>
      </c>
      <c r="F2032">
        <v>0.13</v>
      </c>
      <c r="G2032" t="s">
        <v>5247</v>
      </c>
      <c r="H2032" t="s">
        <v>7246</v>
      </c>
      <c r="I2032" t="s">
        <v>14</v>
      </c>
      <c r="J2032" t="s">
        <v>1655</v>
      </c>
      <c r="K2032">
        <v>16</v>
      </c>
      <c r="L2032" t="s">
        <v>4456</v>
      </c>
      <c r="M2032">
        <v>3.7231133725714703E-2</v>
      </c>
      <c r="N2032">
        <v>0.36603854986976803</v>
      </c>
    </row>
    <row r="2033" spans="1:14">
      <c r="A2033" t="s">
        <v>2066</v>
      </c>
      <c r="B2033">
        <v>6</v>
      </c>
      <c r="C2033">
        <v>40394284</v>
      </c>
      <c r="D2033">
        <v>40362023</v>
      </c>
      <c r="E2033" t="s">
        <v>5197</v>
      </c>
      <c r="F2033">
        <v>0</v>
      </c>
      <c r="G2033" t="s">
        <v>5247</v>
      </c>
      <c r="H2033" t="s">
        <v>7247</v>
      </c>
      <c r="I2033" t="s">
        <v>10</v>
      </c>
      <c r="J2033" t="s">
        <v>1655</v>
      </c>
      <c r="K2033">
        <v>5</v>
      </c>
      <c r="L2033" t="s">
        <v>5247</v>
      </c>
      <c r="M2033">
        <v>3.1392529421349397E-17</v>
      </c>
      <c r="N2033">
        <v>0.43448246478317498</v>
      </c>
    </row>
    <row r="2034" spans="1:14">
      <c r="A2034" t="s">
        <v>2066</v>
      </c>
      <c r="B2034">
        <v>6</v>
      </c>
      <c r="C2034">
        <v>40394284</v>
      </c>
      <c r="D2034">
        <v>40362023</v>
      </c>
      <c r="E2034" t="s">
        <v>5197</v>
      </c>
      <c r="F2034">
        <v>0.27</v>
      </c>
      <c r="G2034" t="s">
        <v>5247</v>
      </c>
      <c r="H2034" t="s">
        <v>7248</v>
      </c>
      <c r="I2034" t="s">
        <v>14</v>
      </c>
      <c r="J2034" t="s">
        <v>1655</v>
      </c>
      <c r="K2034">
        <v>16</v>
      </c>
      <c r="L2034" t="s">
        <v>4541</v>
      </c>
      <c r="M2034">
        <v>0.114172650502742</v>
      </c>
      <c r="N2034">
        <v>0.514886882543099</v>
      </c>
    </row>
    <row r="2035" spans="1:14">
      <c r="A2035" t="s">
        <v>2067</v>
      </c>
      <c r="B2035">
        <v>6</v>
      </c>
      <c r="C2035">
        <v>127131494</v>
      </c>
      <c r="D2035">
        <v>127452639</v>
      </c>
      <c r="E2035" t="s">
        <v>5197</v>
      </c>
      <c r="F2035">
        <v>0.56000000000000005</v>
      </c>
      <c r="G2035" t="s">
        <v>5247</v>
      </c>
      <c r="H2035" t="s">
        <v>7249</v>
      </c>
      <c r="I2035" t="s">
        <v>14</v>
      </c>
      <c r="J2035" t="s">
        <v>1655</v>
      </c>
      <c r="K2035">
        <v>16</v>
      </c>
      <c r="L2035" t="s">
        <v>4453</v>
      </c>
      <c r="M2035">
        <v>0.329660255894415</v>
      </c>
      <c r="N2035">
        <v>0.76710682244145301</v>
      </c>
    </row>
    <row r="2036" spans="1:14">
      <c r="A2036" t="s">
        <v>2068</v>
      </c>
      <c r="B2036">
        <v>22</v>
      </c>
      <c r="C2036">
        <v>30535320</v>
      </c>
      <c r="D2036">
        <v>30931307</v>
      </c>
      <c r="E2036" t="s">
        <v>5195</v>
      </c>
      <c r="F2036">
        <v>0.59</v>
      </c>
      <c r="G2036" t="s">
        <v>5247</v>
      </c>
      <c r="H2036" t="s">
        <v>7250</v>
      </c>
      <c r="I2036" t="s">
        <v>14</v>
      </c>
      <c r="J2036" t="s">
        <v>1655</v>
      </c>
      <c r="K2036">
        <v>16</v>
      </c>
      <c r="L2036" t="s">
        <v>4468</v>
      </c>
      <c r="M2036">
        <v>0.35546400599137701</v>
      </c>
      <c r="N2036">
        <v>0.78968661151242403</v>
      </c>
    </row>
    <row r="2037" spans="1:14">
      <c r="A2037" t="s">
        <v>2069</v>
      </c>
      <c r="B2037">
        <v>6</v>
      </c>
      <c r="C2037">
        <v>34221115</v>
      </c>
      <c r="D2037">
        <v>34188892</v>
      </c>
      <c r="E2037" t="s">
        <v>5197</v>
      </c>
      <c r="F2037">
        <v>0</v>
      </c>
      <c r="G2037" t="s">
        <v>5247</v>
      </c>
      <c r="H2037" t="s">
        <v>7251</v>
      </c>
      <c r="I2037" t="s">
        <v>14</v>
      </c>
      <c r="J2037" t="s">
        <v>1655</v>
      </c>
      <c r="K2037">
        <v>16</v>
      </c>
      <c r="L2037" t="s">
        <v>5247</v>
      </c>
      <c r="M2037">
        <v>0</v>
      </c>
      <c r="N2037">
        <v>0.193607680534436</v>
      </c>
    </row>
    <row r="2038" spans="1:14">
      <c r="A2038" t="s">
        <v>2070</v>
      </c>
      <c r="B2038">
        <v>16</v>
      </c>
      <c r="C2038">
        <v>56983090</v>
      </c>
      <c r="D2038">
        <v>57017002</v>
      </c>
      <c r="E2038" t="s">
        <v>5195</v>
      </c>
      <c r="F2038">
        <v>0.77</v>
      </c>
      <c r="G2038" t="s">
        <v>5247</v>
      </c>
      <c r="H2038" t="s">
        <v>7252</v>
      </c>
      <c r="I2038" t="s">
        <v>14</v>
      </c>
      <c r="J2038" t="s">
        <v>1655</v>
      </c>
      <c r="K2038">
        <v>16</v>
      </c>
      <c r="L2038" t="s">
        <v>4523</v>
      </c>
      <c r="M2038">
        <v>0.52531880838197897</v>
      </c>
      <c r="N2038">
        <v>0.91013304412942597</v>
      </c>
    </row>
    <row r="2039" spans="1:14">
      <c r="A2039" t="s">
        <v>2071</v>
      </c>
      <c r="B2039">
        <v>9</v>
      </c>
      <c r="C2039">
        <v>104902020</v>
      </c>
      <c r="D2039">
        <v>107664301</v>
      </c>
      <c r="E2039" t="s">
        <v>5195</v>
      </c>
      <c r="F2039">
        <v>0</v>
      </c>
      <c r="G2039" t="s">
        <v>5247</v>
      </c>
      <c r="H2039" t="s">
        <v>7253</v>
      </c>
      <c r="I2039" t="s">
        <v>14</v>
      </c>
      <c r="J2039" t="s">
        <v>2072</v>
      </c>
      <c r="K2039">
        <v>16</v>
      </c>
      <c r="L2039" t="s">
        <v>5247</v>
      </c>
      <c r="M2039">
        <v>0</v>
      </c>
      <c r="N2039">
        <v>0.193607680534436</v>
      </c>
    </row>
    <row r="2040" spans="1:14">
      <c r="A2040" t="s">
        <v>2073</v>
      </c>
      <c r="B2040">
        <v>12</v>
      </c>
      <c r="C2040">
        <v>26310149</v>
      </c>
      <c r="D2040">
        <v>26463082</v>
      </c>
      <c r="E2040" t="s">
        <v>5197</v>
      </c>
      <c r="F2040">
        <v>0</v>
      </c>
      <c r="G2040" t="s">
        <v>5247</v>
      </c>
      <c r="H2040" t="s">
        <v>7254</v>
      </c>
      <c r="I2040" t="s">
        <v>10</v>
      </c>
      <c r="J2040" t="s">
        <v>2074</v>
      </c>
      <c r="K2040">
        <v>7</v>
      </c>
      <c r="L2040" t="s">
        <v>5247</v>
      </c>
      <c r="M2040">
        <v>0</v>
      </c>
      <c r="N2040">
        <v>0.35433043506668699</v>
      </c>
    </row>
    <row r="2041" spans="1:14">
      <c r="A2041" t="s">
        <v>2073</v>
      </c>
      <c r="B2041">
        <v>12</v>
      </c>
      <c r="C2041">
        <v>26310149</v>
      </c>
      <c r="D2041">
        <v>26463082</v>
      </c>
      <c r="E2041" t="s">
        <v>5197</v>
      </c>
      <c r="F2041">
        <v>0</v>
      </c>
      <c r="G2041" t="s">
        <v>5247</v>
      </c>
      <c r="H2041" t="s">
        <v>7255</v>
      </c>
      <c r="I2041" t="s">
        <v>13</v>
      </c>
      <c r="J2041" t="s">
        <v>2074</v>
      </c>
      <c r="K2041">
        <v>6</v>
      </c>
      <c r="L2041" t="s">
        <v>5247</v>
      </c>
      <c r="M2041">
        <v>0</v>
      </c>
      <c r="N2041">
        <v>0.39033428790216501</v>
      </c>
    </row>
    <row r="2042" spans="1:14">
      <c r="A2042" t="s">
        <v>2073</v>
      </c>
      <c r="B2042">
        <v>12</v>
      </c>
      <c r="C2042">
        <v>26310149</v>
      </c>
      <c r="D2042">
        <v>26463082</v>
      </c>
      <c r="E2042" t="s">
        <v>5197</v>
      </c>
      <c r="F2042">
        <v>0.1</v>
      </c>
      <c r="G2042" t="s">
        <v>5247</v>
      </c>
      <c r="H2042" t="s">
        <v>7256</v>
      </c>
      <c r="I2042" t="s">
        <v>14</v>
      </c>
      <c r="J2042" t="s">
        <v>2074</v>
      </c>
      <c r="K2042">
        <v>16</v>
      </c>
      <c r="L2042" t="s">
        <v>4482</v>
      </c>
      <c r="M2042">
        <v>2.44002001745738E-2</v>
      </c>
      <c r="N2042">
        <v>0.33048594425297501</v>
      </c>
    </row>
    <row r="2043" spans="1:14">
      <c r="A2043" t="s">
        <v>2075</v>
      </c>
      <c r="B2043">
        <v>8</v>
      </c>
      <c r="C2043">
        <v>37001668</v>
      </c>
      <c r="D2043">
        <v>36859186</v>
      </c>
      <c r="E2043" t="s">
        <v>5195</v>
      </c>
      <c r="F2043">
        <v>0.84</v>
      </c>
      <c r="G2043" t="s">
        <v>5247</v>
      </c>
      <c r="H2043" t="s">
        <v>7257</v>
      </c>
      <c r="I2043" t="s">
        <v>14</v>
      </c>
      <c r="J2043" t="s">
        <v>2074</v>
      </c>
      <c r="K2043">
        <v>16</v>
      </c>
      <c r="L2043" t="s">
        <v>4451</v>
      </c>
      <c r="M2043">
        <v>0.59994935172950103</v>
      </c>
      <c r="N2043">
        <v>0.94839742550708295</v>
      </c>
    </row>
    <row r="2044" spans="1:14">
      <c r="A2044" t="s">
        <v>2076</v>
      </c>
      <c r="B2044">
        <v>2</v>
      </c>
      <c r="C2044">
        <v>58748008</v>
      </c>
      <c r="D2044">
        <v>58975143</v>
      </c>
      <c r="E2044" t="s">
        <v>5195</v>
      </c>
      <c r="F2044">
        <v>0.19</v>
      </c>
      <c r="G2044" t="s">
        <v>5247</v>
      </c>
      <c r="H2044" t="s">
        <v>7258</v>
      </c>
      <c r="I2044" t="s">
        <v>10</v>
      </c>
      <c r="J2044" t="s">
        <v>2074</v>
      </c>
      <c r="K2044">
        <v>7</v>
      </c>
      <c r="L2044" t="s">
        <v>4446</v>
      </c>
      <c r="M2044">
        <v>4.1778848801113003E-2</v>
      </c>
      <c r="N2044">
        <v>0.55790602094023301</v>
      </c>
    </row>
    <row r="2045" spans="1:14">
      <c r="A2045" t="s">
        <v>2076</v>
      </c>
      <c r="B2045">
        <v>2</v>
      </c>
      <c r="C2045">
        <v>58748008</v>
      </c>
      <c r="D2045">
        <v>58975143</v>
      </c>
      <c r="E2045" t="s">
        <v>5195</v>
      </c>
      <c r="F2045">
        <v>0.38</v>
      </c>
      <c r="G2045" t="s">
        <v>5247</v>
      </c>
      <c r="H2045" t="s">
        <v>7259</v>
      </c>
      <c r="I2045" t="s">
        <v>14</v>
      </c>
      <c r="J2045" t="s">
        <v>2074</v>
      </c>
      <c r="K2045">
        <v>16</v>
      </c>
      <c r="L2045" t="s">
        <v>4441</v>
      </c>
      <c r="M2045">
        <v>0.18839871074100001</v>
      </c>
      <c r="N2045">
        <v>0.61806713258726498</v>
      </c>
    </row>
    <row r="2046" spans="1:14">
      <c r="A2046" t="s">
        <v>2077</v>
      </c>
      <c r="B2046">
        <v>10</v>
      </c>
      <c r="C2046">
        <v>100152437</v>
      </c>
      <c r="D2046">
        <v>101912194</v>
      </c>
      <c r="E2046" t="s">
        <v>5195</v>
      </c>
      <c r="F2046">
        <v>0.32</v>
      </c>
      <c r="G2046" t="s">
        <v>5247</v>
      </c>
      <c r="H2046" t="s">
        <v>7260</v>
      </c>
      <c r="I2046" t="s">
        <v>10</v>
      </c>
      <c r="J2046" t="s">
        <v>2074</v>
      </c>
      <c r="K2046">
        <v>5</v>
      </c>
      <c r="L2046" t="s">
        <v>4450</v>
      </c>
      <c r="M2046">
        <v>8.0937723303773093E-2</v>
      </c>
      <c r="N2046">
        <v>0.71547596401817004</v>
      </c>
    </row>
    <row r="2047" spans="1:14">
      <c r="A2047" t="s">
        <v>2077</v>
      </c>
      <c r="B2047">
        <v>10</v>
      </c>
      <c r="C2047">
        <v>100152437</v>
      </c>
      <c r="D2047">
        <v>101912194</v>
      </c>
      <c r="E2047" t="s">
        <v>5195</v>
      </c>
      <c r="F2047">
        <v>0.39</v>
      </c>
      <c r="G2047" t="s">
        <v>5247</v>
      </c>
      <c r="H2047" t="s">
        <v>7261</v>
      </c>
      <c r="I2047" t="s">
        <v>14</v>
      </c>
      <c r="J2047" t="s">
        <v>2074</v>
      </c>
      <c r="K2047">
        <v>16</v>
      </c>
      <c r="L2047" t="s">
        <v>5206</v>
      </c>
      <c r="M2047">
        <v>0.19562852822400301</v>
      </c>
      <c r="N2047">
        <v>0.62696516149357295</v>
      </c>
    </row>
    <row r="2048" spans="1:14">
      <c r="A2048" t="s">
        <v>2078</v>
      </c>
      <c r="B2048">
        <v>5</v>
      </c>
      <c r="C2048">
        <v>56512648</v>
      </c>
      <c r="D2048">
        <v>55808475</v>
      </c>
      <c r="E2048" t="s">
        <v>5195</v>
      </c>
      <c r="F2048">
        <v>0.4</v>
      </c>
      <c r="G2048" t="s">
        <v>5247</v>
      </c>
      <c r="H2048" t="s">
        <v>7262</v>
      </c>
      <c r="I2048" t="s">
        <v>14</v>
      </c>
      <c r="J2048" t="s">
        <v>2074</v>
      </c>
      <c r="K2048">
        <v>16</v>
      </c>
      <c r="L2048" t="s">
        <v>4530</v>
      </c>
      <c r="M2048">
        <v>0.20293368410163301</v>
      </c>
      <c r="N2048">
        <v>0.63578785200525401</v>
      </c>
    </row>
    <row r="2049" spans="1:14">
      <c r="A2049" t="s">
        <v>2079</v>
      </c>
      <c r="B2049">
        <v>3</v>
      </c>
      <c r="C2049">
        <v>157079820</v>
      </c>
      <c r="D2049">
        <v>156797609</v>
      </c>
      <c r="E2049" t="s">
        <v>5197</v>
      </c>
      <c r="F2049">
        <v>0.48</v>
      </c>
      <c r="G2049" t="s">
        <v>5247</v>
      </c>
      <c r="H2049" t="s">
        <v>7263</v>
      </c>
      <c r="I2049" t="s">
        <v>10</v>
      </c>
      <c r="J2049" t="s">
        <v>2080</v>
      </c>
      <c r="K2049">
        <v>5</v>
      </c>
      <c r="L2049" t="s">
        <v>4549</v>
      </c>
      <c r="M2049">
        <v>0.15926236867858701</v>
      </c>
      <c r="N2049">
        <v>0.81811692991273999</v>
      </c>
    </row>
    <row r="2050" spans="1:14">
      <c r="A2050" t="s">
        <v>2079</v>
      </c>
      <c r="B2050">
        <v>3</v>
      </c>
      <c r="C2050">
        <v>157079820</v>
      </c>
      <c r="D2050">
        <v>156797609</v>
      </c>
      <c r="E2050" t="s">
        <v>5197</v>
      </c>
      <c r="F2050">
        <v>0.5</v>
      </c>
      <c r="G2050" t="s">
        <v>5247</v>
      </c>
      <c r="H2050" t="s">
        <v>7264</v>
      </c>
      <c r="I2050" t="s">
        <v>14</v>
      </c>
      <c r="J2050" t="s">
        <v>2080</v>
      </c>
      <c r="K2050">
        <v>16</v>
      </c>
      <c r="L2050" t="s">
        <v>4511</v>
      </c>
      <c r="M2050">
        <v>0.27999563610326</v>
      </c>
      <c r="N2050">
        <v>0.72000436389674005</v>
      </c>
    </row>
    <row r="2051" spans="1:14">
      <c r="A2051" t="s">
        <v>2081</v>
      </c>
      <c r="B2051">
        <v>18</v>
      </c>
      <c r="C2051">
        <v>60372043</v>
      </c>
      <c r="D2051">
        <v>58039276</v>
      </c>
      <c r="E2051" t="s">
        <v>5195</v>
      </c>
      <c r="F2051">
        <v>0</v>
      </c>
      <c r="G2051" t="s">
        <v>5247</v>
      </c>
      <c r="H2051" t="s">
        <v>7265</v>
      </c>
      <c r="I2051" t="s">
        <v>14</v>
      </c>
      <c r="J2051" t="s">
        <v>2080</v>
      </c>
      <c r="K2051">
        <v>16</v>
      </c>
      <c r="L2051" t="s">
        <v>5247</v>
      </c>
      <c r="M2051">
        <v>0</v>
      </c>
      <c r="N2051">
        <v>0.193607680534436</v>
      </c>
    </row>
    <row r="2052" spans="1:14">
      <c r="A2052" t="s">
        <v>2082</v>
      </c>
      <c r="B2052">
        <v>1</v>
      </c>
      <c r="C2052">
        <v>23383982</v>
      </c>
      <c r="D2052">
        <v>23710475</v>
      </c>
      <c r="E2052" t="s">
        <v>5197</v>
      </c>
      <c r="F2052">
        <v>0.48</v>
      </c>
      <c r="G2052" t="s">
        <v>5247</v>
      </c>
      <c r="H2052" t="s">
        <v>7266</v>
      </c>
      <c r="I2052" t="s">
        <v>14</v>
      </c>
      <c r="J2052" t="s">
        <v>2080</v>
      </c>
      <c r="K2052">
        <v>16</v>
      </c>
      <c r="L2052" t="s">
        <v>4549</v>
      </c>
      <c r="M2052">
        <v>0.26400976338675802</v>
      </c>
      <c r="N2052">
        <v>0.70373454383461997</v>
      </c>
    </row>
    <row r="2053" spans="1:14">
      <c r="A2053" t="s">
        <v>2083</v>
      </c>
      <c r="B2053">
        <v>1</v>
      </c>
      <c r="C2053">
        <v>205072414</v>
      </c>
      <c r="D2053">
        <v>205041542</v>
      </c>
      <c r="E2053" t="s">
        <v>5195</v>
      </c>
      <c r="F2053">
        <v>0.6</v>
      </c>
      <c r="G2053" t="s">
        <v>5247</v>
      </c>
      <c r="H2053" t="s">
        <v>7267</v>
      </c>
      <c r="I2053" t="s">
        <v>14</v>
      </c>
      <c r="J2053" t="s">
        <v>2080</v>
      </c>
      <c r="K2053">
        <v>16</v>
      </c>
      <c r="L2053" t="s">
        <v>4486</v>
      </c>
      <c r="M2053">
        <v>0.36421214799474599</v>
      </c>
      <c r="N2053">
        <v>0.79706631589836696</v>
      </c>
    </row>
    <row r="2054" spans="1:14">
      <c r="A2054" t="s">
        <v>2084</v>
      </c>
      <c r="B2054">
        <v>10</v>
      </c>
      <c r="C2054">
        <v>114033028</v>
      </c>
      <c r="D2054">
        <v>115792787</v>
      </c>
      <c r="E2054" t="s">
        <v>5198</v>
      </c>
      <c r="F2054">
        <v>0.41</v>
      </c>
      <c r="G2054" t="s">
        <v>5247</v>
      </c>
      <c r="H2054" t="s">
        <v>7268</v>
      </c>
      <c r="I2054" t="s">
        <v>14</v>
      </c>
      <c r="J2054" t="s">
        <v>2080</v>
      </c>
      <c r="K2054">
        <v>16</v>
      </c>
      <c r="L2054" t="s">
        <v>5201</v>
      </c>
      <c r="M2054">
        <v>0.210313388487576</v>
      </c>
      <c r="N2054">
        <v>0.64453599400862305</v>
      </c>
    </row>
    <row r="2055" spans="1:14">
      <c r="A2055" t="s">
        <v>2085</v>
      </c>
      <c r="B2055">
        <v>10</v>
      </c>
      <c r="C2055">
        <v>130949624</v>
      </c>
      <c r="D2055">
        <v>132747887</v>
      </c>
      <c r="E2055" t="s">
        <v>5195</v>
      </c>
      <c r="F2055">
        <v>0</v>
      </c>
      <c r="G2055" t="s">
        <v>5247</v>
      </c>
      <c r="H2055" t="s">
        <v>7269</v>
      </c>
      <c r="I2055" t="s">
        <v>14</v>
      </c>
      <c r="J2055" t="s">
        <v>2086</v>
      </c>
      <c r="K2055">
        <v>16</v>
      </c>
      <c r="L2055" t="s">
        <v>5247</v>
      </c>
      <c r="M2055">
        <v>0</v>
      </c>
      <c r="N2055">
        <v>0.193607680534436</v>
      </c>
    </row>
    <row r="2056" spans="1:14">
      <c r="A2056" t="s">
        <v>2087</v>
      </c>
      <c r="B2056">
        <v>4</v>
      </c>
      <c r="C2056">
        <v>165334552</v>
      </c>
      <c r="D2056">
        <v>166255704</v>
      </c>
      <c r="E2056" t="s">
        <v>5196</v>
      </c>
      <c r="F2056">
        <v>0.69</v>
      </c>
      <c r="G2056" t="s">
        <v>5247</v>
      </c>
      <c r="H2056" t="s">
        <v>7270</v>
      </c>
      <c r="I2056" t="s">
        <v>10</v>
      </c>
      <c r="J2056" t="s">
        <v>2086</v>
      </c>
      <c r="K2056">
        <v>5</v>
      </c>
      <c r="L2056" t="s">
        <v>4566</v>
      </c>
      <c r="M2056">
        <v>0.29161518403616099</v>
      </c>
      <c r="N2056">
        <v>0.92328147934623295</v>
      </c>
    </row>
    <row r="2057" spans="1:14">
      <c r="A2057" t="s">
        <v>2087</v>
      </c>
      <c r="B2057">
        <v>4</v>
      </c>
      <c r="C2057">
        <v>165334552</v>
      </c>
      <c r="D2057">
        <v>166255704</v>
      </c>
      <c r="E2057" t="s">
        <v>5196</v>
      </c>
      <c r="F2057">
        <v>0.23</v>
      </c>
      <c r="G2057" t="s">
        <v>5247</v>
      </c>
      <c r="H2057" t="s">
        <v>7271</v>
      </c>
      <c r="I2057" t="s">
        <v>14</v>
      </c>
      <c r="J2057" t="s">
        <v>2086</v>
      </c>
      <c r="K2057">
        <v>16</v>
      </c>
      <c r="L2057" t="s">
        <v>4478</v>
      </c>
      <c r="M2057">
        <v>8.9866955870574194E-2</v>
      </c>
      <c r="N2057">
        <v>0.47468119161802202</v>
      </c>
    </row>
    <row r="2058" spans="1:14">
      <c r="A2058" t="s">
        <v>2091</v>
      </c>
      <c r="B2058">
        <v>7</v>
      </c>
      <c r="C2058">
        <v>128254539</v>
      </c>
      <c r="D2058">
        <v>127894592</v>
      </c>
      <c r="E2058" t="s">
        <v>5196</v>
      </c>
      <c r="F2058">
        <v>0</v>
      </c>
      <c r="G2058" t="s">
        <v>5247</v>
      </c>
      <c r="H2058" t="s">
        <v>7272</v>
      </c>
      <c r="I2058" t="s">
        <v>14</v>
      </c>
      <c r="J2058" t="s">
        <v>2092</v>
      </c>
      <c r="K2058">
        <v>16</v>
      </c>
      <c r="L2058" t="s">
        <v>5247</v>
      </c>
      <c r="M2058">
        <v>0</v>
      </c>
      <c r="N2058">
        <v>0.193607680534436</v>
      </c>
    </row>
    <row r="2059" spans="1:14">
      <c r="A2059" t="s">
        <v>2093</v>
      </c>
      <c r="B2059">
        <v>7</v>
      </c>
      <c r="C2059">
        <v>128225763</v>
      </c>
      <c r="D2059">
        <v>127865816</v>
      </c>
      <c r="E2059" t="s">
        <v>5196</v>
      </c>
      <c r="F2059">
        <v>0.5</v>
      </c>
      <c r="G2059" t="s">
        <v>5247</v>
      </c>
      <c r="H2059" t="s">
        <v>7273</v>
      </c>
      <c r="I2059" t="s">
        <v>14</v>
      </c>
      <c r="J2059" t="s">
        <v>2092</v>
      </c>
      <c r="K2059">
        <v>16</v>
      </c>
      <c r="L2059" t="s">
        <v>4511</v>
      </c>
      <c r="M2059">
        <v>0.27999563610326</v>
      </c>
      <c r="N2059">
        <v>0.72000436389674005</v>
      </c>
    </row>
    <row r="2060" spans="1:14">
      <c r="A2060" t="s">
        <v>2094</v>
      </c>
      <c r="B2060">
        <v>2</v>
      </c>
      <c r="C2060">
        <v>20982585</v>
      </c>
      <c r="D2060">
        <v>21205457</v>
      </c>
      <c r="E2060" t="s">
        <v>5196</v>
      </c>
      <c r="F2060">
        <v>0.24</v>
      </c>
      <c r="G2060" t="s">
        <v>5247</v>
      </c>
      <c r="H2060" t="s">
        <v>7274</v>
      </c>
      <c r="I2060" t="s">
        <v>14</v>
      </c>
      <c r="J2060" t="s">
        <v>2095</v>
      </c>
      <c r="K2060">
        <v>16</v>
      </c>
      <c r="L2060" t="s">
        <v>4449</v>
      </c>
      <c r="M2060">
        <v>9.5792488470350406E-2</v>
      </c>
      <c r="N2060">
        <v>0.48488350540755698</v>
      </c>
    </row>
    <row r="2061" spans="1:14">
      <c r="A2061" t="s">
        <v>2096</v>
      </c>
      <c r="B2061">
        <v>2</v>
      </c>
      <c r="C2061">
        <v>157585493</v>
      </c>
      <c r="D2061">
        <v>158442005</v>
      </c>
      <c r="E2061" t="s">
        <v>5195</v>
      </c>
      <c r="F2061">
        <v>0</v>
      </c>
      <c r="G2061" t="s">
        <v>5247</v>
      </c>
      <c r="H2061" t="s">
        <v>7275</v>
      </c>
      <c r="I2061" t="s">
        <v>14</v>
      </c>
      <c r="J2061" t="s">
        <v>2095</v>
      </c>
      <c r="K2061">
        <v>16</v>
      </c>
      <c r="L2061" t="s">
        <v>5247</v>
      </c>
      <c r="M2061">
        <v>0</v>
      </c>
      <c r="N2061">
        <v>0.193607680534436</v>
      </c>
    </row>
    <row r="2062" spans="1:14">
      <c r="A2062" t="s">
        <v>2097</v>
      </c>
      <c r="B2062">
        <v>2</v>
      </c>
      <c r="C2062">
        <v>21259567</v>
      </c>
      <c r="D2062">
        <v>21482439</v>
      </c>
      <c r="E2062" t="s">
        <v>5195</v>
      </c>
      <c r="F2062">
        <v>0</v>
      </c>
      <c r="G2062" t="s">
        <v>5247</v>
      </c>
      <c r="H2062" t="s">
        <v>6860</v>
      </c>
      <c r="I2062" t="s">
        <v>14</v>
      </c>
      <c r="J2062" t="s">
        <v>2095</v>
      </c>
      <c r="K2062">
        <v>16</v>
      </c>
      <c r="L2062" t="s">
        <v>5247</v>
      </c>
      <c r="M2062">
        <v>0</v>
      </c>
      <c r="N2062">
        <v>0.193607680534436</v>
      </c>
    </row>
    <row r="2063" spans="1:14">
      <c r="A2063" t="s">
        <v>2098</v>
      </c>
      <c r="B2063">
        <v>7</v>
      </c>
      <c r="C2063">
        <v>1043282</v>
      </c>
      <c r="D2063">
        <v>1082918</v>
      </c>
      <c r="E2063" t="s">
        <v>5196</v>
      </c>
      <c r="F2063">
        <v>0</v>
      </c>
      <c r="G2063" t="s">
        <v>5247</v>
      </c>
      <c r="H2063" t="s">
        <v>7276</v>
      </c>
      <c r="I2063" t="s">
        <v>14</v>
      </c>
      <c r="J2063" t="s">
        <v>2095</v>
      </c>
      <c r="K2063">
        <v>16</v>
      </c>
      <c r="L2063" t="s">
        <v>5247</v>
      </c>
      <c r="M2063">
        <v>0</v>
      </c>
      <c r="N2063">
        <v>0.193607680534436</v>
      </c>
    </row>
    <row r="2064" spans="1:14">
      <c r="A2064" t="s">
        <v>2099</v>
      </c>
      <c r="B2064">
        <v>19</v>
      </c>
      <c r="C2064">
        <v>45157381</v>
      </c>
      <c r="D2064">
        <v>45660639</v>
      </c>
      <c r="E2064" t="s">
        <v>5195</v>
      </c>
      <c r="F2064">
        <v>0.01</v>
      </c>
      <c r="G2064" t="s">
        <v>5247</v>
      </c>
      <c r="H2064" t="s">
        <v>7277</v>
      </c>
      <c r="I2064" t="s">
        <v>14</v>
      </c>
      <c r="J2064" t="s">
        <v>2095</v>
      </c>
      <c r="K2064">
        <v>16</v>
      </c>
      <c r="L2064" t="s">
        <v>4525</v>
      </c>
      <c r="M2064">
        <v>3.8518796935948E-4</v>
      </c>
      <c r="N2064">
        <v>0.20935033895438801</v>
      </c>
    </row>
    <row r="2065" spans="1:14">
      <c r="A2065" t="s">
        <v>2100</v>
      </c>
      <c r="B2065">
        <v>1</v>
      </c>
      <c r="C2065">
        <v>25243590</v>
      </c>
      <c r="D2065">
        <v>25570081</v>
      </c>
      <c r="E2065" t="s">
        <v>5197</v>
      </c>
      <c r="F2065">
        <v>0</v>
      </c>
      <c r="G2065" t="s">
        <v>5247</v>
      </c>
      <c r="H2065" t="s">
        <v>7278</v>
      </c>
      <c r="I2065" t="s">
        <v>14</v>
      </c>
      <c r="J2065" t="s">
        <v>2095</v>
      </c>
      <c r="K2065">
        <v>16</v>
      </c>
      <c r="L2065" t="s">
        <v>5247</v>
      </c>
      <c r="M2065">
        <v>0</v>
      </c>
      <c r="N2065">
        <v>0.193607680534436</v>
      </c>
    </row>
    <row r="2066" spans="1:14">
      <c r="A2066" t="s">
        <v>2101</v>
      </c>
      <c r="B2066">
        <v>6</v>
      </c>
      <c r="C2066">
        <v>160589086</v>
      </c>
      <c r="D2066">
        <v>161010118</v>
      </c>
      <c r="E2066" t="s">
        <v>5198</v>
      </c>
      <c r="F2066">
        <v>0</v>
      </c>
      <c r="G2066" t="s">
        <v>5247</v>
      </c>
      <c r="H2066" t="s">
        <v>7279</v>
      </c>
      <c r="I2066" t="s">
        <v>14</v>
      </c>
      <c r="J2066" t="s">
        <v>2095</v>
      </c>
      <c r="K2066">
        <v>16</v>
      </c>
      <c r="L2066" t="s">
        <v>5247</v>
      </c>
      <c r="M2066">
        <v>0</v>
      </c>
      <c r="N2066">
        <v>0.193607680534436</v>
      </c>
    </row>
    <row r="2067" spans="1:14">
      <c r="A2067" t="s">
        <v>2102</v>
      </c>
      <c r="B2067">
        <v>5</v>
      </c>
      <c r="C2067">
        <v>74954082</v>
      </c>
      <c r="D2067">
        <v>74249907</v>
      </c>
      <c r="E2067" t="s">
        <v>5198</v>
      </c>
      <c r="F2067">
        <v>0</v>
      </c>
      <c r="G2067" t="s">
        <v>5247</v>
      </c>
      <c r="H2067" t="s">
        <v>7280</v>
      </c>
      <c r="I2067" t="s">
        <v>14</v>
      </c>
      <c r="J2067" t="s">
        <v>2095</v>
      </c>
      <c r="K2067">
        <v>16</v>
      </c>
      <c r="L2067" t="s">
        <v>5247</v>
      </c>
      <c r="M2067">
        <v>0</v>
      </c>
      <c r="N2067">
        <v>0.193607680534436</v>
      </c>
    </row>
    <row r="2068" spans="1:14">
      <c r="A2068" t="s">
        <v>2103</v>
      </c>
      <c r="B2068">
        <v>2</v>
      </c>
      <c r="C2068">
        <v>118101980</v>
      </c>
      <c r="D2068">
        <v>118859556</v>
      </c>
      <c r="E2068" t="s">
        <v>5196</v>
      </c>
      <c r="F2068">
        <v>0</v>
      </c>
      <c r="G2068" t="s">
        <v>5247</v>
      </c>
      <c r="H2068" t="s">
        <v>7281</v>
      </c>
      <c r="I2068" t="s">
        <v>14</v>
      </c>
      <c r="J2068" t="s">
        <v>2095</v>
      </c>
      <c r="K2068">
        <v>16</v>
      </c>
      <c r="L2068" t="s">
        <v>5247</v>
      </c>
      <c r="M2068">
        <v>0</v>
      </c>
      <c r="N2068">
        <v>0.193607680534436</v>
      </c>
    </row>
    <row r="2069" spans="1:14">
      <c r="A2069" t="s">
        <v>2104</v>
      </c>
      <c r="B2069">
        <v>3</v>
      </c>
      <c r="C2069">
        <v>160368267</v>
      </c>
      <c r="D2069">
        <v>160086055</v>
      </c>
      <c r="E2069" t="s">
        <v>5195</v>
      </c>
      <c r="F2069">
        <v>0.26</v>
      </c>
      <c r="G2069" t="s">
        <v>5247</v>
      </c>
      <c r="H2069" t="s">
        <v>7282</v>
      </c>
      <c r="I2069" t="s">
        <v>14</v>
      </c>
      <c r="J2069" t="s">
        <v>2095</v>
      </c>
      <c r="K2069">
        <v>16</v>
      </c>
      <c r="L2069" t="s">
        <v>4459</v>
      </c>
      <c r="M2069">
        <v>0.10794835711853</v>
      </c>
      <c r="N2069">
        <v>0.50498332953799996</v>
      </c>
    </row>
    <row r="2070" spans="1:14">
      <c r="A2070" t="s">
        <v>2105</v>
      </c>
      <c r="B2070">
        <v>10</v>
      </c>
      <c r="C2070">
        <v>93082720</v>
      </c>
      <c r="D2070">
        <v>94842477</v>
      </c>
      <c r="E2070" t="s">
        <v>5198</v>
      </c>
      <c r="F2070">
        <v>0.47</v>
      </c>
      <c r="G2070" t="s">
        <v>5247</v>
      </c>
      <c r="H2070" t="s">
        <v>7283</v>
      </c>
      <c r="I2070" t="s">
        <v>10</v>
      </c>
      <c r="J2070" t="s">
        <v>2095</v>
      </c>
      <c r="K2070">
        <v>6</v>
      </c>
      <c r="L2070" t="s">
        <v>4471</v>
      </c>
      <c r="M2070">
        <v>0.16966933275412399</v>
      </c>
      <c r="N2070">
        <v>0.79375072452000595</v>
      </c>
    </row>
    <row r="2071" spans="1:14">
      <c r="A2071" t="s">
        <v>2105</v>
      </c>
      <c r="B2071">
        <v>10</v>
      </c>
      <c r="C2071">
        <v>93082720</v>
      </c>
      <c r="D2071">
        <v>94842477</v>
      </c>
      <c r="E2071" t="s">
        <v>5198</v>
      </c>
      <c r="F2071">
        <v>0.37</v>
      </c>
      <c r="G2071" t="s">
        <v>5247</v>
      </c>
      <c r="H2071" t="s">
        <v>7284</v>
      </c>
      <c r="I2071" t="s">
        <v>13</v>
      </c>
      <c r="J2071" t="s">
        <v>2095</v>
      </c>
      <c r="K2071">
        <v>6</v>
      </c>
      <c r="L2071" t="s">
        <v>4505</v>
      </c>
      <c r="M2071">
        <v>0.114864688988429</v>
      </c>
      <c r="N2071">
        <v>0.72662222586613401</v>
      </c>
    </row>
    <row r="2072" spans="1:14">
      <c r="A2072" t="s">
        <v>2105</v>
      </c>
      <c r="B2072">
        <v>10</v>
      </c>
      <c r="C2072">
        <v>93082720</v>
      </c>
      <c r="D2072">
        <v>94842477</v>
      </c>
      <c r="E2072" t="s">
        <v>5198</v>
      </c>
      <c r="F2072">
        <v>0.79</v>
      </c>
      <c r="G2072" t="s">
        <v>5247</v>
      </c>
      <c r="H2072" t="s">
        <v>7285</v>
      </c>
      <c r="I2072" t="s">
        <v>14</v>
      </c>
      <c r="J2072" t="s">
        <v>2095</v>
      </c>
      <c r="K2072">
        <v>16</v>
      </c>
      <c r="L2072" t="s">
        <v>4542</v>
      </c>
      <c r="M2072">
        <v>0.54604559112231998</v>
      </c>
      <c r="N2072">
        <v>0.92166195416770602</v>
      </c>
    </row>
    <row r="2073" spans="1:14">
      <c r="A2073" t="s">
        <v>2108</v>
      </c>
      <c r="B2073">
        <v>8</v>
      </c>
      <c r="C2073">
        <v>125483576</v>
      </c>
      <c r="D2073">
        <v>126495818</v>
      </c>
      <c r="E2073" t="s">
        <v>5197</v>
      </c>
      <c r="F2073">
        <v>0.52</v>
      </c>
      <c r="G2073" t="s">
        <v>5247</v>
      </c>
      <c r="H2073" t="s">
        <v>7286</v>
      </c>
      <c r="I2073" t="s">
        <v>14</v>
      </c>
      <c r="J2073" t="s">
        <v>2095</v>
      </c>
      <c r="K2073">
        <v>16</v>
      </c>
      <c r="L2073" t="s">
        <v>4515</v>
      </c>
      <c r="M2073">
        <v>0.29626545616538003</v>
      </c>
      <c r="N2073">
        <v>0.73599023661324203</v>
      </c>
    </row>
    <row r="2074" spans="1:14">
      <c r="A2074" t="s">
        <v>2109</v>
      </c>
      <c r="B2074">
        <v>12</v>
      </c>
      <c r="C2074">
        <v>29355709</v>
      </c>
      <c r="D2074">
        <v>29508642</v>
      </c>
      <c r="E2074" t="s">
        <v>5196</v>
      </c>
      <c r="F2074">
        <v>0</v>
      </c>
      <c r="G2074" t="s">
        <v>5247</v>
      </c>
      <c r="H2074" t="s">
        <v>7287</v>
      </c>
      <c r="I2074" t="s">
        <v>10</v>
      </c>
      <c r="J2074" t="s">
        <v>2095</v>
      </c>
      <c r="K2074">
        <v>5</v>
      </c>
      <c r="L2074" t="s">
        <v>5247</v>
      </c>
      <c r="M2074">
        <v>3.1392529421349397E-17</v>
      </c>
      <c r="N2074">
        <v>0.43448246478317498</v>
      </c>
    </row>
    <row r="2075" spans="1:14">
      <c r="A2075" t="s">
        <v>2109</v>
      </c>
      <c r="B2075">
        <v>12</v>
      </c>
      <c r="C2075">
        <v>29355709</v>
      </c>
      <c r="D2075">
        <v>29508642</v>
      </c>
      <c r="E2075" t="s">
        <v>5196</v>
      </c>
      <c r="F2075">
        <v>0.59</v>
      </c>
      <c r="G2075" t="s">
        <v>5247</v>
      </c>
      <c r="H2075" t="s">
        <v>7288</v>
      </c>
      <c r="I2075" t="s">
        <v>14</v>
      </c>
      <c r="J2075" t="s">
        <v>2095</v>
      </c>
      <c r="K2075">
        <v>16</v>
      </c>
      <c r="L2075" t="s">
        <v>4468</v>
      </c>
      <c r="M2075">
        <v>0.35546400599137701</v>
      </c>
      <c r="N2075">
        <v>0.78968661151242403</v>
      </c>
    </row>
    <row r="2076" spans="1:14">
      <c r="A2076" t="s">
        <v>2110</v>
      </c>
      <c r="B2076">
        <v>12</v>
      </c>
      <c r="C2076">
        <v>124827879</v>
      </c>
      <c r="D2076">
        <v>125312425</v>
      </c>
      <c r="E2076" t="s">
        <v>5197</v>
      </c>
      <c r="F2076">
        <v>0.16</v>
      </c>
      <c r="G2076" t="s">
        <v>5247</v>
      </c>
      <c r="H2076" t="s">
        <v>7289</v>
      </c>
      <c r="I2076" t="s">
        <v>14</v>
      </c>
      <c r="J2076" t="s">
        <v>2095</v>
      </c>
      <c r="K2076">
        <v>16</v>
      </c>
      <c r="L2076" t="s">
        <v>4545</v>
      </c>
      <c r="M2076">
        <v>5.1602574492917601E-2</v>
      </c>
      <c r="N2076">
        <v>0.40005064827049902</v>
      </c>
    </row>
    <row r="2077" spans="1:14">
      <c r="A2077" t="s">
        <v>2111</v>
      </c>
      <c r="B2077">
        <v>12</v>
      </c>
      <c r="C2077">
        <v>40027315</v>
      </c>
      <c r="D2077">
        <v>40421117</v>
      </c>
      <c r="E2077" t="s">
        <v>5198</v>
      </c>
      <c r="F2077">
        <v>1</v>
      </c>
      <c r="G2077" t="s">
        <v>5247</v>
      </c>
      <c r="H2077" t="s">
        <v>7290</v>
      </c>
      <c r="I2077" t="s">
        <v>14</v>
      </c>
      <c r="J2077" t="s">
        <v>2095</v>
      </c>
      <c r="K2077">
        <v>16</v>
      </c>
      <c r="L2077" t="s">
        <v>5273</v>
      </c>
      <c r="M2077">
        <v>0.806392319465564</v>
      </c>
      <c r="N2077">
        <v>1</v>
      </c>
    </row>
    <row r="2078" spans="1:14">
      <c r="A2078" t="s">
        <v>2112</v>
      </c>
      <c r="B2078">
        <v>1</v>
      </c>
      <c r="C2078">
        <v>55047388</v>
      </c>
      <c r="D2078">
        <v>55513061</v>
      </c>
      <c r="E2078" t="s">
        <v>5197</v>
      </c>
      <c r="F2078">
        <v>0.38</v>
      </c>
      <c r="G2078" t="s">
        <v>5247</v>
      </c>
      <c r="H2078" t="s">
        <v>7291</v>
      </c>
      <c r="I2078" t="s">
        <v>10</v>
      </c>
      <c r="J2078" t="s">
        <v>2095</v>
      </c>
      <c r="K2078">
        <v>5</v>
      </c>
      <c r="L2078" t="s">
        <v>4441</v>
      </c>
      <c r="M2078">
        <v>0.107973695285009</v>
      </c>
      <c r="N2078">
        <v>0.75630209626295297</v>
      </c>
    </row>
    <row r="2079" spans="1:14">
      <c r="A2079" t="s">
        <v>2112</v>
      </c>
      <c r="B2079">
        <v>1</v>
      </c>
      <c r="C2079">
        <v>55047388</v>
      </c>
      <c r="D2079">
        <v>55513061</v>
      </c>
      <c r="E2079" t="s">
        <v>5197</v>
      </c>
      <c r="F2079">
        <v>0.51</v>
      </c>
      <c r="G2079" t="s">
        <v>5247</v>
      </c>
      <c r="H2079" t="s">
        <v>7292</v>
      </c>
      <c r="I2079" t="s">
        <v>14</v>
      </c>
      <c r="J2079" t="s">
        <v>2095</v>
      </c>
      <c r="K2079">
        <v>16</v>
      </c>
      <c r="L2079" t="s">
        <v>4514</v>
      </c>
      <c r="M2079">
        <v>0.28809504412547499</v>
      </c>
      <c r="N2079">
        <v>0.72803280226383604</v>
      </c>
    </row>
    <row r="2080" spans="1:14">
      <c r="A2080" t="s">
        <v>2113</v>
      </c>
      <c r="B2080">
        <v>2</v>
      </c>
      <c r="C2080">
        <v>134693732</v>
      </c>
      <c r="D2080">
        <v>135451302</v>
      </c>
      <c r="E2080" t="s">
        <v>5198</v>
      </c>
      <c r="F2080">
        <v>0.81</v>
      </c>
      <c r="G2080" t="s">
        <v>5247</v>
      </c>
      <c r="H2080" t="s">
        <v>7293</v>
      </c>
      <c r="I2080" t="s">
        <v>14</v>
      </c>
      <c r="J2080" t="s">
        <v>2095</v>
      </c>
      <c r="K2080">
        <v>16</v>
      </c>
      <c r="L2080" t="s">
        <v>4513</v>
      </c>
      <c r="M2080">
        <v>0.56722925081987297</v>
      </c>
      <c r="N2080">
        <v>0.93273398724877699</v>
      </c>
    </row>
    <row r="2081" spans="1:14">
      <c r="A2081" t="s">
        <v>2114</v>
      </c>
      <c r="B2081">
        <v>7</v>
      </c>
      <c r="C2081">
        <v>21640948</v>
      </c>
      <c r="D2081">
        <v>21680566</v>
      </c>
      <c r="E2081" t="s">
        <v>5197</v>
      </c>
      <c r="F2081">
        <v>0.71</v>
      </c>
      <c r="G2081" t="s">
        <v>5247</v>
      </c>
      <c r="H2081" t="s">
        <v>7294</v>
      </c>
      <c r="I2081" t="s">
        <v>10</v>
      </c>
      <c r="J2081" t="s">
        <v>2095</v>
      </c>
      <c r="K2081">
        <v>7</v>
      </c>
      <c r="L2081" t="s">
        <v>4526</v>
      </c>
      <c r="M2081">
        <v>0.35542388308959399</v>
      </c>
      <c r="N2081">
        <v>0.91575733418239702</v>
      </c>
    </row>
    <row r="2082" spans="1:14">
      <c r="A2082" t="s">
        <v>2114</v>
      </c>
      <c r="B2082">
        <v>7</v>
      </c>
      <c r="C2082">
        <v>21640948</v>
      </c>
      <c r="D2082">
        <v>21680566</v>
      </c>
      <c r="E2082" t="s">
        <v>5197</v>
      </c>
      <c r="F2082">
        <v>0.76</v>
      </c>
      <c r="G2082" t="s">
        <v>5247</v>
      </c>
      <c r="H2082" t="s">
        <v>7295</v>
      </c>
      <c r="I2082" t="s">
        <v>13</v>
      </c>
      <c r="J2082" t="s">
        <v>2095</v>
      </c>
      <c r="K2082">
        <v>7</v>
      </c>
      <c r="L2082" t="s">
        <v>4440</v>
      </c>
      <c r="M2082">
        <v>0.39747243151815098</v>
      </c>
      <c r="N2082">
        <v>0.93827574224717103</v>
      </c>
    </row>
    <row r="2083" spans="1:14">
      <c r="A2083" t="s">
        <v>2114</v>
      </c>
      <c r="B2083">
        <v>7</v>
      </c>
      <c r="C2083">
        <v>21640948</v>
      </c>
      <c r="D2083">
        <v>21680566</v>
      </c>
      <c r="E2083" t="s">
        <v>5197</v>
      </c>
      <c r="F2083">
        <v>0.59</v>
      </c>
      <c r="G2083" t="s">
        <v>5247</v>
      </c>
      <c r="H2083" t="s">
        <v>7296</v>
      </c>
      <c r="I2083" t="s">
        <v>14</v>
      </c>
      <c r="J2083" t="s">
        <v>2095</v>
      </c>
      <c r="K2083">
        <v>16</v>
      </c>
      <c r="L2083" t="s">
        <v>4468</v>
      </c>
      <c r="M2083">
        <v>0.35546400599137701</v>
      </c>
      <c r="N2083">
        <v>0.78968661151242403</v>
      </c>
    </row>
    <row r="2084" spans="1:14">
      <c r="A2084" t="s">
        <v>2117</v>
      </c>
      <c r="B2084">
        <v>1</v>
      </c>
      <c r="C2084">
        <v>109757655</v>
      </c>
      <c r="D2084">
        <v>110300277</v>
      </c>
      <c r="E2084" t="s">
        <v>5195</v>
      </c>
      <c r="F2084">
        <v>0</v>
      </c>
      <c r="G2084" t="s">
        <v>5247</v>
      </c>
      <c r="H2084" t="s">
        <v>7297</v>
      </c>
      <c r="I2084" t="s">
        <v>14</v>
      </c>
      <c r="J2084" t="s">
        <v>2095</v>
      </c>
      <c r="K2084">
        <v>16</v>
      </c>
      <c r="L2084" t="s">
        <v>5247</v>
      </c>
      <c r="M2084">
        <v>0</v>
      </c>
      <c r="N2084">
        <v>0.193607680534436</v>
      </c>
    </row>
    <row r="2085" spans="1:14">
      <c r="A2085" t="s">
        <v>2118</v>
      </c>
      <c r="B2085">
        <v>2</v>
      </c>
      <c r="C2085">
        <v>21114434</v>
      </c>
      <c r="D2085">
        <v>21337306</v>
      </c>
      <c r="E2085" t="s">
        <v>5197</v>
      </c>
      <c r="F2085">
        <v>0</v>
      </c>
      <c r="G2085" t="s">
        <v>5247</v>
      </c>
      <c r="H2085" t="s">
        <v>7298</v>
      </c>
      <c r="I2085" t="s">
        <v>14</v>
      </c>
      <c r="J2085" t="s">
        <v>2095</v>
      </c>
      <c r="K2085">
        <v>16</v>
      </c>
      <c r="L2085" t="s">
        <v>5247</v>
      </c>
      <c r="M2085">
        <v>0</v>
      </c>
      <c r="N2085">
        <v>0.193607680534436</v>
      </c>
    </row>
    <row r="2086" spans="1:14">
      <c r="A2086" t="s">
        <v>2119</v>
      </c>
      <c r="B2086">
        <v>1</v>
      </c>
      <c r="C2086">
        <v>108699434</v>
      </c>
      <c r="D2086">
        <v>109242056</v>
      </c>
      <c r="E2086" t="s">
        <v>5196</v>
      </c>
      <c r="F2086">
        <v>0</v>
      </c>
      <c r="G2086" t="s">
        <v>5247</v>
      </c>
      <c r="H2086" t="s">
        <v>7299</v>
      </c>
      <c r="I2086" t="s">
        <v>14</v>
      </c>
      <c r="J2086" t="s">
        <v>2095</v>
      </c>
      <c r="K2086">
        <v>16</v>
      </c>
      <c r="L2086" t="s">
        <v>5247</v>
      </c>
      <c r="M2086">
        <v>0</v>
      </c>
      <c r="N2086">
        <v>0.193607680534436</v>
      </c>
    </row>
    <row r="2087" spans="1:14">
      <c r="A2087" t="s">
        <v>2120</v>
      </c>
      <c r="B2087">
        <v>1</v>
      </c>
      <c r="C2087">
        <v>56332309</v>
      </c>
      <c r="D2087">
        <v>56797981</v>
      </c>
      <c r="E2087" t="s">
        <v>5198</v>
      </c>
      <c r="F2087">
        <v>0.34</v>
      </c>
      <c r="G2087" t="s">
        <v>5247</v>
      </c>
      <c r="H2087" t="s">
        <v>7300</v>
      </c>
      <c r="I2087" t="s">
        <v>14</v>
      </c>
      <c r="J2087" t="s">
        <v>2095</v>
      </c>
      <c r="K2087">
        <v>16</v>
      </c>
      <c r="L2087" t="s">
        <v>4565</v>
      </c>
      <c r="M2087">
        <v>0.16025192850287201</v>
      </c>
      <c r="N2087">
        <v>0.58170252926814703</v>
      </c>
    </row>
    <row r="2088" spans="1:14">
      <c r="A2088" t="s">
        <v>2121</v>
      </c>
      <c r="B2088">
        <v>11</v>
      </c>
      <c r="C2088">
        <v>126405507</v>
      </c>
      <c r="D2088">
        <v>126275402</v>
      </c>
      <c r="E2088" t="s">
        <v>5195</v>
      </c>
      <c r="F2088">
        <v>0</v>
      </c>
      <c r="G2088" t="s">
        <v>5247</v>
      </c>
      <c r="H2088" t="s">
        <v>7301</v>
      </c>
      <c r="I2088" t="s">
        <v>14</v>
      </c>
      <c r="J2088" t="s">
        <v>2095</v>
      </c>
      <c r="K2088">
        <v>16</v>
      </c>
      <c r="L2088" t="s">
        <v>5247</v>
      </c>
      <c r="M2088">
        <v>0</v>
      </c>
      <c r="N2088">
        <v>0.193607680534436</v>
      </c>
    </row>
    <row r="2089" spans="1:14">
      <c r="A2089" t="s">
        <v>2122</v>
      </c>
      <c r="B2089">
        <v>19</v>
      </c>
      <c r="C2089">
        <v>11052925</v>
      </c>
      <c r="D2089">
        <v>11163601</v>
      </c>
      <c r="E2089" t="s">
        <v>5195</v>
      </c>
      <c r="F2089">
        <v>0.05</v>
      </c>
      <c r="G2089" t="s">
        <v>5247</v>
      </c>
      <c r="H2089" t="s">
        <v>7302</v>
      </c>
      <c r="I2089" t="s">
        <v>14</v>
      </c>
      <c r="J2089" t="s">
        <v>2095</v>
      </c>
      <c r="K2089">
        <v>16</v>
      </c>
      <c r="L2089" t="s">
        <v>4544</v>
      </c>
      <c r="M2089">
        <v>7.5593352321114398E-3</v>
      </c>
      <c r="N2089">
        <v>0.26668757724888098</v>
      </c>
    </row>
    <row r="2090" spans="1:14">
      <c r="A2090" t="s">
        <v>2123</v>
      </c>
      <c r="B2090">
        <v>11</v>
      </c>
      <c r="C2090">
        <v>65655382</v>
      </c>
      <c r="D2090">
        <v>65422853</v>
      </c>
      <c r="E2090" t="s">
        <v>5196</v>
      </c>
      <c r="F2090">
        <v>0.97</v>
      </c>
      <c r="G2090" t="s">
        <v>5247</v>
      </c>
      <c r="H2090" t="s">
        <v>7303</v>
      </c>
      <c r="I2090" t="s">
        <v>14</v>
      </c>
      <c r="J2090" t="s">
        <v>2095</v>
      </c>
      <c r="K2090">
        <v>16</v>
      </c>
      <c r="L2090" t="s">
        <v>4472</v>
      </c>
      <c r="M2090">
        <v>0.76104598851611505</v>
      </c>
      <c r="N2090">
        <v>0.99696279178151403</v>
      </c>
    </row>
    <row r="2091" spans="1:14">
      <c r="A2091" t="s">
        <v>2124</v>
      </c>
      <c r="B2091">
        <v>19</v>
      </c>
      <c r="C2091">
        <v>11335355</v>
      </c>
      <c r="D2091">
        <v>11446031</v>
      </c>
      <c r="E2091" t="s">
        <v>5197</v>
      </c>
      <c r="F2091">
        <v>0</v>
      </c>
      <c r="G2091" t="s">
        <v>5247</v>
      </c>
      <c r="H2091" t="s">
        <v>7304</v>
      </c>
      <c r="I2091" t="s">
        <v>14</v>
      </c>
      <c r="J2091" t="s">
        <v>2095</v>
      </c>
      <c r="K2091">
        <v>16</v>
      </c>
      <c r="L2091" t="s">
        <v>5247</v>
      </c>
      <c r="M2091">
        <v>0</v>
      </c>
      <c r="N2091">
        <v>0.193607680534436</v>
      </c>
    </row>
    <row r="2092" spans="1:14">
      <c r="A2092" t="s">
        <v>2125</v>
      </c>
      <c r="B2092">
        <v>13</v>
      </c>
      <c r="C2092">
        <v>74132814</v>
      </c>
      <c r="D2092">
        <v>74706951</v>
      </c>
      <c r="E2092" t="s">
        <v>5197</v>
      </c>
      <c r="F2092">
        <v>0.99</v>
      </c>
      <c r="G2092" t="s">
        <v>5247</v>
      </c>
      <c r="H2092" t="s">
        <v>7305</v>
      </c>
      <c r="I2092" t="s">
        <v>14</v>
      </c>
      <c r="J2092" t="s">
        <v>2095</v>
      </c>
      <c r="K2092">
        <v>16</v>
      </c>
      <c r="L2092" t="s">
        <v>4521</v>
      </c>
      <c r="M2092">
        <v>0.79064966104561196</v>
      </c>
      <c r="N2092">
        <v>0.99961481203064095</v>
      </c>
    </row>
    <row r="2093" spans="1:14">
      <c r="A2093" t="s">
        <v>2126</v>
      </c>
      <c r="B2093">
        <v>1</v>
      </c>
      <c r="C2093">
        <v>109352134</v>
      </c>
      <c r="D2093">
        <v>109894756</v>
      </c>
      <c r="E2093" t="s">
        <v>5197</v>
      </c>
      <c r="F2093">
        <v>0</v>
      </c>
      <c r="G2093" t="s">
        <v>5247</v>
      </c>
      <c r="H2093" t="s">
        <v>7306</v>
      </c>
      <c r="I2093" t="s">
        <v>14</v>
      </c>
      <c r="J2093" t="s">
        <v>2095</v>
      </c>
      <c r="K2093">
        <v>16</v>
      </c>
      <c r="L2093" t="s">
        <v>5247</v>
      </c>
      <c r="M2093">
        <v>0</v>
      </c>
      <c r="N2093">
        <v>0.193607680534436</v>
      </c>
    </row>
    <row r="2094" spans="1:14">
      <c r="A2094" t="s">
        <v>2127</v>
      </c>
      <c r="B2094">
        <v>4</v>
      </c>
      <c r="C2094">
        <v>99611445</v>
      </c>
      <c r="D2094">
        <v>100532602</v>
      </c>
      <c r="E2094" t="s">
        <v>5196</v>
      </c>
      <c r="F2094">
        <v>0</v>
      </c>
      <c r="G2094" t="s">
        <v>5247</v>
      </c>
      <c r="H2094" t="s">
        <v>7307</v>
      </c>
      <c r="I2094" t="s">
        <v>14</v>
      </c>
      <c r="J2094" t="s">
        <v>2095</v>
      </c>
      <c r="K2094">
        <v>16</v>
      </c>
      <c r="L2094" t="s">
        <v>5247</v>
      </c>
      <c r="M2094">
        <v>0</v>
      </c>
      <c r="N2094">
        <v>0.193607680534436</v>
      </c>
    </row>
    <row r="2095" spans="1:14">
      <c r="A2095" t="s">
        <v>2128</v>
      </c>
      <c r="B2095">
        <v>17</v>
      </c>
      <c r="C2095">
        <v>69064731</v>
      </c>
      <c r="D2095">
        <v>67060872</v>
      </c>
      <c r="E2095" t="s">
        <v>5197</v>
      </c>
      <c r="F2095">
        <v>0</v>
      </c>
      <c r="G2095" t="s">
        <v>5247</v>
      </c>
      <c r="H2095" t="s">
        <v>7308</v>
      </c>
      <c r="I2095" t="s">
        <v>14</v>
      </c>
      <c r="J2095" t="s">
        <v>2095</v>
      </c>
      <c r="K2095">
        <v>16</v>
      </c>
      <c r="L2095" t="s">
        <v>5247</v>
      </c>
      <c r="M2095">
        <v>0</v>
      </c>
      <c r="N2095">
        <v>0.193607680534436</v>
      </c>
    </row>
    <row r="2096" spans="1:14">
      <c r="A2096" t="s">
        <v>2129</v>
      </c>
      <c r="B2096">
        <v>2</v>
      </c>
      <c r="C2096">
        <v>21141690</v>
      </c>
      <c r="D2096">
        <v>21364562</v>
      </c>
      <c r="E2096" t="s">
        <v>5195</v>
      </c>
      <c r="F2096">
        <v>0</v>
      </c>
      <c r="G2096" t="s">
        <v>5247</v>
      </c>
      <c r="H2096" t="s">
        <v>7309</v>
      </c>
      <c r="I2096" t="s">
        <v>14</v>
      </c>
      <c r="J2096" t="s">
        <v>2095</v>
      </c>
      <c r="K2096">
        <v>16</v>
      </c>
      <c r="L2096" t="s">
        <v>5247</v>
      </c>
      <c r="M2096">
        <v>0</v>
      </c>
      <c r="N2096">
        <v>0.193607680534436</v>
      </c>
    </row>
    <row r="2097" spans="1:14">
      <c r="A2097" t="s">
        <v>2130</v>
      </c>
      <c r="B2097">
        <v>19</v>
      </c>
      <c r="C2097">
        <v>43581675</v>
      </c>
      <c r="D2097">
        <v>44085827</v>
      </c>
      <c r="E2097" t="s">
        <v>5195</v>
      </c>
      <c r="F2097">
        <v>0</v>
      </c>
      <c r="G2097" t="s">
        <v>5247</v>
      </c>
      <c r="H2097" t="s">
        <v>7310</v>
      </c>
      <c r="I2097" t="s">
        <v>14</v>
      </c>
      <c r="J2097" t="s">
        <v>2095</v>
      </c>
      <c r="K2097">
        <v>16</v>
      </c>
      <c r="L2097" t="s">
        <v>5247</v>
      </c>
      <c r="M2097">
        <v>0</v>
      </c>
      <c r="N2097">
        <v>0.193607680534436</v>
      </c>
    </row>
    <row r="2098" spans="1:14">
      <c r="A2098" t="s">
        <v>2131</v>
      </c>
      <c r="B2098">
        <v>1</v>
      </c>
      <c r="C2098">
        <v>109235142</v>
      </c>
      <c r="D2098">
        <v>109777764</v>
      </c>
      <c r="E2098" t="s">
        <v>5196</v>
      </c>
      <c r="F2098">
        <v>0</v>
      </c>
      <c r="G2098" t="s">
        <v>5247</v>
      </c>
      <c r="H2098" t="s">
        <v>7311</v>
      </c>
      <c r="I2098" t="s">
        <v>14</v>
      </c>
      <c r="J2098" t="s">
        <v>2095</v>
      </c>
      <c r="K2098">
        <v>16</v>
      </c>
      <c r="L2098" t="s">
        <v>5247</v>
      </c>
      <c r="M2098">
        <v>0</v>
      </c>
      <c r="N2098">
        <v>0.193607680534436</v>
      </c>
    </row>
    <row r="2099" spans="1:14">
      <c r="A2099" t="s">
        <v>2132</v>
      </c>
      <c r="B2099">
        <v>1</v>
      </c>
      <c r="C2099">
        <v>109298296</v>
      </c>
      <c r="D2099">
        <v>109840918</v>
      </c>
      <c r="E2099" t="s">
        <v>5195</v>
      </c>
      <c r="F2099">
        <v>0.02</v>
      </c>
      <c r="G2099" t="s">
        <v>5247</v>
      </c>
      <c r="H2099" t="s">
        <v>7312</v>
      </c>
      <c r="I2099" t="s">
        <v>14</v>
      </c>
      <c r="J2099" t="s">
        <v>2095</v>
      </c>
      <c r="K2099">
        <v>16</v>
      </c>
      <c r="L2099" t="s">
        <v>4475</v>
      </c>
      <c r="M2099">
        <v>1.4372521617873901E-3</v>
      </c>
      <c r="N2099">
        <v>0.224426121151272</v>
      </c>
    </row>
    <row r="2100" spans="1:14">
      <c r="A2100" t="s">
        <v>2133</v>
      </c>
      <c r="B2100">
        <v>1</v>
      </c>
      <c r="C2100">
        <v>109480548</v>
      </c>
      <c r="D2100">
        <v>110023170</v>
      </c>
      <c r="E2100" t="s">
        <v>5197</v>
      </c>
      <c r="F2100">
        <v>0</v>
      </c>
      <c r="G2100" t="s">
        <v>5247</v>
      </c>
      <c r="H2100" t="s">
        <v>7313</v>
      </c>
      <c r="I2100" t="s">
        <v>14</v>
      </c>
      <c r="J2100" t="s">
        <v>2095</v>
      </c>
      <c r="K2100">
        <v>16</v>
      </c>
      <c r="L2100" t="s">
        <v>5247</v>
      </c>
      <c r="M2100">
        <v>0</v>
      </c>
      <c r="N2100">
        <v>0.193607680534436</v>
      </c>
    </row>
    <row r="2101" spans="1:14">
      <c r="A2101" t="s">
        <v>2134</v>
      </c>
      <c r="B2101">
        <v>5</v>
      </c>
      <c r="C2101">
        <v>52787392</v>
      </c>
      <c r="D2101">
        <v>52083226</v>
      </c>
      <c r="E2101" t="s">
        <v>5196</v>
      </c>
      <c r="F2101">
        <v>0.96</v>
      </c>
      <c r="G2101" t="s">
        <v>5247</v>
      </c>
      <c r="H2101" t="s">
        <v>7314</v>
      </c>
      <c r="I2101" t="s">
        <v>14</v>
      </c>
      <c r="J2101" t="s">
        <v>2095</v>
      </c>
      <c r="K2101">
        <v>16</v>
      </c>
      <c r="L2101" t="s">
        <v>4527</v>
      </c>
      <c r="M2101">
        <v>0.74698025011478097</v>
      </c>
      <c r="N2101">
        <v>0.99490068379353702</v>
      </c>
    </row>
    <row r="2102" spans="1:14">
      <c r="A2102" t="s">
        <v>2135</v>
      </c>
      <c r="B2102">
        <v>17</v>
      </c>
      <c r="C2102">
        <v>69308306</v>
      </c>
      <c r="D2102">
        <v>67304447</v>
      </c>
      <c r="E2102" t="s">
        <v>5195</v>
      </c>
      <c r="F2102">
        <v>0</v>
      </c>
      <c r="G2102" t="s">
        <v>5247</v>
      </c>
      <c r="H2102" t="s">
        <v>7315</v>
      </c>
      <c r="I2102" t="s">
        <v>14</v>
      </c>
      <c r="J2102" t="s">
        <v>2095</v>
      </c>
      <c r="K2102">
        <v>16</v>
      </c>
      <c r="L2102" t="s">
        <v>5247</v>
      </c>
      <c r="M2102">
        <v>0</v>
      </c>
      <c r="N2102">
        <v>0.193607680534436</v>
      </c>
    </row>
    <row r="2103" spans="1:14">
      <c r="A2103" t="s">
        <v>2136</v>
      </c>
      <c r="B2103">
        <v>7</v>
      </c>
      <c r="C2103">
        <v>44404523</v>
      </c>
      <c r="D2103">
        <v>44444122</v>
      </c>
      <c r="E2103" t="s">
        <v>5196</v>
      </c>
      <c r="F2103">
        <v>0</v>
      </c>
      <c r="G2103" t="s">
        <v>5247</v>
      </c>
      <c r="H2103" t="s">
        <v>7316</v>
      </c>
      <c r="I2103" t="s">
        <v>14</v>
      </c>
      <c r="J2103" t="s">
        <v>2095</v>
      </c>
      <c r="K2103">
        <v>16</v>
      </c>
      <c r="L2103" t="s">
        <v>5247</v>
      </c>
      <c r="M2103">
        <v>0</v>
      </c>
      <c r="N2103">
        <v>0.193607680534436</v>
      </c>
    </row>
    <row r="2104" spans="1:14">
      <c r="A2104" t="s">
        <v>2137</v>
      </c>
      <c r="B2104">
        <v>11</v>
      </c>
      <c r="C2104">
        <v>103999912</v>
      </c>
      <c r="D2104">
        <v>103870640</v>
      </c>
      <c r="E2104" t="s">
        <v>5195</v>
      </c>
      <c r="F2104">
        <v>0.98</v>
      </c>
      <c r="G2104" t="s">
        <v>5247</v>
      </c>
      <c r="H2104" t="s">
        <v>7317</v>
      </c>
      <c r="I2104" t="s">
        <v>14</v>
      </c>
      <c r="J2104" t="s">
        <v>2095</v>
      </c>
      <c r="K2104">
        <v>16</v>
      </c>
      <c r="L2104" t="s">
        <v>5209</v>
      </c>
      <c r="M2104">
        <v>0.77557387884872897</v>
      </c>
      <c r="N2104">
        <v>0.99856274783821297</v>
      </c>
    </row>
    <row r="2105" spans="1:14">
      <c r="A2105" t="s">
        <v>2138</v>
      </c>
      <c r="B2105">
        <v>1</v>
      </c>
      <c r="C2105">
        <v>109416075</v>
      </c>
      <c r="D2105">
        <v>109958697</v>
      </c>
      <c r="E2105" t="s">
        <v>5196</v>
      </c>
      <c r="F2105">
        <v>0</v>
      </c>
      <c r="G2105" t="s">
        <v>5247</v>
      </c>
      <c r="H2105" t="s">
        <v>7318</v>
      </c>
      <c r="I2105" t="s">
        <v>14</v>
      </c>
      <c r="J2105" t="s">
        <v>2095</v>
      </c>
      <c r="K2105">
        <v>16</v>
      </c>
      <c r="L2105" t="s">
        <v>5247</v>
      </c>
      <c r="M2105">
        <v>0</v>
      </c>
      <c r="N2105">
        <v>0.193607680534436</v>
      </c>
    </row>
    <row r="2106" spans="1:14">
      <c r="A2106" t="s">
        <v>2139</v>
      </c>
      <c r="B2106">
        <v>5</v>
      </c>
      <c r="C2106">
        <v>75454144</v>
      </c>
      <c r="D2106">
        <v>74749969</v>
      </c>
      <c r="E2106" t="s">
        <v>5197</v>
      </c>
      <c r="F2106">
        <v>0</v>
      </c>
      <c r="G2106" t="s">
        <v>5247</v>
      </c>
      <c r="H2106" t="s">
        <v>7319</v>
      </c>
      <c r="I2106" t="s">
        <v>14</v>
      </c>
      <c r="J2106" t="s">
        <v>2095</v>
      </c>
      <c r="K2106">
        <v>16</v>
      </c>
      <c r="L2106" t="s">
        <v>5247</v>
      </c>
      <c r="M2106">
        <v>0</v>
      </c>
      <c r="N2106">
        <v>0.193607680534436</v>
      </c>
    </row>
    <row r="2107" spans="1:14">
      <c r="A2107" t="s">
        <v>2140</v>
      </c>
      <c r="B2107">
        <v>6</v>
      </c>
      <c r="C2107">
        <v>160541338</v>
      </c>
      <c r="D2107">
        <v>160962370</v>
      </c>
      <c r="E2107" t="s">
        <v>5195</v>
      </c>
      <c r="F2107">
        <v>0</v>
      </c>
      <c r="G2107" t="s">
        <v>5247</v>
      </c>
      <c r="H2107" t="s">
        <v>7320</v>
      </c>
      <c r="I2107" t="s">
        <v>14</v>
      </c>
      <c r="J2107" t="s">
        <v>2095</v>
      </c>
      <c r="K2107">
        <v>16</v>
      </c>
      <c r="L2107" t="s">
        <v>5247</v>
      </c>
      <c r="M2107">
        <v>0</v>
      </c>
      <c r="N2107">
        <v>0.193607680534436</v>
      </c>
    </row>
    <row r="2108" spans="1:14">
      <c r="A2108" t="s">
        <v>2141</v>
      </c>
      <c r="B2108">
        <v>2</v>
      </c>
      <c r="C2108">
        <v>21218680</v>
      </c>
      <c r="D2108">
        <v>21441552</v>
      </c>
      <c r="E2108" t="s">
        <v>5196</v>
      </c>
      <c r="F2108">
        <v>0</v>
      </c>
      <c r="G2108" t="s">
        <v>5247</v>
      </c>
      <c r="H2108" t="s">
        <v>7321</v>
      </c>
      <c r="I2108" t="s">
        <v>14</v>
      </c>
      <c r="J2108" t="s">
        <v>2095</v>
      </c>
      <c r="K2108">
        <v>16</v>
      </c>
      <c r="L2108" t="s">
        <v>5247</v>
      </c>
      <c r="M2108">
        <v>0</v>
      </c>
      <c r="N2108">
        <v>0.193607680534436</v>
      </c>
    </row>
    <row r="2109" spans="1:14">
      <c r="A2109" t="s">
        <v>2142</v>
      </c>
      <c r="B2109">
        <v>15</v>
      </c>
      <c r="C2109">
        <v>63496068</v>
      </c>
      <c r="D2109">
        <v>63788267</v>
      </c>
      <c r="E2109" t="s">
        <v>5195</v>
      </c>
      <c r="F2109">
        <v>0.79</v>
      </c>
      <c r="G2109" t="s">
        <v>5247</v>
      </c>
      <c r="H2109" t="s">
        <v>7322</v>
      </c>
      <c r="I2109" t="s">
        <v>14</v>
      </c>
      <c r="J2109" t="s">
        <v>2095</v>
      </c>
      <c r="K2109">
        <v>16</v>
      </c>
      <c r="L2109" t="s">
        <v>4542</v>
      </c>
      <c r="M2109">
        <v>0.54604559112231998</v>
      </c>
      <c r="N2109">
        <v>0.92166195416770602</v>
      </c>
    </row>
    <row r="2110" spans="1:14">
      <c r="A2110" t="s">
        <v>2143</v>
      </c>
      <c r="B2110">
        <v>21</v>
      </c>
      <c r="C2110">
        <v>41884157</v>
      </c>
      <c r="D2110">
        <v>43304266</v>
      </c>
      <c r="E2110" t="s">
        <v>5195</v>
      </c>
      <c r="F2110">
        <v>0.9</v>
      </c>
      <c r="G2110" t="s">
        <v>5247</v>
      </c>
      <c r="H2110" t="s">
        <v>7323</v>
      </c>
      <c r="I2110" t="s">
        <v>14</v>
      </c>
      <c r="J2110" t="s">
        <v>2095</v>
      </c>
      <c r="K2110">
        <v>16</v>
      </c>
      <c r="L2110" t="s">
        <v>5134</v>
      </c>
      <c r="M2110">
        <v>0.66951405574702505</v>
      </c>
      <c r="N2110">
        <v>0.975599799825426</v>
      </c>
    </row>
    <row r="2111" spans="1:14">
      <c r="A2111" t="s">
        <v>2144</v>
      </c>
      <c r="B2111">
        <v>17</v>
      </c>
      <c r="C2111">
        <v>47341773</v>
      </c>
      <c r="D2111">
        <v>45419139</v>
      </c>
      <c r="E2111" t="s">
        <v>5198</v>
      </c>
      <c r="F2111">
        <v>0</v>
      </c>
      <c r="G2111" t="s">
        <v>5247</v>
      </c>
      <c r="H2111" t="s">
        <v>7324</v>
      </c>
      <c r="I2111" t="s">
        <v>14</v>
      </c>
      <c r="J2111" t="s">
        <v>2095</v>
      </c>
      <c r="K2111">
        <v>16</v>
      </c>
      <c r="L2111" t="s">
        <v>5247</v>
      </c>
      <c r="M2111">
        <v>0</v>
      </c>
      <c r="N2111">
        <v>0.193607680534436</v>
      </c>
    </row>
    <row r="2112" spans="1:14">
      <c r="A2112" t="s">
        <v>2145</v>
      </c>
      <c r="B2112">
        <v>19</v>
      </c>
      <c r="C2112">
        <v>10981463</v>
      </c>
      <c r="D2112">
        <v>11092139</v>
      </c>
      <c r="E2112" t="s">
        <v>5196</v>
      </c>
      <c r="F2112">
        <v>0</v>
      </c>
      <c r="G2112" t="s">
        <v>5247</v>
      </c>
      <c r="H2112" t="s">
        <v>7325</v>
      </c>
      <c r="I2112" t="s">
        <v>14</v>
      </c>
      <c r="J2112" t="s">
        <v>2095</v>
      </c>
      <c r="K2112">
        <v>16</v>
      </c>
      <c r="L2112" t="s">
        <v>5247</v>
      </c>
      <c r="M2112">
        <v>0</v>
      </c>
      <c r="N2112">
        <v>0.193607680534436</v>
      </c>
    </row>
    <row r="2113" spans="1:14">
      <c r="A2113" t="s">
        <v>2146</v>
      </c>
      <c r="B2113">
        <v>4</v>
      </c>
      <c r="C2113">
        <v>154527606</v>
      </c>
      <c r="D2113">
        <v>155448758</v>
      </c>
      <c r="E2113" t="s">
        <v>5198</v>
      </c>
      <c r="F2113">
        <v>0</v>
      </c>
      <c r="G2113" t="s">
        <v>5247</v>
      </c>
      <c r="H2113" t="s">
        <v>7326</v>
      </c>
      <c r="I2113" t="s">
        <v>14</v>
      </c>
      <c r="J2113" t="s">
        <v>2095</v>
      </c>
      <c r="K2113">
        <v>16</v>
      </c>
      <c r="L2113" t="s">
        <v>5247</v>
      </c>
      <c r="M2113">
        <v>0</v>
      </c>
      <c r="N2113">
        <v>0.193607680534436</v>
      </c>
    </row>
    <row r="2114" spans="1:14">
      <c r="A2114" t="s">
        <v>2147</v>
      </c>
      <c r="B2114">
        <v>19</v>
      </c>
      <c r="C2114">
        <v>45187024</v>
      </c>
      <c r="D2114">
        <v>45690282</v>
      </c>
      <c r="E2114" t="s">
        <v>5198</v>
      </c>
      <c r="F2114">
        <v>0</v>
      </c>
      <c r="G2114" t="s">
        <v>5247</v>
      </c>
      <c r="H2114" t="s">
        <v>7327</v>
      </c>
      <c r="I2114" t="s">
        <v>14</v>
      </c>
      <c r="J2114" t="s">
        <v>2095</v>
      </c>
      <c r="K2114">
        <v>16</v>
      </c>
      <c r="L2114" t="s">
        <v>5247</v>
      </c>
      <c r="M2114">
        <v>0</v>
      </c>
      <c r="N2114">
        <v>0.193607680534436</v>
      </c>
    </row>
    <row r="2115" spans="1:14">
      <c r="A2115" t="s">
        <v>2148</v>
      </c>
      <c r="B2115">
        <v>16</v>
      </c>
      <c r="C2115">
        <v>72784728</v>
      </c>
      <c r="D2115">
        <v>72818627</v>
      </c>
      <c r="E2115" t="s">
        <v>5196</v>
      </c>
      <c r="F2115">
        <v>0</v>
      </c>
      <c r="G2115" t="s">
        <v>5247</v>
      </c>
      <c r="H2115" t="s">
        <v>7328</v>
      </c>
      <c r="I2115" t="s">
        <v>14</v>
      </c>
      <c r="J2115" t="s">
        <v>2095</v>
      </c>
      <c r="K2115">
        <v>16</v>
      </c>
      <c r="L2115" t="s">
        <v>5247</v>
      </c>
      <c r="M2115">
        <v>0</v>
      </c>
      <c r="N2115">
        <v>0.193607680534436</v>
      </c>
    </row>
    <row r="2116" spans="1:14">
      <c r="A2116" t="s">
        <v>2149</v>
      </c>
      <c r="B2116">
        <v>19</v>
      </c>
      <c r="C2116">
        <v>44966645</v>
      </c>
      <c r="D2116">
        <v>45469902</v>
      </c>
      <c r="E2116" t="s">
        <v>5195</v>
      </c>
      <c r="F2116">
        <v>0</v>
      </c>
      <c r="G2116" t="s">
        <v>5247</v>
      </c>
      <c r="H2116" t="s">
        <v>7329</v>
      </c>
      <c r="I2116" t="s">
        <v>14</v>
      </c>
      <c r="J2116" t="s">
        <v>2095</v>
      </c>
      <c r="K2116">
        <v>16</v>
      </c>
      <c r="L2116" t="s">
        <v>5247</v>
      </c>
      <c r="M2116">
        <v>0</v>
      </c>
      <c r="N2116">
        <v>0.193607680534436</v>
      </c>
    </row>
    <row r="2117" spans="1:14">
      <c r="A2117" t="s">
        <v>2150</v>
      </c>
      <c r="B2117">
        <v>19</v>
      </c>
      <c r="C2117">
        <v>11015521</v>
      </c>
      <c r="D2117">
        <v>11126197</v>
      </c>
      <c r="E2117" t="s">
        <v>5197</v>
      </c>
      <c r="F2117">
        <v>0</v>
      </c>
      <c r="G2117" t="s">
        <v>5247</v>
      </c>
      <c r="H2117" t="s">
        <v>7330</v>
      </c>
      <c r="I2117" t="s">
        <v>14</v>
      </c>
      <c r="J2117" t="s">
        <v>2095</v>
      </c>
      <c r="K2117">
        <v>16</v>
      </c>
      <c r="L2117" t="s">
        <v>5247</v>
      </c>
      <c r="M2117">
        <v>0</v>
      </c>
      <c r="N2117">
        <v>0.193607680534436</v>
      </c>
    </row>
    <row r="2118" spans="1:14">
      <c r="A2118" t="s">
        <v>2151</v>
      </c>
      <c r="B2118">
        <v>8</v>
      </c>
      <c r="C2118">
        <v>29295862</v>
      </c>
      <c r="D2118">
        <v>29153379</v>
      </c>
      <c r="E2118" t="s">
        <v>5198</v>
      </c>
      <c r="F2118">
        <v>0</v>
      </c>
      <c r="G2118" t="s">
        <v>5247</v>
      </c>
      <c r="H2118" t="s">
        <v>7331</v>
      </c>
      <c r="I2118" t="s">
        <v>14</v>
      </c>
      <c r="J2118" t="s">
        <v>2095</v>
      </c>
      <c r="K2118">
        <v>16</v>
      </c>
      <c r="L2118" t="s">
        <v>5247</v>
      </c>
      <c r="M2118">
        <v>0</v>
      </c>
      <c r="N2118">
        <v>0.193607680534436</v>
      </c>
    </row>
    <row r="2119" spans="1:14">
      <c r="A2119" t="s">
        <v>2152</v>
      </c>
      <c r="B2119">
        <v>17</v>
      </c>
      <c r="C2119">
        <v>69159731</v>
      </c>
      <c r="D2119">
        <v>67155872</v>
      </c>
      <c r="E2119" t="s">
        <v>5197</v>
      </c>
      <c r="F2119">
        <v>0</v>
      </c>
      <c r="G2119" t="s">
        <v>5247</v>
      </c>
      <c r="H2119" t="s">
        <v>7332</v>
      </c>
      <c r="I2119" t="s">
        <v>14</v>
      </c>
      <c r="J2119" t="s">
        <v>2095</v>
      </c>
      <c r="K2119">
        <v>16</v>
      </c>
      <c r="L2119" t="s">
        <v>5247</v>
      </c>
      <c r="M2119">
        <v>0</v>
      </c>
      <c r="N2119">
        <v>0.193607680534436</v>
      </c>
    </row>
    <row r="2120" spans="1:14">
      <c r="A2120" t="s">
        <v>2153</v>
      </c>
      <c r="B2120">
        <v>19</v>
      </c>
      <c r="C2120">
        <v>19744740</v>
      </c>
      <c r="D2120">
        <v>19855549</v>
      </c>
      <c r="E2120" t="s">
        <v>5197</v>
      </c>
      <c r="F2120">
        <v>0</v>
      </c>
      <c r="G2120" t="s">
        <v>5247</v>
      </c>
      <c r="H2120" t="s">
        <v>7333</v>
      </c>
      <c r="I2120" t="s">
        <v>14</v>
      </c>
      <c r="J2120" t="s">
        <v>2095</v>
      </c>
      <c r="K2120">
        <v>16</v>
      </c>
      <c r="L2120" t="s">
        <v>5247</v>
      </c>
      <c r="M2120">
        <v>0</v>
      </c>
      <c r="N2120">
        <v>0.193607680534436</v>
      </c>
    </row>
    <row r="2121" spans="1:14">
      <c r="A2121" t="s">
        <v>2154</v>
      </c>
      <c r="B2121">
        <v>17</v>
      </c>
      <c r="C2121">
        <v>66365806</v>
      </c>
      <c r="D2121">
        <v>64361924</v>
      </c>
      <c r="E2121" t="s">
        <v>5196</v>
      </c>
      <c r="F2121">
        <v>0</v>
      </c>
      <c r="G2121" t="s">
        <v>5247</v>
      </c>
      <c r="H2121" t="s">
        <v>7334</v>
      </c>
      <c r="I2121" t="s">
        <v>14</v>
      </c>
      <c r="J2121" t="s">
        <v>2095</v>
      </c>
      <c r="K2121">
        <v>16</v>
      </c>
      <c r="L2121" t="s">
        <v>5247</v>
      </c>
      <c r="M2121">
        <v>0</v>
      </c>
      <c r="N2121">
        <v>0.193607680534436</v>
      </c>
    </row>
    <row r="2122" spans="1:14">
      <c r="A2122" t="s">
        <v>2155</v>
      </c>
      <c r="B2122">
        <v>8</v>
      </c>
      <c r="C2122">
        <v>125490061</v>
      </c>
      <c r="D2122">
        <v>126502303</v>
      </c>
      <c r="E2122" t="s">
        <v>5196</v>
      </c>
      <c r="F2122">
        <v>0</v>
      </c>
      <c r="G2122" t="s">
        <v>5247</v>
      </c>
      <c r="H2122" t="s">
        <v>7335</v>
      </c>
      <c r="I2122" t="s">
        <v>14</v>
      </c>
      <c r="J2122" t="s">
        <v>2095</v>
      </c>
      <c r="K2122">
        <v>16</v>
      </c>
      <c r="L2122" t="s">
        <v>5247</v>
      </c>
      <c r="M2122">
        <v>0</v>
      </c>
      <c r="N2122">
        <v>0.193607680534436</v>
      </c>
    </row>
    <row r="2123" spans="1:14">
      <c r="A2123" t="s">
        <v>2156</v>
      </c>
      <c r="B2123">
        <v>16</v>
      </c>
      <c r="C2123">
        <v>71537379</v>
      </c>
      <c r="D2123">
        <v>71571282</v>
      </c>
      <c r="E2123" t="s">
        <v>5198</v>
      </c>
      <c r="F2123">
        <v>0</v>
      </c>
      <c r="G2123" t="s">
        <v>5247</v>
      </c>
      <c r="H2123" t="s">
        <v>7336</v>
      </c>
      <c r="I2123" t="s">
        <v>14</v>
      </c>
      <c r="J2123" t="s">
        <v>2095</v>
      </c>
      <c r="K2123">
        <v>16</v>
      </c>
      <c r="L2123" t="s">
        <v>5247</v>
      </c>
      <c r="M2123">
        <v>0</v>
      </c>
      <c r="N2123">
        <v>0.193607680534436</v>
      </c>
    </row>
    <row r="2124" spans="1:14">
      <c r="A2124" t="s">
        <v>2157</v>
      </c>
      <c r="B2124">
        <v>6</v>
      </c>
      <c r="C2124">
        <v>159890858</v>
      </c>
      <c r="D2124">
        <v>160311890</v>
      </c>
      <c r="E2124" t="s">
        <v>5196</v>
      </c>
      <c r="F2124">
        <v>0</v>
      </c>
      <c r="G2124" t="s">
        <v>5247</v>
      </c>
      <c r="H2124" t="s">
        <v>7337</v>
      </c>
      <c r="I2124" t="s">
        <v>14</v>
      </c>
      <c r="J2124" t="s">
        <v>2095</v>
      </c>
      <c r="K2124">
        <v>16</v>
      </c>
      <c r="L2124" t="s">
        <v>5247</v>
      </c>
      <c r="M2124">
        <v>0</v>
      </c>
      <c r="N2124">
        <v>0.193607680534436</v>
      </c>
    </row>
    <row r="2125" spans="1:14">
      <c r="A2125" t="s">
        <v>2158</v>
      </c>
      <c r="B2125">
        <v>12</v>
      </c>
      <c r="C2125">
        <v>11744963</v>
      </c>
      <c r="D2125">
        <v>11897897</v>
      </c>
      <c r="E2125" t="s">
        <v>5195</v>
      </c>
      <c r="F2125">
        <v>1</v>
      </c>
      <c r="G2125" t="s">
        <v>5247</v>
      </c>
      <c r="H2125" t="s">
        <v>7338</v>
      </c>
      <c r="I2125" t="s">
        <v>14</v>
      </c>
      <c r="J2125" t="s">
        <v>2095</v>
      </c>
      <c r="K2125">
        <v>16</v>
      </c>
      <c r="L2125" t="s">
        <v>5273</v>
      </c>
      <c r="M2125">
        <v>0.806392319465564</v>
      </c>
      <c r="N2125">
        <v>1</v>
      </c>
    </row>
    <row r="2126" spans="1:14">
      <c r="A2126" t="s">
        <v>2159</v>
      </c>
      <c r="B2126">
        <v>9</v>
      </c>
      <c r="C2126">
        <v>104884738</v>
      </c>
      <c r="D2126">
        <v>107647019</v>
      </c>
      <c r="E2126" t="s">
        <v>5197</v>
      </c>
      <c r="F2126">
        <v>0.78</v>
      </c>
      <c r="G2126" t="s">
        <v>5247</v>
      </c>
      <c r="H2126" t="s">
        <v>7339</v>
      </c>
      <c r="I2126" t="s">
        <v>14</v>
      </c>
      <c r="J2126" t="s">
        <v>2095</v>
      </c>
      <c r="K2126">
        <v>16</v>
      </c>
      <c r="L2126" t="s">
        <v>4529</v>
      </c>
      <c r="M2126">
        <v>0.53562723902884501</v>
      </c>
      <c r="N2126">
        <v>0.91595245987187102</v>
      </c>
    </row>
    <row r="2127" spans="1:14">
      <c r="A2127" t="s">
        <v>2160</v>
      </c>
      <c r="B2127">
        <v>1</v>
      </c>
      <c r="C2127">
        <v>25434429</v>
      </c>
      <c r="D2127">
        <v>25760920</v>
      </c>
      <c r="E2127" t="s">
        <v>5195</v>
      </c>
      <c r="F2127">
        <v>0.39</v>
      </c>
      <c r="G2127" t="s">
        <v>5247</v>
      </c>
      <c r="H2127" t="s">
        <v>7340</v>
      </c>
      <c r="I2127" t="s">
        <v>10</v>
      </c>
      <c r="J2127" t="s">
        <v>2095</v>
      </c>
      <c r="K2127">
        <v>6</v>
      </c>
      <c r="L2127" t="s">
        <v>5206</v>
      </c>
      <c r="M2127">
        <v>0.12519646970457601</v>
      </c>
      <c r="N2127">
        <v>0.74067707363390001</v>
      </c>
    </row>
    <row r="2128" spans="1:14">
      <c r="A2128" t="s">
        <v>2160</v>
      </c>
      <c r="B2128">
        <v>1</v>
      </c>
      <c r="C2128">
        <v>25434429</v>
      </c>
      <c r="D2128">
        <v>25760920</v>
      </c>
      <c r="E2128" t="s">
        <v>5195</v>
      </c>
      <c r="F2128">
        <v>0.5</v>
      </c>
      <c r="G2128" t="s">
        <v>5247</v>
      </c>
      <c r="H2128" t="s">
        <v>7341</v>
      </c>
      <c r="I2128" t="s">
        <v>13</v>
      </c>
      <c r="J2128" t="s">
        <v>2095</v>
      </c>
      <c r="K2128">
        <v>5</v>
      </c>
      <c r="L2128" t="s">
        <v>4511</v>
      </c>
      <c r="M2128">
        <v>0.17042358064358801</v>
      </c>
      <c r="N2128">
        <v>0.82957641935641202</v>
      </c>
    </row>
    <row r="2129" spans="1:14">
      <c r="A2129" t="s">
        <v>2160</v>
      </c>
      <c r="B2129">
        <v>1</v>
      </c>
      <c r="C2129">
        <v>25434429</v>
      </c>
      <c r="D2129">
        <v>25760920</v>
      </c>
      <c r="E2129" t="s">
        <v>5195</v>
      </c>
      <c r="F2129">
        <v>0.5</v>
      </c>
      <c r="G2129" t="s">
        <v>5247</v>
      </c>
      <c r="H2129" t="s">
        <v>7342</v>
      </c>
      <c r="I2129" t="s">
        <v>14</v>
      </c>
      <c r="J2129" t="s">
        <v>2095</v>
      </c>
      <c r="K2129">
        <v>16</v>
      </c>
      <c r="L2129" t="s">
        <v>4511</v>
      </c>
      <c r="M2129">
        <v>0.27999563610326</v>
      </c>
      <c r="N2129">
        <v>0.72000436389674005</v>
      </c>
    </row>
    <row r="2130" spans="1:14">
      <c r="A2130" t="s">
        <v>2161</v>
      </c>
      <c r="B2130">
        <v>19</v>
      </c>
      <c r="C2130">
        <v>10924708</v>
      </c>
      <c r="D2130">
        <v>11035384</v>
      </c>
      <c r="E2130" t="s">
        <v>5195</v>
      </c>
      <c r="F2130">
        <v>0</v>
      </c>
      <c r="G2130" t="s">
        <v>5247</v>
      </c>
      <c r="H2130" t="s">
        <v>7343</v>
      </c>
      <c r="I2130" t="s">
        <v>14</v>
      </c>
      <c r="J2130" t="s">
        <v>2095</v>
      </c>
      <c r="K2130">
        <v>16</v>
      </c>
      <c r="L2130" t="s">
        <v>5247</v>
      </c>
      <c r="M2130">
        <v>0</v>
      </c>
      <c r="N2130">
        <v>0.193607680534436</v>
      </c>
    </row>
    <row r="2131" spans="1:14">
      <c r="A2131" t="s">
        <v>2162</v>
      </c>
      <c r="B2131">
        <v>15</v>
      </c>
      <c r="C2131">
        <v>58396988</v>
      </c>
      <c r="D2131">
        <v>58689187</v>
      </c>
      <c r="E2131" t="s">
        <v>5197</v>
      </c>
      <c r="F2131">
        <v>0</v>
      </c>
      <c r="G2131" t="s">
        <v>5247</v>
      </c>
      <c r="H2131" t="s">
        <v>7344</v>
      </c>
      <c r="I2131" t="s">
        <v>14</v>
      </c>
      <c r="J2131" t="s">
        <v>2095</v>
      </c>
      <c r="K2131">
        <v>16</v>
      </c>
      <c r="L2131" t="s">
        <v>5247</v>
      </c>
      <c r="M2131">
        <v>0</v>
      </c>
      <c r="N2131">
        <v>0.193607680534436</v>
      </c>
    </row>
    <row r="2132" spans="1:14">
      <c r="A2132" t="s">
        <v>2163</v>
      </c>
      <c r="B2132">
        <v>19</v>
      </c>
      <c r="C2132">
        <v>45027294</v>
      </c>
      <c r="D2132">
        <v>45530552</v>
      </c>
      <c r="E2132" t="s">
        <v>5198</v>
      </c>
      <c r="F2132">
        <v>0.49</v>
      </c>
      <c r="G2132" t="s">
        <v>5247</v>
      </c>
      <c r="H2132" t="s">
        <v>7345</v>
      </c>
      <c r="I2132" t="s">
        <v>10</v>
      </c>
      <c r="J2132" t="s">
        <v>2095</v>
      </c>
      <c r="K2132">
        <v>5</v>
      </c>
      <c r="L2132" t="s">
        <v>4510</v>
      </c>
      <c r="M2132">
        <v>0.16480568364856299</v>
      </c>
      <c r="N2132">
        <v>0.82388396564709998</v>
      </c>
    </row>
    <row r="2133" spans="1:14">
      <c r="A2133" t="s">
        <v>2163</v>
      </c>
      <c r="B2133">
        <v>19</v>
      </c>
      <c r="C2133">
        <v>45027294</v>
      </c>
      <c r="D2133">
        <v>45530552</v>
      </c>
      <c r="E2133" t="s">
        <v>5198</v>
      </c>
      <c r="F2133">
        <v>0.44</v>
      </c>
      <c r="G2133" t="s">
        <v>5247</v>
      </c>
      <c r="H2133" t="s">
        <v>7346</v>
      </c>
      <c r="I2133" t="s">
        <v>13</v>
      </c>
      <c r="J2133" t="s">
        <v>2095</v>
      </c>
      <c r="K2133">
        <v>7</v>
      </c>
      <c r="L2133" t="s">
        <v>4466</v>
      </c>
      <c r="M2133">
        <v>0.165018371532896</v>
      </c>
      <c r="N2133">
        <v>0.75750128067510603</v>
      </c>
    </row>
    <row r="2134" spans="1:14">
      <c r="A2134" t="s">
        <v>2163</v>
      </c>
      <c r="B2134">
        <v>19</v>
      </c>
      <c r="C2134">
        <v>45027294</v>
      </c>
      <c r="D2134">
        <v>45530552</v>
      </c>
      <c r="E2134" t="s">
        <v>5198</v>
      </c>
      <c r="F2134">
        <v>0.72</v>
      </c>
      <c r="G2134" t="s">
        <v>5247</v>
      </c>
      <c r="H2134" t="s">
        <v>7347</v>
      </c>
      <c r="I2134" t="s">
        <v>14</v>
      </c>
      <c r="J2134" t="s">
        <v>2095</v>
      </c>
      <c r="K2134">
        <v>16</v>
      </c>
      <c r="L2134" t="s">
        <v>4516</v>
      </c>
      <c r="M2134">
        <v>0.47530353741797399</v>
      </c>
      <c r="N2134">
        <v>0.87950908314687404</v>
      </c>
    </row>
    <row r="2135" spans="1:14">
      <c r="A2135" t="s">
        <v>2164</v>
      </c>
      <c r="B2135">
        <v>7</v>
      </c>
      <c r="C2135">
        <v>28152174</v>
      </c>
      <c r="D2135">
        <v>28191793</v>
      </c>
      <c r="E2135" t="s">
        <v>5195</v>
      </c>
      <c r="F2135">
        <v>0.95</v>
      </c>
      <c r="G2135" t="s">
        <v>5247</v>
      </c>
      <c r="H2135" t="s">
        <v>7348</v>
      </c>
      <c r="I2135" t="s">
        <v>14</v>
      </c>
      <c r="J2135" t="s">
        <v>2095</v>
      </c>
      <c r="K2135">
        <v>16</v>
      </c>
      <c r="L2135" t="s">
        <v>4533</v>
      </c>
      <c r="M2135">
        <v>0.73331242275111896</v>
      </c>
      <c r="N2135">
        <v>0.99244066476788895</v>
      </c>
    </row>
    <row r="2136" spans="1:14">
      <c r="A2136" t="s">
        <v>2165</v>
      </c>
      <c r="B2136">
        <v>1</v>
      </c>
      <c r="C2136">
        <v>62745143</v>
      </c>
      <c r="D2136">
        <v>63210814</v>
      </c>
      <c r="E2136" t="s">
        <v>5196</v>
      </c>
      <c r="F2136">
        <v>0.53</v>
      </c>
      <c r="G2136" t="s">
        <v>5247</v>
      </c>
      <c r="H2136" t="s">
        <v>7349</v>
      </c>
      <c r="I2136" t="s">
        <v>10</v>
      </c>
      <c r="J2136" t="s">
        <v>2095</v>
      </c>
      <c r="K2136">
        <v>5</v>
      </c>
      <c r="L2136" t="s">
        <v>4535</v>
      </c>
      <c r="M2136">
        <v>0.18772476386495501</v>
      </c>
      <c r="N2136">
        <v>0.84620628824805399</v>
      </c>
    </row>
    <row r="2137" spans="1:14">
      <c r="A2137" t="s">
        <v>2165</v>
      </c>
      <c r="B2137">
        <v>1</v>
      </c>
      <c r="C2137">
        <v>62745143</v>
      </c>
      <c r="D2137">
        <v>63210814</v>
      </c>
      <c r="E2137" t="s">
        <v>5196</v>
      </c>
      <c r="F2137">
        <v>0.71</v>
      </c>
      <c r="G2137" t="s">
        <v>5247</v>
      </c>
      <c r="H2137" t="s">
        <v>7350</v>
      </c>
      <c r="I2137" t="s">
        <v>13</v>
      </c>
      <c r="J2137" t="s">
        <v>2095</v>
      </c>
      <c r="K2137">
        <v>7</v>
      </c>
      <c r="L2137" t="s">
        <v>4526</v>
      </c>
      <c r="M2137">
        <v>0.35542388308959399</v>
      </c>
      <c r="N2137">
        <v>0.91575733418239702</v>
      </c>
    </row>
    <row r="2138" spans="1:14">
      <c r="A2138" t="s">
        <v>2165</v>
      </c>
      <c r="B2138">
        <v>1</v>
      </c>
      <c r="C2138">
        <v>62745143</v>
      </c>
      <c r="D2138">
        <v>63210814</v>
      </c>
      <c r="E2138" t="s">
        <v>5196</v>
      </c>
      <c r="F2138">
        <v>0.18</v>
      </c>
      <c r="G2138" t="s">
        <v>5247</v>
      </c>
      <c r="H2138" t="s">
        <v>7351</v>
      </c>
      <c r="I2138" t="s">
        <v>14</v>
      </c>
      <c r="J2138" t="s">
        <v>2095</v>
      </c>
      <c r="K2138">
        <v>16</v>
      </c>
      <c r="L2138" t="s">
        <v>4477</v>
      </c>
      <c r="M2138">
        <v>6.1913216705024303E-2</v>
      </c>
      <c r="N2138">
        <v>0.42199569883701499</v>
      </c>
    </row>
    <row r="2139" spans="1:14">
      <c r="A2139" t="s">
        <v>2168</v>
      </c>
      <c r="B2139">
        <v>1</v>
      </c>
      <c r="C2139">
        <v>62726106</v>
      </c>
      <c r="D2139">
        <v>63191777</v>
      </c>
      <c r="E2139" t="s">
        <v>5195</v>
      </c>
      <c r="F2139">
        <v>0.01</v>
      </c>
      <c r="G2139" t="s">
        <v>5247</v>
      </c>
      <c r="H2139" t="s">
        <v>7352</v>
      </c>
      <c r="I2139" t="s">
        <v>14</v>
      </c>
      <c r="J2139" t="s">
        <v>2095</v>
      </c>
      <c r="K2139">
        <v>16</v>
      </c>
      <c r="L2139" t="s">
        <v>4525</v>
      </c>
      <c r="M2139">
        <v>3.8518796935948E-4</v>
      </c>
      <c r="N2139">
        <v>0.20935033895438801</v>
      </c>
    </row>
    <row r="2140" spans="1:14">
      <c r="A2140" t="s">
        <v>2169</v>
      </c>
      <c r="B2140">
        <v>22</v>
      </c>
      <c r="C2140">
        <v>50415197</v>
      </c>
      <c r="D2140">
        <v>50853626</v>
      </c>
      <c r="E2140" t="s">
        <v>5195</v>
      </c>
      <c r="F2140">
        <v>0.49</v>
      </c>
      <c r="G2140" t="s">
        <v>5247</v>
      </c>
      <c r="H2140" t="s">
        <v>7353</v>
      </c>
      <c r="I2140" t="s">
        <v>14</v>
      </c>
      <c r="J2140" t="s">
        <v>2095</v>
      </c>
      <c r="K2140">
        <v>16</v>
      </c>
      <c r="L2140" t="s">
        <v>4510</v>
      </c>
      <c r="M2140">
        <v>0.27196719773616401</v>
      </c>
      <c r="N2140">
        <v>0.71190495587452496</v>
      </c>
    </row>
    <row r="2141" spans="1:14">
      <c r="A2141" t="s">
        <v>2170</v>
      </c>
      <c r="B2141">
        <v>11</v>
      </c>
      <c r="C2141">
        <v>116733008</v>
      </c>
      <c r="D2141">
        <v>116603724</v>
      </c>
      <c r="E2141" t="s">
        <v>5197</v>
      </c>
      <c r="F2141">
        <v>0.73</v>
      </c>
      <c r="G2141" t="s">
        <v>5247</v>
      </c>
      <c r="H2141" t="s">
        <v>7354</v>
      </c>
      <c r="I2141" t="s">
        <v>14</v>
      </c>
      <c r="J2141" t="s">
        <v>2095</v>
      </c>
      <c r="K2141">
        <v>16</v>
      </c>
      <c r="L2141" t="s">
        <v>5210</v>
      </c>
      <c r="M2141">
        <v>0.485113117456901</v>
      </c>
      <c r="N2141">
        <v>0.88582734949725805</v>
      </c>
    </row>
    <row r="2142" spans="1:14">
      <c r="A2142" t="s">
        <v>2171</v>
      </c>
      <c r="B2142">
        <v>12</v>
      </c>
      <c r="C2142">
        <v>25254792</v>
      </c>
      <c r="D2142">
        <v>25407726</v>
      </c>
      <c r="E2142" t="s">
        <v>5196</v>
      </c>
      <c r="F2142">
        <v>1</v>
      </c>
      <c r="G2142" t="s">
        <v>5247</v>
      </c>
      <c r="H2142" t="s">
        <v>7355</v>
      </c>
      <c r="I2142" t="s">
        <v>14</v>
      </c>
      <c r="J2142" t="s">
        <v>2095</v>
      </c>
      <c r="K2142">
        <v>16</v>
      </c>
      <c r="L2142" t="s">
        <v>5273</v>
      </c>
      <c r="M2142">
        <v>0.806392319465564</v>
      </c>
      <c r="N2142">
        <v>1</v>
      </c>
    </row>
    <row r="2143" spans="1:14">
      <c r="A2143" t="s">
        <v>2172</v>
      </c>
      <c r="B2143">
        <v>2</v>
      </c>
      <c r="C2143">
        <v>215435462</v>
      </c>
      <c r="D2143">
        <v>216300185</v>
      </c>
      <c r="E2143" t="s">
        <v>5197</v>
      </c>
      <c r="F2143">
        <v>0</v>
      </c>
      <c r="G2143" t="s">
        <v>5247</v>
      </c>
      <c r="H2143" t="s">
        <v>7356</v>
      </c>
      <c r="I2143" t="s">
        <v>10</v>
      </c>
      <c r="J2143" t="s">
        <v>2095</v>
      </c>
      <c r="K2143">
        <v>7</v>
      </c>
      <c r="L2143" t="s">
        <v>5247</v>
      </c>
      <c r="M2143">
        <v>0</v>
      </c>
      <c r="N2143">
        <v>0.35433043506668699</v>
      </c>
    </row>
    <row r="2144" spans="1:14">
      <c r="A2144" t="s">
        <v>2172</v>
      </c>
      <c r="B2144">
        <v>2</v>
      </c>
      <c r="C2144">
        <v>215435462</v>
      </c>
      <c r="D2144">
        <v>216300185</v>
      </c>
      <c r="E2144" t="s">
        <v>5197</v>
      </c>
      <c r="F2144">
        <v>0.11</v>
      </c>
      <c r="G2144" t="s">
        <v>5247</v>
      </c>
      <c r="H2144" t="s">
        <v>7357</v>
      </c>
      <c r="I2144" t="s">
        <v>14</v>
      </c>
      <c r="J2144" t="s">
        <v>2095</v>
      </c>
      <c r="K2144">
        <v>16</v>
      </c>
      <c r="L2144" t="s">
        <v>4483</v>
      </c>
      <c r="M2144">
        <v>2.8486301613217201E-2</v>
      </c>
      <c r="N2144">
        <v>0.34252768920364302</v>
      </c>
    </row>
    <row r="2145" spans="1:14">
      <c r="A2145" t="s">
        <v>2173</v>
      </c>
      <c r="B2145">
        <v>17</v>
      </c>
      <c r="C2145">
        <v>31139704</v>
      </c>
      <c r="D2145">
        <v>29466722</v>
      </c>
      <c r="E2145" t="s">
        <v>5198</v>
      </c>
      <c r="F2145">
        <v>0</v>
      </c>
      <c r="G2145" t="s">
        <v>5247</v>
      </c>
      <c r="H2145" t="s">
        <v>7358</v>
      </c>
      <c r="I2145" t="s">
        <v>13</v>
      </c>
      <c r="J2145" t="s">
        <v>2095</v>
      </c>
      <c r="K2145">
        <v>5</v>
      </c>
      <c r="L2145" t="s">
        <v>5247</v>
      </c>
      <c r="M2145">
        <v>3.1392529421349397E-17</v>
      </c>
      <c r="N2145">
        <v>0.43448246478317498</v>
      </c>
    </row>
    <row r="2146" spans="1:14">
      <c r="A2146" t="s">
        <v>2173</v>
      </c>
      <c r="B2146">
        <v>17</v>
      </c>
      <c r="C2146">
        <v>31139704</v>
      </c>
      <c r="D2146">
        <v>29466722</v>
      </c>
      <c r="E2146" t="s">
        <v>5198</v>
      </c>
      <c r="F2146">
        <v>0.25</v>
      </c>
      <c r="G2146" t="s">
        <v>5247</v>
      </c>
      <c r="H2146" t="s">
        <v>7359</v>
      </c>
      <c r="I2146" t="s">
        <v>14</v>
      </c>
      <c r="J2146" t="s">
        <v>2095</v>
      </c>
      <c r="K2146">
        <v>16</v>
      </c>
      <c r="L2146" t="s">
        <v>4506</v>
      </c>
      <c r="M2146">
        <v>0.10182067491213</v>
      </c>
      <c r="N2146">
        <v>0.49498316535508802</v>
      </c>
    </row>
    <row r="2147" spans="1:14">
      <c r="A2147" t="s">
        <v>2174</v>
      </c>
      <c r="B2147">
        <v>9</v>
      </c>
      <c r="C2147">
        <v>104891145</v>
      </c>
      <c r="D2147">
        <v>107653426</v>
      </c>
      <c r="E2147" t="s">
        <v>5198</v>
      </c>
      <c r="F2147">
        <v>0.92</v>
      </c>
      <c r="G2147" t="s">
        <v>5247</v>
      </c>
      <c r="H2147" t="s">
        <v>7360</v>
      </c>
      <c r="I2147" t="s">
        <v>14</v>
      </c>
      <c r="J2147" t="s">
        <v>2095</v>
      </c>
      <c r="K2147">
        <v>16</v>
      </c>
      <c r="L2147" t="s">
        <v>4547</v>
      </c>
      <c r="M2147">
        <v>0.694249005620037</v>
      </c>
      <c r="N2147">
        <v>0.98312054273103699</v>
      </c>
    </row>
    <row r="2148" spans="1:14">
      <c r="A2148" t="s">
        <v>2175</v>
      </c>
      <c r="B2148">
        <v>2</v>
      </c>
      <c r="C2148">
        <v>21026844</v>
      </c>
      <c r="D2148">
        <v>21249716</v>
      </c>
      <c r="E2148" t="s">
        <v>5195</v>
      </c>
      <c r="F2148">
        <v>0</v>
      </c>
      <c r="G2148" t="s">
        <v>5247</v>
      </c>
      <c r="H2148" t="s">
        <v>5423</v>
      </c>
      <c r="I2148" t="s">
        <v>14</v>
      </c>
      <c r="J2148" t="s">
        <v>2095</v>
      </c>
      <c r="K2148">
        <v>16</v>
      </c>
      <c r="L2148" t="s">
        <v>5247</v>
      </c>
      <c r="M2148">
        <v>0</v>
      </c>
      <c r="N2148">
        <v>0.193607680534436</v>
      </c>
    </row>
    <row r="2149" spans="1:14">
      <c r="A2149" t="s">
        <v>2176</v>
      </c>
      <c r="B2149">
        <v>2</v>
      </c>
      <c r="C2149">
        <v>45939182</v>
      </c>
      <c r="D2149">
        <v>46166321</v>
      </c>
      <c r="E2149" t="s">
        <v>5196</v>
      </c>
      <c r="F2149">
        <v>0.44</v>
      </c>
      <c r="G2149" t="s">
        <v>5247</v>
      </c>
      <c r="H2149" t="s">
        <v>7361</v>
      </c>
      <c r="I2149" t="s">
        <v>14</v>
      </c>
      <c r="J2149" t="s">
        <v>2095</v>
      </c>
      <c r="K2149">
        <v>16</v>
      </c>
      <c r="L2149" t="s">
        <v>4466</v>
      </c>
      <c r="M2149">
        <v>0.23289317755854699</v>
      </c>
      <c r="N2149">
        <v>0.67033974410558494</v>
      </c>
    </row>
    <row r="2150" spans="1:14">
      <c r="A2150" t="s">
        <v>2177</v>
      </c>
      <c r="B2150">
        <v>2</v>
      </c>
      <c r="C2150">
        <v>21006196</v>
      </c>
      <c r="D2150">
        <v>21229068</v>
      </c>
      <c r="E2150" t="s">
        <v>5196</v>
      </c>
      <c r="F2150">
        <v>0</v>
      </c>
      <c r="G2150" t="s">
        <v>5247</v>
      </c>
      <c r="H2150" t="s">
        <v>7362</v>
      </c>
      <c r="I2150" t="s">
        <v>14</v>
      </c>
      <c r="J2150" t="s">
        <v>2095</v>
      </c>
      <c r="K2150">
        <v>16</v>
      </c>
      <c r="L2150" t="s">
        <v>5247</v>
      </c>
      <c r="M2150">
        <v>0</v>
      </c>
      <c r="N2150">
        <v>0.193607680534436</v>
      </c>
    </row>
    <row r="2151" spans="1:14">
      <c r="A2151" t="s">
        <v>2178</v>
      </c>
      <c r="B2151">
        <v>2</v>
      </c>
      <c r="C2151">
        <v>21035055</v>
      </c>
      <c r="D2151">
        <v>21257927</v>
      </c>
      <c r="E2151" t="s">
        <v>5197</v>
      </c>
      <c r="F2151">
        <v>0</v>
      </c>
      <c r="G2151" t="s">
        <v>5247</v>
      </c>
      <c r="H2151" t="s">
        <v>7336</v>
      </c>
      <c r="I2151" t="s">
        <v>14</v>
      </c>
      <c r="J2151" t="s">
        <v>2095</v>
      </c>
      <c r="K2151">
        <v>16</v>
      </c>
      <c r="L2151" t="s">
        <v>5247</v>
      </c>
      <c r="M2151">
        <v>0</v>
      </c>
      <c r="N2151">
        <v>0.193607680534436</v>
      </c>
    </row>
    <row r="2152" spans="1:14">
      <c r="A2152" t="s">
        <v>2179</v>
      </c>
      <c r="B2152">
        <v>17</v>
      </c>
      <c r="C2152">
        <v>78386710</v>
      </c>
      <c r="D2152">
        <v>76382791</v>
      </c>
      <c r="E2152" t="s">
        <v>5197</v>
      </c>
      <c r="F2152">
        <v>0.12</v>
      </c>
      <c r="G2152" t="s">
        <v>5247</v>
      </c>
      <c r="H2152" t="s">
        <v>7363</v>
      </c>
      <c r="I2152" t="s">
        <v>13</v>
      </c>
      <c r="J2152" t="s">
        <v>2095</v>
      </c>
      <c r="K2152">
        <v>5</v>
      </c>
      <c r="L2152" t="s">
        <v>4457</v>
      </c>
      <c r="M2152">
        <v>1.4658406838233599E-2</v>
      </c>
      <c r="N2152">
        <v>0.55554826639697896</v>
      </c>
    </row>
    <row r="2153" spans="1:14">
      <c r="A2153" t="s">
        <v>2179</v>
      </c>
      <c r="B2153">
        <v>17</v>
      </c>
      <c r="C2153">
        <v>78386710</v>
      </c>
      <c r="D2153">
        <v>76382791</v>
      </c>
      <c r="E2153" t="s">
        <v>5197</v>
      </c>
      <c r="F2153">
        <v>0.5</v>
      </c>
      <c r="G2153" t="s">
        <v>5247</v>
      </c>
      <c r="H2153" t="s">
        <v>7364</v>
      </c>
      <c r="I2153" t="s">
        <v>14</v>
      </c>
      <c r="J2153" t="s">
        <v>2095</v>
      </c>
      <c r="K2153">
        <v>16</v>
      </c>
      <c r="L2153" t="s">
        <v>4511</v>
      </c>
      <c r="M2153">
        <v>0.27999563610326</v>
      </c>
      <c r="N2153">
        <v>0.72000436389674005</v>
      </c>
    </row>
    <row r="2154" spans="1:14">
      <c r="A2154" t="s">
        <v>2180</v>
      </c>
      <c r="B2154">
        <v>19</v>
      </c>
      <c r="C2154">
        <v>45659141</v>
      </c>
      <c r="D2154">
        <v>46162399</v>
      </c>
      <c r="E2154" t="s">
        <v>5196</v>
      </c>
      <c r="F2154">
        <v>0</v>
      </c>
      <c r="G2154" t="s">
        <v>5247</v>
      </c>
      <c r="H2154" t="s">
        <v>7365</v>
      </c>
      <c r="I2154" t="s">
        <v>14</v>
      </c>
      <c r="J2154" t="s">
        <v>2095</v>
      </c>
      <c r="K2154">
        <v>16</v>
      </c>
      <c r="L2154" t="s">
        <v>5247</v>
      </c>
      <c r="M2154">
        <v>0</v>
      </c>
      <c r="N2154">
        <v>0.193607680534436</v>
      </c>
    </row>
    <row r="2155" spans="1:14">
      <c r="A2155" t="s">
        <v>2181</v>
      </c>
      <c r="B2155">
        <v>2</v>
      </c>
      <c r="C2155">
        <v>20900678</v>
      </c>
      <c r="D2155">
        <v>21100438</v>
      </c>
      <c r="E2155" t="s">
        <v>5195</v>
      </c>
      <c r="F2155">
        <v>0.05</v>
      </c>
      <c r="G2155" t="s">
        <v>5247</v>
      </c>
      <c r="H2155" t="s">
        <v>7366</v>
      </c>
      <c r="I2155" t="s">
        <v>14</v>
      </c>
      <c r="J2155" t="s">
        <v>2095</v>
      </c>
      <c r="K2155">
        <v>16</v>
      </c>
      <c r="L2155" t="s">
        <v>4544</v>
      </c>
      <c r="M2155">
        <v>7.5593352321114398E-3</v>
      </c>
      <c r="N2155">
        <v>0.26668757724888098</v>
      </c>
    </row>
    <row r="2156" spans="1:14">
      <c r="A2156" t="s">
        <v>2182</v>
      </c>
      <c r="B2156">
        <v>2</v>
      </c>
      <c r="C2156">
        <v>28092903</v>
      </c>
      <c r="D2156">
        <v>28315770</v>
      </c>
      <c r="E2156" t="s">
        <v>5197</v>
      </c>
      <c r="F2156">
        <v>0</v>
      </c>
      <c r="G2156" t="s">
        <v>5247</v>
      </c>
      <c r="H2156" t="s">
        <v>7367</v>
      </c>
      <c r="I2156" t="s">
        <v>14</v>
      </c>
      <c r="J2156" t="s">
        <v>2095</v>
      </c>
      <c r="K2156">
        <v>16</v>
      </c>
      <c r="L2156" t="s">
        <v>5247</v>
      </c>
      <c r="M2156">
        <v>0</v>
      </c>
      <c r="N2156">
        <v>0.193607680534436</v>
      </c>
    </row>
    <row r="2157" spans="1:14">
      <c r="A2157" t="s">
        <v>2183</v>
      </c>
      <c r="B2157">
        <v>22</v>
      </c>
      <c r="C2157">
        <v>45600418</v>
      </c>
      <c r="D2157">
        <v>45996298</v>
      </c>
      <c r="E2157" t="s">
        <v>5196</v>
      </c>
      <c r="F2157">
        <v>0.87</v>
      </c>
      <c r="G2157" t="s">
        <v>5247</v>
      </c>
      <c r="H2157" t="s">
        <v>7368</v>
      </c>
      <c r="I2157" t="s">
        <v>14</v>
      </c>
      <c r="J2157" t="s">
        <v>2095</v>
      </c>
      <c r="K2157">
        <v>16</v>
      </c>
      <c r="L2157" t="s">
        <v>4563</v>
      </c>
      <c r="M2157">
        <v>0.63396145013023197</v>
      </c>
      <c r="N2157">
        <v>0.96276886627428504</v>
      </c>
    </row>
    <row r="2158" spans="1:14">
      <c r="A2158" t="s">
        <v>2184</v>
      </c>
      <c r="B2158">
        <v>8</v>
      </c>
      <c r="C2158">
        <v>125633566</v>
      </c>
      <c r="D2158">
        <v>126645810</v>
      </c>
      <c r="E2158" t="s">
        <v>5197</v>
      </c>
      <c r="F2158">
        <v>0.15</v>
      </c>
      <c r="G2158" t="s">
        <v>5247</v>
      </c>
      <c r="H2158" t="s">
        <v>7369</v>
      </c>
      <c r="I2158" t="s">
        <v>14</v>
      </c>
      <c r="J2158" t="s">
        <v>2095</v>
      </c>
      <c r="K2158">
        <v>16</v>
      </c>
      <c r="L2158" t="s">
        <v>4455</v>
      </c>
      <c r="M2158">
        <v>4.6658155288370001E-2</v>
      </c>
      <c r="N2158">
        <v>0.38886722108573502</v>
      </c>
    </row>
    <row r="2159" spans="1:14">
      <c r="A2159" t="s">
        <v>2185</v>
      </c>
      <c r="B2159">
        <v>8</v>
      </c>
      <c r="C2159">
        <v>115667320</v>
      </c>
      <c r="D2159">
        <v>116679547</v>
      </c>
      <c r="E2159" t="s">
        <v>5198</v>
      </c>
      <c r="F2159">
        <v>0.03</v>
      </c>
      <c r="G2159" t="s">
        <v>5247</v>
      </c>
      <c r="H2159" t="s">
        <v>7370</v>
      </c>
      <c r="I2159" t="s">
        <v>14</v>
      </c>
      <c r="J2159" t="s">
        <v>2095</v>
      </c>
      <c r="K2159">
        <v>16</v>
      </c>
      <c r="L2159" t="s">
        <v>4556</v>
      </c>
      <c r="M2159">
        <v>3.0372082184858002E-3</v>
      </c>
      <c r="N2159">
        <v>0.23895401148388401</v>
      </c>
    </row>
    <row r="2160" spans="1:14">
      <c r="A2160" t="s">
        <v>2186</v>
      </c>
      <c r="B2160">
        <v>9</v>
      </c>
      <c r="C2160">
        <v>19217423</v>
      </c>
      <c r="D2160">
        <v>19217421</v>
      </c>
      <c r="E2160" t="s">
        <v>5195</v>
      </c>
      <c r="F2160">
        <v>0.06</v>
      </c>
      <c r="G2160" t="s">
        <v>5247</v>
      </c>
      <c r="H2160" t="s">
        <v>7371</v>
      </c>
      <c r="I2160" t="s">
        <v>14</v>
      </c>
      <c r="J2160" t="s">
        <v>2095</v>
      </c>
      <c r="K2160">
        <v>16</v>
      </c>
      <c r="L2160" t="s">
        <v>4460</v>
      </c>
      <c r="M2160">
        <v>1.03676375678321E-2</v>
      </c>
      <c r="N2160">
        <v>0.28000712130247202</v>
      </c>
    </row>
    <row r="2161" spans="1:14">
      <c r="A2161" t="s">
        <v>2187</v>
      </c>
      <c r="B2161">
        <v>9</v>
      </c>
      <c r="C2161">
        <v>104867055</v>
      </c>
      <c r="D2161">
        <v>107629336</v>
      </c>
      <c r="E2161" t="s">
        <v>5195</v>
      </c>
      <c r="F2161">
        <v>0</v>
      </c>
      <c r="G2161" t="s">
        <v>5247</v>
      </c>
      <c r="H2161" t="s">
        <v>7372</v>
      </c>
      <c r="I2161" t="s">
        <v>14</v>
      </c>
      <c r="J2161" t="s">
        <v>2095</v>
      </c>
      <c r="K2161">
        <v>16</v>
      </c>
      <c r="L2161" t="s">
        <v>5247</v>
      </c>
      <c r="M2161">
        <v>0</v>
      </c>
      <c r="N2161">
        <v>0.193607680534436</v>
      </c>
    </row>
    <row r="2162" spans="1:14">
      <c r="A2162" t="s">
        <v>2188</v>
      </c>
      <c r="B2162">
        <v>3</v>
      </c>
      <c r="C2162">
        <v>58395560</v>
      </c>
      <c r="D2162">
        <v>58381287</v>
      </c>
      <c r="E2162" t="s">
        <v>5198</v>
      </c>
      <c r="F2162">
        <v>0.89</v>
      </c>
      <c r="G2162" t="s">
        <v>5247</v>
      </c>
      <c r="H2162" t="s">
        <v>7373</v>
      </c>
      <c r="I2162" t="s">
        <v>14</v>
      </c>
      <c r="J2162" t="s">
        <v>2095</v>
      </c>
      <c r="K2162">
        <v>16</v>
      </c>
      <c r="L2162" t="s">
        <v>4462</v>
      </c>
      <c r="M2162">
        <v>0.65747231079635704</v>
      </c>
      <c r="N2162">
        <v>0.97151369838678303</v>
      </c>
    </row>
    <row r="2163" spans="1:14">
      <c r="A2163" t="s">
        <v>2189</v>
      </c>
      <c r="B2163">
        <v>8</v>
      </c>
      <c r="C2163">
        <v>9510233</v>
      </c>
      <c r="D2163">
        <v>9367743</v>
      </c>
      <c r="E2163" t="s">
        <v>5197</v>
      </c>
      <c r="F2163">
        <v>0.76</v>
      </c>
      <c r="G2163" t="s">
        <v>5247</v>
      </c>
      <c r="H2163" t="s">
        <v>7374</v>
      </c>
      <c r="I2163" t="s">
        <v>14</v>
      </c>
      <c r="J2163" t="s">
        <v>2095</v>
      </c>
      <c r="K2163">
        <v>16</v>
      </c>
      <c r="L2163" t="s">
        <v>4440</v>
      </c>
      <c r="M2163">
        <v>0.51511649459244402</v>
      </c>
      <c r="N2163">
        <v>0.90420751152964995</v>
      </c>
    </row>
    <row r="2164" spans="1:14">
      <c r="A2164" t="s">
        <v>2190</v>
      </c>
      <c r="B2164">
        <v>22</v>
      </c>
      <c r="C2164">
        <v>40872921</v>
      </c>
      <c r="D2164">
        <v>41268925</v>
      </c>
      <c r="E2164" t="s">
        <v>5195</v>
      </c>
      <c r="F2164">
        <v>0</v>
      </c>
      <c r="G2164" t="s">
        <v>5247</v>
      </c>
      <c r="H2164" t="s">
        <v>7375</v>
      </c>
      <c r="I2164" t="s">
        <v>10</v>
      </c>
      <c r="J2164" t="s">
        <v>2095</v>
      </c>
      <c r="K2164">
        <v>5</v>
      </c>
      <c r="L2164" t="s">
        <v>5247</v>
      </c>
      <c r="M2164">
        <v>3.1392529421349397E-17</v>
      </c>
      <c r="N2164">
        <v>0.43448246478317498</v>
      </c>
    </row>
    <row r="2165" spans="1:14">
      <c r="A2165" t="s">
        <v>2190</v>
      </c>
      <c r="B2165">
        <v>22</v>
      </c>
      <c r="C2165">
        <v>40872921</v>
      </c>
      <c r="D2165">
        <v>41268925</v>
      </c>
      <c r="E2165" t="s">
        <v>5195</v>
      </c>
      <c r="F2165">
        <v>0</v>
      </c>
      <c r="G2165" t="s">
        <v>5247</v>
      </c>
      <c r="H2165" t="s">
        <v>7376</v>
      </c>
      <c r="I2165" t="s">
        <v>13</v>
      </c>
      <c r="J2165" t="s">
        <v>2095</v>
      </c>
      <c r="K2165">
        <v>5</v>
      </c>
      <c r="L2165" t="s">
        <v>5247</v>
      </c>
      <c r="M2165">
        <v>3.1392529421349397E-17</v>
      </c>
      <c r="N2165">
        <v>0.43448246478317498</v>
      </c>
    </row>
    <row r="2166" spans="1:14">
      <c r="A2166" t="s">
        <v>2190</v>
      </c>
      <c r="B2166">
        <v>22</v>
      </c>
      <c r="C2166">
        <v>40872921</v>
      </c>
      <c r="D2166">
        <v>41268925</v>
      </c>
      <c r="E2166" t="s">
        <v>5195</v>
      </c>
      <c r="F2166">
        <v>0.36</v>
      </c>
      <c r="G2166" t="s">
        <v>5247</v>
      </c>
      <c r="H2166" t="s">
        <v>7377</v>
      </c>
      <c r="I2166" t="s">
        <v>14</v>
      </c>
      <c r="J2166" t="s">
        <v>2095</v>
      </c>
      <c r="K2166">
        <v>16</v>
      </c>
      <c r="L2166" t="s">
        <v>4445</v>
      </c>
      <c r="M2166">
        <v>0.17416871224401401</v>
      </c>
      <c r="N2166">
        <v>0.60004143830562895</v>
      </c>
    </row>
    <row r="2167" spans="1:14">
      <c r="A2167" t="s">
        <v>2191</v>
      </c>
      <c r="B2167">
        <v>19</v>
      </c>
      <c r="C2167">
        <v>44658791</v>
      </c>
      <c r="D2167">
        <v>45162059</v>
      </c>
      <c r="E2167" t="s">
        <v>5196</v>
      </c>
      <c r="F2167">
        <v>0</v>
      </c>
      <c r="G2167" t="s">
        <v>5247</v>
      </c>
      <c r="H2167" t="s">
        <v>7013</v>
      </c>
      <c r="I2167" t="s">
        <v>14</v>
      </c>
      <c r="J2167" t="s">
        <v>2095</v>
      </c>
      <c r="K2167">
        <v>16</v>
      </c>
      <c r="L2167" t="s">
        <v>5247</v>
      </c>
      <c r="M2167">
        <v>0</v>
      </c>
      <c r="N2167">
        <v>0.193607680534436</v>
      </c>
    </row>
    <row r="2168" spans="1:14">
      <c r="A2168" t="s">
        <v>2192</v>
      </c>
      <c r="B2168">
        <v>8</v>
      </c>
      <c r="C2168">
        <v>58192240</v>
      </c>
      <c r="D2168">
        <v>59104799</v>
      </c>
      <c r="E2168" t="s">
        <v>5197</v>
      </c>
      <c r="F2168">
        <v>0</v>
      </c>
      <c r="G2168" t="s">
        <v>5247</v>
      </c>
      <c r="H2168" t="s">
        <v>7378</v>
      </c>
      <c r="I2168" t="s">
        <v>14</v>
      </c>
      <c r="J2168" t="s">
        <v>2095</v>
      </c>
      <c r="K2168">
        <v>16</v>
      </c>
      <c r="L2168" t="s">
        <v>5247</v>
      </c>
      <c r="M2168">
        <v>0</v>
      </c>
      <c r="N2168">
        <v>0.193607680534436</v>
      </c>
    </row>
    <row r="2169" spans="1:14">
      <c r="A2169" t="s">
        <v>2193</v>
      </c>
      <c r="B2169">
        <v>4</v>
      </c>
      <c r="C2169">
        <v>80243569</v>
      </c>
      <c r="D2169">
        <v>81164723</v>
      </c>
      <c r="E2169" t="s">
        <v>5197</v>
      </c>
      <c r="F2169">
        <v>0.79</v>
      </c>
      <c r="G2169" t="s">
        <v>5247</v>
      </c>
      <c r="H2169" t="s">
        <v>7379</v>
      </c>
      <c r="I2169" t="s">
        <v>14</v>
      </c>
      <c r="J2169" t="s">
        <v>2095</v>
      </c>
      <c r="K2169">
        <v>16</v>
      </c>
      <c r="L2169" t="s">
        <v>4542</v>
      </c>
      <c r="M2169">
        <v>0.54604559112231998</v>
      </c>
      <c r="N2169">
        <v>0.92166195416770602</v>
      </c>
    </row>
    <row r="2170" spans="1:14">
      <c r="A2170" t="s">
        <v>2194</v>
      </c>
      <c r="B2170">
        <v>11</v>
      </c>
      <c r="C2170">
        <v>116817950</v>
      </c>
      <c r="D2170">
        <v>116688666</v>
      </c>
      <c r="E2170" t="s">
        <v>5196</v>
      </c>
      <c r="F2170">
        <v>0</v>
      </c>
      <c r="G2170" t="s">
        <v>5247</v>
      </c>
      <c r="H2170" t="s">
        <v>7380</v>
      </c>
      <c r="I2170" t="s">
        <v>14</v>
      </c>
      <c r="J2170" t="s">
        <v>2095</v>
      </c>
      <c r="K2170">
        <v>16</v>
      </c>
      <c r="L2170" t="s">
        <v>5247</v>
      </c>
      <c r="M2170">
        <v>0</v>
      </c>
      <c r="N2170">
        <v>0.193607680534436</v>
      </c>
    </row>
    <row r="2171" spans="1:14">
      <c r="A2171" t="s">
        <v>2195</v>
      </c>
      <c r="B2171">
        <v>5</v>
      </c>
      <c r="C2171">
        <v>34713687</v>
      </c>
      <c r="D2171">
        <v>34713792</v>
      </c>
      <c r="E2171" t="s">
        <v>5197</v>
      </c>
      <c r="F2171">
        <v>1</v>
      </c>
      <c r="G2171" t="s">
        <v>5247</v>
      </c>
      <c r="H2171" t="s">
        <v>7381</v>
      </c>
      <c r="I2171" t="s">
        <v>14</v>
      </c>
      <c r="J2171" t="s">
        <v>2095</v>
      </c>
      <c r="K2171">
        <v>16</v>
      </c>
      <c r="L2171" t="s">
        <v>5273</v>
      </c>
      <c r="M2171">
        <v>0.806392319465564</v>
      </c>
      <c r="N2171">
        <v>1</v>
      </c>
    </row>
    <row r="2172" spans="1:14">
      <c r="A2172" t="s">
        <v>2196</v>
      </c>
      <c r="B2172">
        <v>19</v>
      </c>
      <c r="C2172">
        <v>10555096</v>
      </c>
      <c r="D2172">
        <v>10665772</v>
      </c>
      <c r="E2172" t="s">
        <v>5195</v>
      </c>
      <c r="F2172">
        <v>0</v>
      </c>
      <c r="G2172" t="s">
        <v>5247</v>
      </c>
      <c r="H2172" t="s">
        <v>7382</v>
      </c>
      <c r="I2172" t="s">
        <v>14</v>
      </c>
      <c r="J2172" t="s">
        <v>2095</v>
      </c>
      <c r="K2172">
        <v>16</v>
      </c>
      <c r="L2172" t="s">
        <v>5247</v>
      </c>
      <c r="M2172">
        <v>0</v>
      </c>
      <c r="N2172">
        <v>0.193607680534436</v>
      </c>
    </row>
    <row r="2173" spans="1:14">
      <c r="A2173" t="s">
        <v>2197</v>
      </c>
      <c r="B2173">
        <v>8</v>
      </c>
      <c r="C2173">
        <v>18415371</v>
      </c>
      <c r="D2173">
        <v>18272881</v>
      </c>
      <c r="E2173" t="s">
        <v>5198</v>
      </c>
      <c r="F2173">
        <v>0.06</v>
      </c>
      <c r="G2173" t="s">
        <v>5247</v>
      </c>
      <c r="H2173" t="s">
        <v>7383</v>
      </c>
      <c r="I2173" t="s">
        <v>10</v>
      </c>
      <c r="J2173" t="s">
        <v>2095</v>
      </c>
      <c r="K2173">
        <v>6</v>
      </c>
      <c r="L2173" t="s">
        <v>4460</v>
      </c>
      <c r="M2173">
        <v>4.78472059018753E-3</v>
      </c>
      <c r="N2173">
        <v>0.458709452763718</v>
      </c>
    </row>
    <row r="2174" spans="1:14">
      <c r="A2174" t="s">
        <v>2197</v>
      </c>
      <c r="B2174">
        <v>8</v>
      </c>
      <c r="C2174">
        <v>18415371</v>
      </c>
      <c r="D2174">
        <v>18272881</v>
      </c>
      <c r="E2174" t="s">
        <v>5198</v>
      </c>
      <c r="F2174">
        <v>0</v>
      </c>
      <c r="G2174" t="s">
        <v>5247</v>
      </c>
      <c r="H2174" t="s">
        <v>5533</v>
      </c>
      <c r="I2174" t="s">
        <v>13</v>
      </c>
      <c r="J2174" t="s">
        <v>2095</v>
      </c>
      <c r="K2174">
        <v>6</v>
      </c>
      <c r="L2174" t="s">
        <v>5247</v>
      </c>
      <c r="M2174">
        <v>0</v>
      </c>
      <c r="N2174">
        <v>0.39033428790216501</v>
      </c>
    </row>
    <row r="2175" spans="1:14">
      <c r="A2175" t="s">
        <v>2197</v>
      </c>
      <c r="B2175">
        <v>8</v>
      </c>
      <c r="C2175">
        <v>18415371</v>
      </c>
      <c r="D2175">
        <v>18272881</v>
      </c>
      <c r="E2175" t="s">
        <v>5198</v>
      </c>
      <c r="F2175">
        <v>0.17</v>
      </c>
      <c r="G2175" t="s">
        <v>5247</v>
      </c>
      <c r="H2175" t="s">
        <v>7384</v>
      </c>
      <c r="I2175" t="s">
        <v>14</v>
      </c>
      <c r="J2175" t="s">
        <v>2095</v>
      </c>
      <c r="K2175">
        <v>16</v>
      </c>
      <c r="L2175" t="s">
        <v>4509</v>
      </c>
      <c r="M2175">
        <v>5.668995858446E-2</v>
      </c>
      <c r="N2175">
        <v>0.41109111056826803</v>
      </c>
    </row>
    <row r="2176" spans="1:14">
      <c r="A2176" t="s">
        <v>2198</v>
      </c>
      <c r="B2176">
        <v>2</v>
      </c>
      <c r="C2176">
        <v>43813202</v>
      </c>
      <c r="D2176">
        <v>44040341</v>
      </c>
      <c r="E2176" t="s">
        <v>5198</v>
      </c>
      <c r="F2176">
        <v>0</v>
      </c>
      <c r="G2176" t="s">
        <v>5247</v>
      </c>
      <c r="H2176" t="s">
        <v>7343</v>
      </c>
      <c r="I2176" t="s">
        <v>14</v>
      </c>
      <c r="J2176" t="s">
        <v>2095</v>
      </c>
      <c r="K2176">
        <v>16</v>
      </c>
      <c r="L2176" t="s">
        <v>5247</v>
      </c>
      <c r="M2176">
        <v>0</v>
      </c>
      <c r="N2176">
        <v>0.193607680534436</v>
      </c>
    </row>
    <row r="2177" spans="1:14">
      <c r="A2177" t="s">
        <v>2199</v>
      </c>
      <c r="B2177">
        <v>12</v>
      </c>
      <c r="C2177">
        <v>50661925</v>
      </c>
      <c r="D2177">
        <v>51055708</v>
      </c>
      <c r="E2177" t="s">
        <v>5195</v>
      </c>
      <c r="F2177">
        <v>0.34</v>
      </c>
      <c r="G2177" t="s">
        <v>5247</v>
      </c>
      <c r="H2177" t="s">
        <v>7385</v>
      </c>
      <c r="I2177" t="s">
        <v>10</v>
      </c>
      <c r="J2177" t="s">
        <v>2095</v>
      </c>
      <c r="K2177">
        <v>5</v>
      </c>
      <c r="L2177" t="s">
        <v>4565</v>
      </c>
      <c r="M2177">
        <v>8.96257980918721E-2</v>
      </c>
      <c r="N2177">
        <v>0.72940859063874397</v>
      </c>
    </row>
    <row r="2178" spans="1:14">
      <c r="A2178" t="s">
        <v>2199</v>
      </c>
      <c r="B2178">
        <v>12</v>
      </c>
      <c r="C2178">
        <v>50661925</v>
      </c>
      <c r="D2178">
        <v>51055708</v>
      </c>
      <c r="E2178" t="s">
        <v>5195</v>
      </c>
      <c r="F2178">
        <v>0.12</v>
      </c>
      <c r="G2178" t="s">
        <v>5247</v>
      </c>
      <c r="H2178" t="s">
        <v>7386</v>
      </c>
      <c r="I2178" t="s">
        <v>14</v>
      </c>
      <c r="J2178" t="s">
        <v>2095</v>
      </c>
      <c r="K2178">
        <v>16</v>
      </c>
      <c r="L2178" t="s">
        <v>4457</v>
      </c>
      <c r="M2178">
        <v>3.2767774577422103E-2</v>
      </c>
      <c r="N2178">
        <v>0.35437406262874999</v>
      </c>
    </row>
    <row r="2179" spans="1:14">
      <c r="A2179" t="s">
        <v>2200</v>
      </c>
      <c r="B2179">
        <v>19</v>
      </c>
      <c r="C2179">
        <v>2803229</v>
      </c>
      <c r="D2179">
        <v>2803227</v>
      </c>
      <c r="E2179" t="s">
        <v>5197</v>
      </c>
      <c r="F2179">
        <v>0.75</v>
      </c>
      <c r="G2179" t="s">
        <v>5247</v>
      </c>
      <c r="H2179" t="s">
        <v>7387</v>
      </c>
      <c r="I2179" t="s">
        <v>14</v>
      </c>
      <c r="J2179" t="s">
        <v>2095</v>
      </c>
      <c r="K2179">
        <v>16</v>
      </c>
      <c r="L2179" t="s">
        <v>4467</v>
      </c>
      <c r="M2179">
        <v>0.50501683464491198</v>
      </c>
      <c r="N2179">
        <v>0.89817932508787002</v>
      </c>
    </row>
    <row r="2180" spans="1:14">
      <c r="A2180" t="s">
        <v>2201</v>
      </c>
      <c r="B2180">
        <v>2</v>
      </c>
      <c r="C2180">
        <v>202308774</v>
      </c>
      <c r="D2180">
        <v>203173497</v>
      </c>
      <c r="E2180" t="s">
        <v>5195</v>
      </c>
      <c r="F2180">
        <v>0</v>
      </c>
      <c r="G2180" t="s">
        <v>5247</v>
      </c>
      <c r="H2180" t="s">
        <v>7388</v>
      </c>
      <c r="I2180" t="s">
        <v>14</v>
      </c>
      <c r="J2180" t="s">
        <v>2095</v>
      </c>
      <c r="K2180">
        <v>16</v>
      </c>
      <c r="L2180" t="s">
        <v>5247</v>
      </c>
      <c r="M2180">
        <v>0</v>
      </c>
      <c r="N2180">
        <v>0.193607680534436</v>
      </c>
    </row>
    <row r="2181" spans="1:14">
      <c r="A2181" t="s">
        <v>2202</v>
      </c>
      <c r="B2181">
        <v>16</v>
      </c>
      <c r="C2181">
        <v>71998332</v>
      </c>
      <c r="D2181">
        <v>72032231</v>
      </c>
      <c r="E2181" t="s">
        <v>5196</v>
      </c>
      <c r="F2181">
        <v>0.19</v>
      </c>
      <c r="G2181" t="s">
        <v>5247</v>
      </c>
      <c r="H2181" t="s">
        <v>7389</v>
      </c>
      <c r="I2181" t="s">
        <v>14</v>
      </c>
      <c r="J2181" t="s">
        <v>2095</v>
      </c>
      <c r="K2181">
        <v>16</v>
      </c>
      <c r="L2181" t="s">
        <v>4446</v>
      </c>
      <c r="M2181">
        <v>6.7266012751223195E-2</v>
      </c>
      <c r="N2181">
        <v>0.43277074918012698</v>
      </c>
    </row>
    <row r="2182" spans="1:14">
      <c r="A2182" t="s">
        <v>2203</v>
      </c>
      <c r="B2182">
        <v>19</v>
      </c>
      <c r="C2182">
        <v>11022596</v>
      </c>
      <c r="D2182">
        <v>11133272</v>
      </c>
      <c r="E2182" t="s">
        <v>5196</v>
      </c>
      <c r="F2182">
        <v>7.0000000000000007E-2</v>
      </c>
      <c r="G2182" t="s">
        <v>5247</v>
      </c>
      <c r="H2182" t="s">
        <v>7390</v>
      </c>
      <c r="I2182" t="s">
        <v>13</v>
      </c>
      <c r="J2182" t="s">
        <v>2095</v>
      </c>
      <c r="K2182">
        <v>5</v>
      </c>
      <c r="L2182" t="s">
        <v>4543</v>
      </c>
      <c r="M2182">
        <v>5.4526237774235502E-3</v>
      </c>
      <c r="N2182">
        <v>0.508202295936107</v>
      </c>
    </row>
    <row r="2183" spans="1:14">
      <c r="A2183" t="s">
        <v>2203</v>
      </c>
      <c r="B2183">
        <v>19</v>
      </c>
      <c r="C2183">
        <v>11022596</v>
      </c>
      <c r="D2183">
        <v>11133272</v>
      </c>
      <c r="E2183" t="s">
        <v>5196</v>
      </c>
      <c r="F2183">
        <v>0.55000000000000004</v>
      </c>
      <c r="G2183" t="s">
        <v>5247</v>
      </c>
      <c r="H2183" t="s">
        <v>7391</v>
      </c>
      <c r="I2183" t="s">
        <v>14</v>
      </c>
      <c r="J2183" t="s">
        <v>2095</v>
      </c>
      <c r="K2183">
        <v>16</v>
      </c>
      <c r="L2183" t="s">
        <v>4531</v>
      </c>
      <c r="M2183">
        <v>0.32120409674385902</v>
      </c>
      <c r="N2183">
        <v>0.75943513520269701</v>
      </c>
    </row>
    <row r="2184" spans="1:14">
      <c r="A2184" t="s">
        <v>2204</v>
      </c>
      <c r="B2184">
        <v>2</v>
      </c>
      <c r="C2184">
        <v>117799507</v>
      </c>
      <c r="D2184">
        <v>118557083</v>
      </c>
      <c r="E2184" t="s">
        <v>5197</v>
      </c>
      <c r="F2184">
        <v>0</v>
      </c>
      <c r="G2184" t="s">
        <v>5247</v>
      </c>
      <c r="H2184" t="s">
        <v>7392</v>
      </c>
      <c r="I2184" t="s">
        <v>14</v>
      </c>
      <c r="J2184" t="s">
        <v>2095</v>
      </c>
      <c r="K2184">
        <v>16</v>
      </c>
      <c r="L2184" t="s">
        <v>5247</v>
      </c>
      <c r="M2184">
        <v>0</v>
      </c>
      <c r="N2184">
        <v>0.193607680534436</v>
      </c>
    </row>
    <row r="2185" spans="1:14">
      <c r="A2185" t="s">
        <v>2205</v>
      </c>
      <c r="B2185">
        <v>1</v>
      </c>
      <c r="C2185">
        <v>55016159</v>
      </c>
      <c r="D2185">
        <v>55481832</v>
      </c>
      <c r="E2185" t="s">
        <v>5197</v>
      </c>
      <c r="F2185">
        <v>0.01</v>
      </c>
      <c r="G2185" t="s">
        <v>5247</v>
      </c>
      <c r="H2185" t="s">
        <v>7393</v>
      </c>
      <c r="I2185" t="s">
        <v>14</v>
      </c>
      <c r="J2185" t="s">
        <v>2095</v>
      </c>
      <c r="K2185">
        <v>16</v>
      </c>
      <c r="L2185" t="s">
        <v>4525</v>
      </c>
      <c r="M2185">
        <v>3.8518796935948E-4</v>
      </c>
      <c r="N2185">
        <v>0.20935033895438801</v>
      </c>
    </row>
    <row r="2186" spans="1:14">
      <c r="A2186" t="s">
        <v>2206</v>
      </c>
      <c r="B2186">
        <v>19</v>
      </c>
      <c r="C2186">
        <v>19551411</v>
      </c>
      <c r="D2186">
        <v>19662220</v>
      </c>
      <c r="E2186" t="s">
        <v>5195</v>
      </c>
      <c r="F2186">
        <v>0</v>
      </c>
      <c r="G2186" t="s">
        <v>5247</v>
      </c>
      <c r="H2186" t="s">
        <v>7394</v>
      </c>
      <c r="I2186" t="s">
        <v>14</v>
      </c>
      <c r="J2186" t="s">
        <v>2095</v>
      </c>
      <c r="K2186">
        <v>16</v>
      </c>
      <c r="L2186" t="s">
        <v>5247</v>
      </c>
      <c r="M2186">
        <v>0</v>
      </c>
      <c r="N2186">
        <v>0.193607680534436</v>
      </c>
    </row>
    <row r="2187" spans="1:14">
      <c r="A2187" t="s">
        <v>2207</v>
      </c>
      <c r="B2187">
        <v>19</v>
      </c>
      <c r="C2187">
        <v>11095364</v>
      </c>
      <c r="D2187">
        <v>11206040</v>
      </c>
      <c r="E2187" t="s">
        <v>5195</v>
      </c>
      <c r="F2187">
        <v>0</v>
      </c>
      <c r="G2187" t="s">
        <v>5247</v>
      </c>
      <c r="H2187" t="s">
        <v>7158</v>
      </c>
      <c r="I2187" t="s">
        <v>14</v>
      </c>
      <c r="J2187" t="s">
        <v>2095</v>
      </c>
      <c r="K2187">
        <v>16</v>
      </c>
      <c r="L2187" t="s">
        <v>5247</v>
      </c>
      <c r="M2187">
        <v>0</v>
      </c>
      <c r="N2187">
        <v>0.193607680534436</v>
      </c>
    </row>
    <row r="2188" spans="1:14">
      <c r="A2188" t="s">
        <v>2208</v>
      </c>
      <c r="B2188">
        <v>2</v>
      </c>
      <c r="C2188">
        <v>26707543</v>
      </c>
      <c r="D2188">
        <v>26930411</v>
      </c>
      <c r="E2188" t="s">
        <v>5197</v>
      </c>
      <c r="F2188">
        <v>0.25</v>
      </c>
      <c r="G2188" t="s">
        <v>5247</v>
      </c>
      <c r="H2188" t="s">
        <v>7395</v>
      </c>
      <c r="I2188" t="s">
        <v>14</v>
      </c>
      <c r="J2188" t="s">
        <v>2095</v>
      </c>
      <c r="K2188">
        <v>16</v>
      </c>
      <c r="L2188" t="s">
        <v>4506</v>
      </c>
      <c r="M2188">
        <v>0.10182067491213</v>
      </c>
      <c r="N2188">
        <v>0.49498316535508802</v>
      </c>
    </row>
    <row r="2189" spans="1:14">
      <c r="A2189" t="s">
        <v>2209</v>
      </c>
      <c r="B2189">
        <v>2</v>
      </c>
      <c r="C2189">
        <v>43753492</v>
      </c>
      <c r="D2189">
        <v>43980631</v>
      </c>
      <c r="E2189" t="s">
        <v>5197</v>
      </c>
      <c r="F2189">
        <v>0</v>
      </c>
      <c r="G2189" t="s">
        <v>5247</v>
      </c>
      <c r="H2189" t="s">
        <v>7396</v>
      </c>
      <c r="I2189" t="s">
        <v>14</v>
      </c>
      <c r="J2189" t="s">
        <v>2095</v>
      </c>
      <c r="K2189">
        <v>16</v>
      </c>
      <c r="L2189" t="s">
        <v>5247</v>
      </c>
      <c r="M2189">
        <v>0</v>
      </c>
      <c r="N2189">
        <v>0.193607680534436</v>
      </c>
    </row>
    <row r="2190" spans="1:14">
      <c r="A2190" t="s">
        <v>2210</v>
      </c>
      <c r="B2190">
        <v>3</v>
      </c>
      <c r="C2190">
        <v>132490359</v>
      </c>
      <c r="D2190">
        <v>132209203</v>
      </c>
      <c r="E2190" t="s">
        <v>5196</v>
      </c>
      <c r="F2190">
        <v>0.89</v>
      </c>
      <c r="G2190" t="s">
        <v>5247</v>
      </c>
      <c r="H2190" t="s">
        <v>7397</v>
      </c>
      <c r="I2190" t="s">
        <v>14</v>
      </c>
      <c r="J2190" t="s">
        <v>2095</v>
      </c>
      <c r="K2190">
        <v>16</v>
      </c>
      <c r="L2190" t="s">
        <v>4462</v>
      </c>
      <c r="M2190">
        <v>0.65747231079635704</v>
      </c>
      <c r="N2190">
        <v>0.97151369838678303</v>
      </c>
    </row>
    <row r="2191" spans="1:14">
      <c r="A2191" t="s">
        <v>2211</v>
      </c>
      <c r="B2191">
        <v>8</v>
      </c>
      <c r="C2191">
        <v>125437164</v>
      </c>
      <c r="D2191">
        <v>126449406</v>
      </c>
      <c r="E2191" t="s">
        <v>5195</v>
      </c>
      <c r="F2191">
        <v>0</v>
      </c>
      <c r="G2191" t="s">
        <v>5247</v>
      </c>
      <c r="H2191" t="s">
        <v>7398</v>
      </c>
      <c r="I2191" t="s">
        <v>14</v>
      </c>
      <c r="J2191" t="s">
        <v>2095</v>
      </c>
      <c r="K2191">
        <v>16</v>
      </c>
      <c r="L2191" t="s">
        <v>5247</v>
      </c>
      <c r="M2191">
        <v>0</v>
      </c>
      <c r="N2191">
        <v>0.193607680534436</v>
      </c>
    </row>
    <row r="2192" spans="1:14">
      <c r="A2192" t="s">
        <v>2212</v>
      </c>
      <c r="B2192">
        <v>19</v>
      </c>
      <c r="C2192">
        <v>44869072</v>
      </c>
      <c r="D2192">
        <v>45372329</v>
      </c>
      <c r="E2192" t="s">
        <v>5198</v>
      </c>
      <c r="F2192">
        <v>0</v>
      </c>
      <c r="G2192" t="s">
        <v>5247</v>
      </c>
      <c r="H2192" t="s">
        <v>7399</v>
      </c>
      <c r="I2192" t="s">
        <v>14</v>
      </c>
      <c r="J2192" t="s">
        <v>2095</v>
      </c>
      <c r="K2192">
        <v>16</v>
      </c>
      <c r="L2192" t="s">
        <v>5247</v>
      </c>
      <c r="M2192">
        <v>0</v>
      </c>
      <c r="N2192">
        <v>0.193607680534436</v>
      </c>
    </row>
    <row r="2193" spans="1:14">
      <c r="A2193" t="s">
        <v>2213</v>
      </c>
      <c r="B2193">
        <v>5</v>
      </c>
      <c r="C2193">
        <v>75386649</v>
      </c>
      <c r="D2193">
        <v>74682474</v>
      </c>
      <c r="E2193" t="s">
        <v>5197</v>
      </c>
      <c r="F2193">
        <v>0</v>
      </c>
      <c r="G2193" t="s">
        <v>5247</v>
      </c>
      <c r="H2193" t="s">
        <v>7400</v>
      </c>
      <c r="I2193" t="s">
        <v>14</v>
      </c>
      <c r="J2193" t="s">
        <v>2095</v>
      </c>
      <c r="K2193">
        <v>16</v>
      </c>
      <c r="L2193" t="s">
        <v>5247</v>
      </c>
      <c r="M2193">
        <v>0</v>
      </c>
      <c r="N2193">
        <v>0.193607680534436</v>
      </c>
    </row>
    <row r="2194" spans="1:14">
      <c r="A2194" t="s">
        <v>2214</v>
      </c>
      <c r="B2194">
        <v>5</v>
      </c>
      <c r="C2194">
        <v>75944291</v>
      </c>
      <c r="D2194">
        <v>75240116</v>
      </c>
      <c r="E2194" t="s">
        <v>5197</v>
      </c>
      <c r="F2194">
        <v>0</v>
      </c>
      <c r="G2194" t="s">
        <v>5247</v>
      </c>
      <c r="H2194" t="s">
        <v>7401</v>
      </c>
      <c r="I2194" t="s">
        <v>14</v>
      </c>
      <c r="J2194" t="s">
        <v>2095</v>
      </c>
      <c r="K2194">
        <v>16</v>
      </c>
      <c r="L2194" t="s">
        <v>5247</v>
      </c>
      <c r="M2194">
        <v>0</v>
      </c>
      <c r="N2194">
        <v>0.193607680534436</v>
      </c>
    </row>
    <row r="2195" spans="1:14">
      <c r="A2195" t="s">
        <v>2215</v>
      </c>
      <c r="B2195">
        <v>5</v>
      </c>
      <c r="C2195">
        <v>157050820</v>
      </c>
      <c r="D2195">
        <v>156477831</v>
      </c>
      <c r="E2195" t="s">
        <v>5198</v>
      </c>
      <c r="F2195">
        <v>1</v>
      </c>
      <c r="G2195" t="s">
        <v>5247</v>
      </c>
      <c r="H2195" t="s">
        <v>7402</v>
      </c>
      <c r="I2195" t="s">
        <v>14</v>
      </c>
      <c r="J2195" t="s">
        <v>2095</v>
      </c>
      <c r="K2195">
        <v>16</v>
      </c>
      <c r="L2195" t="s">
        <v>5273</v>
      </c>
      <c r="M2195">
        <v>0.806392319465564</v>
      </c>
      <c r="N2195">
        <v>1</v>
      </c>
    </row>
    <row r="2196" spans="1:14">
      <c r="A2196" t="s">
        <v>2216</v>
      </c>
      <c r="B2196">
        <v>5</v>
      </c>
      <c r="C2196">
        <v>75321221</v>
      </c>
      <c r="D2196">
        <v>74617046</v>
      </c>
      <c r="E2196" t="s">
        <v>5197</v>
      </c>
      <c r="F2196">
        <v>0</v>
      </c>
      <c r="G2196" t="s">
        <v>5247</v>
      </c>
      <c r="H2196" t="s">
        <v>7403</v>
      </c>
      <c r="I2196" t="s">
        <v>14</v>
      </c>
      <c r="J2196" t="s">
        <v>2095</v>
      </c>
      <c r="K2196">
        <v>16</v>
      </c>
      <c r="L2196" t="s">
        <v>5247</v>
      </c>
      <c r="M2196">
        <v>0</v>
      </c>
      <c r="N2196">
        <v>0.193607680534436</v>
      </c>
    </row>
    <row r="2197" spans="1:14">
      <c r="A2197" t="s">
        <v>2217</v>
      </c>
      <c r="B2197">
        <v>19</v>
      </c>
      <c r="C2197">
        <v>44171648</v>
      </c>
      <c r="D2197">
        <v>44675801</v>
      </c>
      <c r="E2197" t="s">
        <v>5197</v>
      </c>
      <c r="F2197">
        <v>0</v>
      </c>
      <c r="G2197" t="s">
        <v>5247</v>
      </c>
      <c r="H2197" t="s">
        <v>7404</v>
      </c>
      <c r="I2197" t="s">
        <v>14</v>
      </c>
      <c r="J2197" t="s">
        <v>2095</v>
      </c>
      <c r="K2197">
        <v>16</v>
      </c>
      <c r="L2197" t="s">
        <v>5247</v>
      </c>
      <c r="M2197">
        <v>0</v>
      </c>
      <c r="N2197">
        <v>0.193607680534436</v>
      </c>
    </row>
    <row r="2198" spans="1:14">
      <c r="A2198" t="s">
        <v>2218</v>
      </c>
      <c r="B2198">
        <v>21</v>
      </c>
      <c r="C2198">
        <v>31687518</v>
      </c>
      <c r="D2198">
        <v>33059831</v>
      </c>
      <c r="E2198" t="s">
        <v>5195</v>
      </c>
      <c r="F2198">
        <v>1</v>
      </c>
      <c r="G2198" t="s">
        <v>5247</v>
      </c>
      <c r="H2198" t="s">
        <v>7405</v>
      </c>
      <c r="I2198" t="s">
        <v>14</v>
      </c>
      <c r="J2198" t="s">
        <v>2095</v>
      </c>
      <c r="K2198">
        <v>16</v>
      </c>
      <c r="L2198" t="s">
        <v>5273</v>
      </c>
      <c r="M2198">
        <v>0.806392319465564</v>
      </c>
      <c r="N2198">
        <v>1</v>
      </c>
    </row>
    <row r="2199" spans="1:14">
      <c r="A2199" t="s">
        <v>2219</v>
      </c>
      <c r="B2199">
        <v>2</v>
      </c>
      <c r="C2199">
        <v>20685561</v>
      </c>
      <c r="D2199">
        <v>20885321</v>
      </c>
      <c r="E2199" t="s">
        <v>5196</v>
      </c>
      <c r="F2199">
        <v>0.1</v>
      </c>
      <c r="G2199" t="s">
        <v>5247</v>
      </c>
      <c r="H2199" t="s">
        <v>7406</v>
      </c>
      <c r="I2199" t="s">
        <v>14</v>
      </c>
      <c r="J2199" t="s">
        <v>2095</v>
      </c>
      <c r="K2199">
        <v>16</v>
      </c>
      <c r="L2199" t="s">
        <v>4482</v>
      </c>
      <c r="M2199">
        <v>2.44002001745738E-2</v>
      </c>
      <c r="N2199">
        <v>0.33048594425297501</v>
      </c>
    </row>
    <row r="2200" spans="1:14">
      <c r="A2200" t="s">
        <v>2220</v>
      </c>
      <c r="B2200">
        <v>16</v>
      </c>
      <c r="C2200">
        <v>72109515</v>
      </c>
      <c r="D2200">
        <v>72143414</v>
      </c>
      <c r="E2200" t="s">
        <v>5196</v>
      </c>
      <c r="F2200">
        <v>0</v>
      </c>
      <c r="G2200" t="s">
        <v>5247</v>
      </c>
      <c r="H2200" t="s">
        <v>7407</v>
      </c>
      <c r="I2200" t="s">
        <v>14</v>
      </c>
      <c r="J2200" t="s">
        <v>2095</v>
      </c>
      <c r="K2200">
        <v>16</v>
      </c>
      <c r="L2200" t="s">
        <v>5247</v>
      </c>
      <c r="M2200">
        <v>0</v>
      </c>
      <c r="N2200">
        <v>0.193607680534436</v>
      </c>
    </row>
    <row r="2201" spans="1:14">
      <c r="A2201" t="s">
        <v>2221</v>
      </c>
      <c r="B2201">
        <v>17</v>
      </c>
      <c r="C2201">
        <v>69944838</v>
      </c>
      <c r="D2201">
        <v>67940979</v>
      </c>
      <c r="E2201" t="s">
        <v>5195</v>
      </c>
      <c r="F2201">
        <v>0</v>
      </c>
      <c r="G2201" t="s">
        <v>5247</v>
      </c>
      <c r="H2201" t="s">
        <v>7408</v>
      </c>
      <c r="I2201" t="s">
        <v>14</v>
      </c>
      <c r="J2201" t="s">
        <v>2095</v>
      </c>
      <c r="K2201">
        <v>16</v>
      </c>
      <c r="L2201" t="s">
        <v>5247</v>
      </c>
      <c r="M2201">
        <v>0</v>
      </c>
      <c r="N2201">
        <v>0.193607680534436</v>
      </c>
    </row>
    <row r="2202" spans="1:14">
      <c r="A2202" t="s">
        <v>2222</v>
      </c>
      <c r="B2202">
        <v>19</v>
      </c>
      <c r="C2202">
        <v>11116878</v>
      </c>
      <c r="D2202">
        <v>11227554</v>
      </c>
      <c r="E2202" t="s">
        <v>5195</v>
      </c>
      <c r="F2202">
        <v>0</v>
      </c>
      <c r="G2202" t="s">
        <v>5247</v>
      </c>
      <c r="H2202" t="s">
        <v>7409</v>
      </c>
      <c r="I2202" t="s">
        <v>14</v>
      </c>
      <c r="J2202" t="s">
        <v>2095</v>
      </c>
      <c r="K2202">
        <v>16</v>
      </c>
      <c r="L2202" t="s">
        <v>5247</v>
      </c>
      <c r="M2202">
        <v>0</v>
      </c>
      <c r="N2202">
        <v>0.193607680534436</v>
      </c>
    </row>
    <row r="2203" spans="1:14">
      <c r="A2203" t="s">
        <v>2223</v>
      </c>
      <c r="B2203">
        <v>2</v>
      </c>
      <c r="C2203">
        <v>21011127</v>
      </c>
      <c r="D2203">
        <v>21233999</v>
      </c>
      <c r="E2203" t="s">
        <v>5197</v>
      </c>
      <c r="F2203">
        <v>0</v>
      </c>
      <c r="G2203" t="s">
        <v>5247</v>
      </c>
      <c r="H2203" t="s">
        <v>7410</v>
      </c>
      <c r="I2203" t="s">
        <v>14</v>
      </c>
      <c r="J2203" t="s">
        <v>2095</v>
      </c>
      <c r="K2203">
        <v>16</v>
      </c>
      <c r="L2203" t="s">
        <v>5247</v>
      </c>
      <c r="M2203">
        <v>0</v>
      </c>
      <c r="N2203">
        <v>0.193607680534436</v>
      </c>
    </row>
    <row r="2204" spans="1:14">
      <c r="A2204" t="s">
        <v>2224</v>
      </c>
      <c r="B2204">
        <v>2</v>
      </c>
      <c r="C2204">
        <v>21005955</v>
      </c>
      <c r="D2204">
        <v>21228827</v>
      </c>
      <c r="E2204" t="s">
        <v>5195</v>
      </c>
      <c r="F2204">
        <v>0</v>
      </c>
      <c r="G2204" t="s">
        <v>5247</v>
      </c>
      <c r="H2204" t="s">
        <v>7411</v>
      </c>
      <c r="I2204" t="s">
        <v>14</v>
      </c>
      <c r="J2204" t="s">
        <v>2095</v>
      </c>
      <c r="K2204">
        <v>16</v>
      </c>
      <c r="L2204" t="s">
        <v>5247</v>
      </c>
      <c r="M2204">
        <v>0</v>
      </c>
      <c r="N2204">
        <v>0.193607680534436</v>
      </c>
    </row>
    <row r="2205" spans="1:14">
      <c r="A2205" t="s">
        <v>2225</v>
      </c>
      <c r="B2205">
        <v>16</v>
      </c>
      <c r="C2205">
        <v>79470160</v>
      </c>
      <c r="D2205">
        <v>79504057</v>
      </c>
      <c r="E2205" t="s">
        <v>5196</v>
      </c>
      <c r="F2205">
        <v>0.08</v>
      </c>
      <c r="G2205" t="s">
        <v>5247</v>
      </c>
      <c r="H2205" t="s">
        <v>7412</v>
      </c>
      <c r="I2205" t="s">
        <v>10</v>
      </c>
      <c r="J2205" t="s">
        <v>2095</v>
      </c>
      <c r="K2205">
        <v>7</v>
      </c>
      <c r="L2205" t="s">
        <v>4447</v>
      </c>
      <c r="M2205">
        <v>9.2151622807254505E-3</v>
      </c>
      <c r="N2205">
        <v>0.44842240317529197</v>
      </c>
    </row>
    <row r="2206" spans="1:14">
      <c r="A2206" t="s">
        <v>2225</v>
      </c>
      <c r="B2206">
        <v>16</v>
      </c>
      <c r="C2206">
        <v>79470160</v>
      </c>
      <c r="D2206">
        <v>79504057</v>
      </c>
      <c r="E2206" t="s">
        <v>5196</v>
      </c>
      <c r="F2206">
        <v>0.12</v>
      </c>
      <c r="G2206" t="s">
        <v>5247</v>
      </c>
      <c r="H2206" t="s">
        <v>7413</v>
      </c>
      <c r="I2206" t="s">
        <v>13</v>
      </c>
      <c r="J2206" t="s">
        <v>2095</v>
      </c>
      <c r="K2206">
        <v>7</v>
      </c>
      <c r="L2206" t="s">
        <v>4457</v>
      </c>
      <c r="M2206">
        <v>1.89620440413471E-2</v>
      </c>
      <c r="N2206">
        <v>0.490329086609335</v>
      </c>
    </row>
    <row r="2207" spans="1:14">
      <c r="A2207" t="s">
        <v>2225</v>
      </c>
      <c r="B2207">
        <v>16</v>
      </c>
      <c r="C2207">
        <v>79470160</v>
      </c>
      <c r="D2207">
        <v>79504057</v>
      </c>
      <c r="E2207" t="s">
        <v>5196</v>
      </c>
      <c r="F2207">
        <v>0.32</v>
      </c>
      <c r="G2207" t="s">
        <v>5247</v>
      </c>
      <c r="H2207" t="s">
        <v>7414</v>
      </c>
      <c r="I2207" t="s">
        <v>14</v>
      </c>
      <c r="J2207" t="s">
        <v>2095</v>
      </c>
      <c r="K2207">
        <v>16</v>
      </c>
      <c r="L2207" t="s">
        <v>4450</v>
      </c>
      <c r="M2207">
        <v>0.14665833863345301</v>
      </c>
      <c r="N2207">
        <v>0.56304042635894402</v>
      </c>
    </row>
    <row r="2208" spans="1:14">
      <c r="A2208" t="s">
        <v>2227</v>
      </c>
      <c r="B2208">
        <v>1</v>
      </c>
      <c r="C2208">
        <v>220801995</v>
      </c>
      <c r="D2208">
        <v>220975337</v>
      </c>
      <c r="E2208" t="s">
        <v>5197</v>
      </c>
      <c r="F2208">
        <v>0.72</v>
      </c>
      <c r="G2208" t="s">
        <v>5247</v>
      </c>
      <c r="H2208" t="s">
        <v>7415</v>
      </c>
      <c r="I2208" t="s">
        <v>14</v>
      </c>
      <c r="J2208" t="s">
        <v>2095</v>
      </c>
      <c r="K2208">
        <v>16</v>
      </c>
      <c r="L2208" t="s">
        <v>4516</v>
      </c>
      <c r="M2208">
        <v>0.47530353741797399</v>
      </c>
      <c r="N2208">
        <v>0.87950908314687404</v>
      </c>
    </row>
    <row r="2209" spans="1:14">
      <c r="A2209" t="s">
        <v>2228</v>
      </c>
      <c r="B2209">
        <v>11</v>
      </c>
      <c r="C2209">
        <v>126357131</v>
      </c>
      <c r="D2209">
        <v>126227026</v>
      </c>
      <c r="E2209" t="s">
        <v>5197</v>
      </c>
      <c r="F2209">
        <v>1</v>
      </c>
      <c r="G2209" t="s">
        <v>5247</v>
      </c>
      <c r="H2209" t="s">
        <v>7416</v>
      </c>
      <c r="I2209" t="s">
        <v>14</v>
      </c>
      <c r="J2209" t="s">
        <v>2095</v>
      </c>
      <c r="K2209">
        <v>16</v>
      </c>
      <c r="L2209" t="s">
        <v>5273</v>
      </c>
      <c r="M2209">
        <v>0.806392319465564</v>
      </c>
      <c r="N2209">
        <v>1</v>
      </c>
    </row>
    <row r="2210" spans="1:14">
      <c r="A2210" t="s">
        <v>2229</v>
      </c>
      <c r="B2210">
        <v>20</v>
      </c>
      <c r="C2210">
        <v>40563663</v>
      </c>
      <c r="D2210">
        <v>39192303</v>
      </c>
      <c r="E2210" t="s">
        <v>5197</v>
      </c>
      <c r="F2210">
        <v>1</v>
      </c>
      <c r="G2210" t="s">
        <v>5247</v>
      </c>
      <c r="H2210" t="s">
        <v>7417</v>
      </c>
      <c r="I2210" t="s">
        <v>14</v>
      </c>
      <c r="J2210" t="s">
        <v>2095</v>
      </c>
      <c r="K2210">
        <v>16</v>
      </c>
      <c r="L2210" t="s">
        <v>5273</v>
      </c>
      <c r="M2210">
        <v>0.806392319465564</v>
      </c>
      <c r="N2210">
        <v>1</v>
      </c>
    </row>
    <row r="2211" spans="1:14">
      <c r="A2211" t="s">
        <v>2230</v>
      </c>
      <c r="B2211">
        <v>2</v>
      </c>
      <c r="C2211">
        <v>120551912</v>
      </c>
      <c r="D2211">
        <v>121309488</v>
      </c>
      <c r="E2211" t="s">
        <v>5195</v>
      </c>
      <c r="F2211">
        <v>0.32</v>
      </c>
      <c r="G2211" t="s">
        <v>5247</v>
      </c>
      <c r="H2211" t="s">
        <v>7418</v>
      </c>
      <c r="I2211" t="s">
        <v>14</v>
      </c>
      <c r="J2211" t="s">
        <v>2095</v>
      </c>
      <c r="K2211">
        <v>16</v>
      </c>
      <c r="L2211" t="s">
        <v>4450</v>
      </c>
      <c r="M2211">
        <v>0.14665833863345301</v>
      </c>
      <c r="N2211">
        <v>0.56304042635894402</v>
      </c>
    </row>
    <row r="2212" spans="1:14">
      <c r="A2212" t="s">
        <v>2231</v>
      </c>
      <c r="B2212">
        <v>4</v>
      </c>
      <c r="C2212">
        <v>40416653</v>
      </c>
      <c r="D2212">
        <v>40418670</v>
      </c>
      <c r="E2212" t="s">
        <v>5197</v>
      </c>
      <c r="F2212">
        <v>0.31</v>
      </c>
      <c r="G2212" t="s">
        <v>5247</v>
      </c>
      <c r="H2212" t="s">
        <v>7419</v>
      </c>
      <c r="I2212" t="s">
        <v>14</v>
      </c>
      <c r="J2212" t="s">
        <v>2095</v>
      </c>
      <c r="K2212">
        <v>16</v>
      </c>
      <c r="L2212" t="s">
        <v>4485</v>
      </c>
      <c r="M2212">
        <v>0.13998639527478901</v>
      </c>
      <c r="N2212">
        <v>0.553584523328297</v>
      </c>
    </row>
    <row r="2213" spans="1:14">
      <c r="A2213" t="s">
        <v>2232</v>
      </c>
      <c r="B2213">
        <v>9</v>
      </c>
      <c r="C2213">
        <v>104824472</v>
      </c>
      <c r="D2213">
        <v>107586753</v>
      </c>
      <c r="E2213" t="s">
        <v>5195</v>
      </c>
      <c r="F2213">
        <v>0.93</v>
      </c>
      <c r="G2213" t="s">
        <v>5247</v>
      </c>
      <c r="H2213" t="s">
        <v>7420</v>
      </c>
      <c r="I2213" t="s">
        <v>14</v>
      </c>
      <c r="J2213" t="s">
        <v>2095</v>
      </c>
      <c r="K2213">
        <v>16</v>
      </c>
      <c r="L2213" t="s">
        <v>4463</v>
      </c>
      <c r="M2213">
        <v>0.70698232304377695</v>
      </c>
      <c r="N2213">
        <v>0.98651507169660801</v>
      </c>
    </row>
    <row r="2214" spans="1:14">
      <c r="A2214" t="s">
        <v>2233</v>
      </c>
      <c r="B2214">
        <v>16</v>
      </c>
      <c r="C2214">
        <v>72150730</v>
      </c>
      <c r="D2214">
        <v>72184629</v>
      </c>
      <c r="E2214" t="s">
        <v>5195</v>
      </c>
      <c r="F2214">
        <v>0</v>
      </c>
      <c r="G2214" t="s">
        <v>5247</v>
      </c>
      <c r="H2214" t="s">
        <v>7421</v>
      </c>
      <c r="I2214" t="s">
        <v>14</v>
      </c>
      <c r="J2214" t="s">
        <v>2095</v>
      </c>
      <c r="K2214">
        <v>16</v>
      </c>
      <c r="L2214" t="s">
        <v>5247</v>
      </c>
      <c r="M2214">
        <v>0</v>
      </c>
      <c r="N2214">
        <v>0.193607680534436</v>
      </c>
    </row>
    <row r="2215" spans="1:14">
      <c r="A2215" t="s">
        <v>2234</v>
      </c>
      <c r="B2215">
        <v>7</v>
      </c>
      <c r="C2215">
        <v>44582687</v>
      </c>
      <c r="D2215">
        <v>44622286</v>
      </c>
      <c r="E2215" t="s">
        <v>5196</v>
      </c>
      <c r="F2215">
        <v>0.45</v>
      </c>
      <c r="G2215" t="s">
        <v>5247</v>
      </c>
      <c r="H2215" t="s">
        <v>7422</v>
      </c>
      <c r="I2215" t="s">
        <v>10</v>
      </c>
      <c r="J2215" t="s">
        <v>2095</v>
      </c>
      <c r="K2215">
        <v>5</v>
      </c>
      <c r="L2215" t="s">
        <v>4469</v>
      </c>
      <c r="M2215">
        <v>0.143080931366353</v>
      </c>
      <c r="N2215">
        <v>0.80036731511196402</v>
      </c>
    </row>
    <row r="2216" spans="1:14">
      <c r="A2216" t="s">
        <v>2234</v>
      </c>
      <c r="B2216">
        <v>7</v>
      </c>
      <c r="C2216">
        <v>44582687</v>
      </c>
      <c r="D2216">
        <v>44622286</v>
      </c>
      <c r="E2216" t="s">
        <v>5196</v>
      </c>
      <c r="F2216">
        <v>0.32</v>
      </c>
      <c r="G2216" t="s">
        <v>5247</v>
      </c>
      <c r="H2216" t="s">
        <v>7423</v>
      </c>
      <c r="I2216" t="s">
        <v>14</v>
      </c>
      <c r="J2216" t="s">
        <v>2095</v>
      </c>
      <c r="K2216">
        <v>16</v>
      </c>
      <c r="L2216" t="s">
        <v>4450</v>
      </c>
      <c r="M2216">
        <v>0.14665833863345301</v>
      </c>
      <c r="N2216">
        <v>0.56304042635894402</v>
      </c>
    </row>
    <row r="2217" spans="1:14">
      <c r="A2217" t="s">
        <v>2235</v>
      </c>
      <c r="B2217">
        <v>6</v>
      </c>
      <c r="C2217">
        <v>16130925</v>
      </c>
      <c r="D2217">
        <v>16131156</v>
      </c>
      <c r="E2217" t="s">
        <v>5197</v>
      </c>
      <c r="F2217">
        <v>0.42</v>
      </c>
      <c r="G2217" t="s">
        <v>5247</v>
      </c>
      <c r="H2217" t="s">
        <v>7424</v>
      </c>
      <c r="I2217" t="s">
        <v>10</v>
      </c>
      <c r="J2217" t="s">
        <v>2095</v>
      </c>
      <c r="K2217">
        <v>5</v>
      </c>
      <c r="L2217" t="s">
        <v>4508</v>
      </c>
      <c r="M2217">
        <v>0.12757655534770301</v>
      </c>
      <c r="N2217">
        <v>0.78194063901760502</v>
      </c>
    </row>
    <row r="2218" spans="1:14">
      <c r="A2218" t="s">
        <v>2235</v>
      </c>
      <c r="B2218">
        <v>6</v>
      </c>
      <c r="C2218">
        <v>16130925</v>
      </c>
      <c r="D2218">
        <v>16131156</v>
      </c>
      <c r="E2218" t="s">
        <v>5197</v>
      </c>
      <c r="F2218">
        <v>0.34</v>
      </c>
      <c r="G2218" t="s">
        <v>5247</v>
      </c>
      <c r="H2218" t="s">
        <v>7425</v>
      </c>
      <c r="I2218" t="s">
        <v>13</v>
      </c>
      <c r="J2218" t="s">
        <v>2095</v>
      </c>
      <c r="K2218">
        <v>5</v>
      </c>
      <c r="L2218" t="s">
        <v>4565</v>
      </c>
      <c r="M2218">
        <v>8.96257980918721E-2</v>
      </c>
      <c r="N2218">
        <v>0.72940859063874397</v>
      </c>
    </row>
    <row r="2219" spans="1:14">
      <c r="A2219" t="s">
        <v>2235</v>
      </c>
      <c r="B2219">
        <v>6</v>
      </c>
      <c r="C2219">
        <v>16130925</v>
      </c>
      <c r="D2219">
        <v>16131156</v>
      </c>
      <c r="E2219" t="s">
        <v>5197</v>
      </c>
      <c r="F2219">
        <v>0.23</v>
      </c>
      <c r="G2219" t="s">
        <v>5247</v>
      </c>
      <c r="H2219" t="s">
        <v>7426</v>
      </c>
      <c r="I2219" t="s">
        <v>14</v>
      </c>
      <c r="J2219" t="s">
        <v>2095</v>
      </c>
      <c r="K2219">
        <v>16</v>
      </c>
      <c r="L2219" t="s">
        <v>4478</v>
      </c>
      <c r="M2219">
        <v>8.9866955870574194E-2</v>
      </c>
      <c r="N2219">
        <v>0.47468119161802202</v>
      </c>
    </row>
    <row r="2220" spans="1:14">
      <c r="A2220" t="s">
        <v>2236</v>
      </c>
      <c r="B2220">
        <v>13</v>
      </c>
      <c r="C2220">
        <v>32385062</v>
      </c>
      <c r="D2220">
        <v>32959199</v>
      </c>
      <c r="E2220" t="s">
        <v>5197</v>
      </c>
      <c r="F2220">
        <v>0.32</v>
      </c>
      <c r="G2220" t="s">
        <v>5247</v>
      </c>
      <c r="H2220" t="s">
        <v>7427</v>
      </c>
      <c r="I2220" t="s">
        <v>14</v>
      </c>
      <c r="J2220" t="s">
        <v>2095</v>
      </c>
      <c r="K2220">
        <v>16</v>
      </c>
      <c r="L2220" t="s">
        <v>4450</v>
      </c>
      <c r="M2220">
        <v>0.14665833863345301</v>
      </c>
      <c r="N2220">
        <v>0.56304042635894402</v>
      </c>
    </row>
    <row r="2221" spans="1:14">
      <c r="A2221" t="s">
        <v>2237</v>
      </c>
      <c r="B2221">
        <v>7</v>
      </c>
      <c r="C2221">
        <v>21544470</v>
      </c>
      <c r="D2221">
        <v>21584088</v>
      </c>
      <c r="E2221" t="s">
        <v>5196</v>
      </c>
      <c r="F2221">
        <v>0.27</v>
      </c>
      <c r="G2221" t="s">
        <v>5247</v>
      </c>
      <c r="H2221" t="s">
        <v>7428</v>
      </c>
      <c r="I2221" t="s">
        <v>10</v>
      </c>
      <c r="J2221" t="s">
        <v>2095</v>
      </c>
      <c r="K2221">
        <v>5</v>
      </c>
      <c r="L2221" t="s">
        <v>4541</v>
      </c>
      <c r="M2221">
        <v>6.0701776889939399E-2</v>
      </c>
      <c r="N2221">
        <v>0.67916015691032094</v>
      </c>
    </row>
    <row r="2222" spans="1:14">
      <c r="A2222" t="s">
        <v>2237</v>
      </c>
      <c r="B2222">
        <v>7</v>
      </c>
      <c r="C2222">
        <v>21544470</v>
      </c>
      <c r="D2222">
        <v>21584088</v>
      </c>
      <c r="E2222" t="s">
        <v>5196</v>
      </c>
      <c r="F2222">
        <v>0.48</v>
      </c>
      <c r="G2222" t="s">
        <v>5247</v>
      </c>
      <c r="H2222" t="s">
        <v>7429</v>
      </c>
      <c r="I2222" t="s">
        <v>14</v>
      </c>
      <c r="J2222" t="s">
        <v>2095</v>
      </c>
      <c r="K2222">
        <v>16</v>
      </c>
      <c r="L2222" t="s">
        <v>4549</v>
      </c>
      <c r="M2222">
        <v>0.26400976338675802</v>
      </c>
      <c r="N2222">
        <v>0.70373454383461997</v>
      </c>
    </row>
    <row r="2223" spans="1:14">
      <c r="A2223" t="s">
        <v>2238</v>
      </c>
      <c r="B2223">
        <v>2</v>
      </c>
      <c r="C2223">
        <v>168974005</v>
      </c>
      <c r="D2223">
        <v>169830515</v>
      </c>
      <c r="E2223" t="s">
        <v>5198</v>
      </c>
      <c r="F2223">
        <v>0</v>
      </c>
      <c r="G2223" t="s">
        <v>5247</v>
      </c>
      <c r="H2223" t="s">
        <v>7430</v>
      </c>
      <c r="I2223" t="s">
        <v>10</v>
      </c>
      <c r="J2223" t="s">
        <v>2095</v>
      </c>
      <c r="K2223">
        <v>7</v>
      </c>
      <c r="L2223" t="s">
        <v>5247</v>
      </c>
      <c r="M2223">
        <v>0</v>
      </c>
      <c r="N2223">
        <v>0.35433043506668699</v>
      </c>
    </row>
    <row r="2224" spans="1:14">
      <c r="A2224" t="s">
        <v>2238</v>
      </c>
      <c r="B2224">
        <v>2</v>
      </c>
      <c r="C2224">
        <v>168974005</v>
      </c>
      <c r="D2224">
        <v>169830515</v>
      </c>
      <c r="E2224" t="s">
        <v>5198</v>
      </c>
      <c r="F2224">
        <v>0</v>
      </c>
      <c r="G2224" t="s">
        <v>5247</v>
      </c>
      <c r="H2224" t="s">
        <v>7431</v>
      </c>
      <c r="I2224" t="s">
        <v>13</v>
      </c>
      <c r="J2224" t="s">
        <v>2095</v>
      </c>
      <c r="K2224">
        <v>7</v>
      </c>
      <c r="L2224" t="s">
        <v>5247</v>
      </c>
      <c r="M2224">
        <v>0</v>
      </c>
      <c r="N2224">
        <v>0.35433043506668699</v>
      </c>
    </row>
    <row r="2225" spans="1:14">
      <c r="A2225" t="s">
        <v>2238</v>
      </c>
      <c r="B2225">
        <v>2</v>
      </c>
      <c r="C2225">
        <v>168974005</v>
      </c>
      <c r="D2225">
        <v>169830515</v>
      </c>
      <c r="E2225" t="s">
        <v>5198</v>
      </c>
      <c r="F2225">
        <v>0.13</v>
      </c>
      <c r="G2225" t="s">
        <v>5247</v>
      </c>
      <c r="H2225" t="s">
        <v>7432</v>
      </c>
      <c r="I2225" t="s">
        <v>14</v>
      </c>
      <c r="J2225" t="s">
        <v>2095</v>
      </c>
      <c r="K2225">
        <v>16</v>
      </c>
      <c r="L2225" t="s">
        <v>4456</v>
      </c>
      <c r="M2225">
        <v>3.7231133725714703E-2</v>
      </c>
      <c r="N2225">
        <v>0.36603854986976803</v>
      </c>
    </row>
    <row r="2226" spans="1:14">
      <c r="A2226" t="s">
        <v>2239</v>
      </c>
      <c r="B2226">
        <v>6</v>
      </c>
      <c r="C2226">
        <v>16108932</v>
      </c>
      <c r="D2226">
        <v>16109163</v>
      </c>
      <c r="E2226" t="s">
        <v>5196</v>
      </c>
      <c r="F2226">
        <v>0.27</v>
      </c>
      <c r="G2226" t="s">
        <v>5247</v>
      </c>
      <c r="H2226" t="s">
        <v>7433</v>
      </c>
      <c r="I2226" t="s">
        <v>10</v>
      </c>
      <c r="J2226" t="s">
        <v>2095</v>
      </c>
      <c r="K2226">
        <v>7</v>
      </c>
      <c r="L2226" t="s">
        <v>4541</v>
      </c>
      <c r="M2226">
        <v>7.4945594572426805E-2</v>
      </c>
      <c r="N2226">
        <v>0.62804640555824898</v>
      </c>
    </row>
    <row r="2227" spans="1:14">
      <c r="A2227" t="s">
        <v>2239</v>
      </c>
      <c r="B2227">
        <v>6</v>
      </c>
      <c r="C2227">
        <v>16108932</v>
      </c>
      <c r="D2227">
        <v>16109163</v>
      </c>
      <c r="E2227" t="s">
        <v>5196</v>
      </c>
      <c r="F2227">
        <v>0.37</v>
      </c>
      <c r="G2227" t="s">
        <v>5247</v>
      </c>
      <c r="H2227" t="s">
        <v>7434</v>
      </c>
      <c r="I2227" t="s">
        <v>14</v>
      </c>
      <c r="J2227" t="s">
        <v>2095</v>
      </c>
      <c r="K2227">
        <v>16</v>
      </c>
      <c r="L2227" t="s">
        <v>4505</v>
      </c>
      <c r="M2227">
        <v>0.18124511290142301</v>
      </c>
      <c r="N2227">
        <v>0.60909288403753004</v>
      </c>
    </row>
    <row r="2228" spans="1:14">
      <c r="A2228" t="s">
        <v>2241</v>
      </c>
      <c r="B2228">
        <v>19</v>
      </c>
      <c r="C2228">
        <v>10916950</v>
      </c>
      <c r="D2228">
        <v>11027626</v>
      </c>
      <c r="E2228" t="s">
        <v>5197</v>
      </c>
      <c r="F2228">
        <v>0.6</v>
      </c>
      <c r="G2228" t="s">
        <v>5247</v>
      </c>
      <c r="H2228" t="s">
        <v>7435</v>
      </c>
      <c r="I2228" t="s">
        <v>14</v>
      </c>
      <c r="J2228" t="s">
        <v>2095</v>
      </c>
      <c r="K2228">
        <v>16</v>
      </c>
      <c r="L2228" t="s">
        <v>4486</v>
      </c>
      <c r="M2228">
        <v>0.36421214799474599</v>
      </c>
      <c r="N2228">
        <v>0.79706631589836696</v>
      </c>
    </row>
    <row r="2229" spans="1:14">
      <c r="A2229" t="s">
        <v>2242</v>
      </c>
      <c r="B2229">
        <v>14</v>
      </c>
      <c r="C2229">
        <v>24413852</v>
      </c>
      <c r="D2229">
        <v>24883058</v>
      </c>
      <c r="E2229" t="s">
        <v>5197</v>
      </c>
      <c r="F2229">
        <v>0.43</v>
      </c>
      <c r="G2229" t="s">
        <v>5247</v>
      </c>
      <c r="H2229" t="s">
        <v>7436</v>
      </c>
      <c r="I2229" t="s">
        <v>14</v>
      </c>
      <c r="J2229" t="s">
        <v>2095</v>
      </c>
      <c r="K2229">
        <v>16</v>
      </c>
      <c r="L2229" t="s">
        <v>4520</v>
      </c>
      <c r="M2229">
        <v>0.22529371473349299</v>
      </c>
      <c r="N2229">
        <v>0.66181136054132805</v>
      </c>
    </row>
    <row r="2230" spans="1:14">
      <c r="A2230" t="s">
        <v>2243</v>
      </c>
      <c r="B2230">
        <v>7</v>
      </c>
      <c r="C2230">
        <v>134706212</v>
      </c>
      <c r="D2230">
        <v>134390964</v>
      </c>
      <c r="E2230" t="s">
        <v>5195</v>
      </c>
      <c r="F2230">
        <v>0.69</v>
      </c>
      <c r="G2230" t="s">
        <v>5247</v>
      </c>
      <c r="H2230" t="s">
        <v>7437</v>
      </c>
      <c r="I2230" t="s">
        <v>14</v>
      </c>
      <c r="J2230" t="s">
        <v>2095</v>
      </c>
      <c r="K2230">
        <v>16</v>
      </c>
      <c r="L2230" t="s">
        <v>4566</v>
      </c>
      <c r="M2230">
        <v>0.446415476671703</v>
      </c>
      <c r="N2230">
        <v>0.86001360472521104</v>
      </c>
    </row>
    <row r="2231" spans="1:14">
      <c r="A2231" t="s">
        <v>2244</v>
      </c>
      <c r="B2231">
        <v>1</v>
      </c>
      <c r="C2231">
        <v>54999070</v>
      </c>
      <c r="D2231">
        <v>55464743</v>
      </c>
      <c r="E2231" t="s">
        <v>5197</v>
      </c>
      <c r="F2231">
        <v>0.85</v>
      </c>
      <c r="G2231" t="s">
        <v>5247</v>
      </c>
      <c r="H2231" t="s">
        <v>7438</v>
      </c>
      <c r="I2231" t="s">
        <v>10</v>
      </c>
      <c r="J2231" t="s">
        <v>2095</v>
      </c>
      <c r="K2231">
        <v>5</v>
      </c>
      <c r="L2231" t="s">
        <v>4524</v>
      </c>
      <c r="M2231">
        <v>0.41771434044381001</v>
      </c>
      <c r="N2231">
        <v>0.97814793420796797</v>
      </c>
    </row>
    <row r="2232" spans="1:14">
      <c r="A2232" t="s">
        <v>2244</v>
      </c>
      <c r="B2232">
        <v>1</v>
      </c>
      <c r="C2232">
        <v>54999070</v>
      </c>
      <c r="D2232">
        <v>55464743</v>
      </c>
      <c r="E2232" t="s">
        <v>5197</v>
      </c>
      <c r="F2232">
        <v>0.45</v>
      </c>
      <c r="G2232" t="s">
        <v>5247</v>
      </c>
      <c r="H2232" t="s">
        <v>7439</v>
      </c>
      <c r="I2232" t="s">
        <v>13</v>
      </c>
      <c r="J2232" t="s">
        <v>2095</v>
      </c>
      <c r="K2232">
        <v>7</v>
      </c>
      <c r="L2232" t="s">
        <v>4469</v>
      </c>
      <c r="M2232">
        <v>0.17105061905799401</v>
      </c>
      <c r="N2232">
        <v>0.76438242444867499</v>
      </c>
    </row>
    <row r="2233" spans="1:14">
      <c r="A2233" t="s">
        <v>2244</v>
      </c>
      <c r="B2233">
        <v>1</v>
      </c>
      <c r="C2233">
        <v>54999070</v>
      </c>
      <c r="D2233">
        <v>55464743</v>
      </c>
      <c r="E2233" t="s">
        <v>5197</v>
      </c>
      <c r="F2233">
        <v>0.77</v>
      </c>
      <c r="G2233" t="s">
        <v>5247</v>
      </c>
      <c r="H2233" t="s">
        <v>7440</v>
      </c>
      <c r="I2233" t="s">
        <v>14</v>
      </c>
      <c r="J2233" t="s">
        <v>2095</v>
      </c>
      <c r="K2233">
        <v>16</v>
      </c>
      <c r="L2233" t="s">
        <v>4523</v>
      </c>
      <c r="M2233">
        <v>0.52531880838197897</v>
      </c>
      <c r="N2233">
        <v>0.91013304412942597</v>
      </c>
    </row>
    <row r="2234" spans="1:14">
      <c r="A2234" t="s">
        <v>2247</v>
      </c>
      <c r="B2234">
        <v>1</v>
      </c>
      <c r="C2234">
        <v>234713592</v>
      </c>
      <c r="D2234">
        <v>234849339</v>
      </c>
      <c r="E2234" t="s">
        <v>5196</v>
      </c>
      <c r="F2234">
        <v>0.51</v>
      </c>
      <c r="G2234" t="s">
        <v>5247</v>
      </c>
      <c r="H2234" t="s">
        <v>7441</v>
      </c>
      <c r="I2234" t="s">
        <v>14</v>
      </c>
      <c r="J2234" t="s">
        <v>2095</v>
      </c>
      <c r="K2234">
        <v>16</v>
      </c>
      <c r="L2234" t="s">
        <v>4514</v>
      </c>
      <c r="M2234">
        <v>0.28809504412547499</v>
      </c>
      <c r="N2234">
        <v>0.72803280226383604</v>
      </c>
    </row>
    <row r="2235" spans="1:14">
      <c r="A2235" t="s">
        <v>2248</v>
      </c>
      <c r="B2235">
        <v>17</v>
      </c>
      <c r="C2235">
        <v>59798193</v>
      </c>
      <c r="D2235">
        <v>57875554</v>
      </c>
      <c r="E2235" t="s">
        <v>5198</v>
      </c>
      <c r="F2235">
        <v>0.86</v>
      </c>
      <c r="G2235" t="s">
        <v>5247</v>
      </c>
      <c r="H2235" t="s">
        <v>7442</v>
      </c>
      <c r="I2235" t="s">
        <v>14</v>
      </c>
      <c r="J2235" t="s">
        <v>2095</v>
      </c>
      <c r="K2235">
        <v>16</v>
      </c>
      <c r="L2235" t="s">
        <v>4474</v>
      </c>
      <c r="M2235">
        <v>0.62246714258948999</v>
      </c>
      <c r="N2235">
        <v>0.95813532742571605</v>
      </c>
    </row>
    <row r="2236" spans="1:14">
      <c r="A2236" t="s">
        <v>2249</v>
      </c>
      <c r="B2236">
        <v>8</v>
      </c>
      <c r="C2236">
        <v>115655407</v>
      </c>
      <c r="D2236">
        <v>116667634</v>
      </c>
      <c r="E2236" t="s">
        <v>5196</v>
      </c>
      <c r="F2236">
        <v>1</v>
      </c>
      <c r="G2236" t="s">
        <v>5247</v>
      </c>
      <c r="H2236" t="s">
        <v>7443</v>
      </c>
      <c r="I2236" t="s">
        <v>14</v>
      </c>
      <c r="J2236" t="s">
        <v>2095</v>
      </c>
      <c r="K2236">
        <v>16</v>
      </c>
      <c r="L2236" t="s">
        <v>5273</v>
      </c>
      <c r="M2236">
        <v>0.806392319465564</v>
      </c>
      <c r="N2236">
        <v>1</v>
      </c>
    </row>
    <row r="2237" spans="1:14">
      <c r="A2237" t="s">
        <v>2250</v>
      </c>
      <c r="B2237">
        <v>19</v>
      </c>
      <c r="C2237">
        <v>11118542</v>
      </c>
      <c r="D2237">
        <v>11229218</v>
      </c>
      <c r="E2237" t="s">
        <v>5196</v>
      </c>
      <c r="F2237">
        <v>0.54</v>
      </c>
      <c r="G2237" t="s">
        <v>5247</v>
      </c>
      <c r="H2237" t="s">
        <v>7444</v>
      </c>
      <c r="I2237" t="s">
        <v>14</v>
      </c>
      <c r="J2237" t="s">
        <v>2095</v>
      </c>
      <c r="K2237">
        <v>16</v>
      </c>
      <c r="L2237" t="s">
        <v>4564</v>
      </c>
      <c r="M2237">
        <v>0.31281977470891997</v>
      </c>
      <c r="N2237">
        <v>0.75169161084832503</v>
      </c>
    </row>
    <row r="2238" spans="1:14">
      <c r="A2238" t="s">
        <v>2251</v>
      </c>
      <c r="B2238">
        <v>1</v>
      </c>
      <c r="C2238">
        <v>220797706</v>
      </c>
      <c r="D2238">
        <v>220971048</v>
      </c>
      <c r="E2238" t="s">
        <v>5195</v>
      </c>
      <c r="F2238">
        <v>0</v>
      </c>
      <c r="G2238" t="s">
        <v>5247</v>
      </c>
      <c r="H2238" t="s">
        <v>7445</v>
      </c>
      <c r="I2238" t="s">
        <v>14</v>
      </c>
      <c r="J2238" t="s">
        <v>2095</v>
      </c>
      <c r="K2238">
        <v>16</v>
      </c>
      <c r="L2238" t="s">
        <v>5247</v>
      </c>
      <c r="M2238">
        <v>0</v>
      </c>
      <c r="N2238">
        <v>0.193607680534436</v>
      </c>
    </row>
    <row r="2239" spans="1:14">
      <c r="A2239" t="s">
        <v>2252</v>
      </c>
      <c r="B2239">
        <v>19</v>
      </c>
      <c r="C2239">
        <v>44813881</v>
      </c>
      <c r="D2239">
        <v>45317138</v>
      </c>
      <c r="E2239" t="s">
        <v>5195</v>
      </c>
      <c r="F2239">
        <v>0</v>
      </c>
      <c r="G2239" t="s">
        <v>5247</v>
      </c>
      <c r="H2239" t="s">
        <v>7446</v>
      </c>
      <c r="I2239" t="s">
        <v>14</v>
      </c>
      <c r="J2239" t="s">
        <v>2095</v>
      </c>
      <c r="K2239">
        <v>16</v>
      </c>
      <c r="L2239" t="s">
        <v>5247</v>
      </c>
      <c r="M2239">
        <v>0</v>
      </c>
      <c r="N2239">
        <v>0.193607680534436</v>
      </c>
    </row>
    <row r="2240" spans="1:14">
      <c r="A2240" t="s">
        <v>2253</v>
      </c>
      <c r="B2240">
        <v>7</v>
      </c>
      <c r="C2240">
        <v>21409833</v>
      </c>
      <c r="D2240">
        <v>21449451</v>
      </c>
      <c r="E2240" t="s">
        <v>5197</v>
      </c>
      <c r="F2240">
        <v>0.56000000000000005</v>
      </c>
      <c r="G2240" t="s">
        <v>5247</v>
      </c>
      <c r="H2240" t="s">
        <v>7447</v>
      </c>
      <c r="I2240" t="s">
        <v>14</v>
      </c>
      <c r="J2240" t="s">
        <v>2095</v>
      </c>
      <c r="K2240">
        <v>16</v>
      </c>
      <c r="L2240" t="s">
        <v>4453</v>
      </c>
      <c r="M2240">
        <v>0.329660255894415</v>
      </c>
      <c r="N2240">
        <v>0.76710682244145301</v>
      </c>
    </row>
    <row r="2241" spans="1:14">
      <c r="A2241" t="s">
        <v>2254</v>
      </c>
      <c r="B2241">
        <v>4</v>
      </c>
      <c r="C2241">
        <v>108720535</v>
      </c>
      <c r="D2241">
        <v>109641691</v>
      </c>
      <c r="E2241" t="s">
        <v>5196</v>
      </c>
      <c r="F2241">
        <v>0</v>
      </c>
      <c r="G2241" t="s">
        <v>5247</v>
      </c>
      <c r="H2241" t="s">
        <v>7448</v>
      </c>
      <c r="I2241" t="s">
        <v>14</v>
      </c>
      <c r="J2241" t="s">
        <v>2095</v>
      </c>
      <c r="K2241">
        <v>16</v>
      </c>
      <c r="L2241" t="s">
        <v>5247</v>
      </c>
      <c r="M2241">
        <v>0</v>
      </c>
      <c r="N2241">
        <v>0.193607680534436</v>
      </c>
    </row>
    <row r="2242" spans="1:14">
      <c r="A2242" t="s">
        <v>2255</v>
      </c>
      <c r="B2242">
        <v>1</v>
      </c>
      <c r="C2242">
        <v>234973467</v>
      </c>
      <c r="D2242">
        <v>235109214</v>
      </c>
      <c r="E2242" t="s">
        <v>5195</v>
      </c>
      <c r="F2242">
        <v>0.71</v>
      </c>
      <c r="G2242" t="s">
        <v>5247</v>
      </c>
      <c r="H2242" t="s">
        <v>7449</v>
      </c>
      <c r="I2242" t="s">
        <v>14</v>
      </c>
      <c r="J2242" t="s">
        <v>2095</v>
      </c>
      <c r="K2242">
        <v>16</v>
      </c>
      <c r="L2242" t="s">
        <v>4526</v>
      </c>
      <c r="M2242">
        <v>0.46558551503246498</v>
      </c>
      <c r="N2242">
        <v>0.87309925914307196</v>
      </c>
    </row>
    <row r="2243" spans="1:14">
      <c r="A2243" t="s">
        <v>2256</v>
      </c>
      <c r="B2243">
        <v>1</v>
      </c>
      <c r="C2243">
        <v>55190402</v>
      </c>
      <c r="D2243">
        <v>55656075</v>
      </c>
      <c r="E2243" t="s">
        <v>5198</v>
      </c>
      <c r="F2243">
        <v>0.88</v>
      </c>
      <c r="G2243" t="s">
        <v>5247</v>
      </c>
      <c r="H2243" t="s">
        <v>7450</v>
      </c>
      <c r="I2243" t="s">
        <v>14</v>
      </c>
      <c r="J2243" t="s">
        <v>2095</v>
      </c>
      <c r="K2243">
        <v>16</v>
      </c>
      <c r="L2243" t="s">
        <v>4470</v>
      </c>
      <c r="M2243">
        <v>0.64562593737124996</v>
      </c>
      <c r="N2243">
        <v>0.96723222542257803</v>
      </c>
    </row>
    <row r="2244" spans="1:14">
      <c r="A2244" t="s">
        <v>2257</v>
      </c>
      <c r="B2244">
        <v>3</v>
      </c>
      <c r="C2244">
        <v>12282731</v>
      </c>
      <c r="D2244">
        <v>12324230</v>
      </c>
      <c r="E2244" t="s">
        <v>5195</v>
      </c>
      <c r="F2244">
        <v>0.13</v>
      </c>
      <c r="G2244" t="s">
        <v>5247</v>
      </c>
      <c r="H2244" t="s">
        <v>7451</v>
      </c>
      <c r="I2244" t="s">
        <v>14</v>
      </c>
      <c r="J2244" t="s">
        <v>2095</v>
      </c>
      <c r="K2244">
        <v>16</v>
      </c>
      <c r="L2244" t="s">
        <v>4456</v>
      </c>
      <c r="M2244">
        <v>3.7231133725714703E-2</v>
      </c>
      <c r="N2244">
        <v>0.36603854986976803</v>
      </c>
    </row>
    <row r="2245" spans="1:14">
      <c r="A2245" t="s">
        <v>2258</v>
      </c>
      <c r="B2245">
        <v>19</v>
      </c>
      <c r="C2245">
        <v>44739483</v>
      </c>
      <c r="D2245">
        <v>45242740</v>
      </c>
      <c r="E2245" t="s">
        <v>5196</v>
      </c>
      <c r="F2245">
        <v>0.6</v>
      </c>
      <c r="G2245" t="s">
        <v>5247</v>
      </c>
      <c r="H2245" t="s">
        <v>7452</v>
      </c>
      <c r="I2245" t="s">
        <v>14</v>
      </c>
      <c r="J2245" t="s">
        <v>2095</v>
      </c>
      <c r="K2245">
        <v>16</v>
      </c>
      <c r="L2245" t="s">
        <v>4486</v>
      </c>
      <c r="M2245">
        <v>0.36421214799474599</v>
      </c>
      <c r="N2245">
        <v>0.79706631589836696</v>
      </c>
    </row>
    <row r="2246" spans="1:14">
      <c r="A2246" t="s">
        <v>2259</v>
      </c>
      <c r="B2246">
        <v>5</v>
      </c>
      <c r="C2246">
        <v>76337690</v>
      </c>
      <c r="D2246">
        <v>75633515</v>
      </c>
      <c r="E2246" t="s">
        <v>5196</v>
      </c>
      <c r="F2246">
        <v>0</v>
      </c>
      <c r="G2246" t="s">
        <v>5247</v>
      </c>
      <c r="H2246" t="s">
        <v>7453</v>
      </c>
      <c r="I2246" t="s">
        <v>14</v>
      </c>
      <c r="J2246" t="s">
        <v>2095</v>
      </c>
      <c r="K2246">
        <v>16</v>
      </c>
      <c r="L2246" t="s">
        <v>5247</v>
      </c>
      <c r="M2246">
        <v>0</v>
      </c>
      <c r="N2246">
        <v>0.193607680534436</v>
      </c>
    </row>
    <row r="2247" spans="1:14">
      <c r="A2247" t="s">
        <v>2260</v>
      </c>
      <c r="B2247">
        <v>8</v>
      </c>
      <c r="C2247">
        <v>125432546</v>
      </c>
      <c r="D2247">
        <v>126444788</v>
      </c>
      <c r="E2247" t="s">
        <v>5196</v>
      </c>
      <c r="F2247">
        <v>0.26</v>
      </c>
      <c r="G2247" t="s">
        <v>5247</v>
      </c>
      <c r="H2247" t="s">
        <v>7454</v>
      </c>
      <c r="I2247" t="s">
        <v>14</v>
      </c>
      <c r="J2247" t="s">
        <v>2095</v>
      </c>
      <c r="K2247">
        <v>16</v>
      </c>
      <c r="L2247" t="s">
        <v>4459</v>
      </c>
      <c r="M2247">
        <v>0.10794835711853</v>
      </c>
      <c r="N2247">
        <v>0.50498332953799996</v>
      </c>
    </row>
    <row r="2248" spans="1:14">
      <c r="A2248" t="s">
        <v>2261</v>
      </c>
      <c r="B2248">
        <v>5</v>
      </c>
      <c r="C2248">
        <v>72714474</v>
      </c>
      <c r="D2248">
        <v>72010301</v>
      </c>
      <c r="E2248" t="s">
        <v>5198</v>
      </c>
      <c r="F2248">
        <v>0.89</v>
      </c>
      <c r="G2248" t="s">
        <v>5247</v>
      </c>
      <c r="H2248" t="s">
        <v>7455</v>
      </c>
      <c r="I2248" t="s">
        <v>14</v>
      </c>
      <c r="J2248" t="s">
        <v>2095</v>
      </c>
      <c r="K2248">
        <v>16</v>
      </c>
      <c r="L2248" t="s">
        <v>4462</v>
      </c>
      <c r="M2248">
        <v>0.65747231079635704</v>
      </c>
      <c r="N2248">
        <v>0.97151369838678303</v>
      </c>
    </row>
    <row r="2249" spans="1:14">
      <c r="A2249" t="s">
        <v>2262</v>
      </c>
      <c r="B2249">
        <v>5</v>
      </c>
      <c r="C2249">
        <v>72718742</v>
      </c>
      <c r="D2249">
        <v>72014569</v>
      </c>
      <c r="E2249" t="s">
        <v>5196</v>
      </c>
      <c r="F2249">
        <v>0</v>
      </c>
      <c r="G2249" t="s">
        <v>5247</v>
      </c>
      <c r="H2249" t="s">
        <v>7456</v>
      </c>
      <c r="I2249" t="s">
        <v>14</v>
      </c>
      <c r="J2249" t="s">
        <v>2095</v>
      </c>
      <c r="K2249">
        <v>16</v>
      </c>
      <c r="L2249" t="s">
        <v>5247</v>
      </c>
      <c r="M2249">
        <v>0</v>
      </c>
      <c r="N2249">
        <v>0.193607680534436</v>
      </c>
    </row>
    <row r="2250" spans="1:14">
      <c r="A2250" t="s">
        <v>2263</v>
      </c>
      <c r="B2250">
        <v>6</v>
      </c>
      <c r="C2250">
        <v>160260361</v>
      </c>
      <c r="D2250">
        <v>160681393</v>
      </c>
      <c r="E2250" t="s">
        <v>5198</v>
      </c>
      <c r="F2250">
        <v>0</v>
      </c>
      <c r="G2250" t="s">
        <v>5247</v>
      </c>
      <c r="H2250" t="s">
        <v>7457</v>
      </c>
      <c r="I2250" t="s">
        <v>14</v>
      </c>
      <c r="J2250" t="s">
        <v>2095</v>
      </c>
      <c r="K2250">
        <v>16</v>
      </c>
      <c r="L2250" t="s">
        <v>5247</v>
      </c>
      <c r="M2250">
        <v>0</v>
      </c>
      <c r="N2250">
        <v>0.193607680534436</v>
      </c>
    </row>
    <row r="2251" spans="1:14">
      <c r="A2251" t="s">
        <v>2264</v>
      </c>
      <c r="B2251">
        <v>7</v>
      </c>
      <c r="C2251">
        <v>100830815</v>
      </c>
      <c r="D2251">
        <v>100428437</v>
      </c>
      <c r="E2251" t="s">
        <v>5198</v>
      </c>
      <c r="F2251">
        <v>0</v>
      </c>
      <c r="G2251" t="s">
        <v>5247</v>
      </c>
      <c r="H2251" t="s">
        <v>7458</v>
      </c>
      <c r="I2251" t="s">
        <v>14</v>
      </c>
      <c r="J2251" t="s">
        <v>2095</v>
      </c>
      <c r="K2251">
        <v>16</v>
      </c>
      <c r="L2251" t="s">
        <v>5247</v>
      </c>
      <c r="M2251">
        <v>0</v>
      </c>
      <c r="N2251">
        <v>0.193607680534436</v>
      </c>
    </row>
    <row r="2252" spans="1:14">
      <c r="A2252" t="s">
        <v>2265</v>
      </c>
      <c r="B2252">
        <v>19</v>
      </c>
      <c r="C2252">
        <v>11214289</v>
      </c>
      <c r="D2252">
        <v>11324965</v>
      </c>
      <c r="E2252" t="s">
        <v>5195</v>
      </c>
      <c r="F2252">
        <v>0</v>
      </c>
      <c r="G2252" t="s">
        <v>5247</v>
      </c>
      <c r="H2252" t="s">
        <v>7459</v>
      </c>
      <c r="I2252" t="s">
        <v>14</v>
      </c>
      <c r="J2252" t="s">
        <v>2095</v>
      </c>
      <c r="K2252">
        <v>16</v>
      </c>
      <c r="L2252" t="s">
        <v>5247</v>
      </c>
      <c r="M2252">
        <v>0</v>
      </c>
      <c r="N2252">
        <v>0.193607680534436</v>
      </c>
    </row>
    <row r="2253" spans="1:14">
      <c r="A2253" t="s">
        <v>2266</v>
      </c>
      <c r="B2253">
        <v>5</v>
      </c>
      <c r="C2253">
        <v>75676021</v>
      </c>
      <c r="D2253">
        <v>74971846</v>
      </c>
      <c r="E2253" t="s">
        <v>5196</v>
      </c>
      <c r="F2253">
        <v>0.31</v>
      </c>
      <c r="G2253" t="s">
        <v>5247</v>
      </c>
      <c r="H2253" t="s">
        <v>7460</v>
      </c>
      <c r="I2253" t="s">
        <v>14</v>
      </c>
      <c r="J2253" t="s">
        <v>2095</v>
      </c>
      <c r="K2253">
        <v>16</v>
      </c>
      <c r="L2253" t="s">
        <v>4485</v>
      </c>
      <c r="M2253">
        <v>0.13998639527478901</v>
      </c>
      <c r="N2253">
        <v>0.553584523328297</v>
      </c>
    </row>
    <row r="2254" spans="1:14">
      <c r="A2254" t="s">
        <v>2267</v>
      </c>
      <c r="B2254">
        <v>19</v>
      </c>
      <c r="C2254">
        <v>58139929</v>
      </c>
      <c r="D2254">
        <v>58651296</v>
      </c>
      <c r="E2254" t="s">
        <v>5198</v>
      </c>
      <c r="F2254">
        <v>7.0000000000000007E-2</v>
      </c>
      <c r="G2254" t="s">
        <v>5247</v>
      </c>
      <c r="H2254" t="s">
        <v>7461</v>
      </c>
      <c r="I2254" t="s">
        <v>10</v>
      </c>
      <c r="J2254" t="s">
        <v>2095</v>
      </c>
      <c r="K2254">
        <v>5</v>
      </c>
      <c r="L2254" t="s">
        <v>4543</v>
      </c>
      <c r="M2254">
        <v>5.4526237774235502E-3</v>
      </c>
      <c r="N2254">
        <v>0.508202295936107</v>
      </c>
    </row>
    <row r="2255" spans="1:14">
      <c r="A2255" t="s">
        <v>2267</v>
      </c>
      <c r="B2255">
        <v>19</v>
      </c>
      <c r="C2255">
        <v>58139929</v>
      </c>
      <c r="D2255">
        <v>58651296</v>
      </c>
      <c r="E2255" t="s">
        <v>5198</v>
      </c>
      <c r="F2255">
        <v>0.81</v>
      </c>
      <c r="G2255" t="s">
        <v>5247</v>
      </c>
      <c r="H2255" t="s">
        <v>7462</v>
      </c>
      <c r="I2255" t="s">
        <v>14</v>
      </c>
      <c r="J2255" t="s">
        <v>2095</v>
      </c>
      <c r="K2255">
        <v>16</v>
      </c>
      <c r="L2255" t="s">
        <v>4513</v>
      </c>
      <c r="M2255">
        <v>0.56722925081987297</v>
      </c>
      <c r="N2255">
        <v>0.93273398724877699</v>
      </c>
    </row>
    <row r="2256" spans="1:14">
      <c r="A2256" t="s">
        <v>2268</v>
      </c>
      <c r="B2256">
        <v>19</v>
      </c>
      <c r="C2256">
        <v>10118904</v>
      </c>
      <c r="D2256">
        <v>10229580</v>
      </c>
      <c r="E2256" t="s">
        <v>5197</v>
      </c>
      <c r="F2256">
        <v>0</v>
      </c>
      <c r="G2256" t="s">
        <v>5247</v>
      </c>
      <c r="H2256" t="s">
        <v>7177</v>
      </c>
      <c r="I2256" t="s">
        <v>14</v>
      </c>
      <c r="J2256" t="s">
        <v>2095</v>
      </c>
      <c r="K2256">
        <v>16</v>
      </c>
      <c r="L2256" t="s">
        <v>5247</v>
      </c>
      <c r="M2256">
        <v>0</v>
      </c>
      <c r="N2256">
        <v>0.193607680534436</v>
      </c>
    </row>
    <row r="2257" spans="1:14">
      <c r="A2257" t="s">
        <v>2269</v>
      </c>
      <c r="B2257">
        <v>2</v>
      </c>
      <c r="C2257">
        <v>21299822</v>
      </c>
      <c r="D2257">
        <v>21522694</v>
      </c>
      <c r="E2257" t="s">
        <v>5195</v>
      </c>
      <c r="F2257">
        <v>0</v>
      </c>
      <c r="G2257" t="s">
        <v>5247</v>
      </c>
      <c r="H2257" t="s">
        <v>7463</v>
      </c>
      <c r="I2257" t="s">
        <v>14</v>
      </c>
      <c r="J2257" t="s">
        <v>2095</v>
      </c>
      <c r="K2257">
        <v>16</v>
      </c>
      <c r="L2257" t="s">
        <v>5247</v>
      </c>
      <c r="M2257">
        <v>0</v>
      </c>
      <c r="N2257">
        <v>0.193607680534436</v>
      </c>
    </row>
    <row r="2258" spans="1:14">
      <c r="A2258" t="s">
        <v>2270</v>
      </c>
      <c r="B2258">
        <v>20</v>
      </c>
      <c r="C2258">
        <v>41152318</v>
      </c>
      <c r="D2258">
        <v>39780958</v>
      </c>
      <c r="E2258" t="s">
        <v>5195</v>
      </c>
      <c r="F2258">
        <v>0</v>
      </c>
      <c r="G2258" t="s">
        <v>5247</v>
      </c>
      <c r="H2258" t="s">
        <v>7464</v>
      </c>
      <c r="I2258" t="s">
        <v>14</v>
      </c>
      <c r="J2258" t="s">
        <v>2095</v>
      </c>
      <c r="K2258">
        <v>16</v>
      </c>
      <c r="L2258" t="s">
        <v>5247</v>
      </c>
      <c r="M2258">
        <v>0</v>
      </c>
      <c r="N2258">
        <v>0.193607680534436</v>
      </c>
    </row>
    <row r="2259" spans="1:14">
      <c r="A2259" t="s">
        <v>2271</v>
      </c>
      <c r="B2259">
        <v>19</v>
      </c>
      <c r="C2259">
        <v>44524079</v>
      </c>
      <c r="D2259">
        <v>45028112</v>
      </c>
      <c r="E2259" t="s">
        <v>5197</v>
      </c>
      <c r="F2259">
        <v>0</v>
      </c>
      <c r="G2259" t="s">
        <v>5247</v>
      </c>
      <c r="H2259" t="s">
        <v>7465</v>
      </c>
      <c r="I2259" t="s">
        <v>14</v>
      </c>
      <c r="J2259" t="s">
        <v>2095</v>
      </c>
      <c r="K2259">
        <v>16</v>
      </c>
      <c r="L2259" t="s">
        <v>5247</v>
      </c>
      <c r="M2259">
        <v>0</v>
      </c>
      <c r="N2259">
        <v>0.193607680534436</v>
      </c>
    </row>
    <row r="2260" spans="1:14">
      <c r="A2260" t="s">
        <v>2272</v>
      </c>
      <c r="B2260">
        <v>19</v>
      </c>
      <c r="C2260">
        <v>11080088</v>
      </c>
      <c r="D2260">
        <v>11190764</v>
      </c>
      <c r="E2260" t="s">
        <v>5196</v>
      </c>
      <c r="F2260">
        <v>0</v>
      </c>
      <c r="G2260" t="s">
        <v>5247</v>
      </c>
      <c r="H2260" t="s">
        <v>7466</v>
      </c>
      <c r="I2260" t="s">
        <v>14</v>
      </c>
      <c r="J2260" t="s">
        <v>2095</v>
      </c>
      <c r="K2260">
        <v>16</v>
      </c>
      <c r="L2260" t="s">
        <v>5247</v>
      </c>
      <c r="M2260">
        <v>0</v>
      </c>
      <c r="N2260">
        <v>0.193607680534436</v>
      </c>
    </row>
    <row r="2261" spans="1:14">
      <c r="A2261" t="s">
        <v>2273</v>
      </c>
      <c r="B2261">
        <v>19</v>
      </c>
      <c r="C2261">
        <v>11058629</v>
      </c>
      <c r="D2261">
        <v>11169305</v>
      </c>
      <c r="E2261" t="s">
        <v>5197</v>
      </c>
      <c r="F2261">
        <v>0</v>
      </c>
      <c r="G2261" t="s">
        <v>5247</v>
      </c>
      <c r="H2261" t="s">
        <v>7467</v>
      </c>
      <c r="I2261" t="s">
        <v>14</v>
      </c>
      <c r="J2261" t="s">
        <v>2095</v>
      </c>
      <c r="K2261">
        <v>16</v>
      </c>
      <c r="L2261" t="s">
        <v>5247</v>
      </c>
      <c r="M2261">
        <v>0</v>
      </c>
      <c r="N2261">
        <v>0.193607680534436</v>
      </c>
    </row>
    <row r="2262" spans="1:14">
      <c r="A2262" t="s">
        <v>2274</v>
      </c>
      <c r="B2262">
        <v>2</v>
      </c>
      <c r="C2262">
        <v>62687948</v>
      </c>
      <c r="D2262">
        <v>62915083</v>
      </c>
      <c r="E2262" t="s">
        <v>5195</v>
      </c>
      <c r="F2262">
        <v>0.18</v>
      </c>
      <c r="G2262" t="s">
        <v>5247</v>
      </c>
      <c r="H2262" t="s">
        <v>7468</v>
      </c>
      <c r="I2262" t="s">
        <v>14</v>
      </c>
      <c r="J2262" t="s">
        <v>2095</v>
      </c>
      <c r="K2262">
        <v>16</v>
      </c>
      <c r="L2262" t="s">
        <v>4477</v>
      </c>
      <c r="M2262">
        <v>6.1913216705024303E-2</v>
      </c>
      <c r="N2262">
        <v>0.42199569883701499</v>
      </c>
    </row>
    <row r="2263" spans="1:14">
      <c r="A2263" t="s">
        <v>2275</v>
      </c>
      <c r="B2263">
        <v>3</v>
      </c>
      <c r="C2263">
        <v>12585017</v>
      </c>
      <c r="D2263">
        <v>12626516</v>
      </c>
      <c r="E2263" t="s">
        <v>5196</v>
      </c>
      <c r="F2263">
        <v>0</v>
      </c>
      <c r="G2263" t="s">
        <v>5247</v>
      </c>
      <c r="H2263" t="s">
        <v>7469</v>
      </c>
      <c r="I2263" t="s">
        <v>14</v>
      </c>
      <c r="J2263" t="s">
        <v>2095</v>
      </c>
      <c r="K2263">
        <v>16</v>
      </c>
      <c r="L2263" t="s">
        <v>5247</v>
      </c>
      <c r="M2263">
        <v>0</v>
      </c>
      <c r="N2263">
        <v>0.193607680534436</v>
      </c>
    </row>
    <row r="2264" spans="1:14">
      <c r="A2264" t="s">
        <v>2276</v>
      </c>
      <c r="B2264">
        <v>3</v>
      </c>
      <c r="C2264">
        <v>119817582</v>
      </c>
      <c r="D2264">
        <v>119536429</v>
      </c>
      <c r="E2264" t="s">
        <v>5198</v>
      </c>
      <c r="F2264">
        <v>0</v>
      </c>
      <c r="G2264" t="s">
        <v>5247</v>
      </c>
      <c r="H2264" t="s">
        <v>5222</v>
      </c>
      <c r="I2264" t="s">
        <v>10</v>
      </c>
      <c r="J2264" t="s">
        <v>2095</v>
      </c>
      <c r="K2264">
        <v>5</v>
      </c>
      <c r="L2264" t="s">
        <v>5247</v>
      </c>
      <c r="M2264">
        <v>3.1392529421349397E-17</v>
      </c>
      <c r="N2264">
        <v>0.43448246478317498</v>
      </c>
    </row>
    <row r="2265" spans="1:14">
      <c r="A2265" t="s">
        <v>2276</v>
      </c>
      <c r="B2265">
        <v>3</v>
      </c>
      <c r="C2265">
        <v>119817582</v>
      </c>
      <c r="D2265">
        <v>119536429</v>
      </c>
      <c r="E2265" t="s">
        <v>5198</v>
      </c>
      <c r="F2265">
        <v>0</v>
      </c>
      <c r="G2265" t="s">
        <v>5247</v>
      </c>
      <c r="H2265" t="s">
        <v>7470</v>
      </c>
      <c r="I2265" t="s">
        <v>13</v>
      </c>
      <c r="J2265" t="s">
        <v>2095</v>
      </c>
      <c r="K2265">
        <v>5</v>
      </c>
      <c r="L2265" t="s">
        <v>5247</v>
      </c>
      <c r="M2265">
        <v>3.1392529421349397E-17</v>
      </c>
      <c r="N2265">
        <v>0.43448246478317498</v>
      </c>
    </row>
    <row r="2266" spans="1:14">
      <c r="A2266" t="s">
        <v>2276</v>
      </c>
      <c r="B2266">
        <v>3</v>
      </c>
      <c r="C2266">
        <v>119817582</v>
      </c>
      <c r="D2266">
        <v>119536429</v>
      </c>
      <c r="E2266" t="s">
        <v>5198</v>
      </c>
      <c r="F2266">
        <v>0.06</v>
      </c>
      <c r="G2266" t="s">
        <v>5247</v>
      </c>
      <c r="H2266" t="s">
        <v>7471</v>
      </c>
      <c r="I2266" t="s">
        <v>14</v>
      </c>
      <c r="J2266" t="s">
        <v>2095</v>
      </c>
      <c r="K2266">
        <v>16</v>
      </c>
      <c r="L2266" t="s">
        <v>4460</v>
      </c>
      <c r="M2266">
        <v>1.03676375678321E-2</v>
      </c>
      <c r="N2266">
        <v>0.28000712130247202</v>
      </c>
    </row>
    <row r="2267" spans="1:14">
      <c r="A2267" t="s">
        <v>2277</v>
      </c>
      <c r="B2267">
        <v>19</v>
      </c>
      <c r="C2267">
        <v>44882502</v>
      </c>
      <c r="D2267">
        <v>45385759</v>
      </c>
      <c r="E2267" t="s">
        <v>5197</v>
      </c>
      <c r="F2267">
        <v>0.79</v>
      </c>
      <c r="G2267" t="s">
        <v>5247</v>
      </c>
      <c r="H2267" t="s">
        <v>7472</v>
      </c>
      <c r="I2267" t="s">
        <v>13</v>
      </c>
      <c r="J2267" t="s">
        <v>2095</v>
      </c>
      <c r="K2267">
        <v>5</v>
      </c>
      <c r="L2267" t="s">
        <v>4542</v>
      </c>
      <c r="M2267">
        <v>0.36742527267160802</v>
      </c>
      <c r="N2267">
        <v>0.96057489775415095</v>
      </c>
    </row>
    <row r="2268" spans="1:14">
      <c r="A2268" t="s">
        <v>2277</v>
      </c>
      <c r="B2268">
        <v>19</v>
      </c>
      <c r="C2268">
        <v>44882502</v>
      </c>
      <c r="D2268">
        <v>45385759</v>
      </c>
      <c r="E2268" t="s">
        <v>5197</v>
      </c>
      <c r="F2268">
        <v>0.5</v>
      </c>
      <c r="G2268" t="s">
        <v>5247</v>
      </c>
      <c r="H2268" t="s">
        <v>7473</v>
      </c>
      <c r="I2268" t="s">
        <v>14</v>
      </c>
      <c r="J2268" t="s">
        <v>2095</v>
      </c>
      <c r="K2268">
        <v>16</v>
      </c>
      <c r="L2268" t="s">
        <v>4511</v>
      </c>
      <c r="M2268">
        <v>0.27999563610326</v>
      </c>
      <c r="N2268">
        <v>0.72000436389674005</v>
      </c>
    </row>
    <row r="2269" spans="1:14">
      <c r="A2269" t="s">
        <v>2278</v>
      </c>
      <c r="B2269">
        <v>10</v>
      </c>
      <c r="C2269">
        <v>17226840</v>
      </c>
      <c r="D2269">
        <v>17268839</v>
      </c>
      <c r="E2269" t="s">
        <v>5195</v>
      </c>
      <c r="F2269">
        <v>0</v>
      </c>
      <c r="G2269" t="s">
        <v>5247</v>
      </c>
      <c r="H2269" t="s">
        <v>7474</v>
      </c>
      <c r="I2269" t="s">
        <v>10</v>
      </c>
      <c r="J2269" t="s">
        <v>2095</v>
      </c>
      <c r="K2269">
        <v>6</v>
      </c>
      <c r="L2269" t="s">
        <v>5247</v>
      </c>
      <c r="M2269">
        <v>0</v>
      </c>
      <c r="N2269">
        <v>0.39033428790216501</v>
      </c>
    </row>
    <row r="2270" spans="1:14">
      <c r="A2270" t="s">
        <v>2278</v>
      </c>
      <c r="B2270">
        <v>10</v>
      </c>
      <c r="C2270">
        <v>17226840</v>
      </c>
      <c r="D2270">
        <v>17268839</v>
      </c>
      <c r="E2270" t="s">
        <v>5195</v>
      </c>
      <c r="F2270">
        <v>0.26</v>
      </c>
      <c r="G2270" t="s">
        <v>5247</v>
      </c>
      <c r="H2270" t="s">
        <v>7475</v>
      </c>
      <c r="I2270" t="s">
        <v>13</v>
      </c>
      <c r="J2270" t="s">
        <v>2095</v>
      </c>
      <c r="K2270">
        <v>5</v>
      </c>
      <c r="L2270" t="s">
        <v>4459</v>
      </c>
      <c r="M2270">
        <v>5.6919537459588401E-2</v>
      </c>
      <c r="N2270">
        <v>0.67163204563633505</v>
      </c>
    </row>
    <row r="2271" spans="1:14">
      <c r="A2271" t="s">
        <v>2278</v>
      </c>
      <c r="B2271">
        <v>10</v>
      </c>
      <c r="C2271">
        <v>17226840</v>
      </c>
      <c r="D2271">
        <v>17268839</v>
      </c>
      <c r="E2271" t="s">
        <v>5195</v>
      </c>
      <c r="F2271">
        <v>0.34</v>
      </c>
      <c r="G2271" t="s">
        <v>5247</v>
      </c>
      <c r="H2271" t="s">
        <v>7476</v>
      </c>
      <c r="I2271" t="s">
        <v>14</v>
      </c>
      <c r="J2271" t="s">
        <v>2095</v>
      </c>
      <c r="K2271">
        <v>16</v>
      </c>
      <c r="L2271" t="s">
        <v>4565</v>
      </c>
      <c r="M2271">
        <v>0.16025192850287201</v>
      </c>
      <c r="N2271">
        <v>0.58170252926814703</v>
      </c>
    </row>
    <row r="2272" spans="1:14">
      <c r="A2272" t="s">
        <v>2279</v>
      </c>
      <c r="B2272">
        <v>19</v>
      </c>
      <c r="C2272">
        <v>19190377</v>
      </c>
      <c r="D2272">
        <v>19301186</v>
      </c>
      <c r="E2272" t="s">
        <v>5196</v>
      </c>
      <c r="F2272">
        <v>0</v>
      </c>
      <c r="G2272" t="s">
        <v>5247</v>
      </c>
      <c r="H2272" t="s">
        <v>7477</v>
      </c>
      <c r="I2272" t="s">
        <v>14</v>
      </c>
      <c r="J2272" t="s">
        <v>2095</v>
      </c>
      <c r="K2272">
        <v>16</v>
      </c>
      <c r="L2272" t="s">
        <v>5247</v>
      </c>
      <c r="M2272">
        <v>0</v>
      </c>
      <c r="N2272">
        <v>0.193607680534436</v>
      </c>
    </row>
    <row r="2273" spans="1:14">
      <c r="A2273" t="s">
        <v>2280</v>
      </c>
      <c r="B2273">
        <v>15</v>
      </c>
      <c r="C2273">
        <v>74997381</v>
      </c>
      <c r="D2273">
        <v>75289722</v>
      </c>
      <c r="E2273" t="s">
        <v>5195</v>
      </c>
      <c r="F2273">
        <v>0.92</v>
      </c>
      <c r="G2273" t="s">
        <v>5247</v>
      </c>
      <c r="H2273" t="s">
        <v>7478</v>
      </c>
      <c r="I2273" t="s">
        <v>14</v>
      </c>
      <c r="J2273" t="s">
        <v>2095</v>
      </c>
      <c r="K2273">
        <v>16</v>
      </c>
      <c r="L2273" t="s">
        <v>4547</v>
      </c>
      <c r="M2273">
        <v>0.694249005620037</v>
      </c>
      <c r="N2273">
        <v>0.98312054273103699</v>
      </c>
    </row>
    <row r="2274" spans="1:14">
      <c r="A2274" t="s">
        <v>2281</v>
      </c>
      <c r="B2274">
        <v>2</v>
      </c>
      <c r="C2274">
        <v>27508345</v>
      </c>
      <c r="D2274">
        <v>27731212</v>
      </c>
      <c r="E2274" t="s">
        <v>5195</v>
      </c>
      <c r="F2274">
        <v>0.91</v>
      </c>
      <c r="G2274" t="s">
        <v>5247</v>
      </c>
      <c r="H2274" t="s">
        <v>7479</v>
      </c>
      <c r="I2274" t="s">
        <v>14</v>
      </c>
      <c r="J2274" t="s">
        <v>2095</v>
      </c>
      <c r="K2274">
        <v>16</v>
      </c>
      <c r="L2274" t="s">
        <v>4534</v>
      </c>
      <c r="M2274">
        <v>0.68176683412285399</v>
      </c>
      <c r="N2274">
        <v>0.97947486783890803</v>
      </c>
    </row>
    <row r="2275" spans="1:14">
      <c r="A2275" t="s">
        <v>2282</v>
      </c>
      <c r="B2275">
        <v>2</v>
      </c>
      <c r="C2275">
        <v>3594771</v>
      </c>
      <c r="D2275">
        <v>3642361</v>
      </c>
      <c r="E2275" t="s">
        <v>5195</v>
      </c>
      <c r="F2275">
        <v>0.1</v>
      </c>
      <c r="G2275" t="s">
        <v>5247</v>
      </c>
      <c r="H2275" t="s">
        <v>7480</v>
      </c>
      <c r="I2275" t="s">
        <v>10</v>
      </c>
      <c r="J2275" t="s">
        <v>2095</v>
      </c>
      <c r="K2275">
        <v>6</v>
      </c>
      <c r="L2275" t="s">
        <v>4482</v>
      </c>
      <c r="M2275">
        <v>1.21914619099597E-2</v>
      </c>
      <c r="N2275">
        <v>0.50007596841177204</v>
      </c>
    </row>
    <row r="2276" spans="1:14">
      <c r="A2276" t="s">
        <v>2282</v>
      </c>
      <c r="B2276">
        <v>2</v>
      </c>
      <c r="C2276">
        <v>3594771</v>
      </c>
      <c r="D2276">
        <v>3642361</v>
      </c>
      <c r="E2276" t="s">
        <v>5195</v>
      </c>
      <c r="F2276">
        <v>0.09</v>
      </c>
      <c r="G2276" t="s">
        <v>5247</v>
      </c>
      <c r="H2276" t="s">
        <v>7481</v>
      </c>
      <c r="I2276" t="s">
        <v>13</v>
      </c>
      <c r="J2276" t="s">
        <v>2095</v>
      </c>
      <c r="K2276">
        <v>6</v>
      </c>
      <c r="L2276" t="s">
        <v>4562</v>
      </c>
      <c r="M2276">
        <v>1.0078232144173501E-2</v>
      </c>
      <c r="N2276">
        <v>0.48999588393560201</v>
      </c>
    </row>
    <row r="2277" spans="1:14">
      <c r="A2277" t="s">
        <v>2282</v>
      </c>
      <c r="B2277">
        <v>2</v>
      </c>
      <c r="C2277">
        <v>3594771</v>
      </c>
      <c r="D2277">
        <v>3642361</v>
      </c>
      <c r="E2277" t="s">
        <v>5195</v>
      </c>
      <c r="F2277">
        <v>0.1</v>
      </c>
      <c r="G2277" t="s">
        <v>5247</v>
      </c>
      <c r="H2277" t="s">
        <v>7482</v>
      </c>
      <c r="I2277" t="s">
        <v>14</v>
      </c>
      <c r="J2277" t="s">
        <v>2095</v>
      </c>
      <c r="K2277">
        <v>16</v>
      </c>
      <c r="L2277" t="s">
        <v>4482</v>
      </c>
      <c r="M2277">
        <v>2.44002001745738E-2</v>
      </c>
      <c r="N2277">
        <v>0.33048594425297501</v>
      </c>
    </row>
    <row r="2278" spans="1:14">
      <c r="A2278" t="s">
        <v>2283</v>
      </c>
      <c r="B2278">
        <v>19</v>
      </c>
      <c r="C2278">
        <v>45356900</v>
      </c>
      <c r="D2278">
        <v>45860158</v>
      </c>
      <c r="E2278" t="s">
        <v>5196</v>
      </c>
      <c r="F2278">
        <v>0</v>
      </c>
      <c r="G2278" t="s">
        <v>5247</v>
      </c>
      <c r="H2278" t="s">
        <v>7483</v>
      </c>
      <c r="I2278" t="s">
        <v>14</v>
      </c>
      <c r="J2278" t="s">
        <v>2095</v>
      </c>
      <c r="K2278">
        <v>16</v>
      </c>
      <c r="L2278" t="s">
        <v>5247</v>
      </c>
      <c r="M2278">
        <v>0</v>
      </c>
      <c r="N2278">
        <v>0.193607680534436</v>
      </c>
    </row>
    <row r="2279" spans="1:14">
      <c r="A2279" t="s">
        <v>2284</v>
      </c>
      <c r="B2279">
        <v>6</v>
      </c>
      <c r="C2279">
        <v>160407110</v>
      </c>
      <c r="D2279">
        <v>160828142</v>
      </c>
      <c r="E2279" t="s">
        <v>5197</v>
      </c>
      <c r="F2279">
        <v>0</v>
      </c>
      <c r="G2279" t="s">
        <v>5247</v>
      </c>
      <c r="H2279" t="s">
        <v>7484</v>
      </c>
      <c r="I2279" t="s">
        <v>14</v>
      </c>
      <c r="J2279" t="s">
        <v>2095</v>
      </c>
      <c r="K2279">
        <v>16</v>
      </c>
      <c r="L2279" t="s">
        <v>5247</v>
      </c>
      <c r="M2279">
        <v>0</v>
      </c>
      <c r="N2279">
        <v>0.193607680534436</v>
      </c>
    </row>
    <row r="2280" spans="1:14">
      <c r="A2280" t="s">
        <v>2285</v>
      </c>
      <c r="B2280">
        <v>19</v>
      </c>
      <c r="C2280">
        <v>44870308</v>
      </c>
      <c r="D2280">
        <v>45373565</v>
      </c>
      <c r="E2280" t="s">
        <v>5198</v>
      </c>
      <c r="F2280">
        <v>0.82</v>
      </c>
      <c r="G2280" t="s">
        <v>5247</v>
      </c>
      <c r="H2280" t="s">
        <v>7485</v>
      </c>
      <c r="I2280" t="s">
        <v>14</v>
      </c>
      <c r="J2280" t="s">
        <v>2095</v>
      </c>
      <c r="K2280">
        <v>16</v>
      </c>
      <c r="L2280" t="s">
        <v>4551</v>
      </c>
      <c r="M2280">
        <v>0.57800430116298496</v>
      </c>
      <c r="N2280">
        <v>0.93808678329497597</v>
      </c>
    </row>
    <row r="2281" spans="1:14">
      <c r="A2281" t="s">
        <v>2286</v>
      </c>
      <c r="B2281">
        <v>19</v>
      </c>
      <c r="C2281">
        <v>48750004</v>
      </c>
      <c r="D2281">
        <v>49253261</v>
      </c>
      <c r="E2281" t="s">
        <v>5198</v>
      </c>
      <c r="F2281">
        <v>0.04</v>
      </c>
      <c r="G2281" t="s">
        <v>5247</v>
      </c>
      <c r="H2281" t="s">
        <v>7486</v>
      </c>
      <c r="I2281" t="s">
        <v>14</v>
      </c>
      <c r="J2281" t="s">
        <v>2095</v>
      </c>
      <c r="K2281">
        <v>16</v>
      </c>
      <c r="L2281" t="s">
        <v>4479</v>
      </c>
      <c r="M2281">
        <v>5.0993162064629704E-3</v>
      </c>
      <c r="N2281">
        <v>0.25301974988521903</v>
      </c>
    </row>
    <row r="2282" spans="1:14">
      <c r="A2282" t="s">
        <v>2287</v>
      </c>
      <c r="B2282">
        <v>2</v>
      </c>
      <c r="C2282">
        <v>21301294</v>
      </c>
      <c r="D2282">
        <v>21524166</v>
      </c>
      <c r="E2282" t="s">
        <v>5198</v>
      </c>
      <c r="F2282">
        <v>0.83</v>
      </c>
      <c r="G2282" t="s">
        <v>5247</v>
      </c>
      <c r="H2282" t="s">
        <v>7487</v>
      </c>
      <c r="I2282" t="s">
        <v>10</v>
      </c>
      <c r="J2282" t="s">
        <v>2095</v>
      </c>
      <c r="K2282">
        <v>7</v>
      </c>
      <c r="L2282" t="s">
        <v>4518</v>
      </c>
      <c r="M2282">
        <v>0.46074492602570999</v>
      </c>
      <c r="N2282">
        <v>0.96539698683027597</v>
      </c>
    </row>
    <row r="2283" spans="1:14">
      <c r="A2283" t="s">
        <v>2287</v>
      </c>
      <c r="B2283">
        <v>2</v>
      </c>
      <c r="C2283">
        <v>21301294</v>
      </c>
      <c r="D2283">
        <v>21524166</v>
      </c>
      <c r="E2283" t="s">
        <v>5198</v>
      </c>
      <c r="F2283">
        <v>0.77</v>
      </c>
      <c r="G2283" t="s">
        <v>5247</v>
      </c>
      <c r="H2283" t="s">
        <v>7488</v>
      </c>
      <c r="I2283" t="s">
        <v>13</v>
      </c>
      <c r="J2283" t="s">
        <v>2095</v>
      </c>
      <c r="K2283">
        <v>7</v>
      </c>
      <c r="L2283" t="s">
        <v>4523</v>
      </c>
      <c r="M2283">
        <v>0.40618060218290197</v>
      </c>
      <c r="N2283">
        <v>0.94248096288108696</v>
      </c>
    </row>
    <row r="2284" spans="1:14">
      <c r="A2284" t="s">
        <v>2287</v>
      </c>
      <c r="B2284">
        <v>2</v>
      </c>
      <c r="C2284">
        <v>21301294</v>
      </c>
      <c r="D2284">
        <v>21524166</v>
      </c>
      <c r="E2284" t="s">
        <v>5198</v>
      </c>
      <c r="F2284">
        <v>1</v>
      </c>
      <c r="G2284" t="s">
        <v>5247</v>
      </c>
      <c r="H2284" t="s">
        <v>7489</v>
      </c>
      <c r="I2284" t="s">
        <v>14</v>
      </c>
      <c r="J2284" t="s">
        <v>2095</v>
      </c>
      <c r="K2284">
        <v>16</v>
      </c>
      <c r="L2284" t="s">
        <v>5273</v>
      </c>
      <c r="M2284">
        <v>0.806392319465564</v>
      </c>
      <c r="N2284">
        <v>1</v>
      </c>
    </row>
    <row r="2285" spans="1:14">
      <c r="A2285" t="s">
        <v>2291</v>
      </c>
      <c r="B2285">
        <v>9</v>
      </c>
      <c r="C2285">
        <v>133405414</v>
      </c>
      <c r="D2285">
        <v>136270538</v>
      </c>
      <c r="E2285" t="s">
        <v>5198</v>
      </c>
      <c r="F2285">
        <v>0</v>
      </c>
      <c r="G2285" t="s">
        <v>5247</v>
      </c>
      <c r="H2285" t="s">
        <v>7490</v>
      </c>
      <c r="I2285" t="s">
        <v>14</v>
      </c>
      <c r="J2285" t="s">
        <v>2095</v>
      </c>
      <c r="K2285">
        <v>16</v>
      </c>
      <c r="L2285" t="s">
        <v>5247</v>
      </c>
      <c r="M2285">
        <v>0</v>
      </c>
      <c r="N2285">
        <v>0.193607680534436</v>
      </c>
    </row>
    <row r="2286" spans="1:14">
      <c r="A2286" t="s">
        <v>2292</v>
      </c>
      <c r="B2286">
        <v>3</v>
      </c>
      <c r="C2286">
        <v>12402345</v>
      </c>
      <c r="D2286">
        <v>12443844</v>
      </c>
      <c r="E2286" t="s">
        <v>5198</v>
      </c>
      <c r="F2286">
        <v>0.18</v>
      </c>
      <c r="G2286" t="s">
        <v>5247</v>
      </c>
      <c r="H2286" t="s">
        <v>7491</v>
      </c>
      <c r="I2286" t="s">
        <v>14</v>
      </c>
      <c r="J2286" t="s">
        <v>2095</v>
      </c>
      <c r="K2286">
        <v>16</v>
      </c>
      <c r="L2286" t="s">
        <v>4477</v>
      </c>
      <c r="M2286">
        <v>6.1913216705024303E-2</v>
      </c>
      <c r="N2286">
        <v>0.42199569883701499</v>
      </c>
    </row>
    <row r="2287" spans="1:14">
      <c r="A2287" t="s">
        <v>2293</v>
      </c>
      <c r="B2287">
        <v>7</v>
      </c>
      <c r="C2287">
        <v>87445103</v>
      </c>
      <c r="D2287">
        <v>87074419</v>
      </c>
      <c r="E2287" t="s">
        <v>5195</v>
      </c>
      <c r="F2287">
        <v>0.67</v>
      </c>
      <c r="G2287" t="s">
        <v>5247</v>
      </c>
      <c r="H2287" t="s">
        <v>7492</v>
      </c>
      <c r="I2287" t="s">
        <v>14</v>
      </c>
      <c r="J2287" t="s">
        <v>2095</v>
      </c>
      <c r="K2287">
        <v>16</v>
      </c>
      <c r="L2287" t="s">
        <v>4567</v>
      </c>
      <c r="M2287">
        <v>0.42758742496038799</v>
      </c>
      <c r="N2287">
        <v>0.84658596365790395</v>
      </c>
    </row>
    <row r="2288" spans="1:14">
      <c r="A2288" t="s">
        <v>2294</v>
      </c>
      <c r="B2288">
        <v>9</v>
      </c>
      <c r="C2288">
        <v>104847195</v>
      </c>
      <c r="D2288">
        <v>107609476</v>
      </c>
      <c r="E2288" t="s">
        <v>5198</v>
      </c>
      <c r="F2288">
        <v>0</v>
      </c>
      <c r="G2288" t="s">
        <v>5247</v>
      </c>
      <c r="H2288" t="s">
        <v>7493</v>
      </c>
      <c r="I2288" t="s">
        <v>14</v>
      </c>
      <c r="J2288" t="s">
        <v>2095</v>
      </c>
      <c r="K2288">
        <v>16</v>
      </c>
      <c r="L2288" t="s">
        <v>5247</v>
      </c>
      <c r="M2288">
        <v>0</v>
      </c>
      <c r="N2288">
        <v>0.193607680534436</v>
      </c>
    </row>
    <row r="2289" spans="1:14">
      <c r="A2289" t="s">
        <v>2295</v>
      </c>
      <c r="B2289">
        <v>5</v>
      </c>
      <c r="C2289">
        <v>142533276</v>
      </c>
      <c r="D2289">
        <v>141912841</v>
      </c>
      <c r="E2289" t="s">
        <v>5197</v>
      </c>
      <c r="F2289">
        <v>0.88</v>
      </c>
      <c r="G2289" t="s">
        <v>5247</v>
      </c>
      <c r="H2289" t="s">
        <v>7494</v>
      </c>
      <c r="I2289" t="s">
        <v>14</v>
      </c>
      <c r="J2289" t="s">
        <v>2095</v>
      </c>
      <c r="K2289">
        <v>16</v>
      </c>
      <c r="L2289" t="s">
        <v>4470</v>
      </c>
      <c r="M2289">
        <v>0.64562593737124996</v>
      </c>
      <c r="N2289">
        <v>0.96723222542257803</v>
      </c>
    </row>
    <row r="2290" spans="1:14">
      <c r="A2290" t="s">
        <v>2296</v>
      </c>
      <c r="B2290">
        <v>22</v>
      </c>
      <c r="C2290">
        <v>46231706</v>
      </c>
      <c r="D2290">
        <v>46627603</v>
      </c>
      <c r="E2290" t="s">
        <v>5195</v>
      </c>
      <c r="F2290">
        <v>0</v>
      </c>
      <c r="G2290" t="s">
        <v>5247</v>
      </c>
      <c r="H2290" t="s">
        <v>7495</v>
      </c>
      <c r="I2290" t="s">
        <v>14</v>
      </c>
      <c r="J2290" t="s">
        <v>2095</v>
      </c>
      <c r="K2290">
        <v>16</v>
      </c>
      <c r="L2290" t="s">
        <v>5247</v>
      </c>
      <c r="M2290">
        <v>0</v>
      </c>
      <c r="N2290">
        <v>0.193607680534436</v>
      </c>
    </row>
    <row r="2291" spans="1:14">
      <c r="A2291" t="s">
        <v>2297</v>
      </c>
      <c r="B2291">
        <v>7</v>
      </c>
      <c r="C2291">
        <v>155235097</v>
      </c>
      <c r="D2291">
        <v>155026807</v>
      </c>
      <c r="E2291" t="s">
        <v>5195</v>
      </c>
      <c r="F2291">
        <v>0.95</v>
      </c>
      <c r="G2291" t="s">
        <v>5247</v>
      </c>
      <c r="H2291" t="s">
        <v>7496</v>
      </c>
      <c r="I2291" t="s">
        <v>14</v>
      </c>
      <c r="J2291" t="s">
        <v>2095</v>
      </c>
      <c r="K2291">
        <v>16</v>
      </c>
      <c r="L2291" t="s">
        <v>4533</v>
      </c>
      <c r="M2291">
        <v>0.73331242275111896</v>
      </c>
      <c r="N2291">
        <v>0.99244066476788895</v>
      </c>
    </row>
    <row r="2292" spans="1:14">
      <c r="A2292" t="s">
        <v>2298</v>
      </c>
      <c r="B2292">
        <v>6</v>
      </c>
      <c r="C2292">
        <v>160160470</v>
      </c>
      <c r="D2292">
        <v>160581502</v>
      </c>
      <c r="E2292" t="s">
        <v>5197</v>
      </c>
      <c r="F2292">
        <v>0.08</v>
      </c>
      <c r="G2292" t="s">
        <v>5247</v>
      </c>
      <c r="H2292" t="s">
        <v>7497</v>
      </c>
      <c r="I2292" t="s">
        <v>14</v>
      </c>
      <c r="J2292" t="s">
        <v>2095</v>
      </c>
      <c r="K2292">
        <v>16</v>
      </c>
      <c r="L2292" t="s">
        <v>4447</v>
      </c>
      <c r="M2292">
        <v>1.6879457268963199E-2</v>
      </c>
      <c r="N2292">
        <v>0.305750994379963</v>
      </c>
    </row>
    <row r="2293" spans="1:14">
      <c r="A2293" t="s">
        <v>2299</v>
      </c>
      <c r="B2293">
        <v>1</v>
      </c>
      <c r="C2293">
        <v>155133751</v>
      </c>
      <c r="D2293">
        <v>155106227</v>
      </c>
      <c r="E2293" t="s">
        <v>5195</v>
      </c>
      <c r="F2293">
        <v>0.59</v>
      </c>
      <c r="G2293" t="s">
        <v>5247</v>
      </c>
      <c r="H2293" t="s">
        <v>7498</v>
      </c>
      <c r="I2293" t="s">
        <v>10</v>
      </c>
      <c r="J2293" t="s">
        <v>2095</v>
      </c>
      <c r="K2293">
        <v>6</v>
      </c>
      <c r="L2293" t="s">
        <v>4468</v>
      </c>
      <c r="M2293">
        <v>0.24558689292588801</v>
      </c>
      <c r="N2293">
        <v>0.86415293525172299</v>
      </c>
    </row>
    <row r="2294" spans="1:14">
      <c r="A2294" t="s">
        <v>2299</v>
      </c>
      <c r="B2294">
        <v>1</v>
      </c>
      <c r="C2294">
        <v>155133751</v>
      </c>
      <c r="D2294">
        <v>155106227</v>
      </c>
      <c r="E2294" t="s">
        <v>5195</v>
      </c>
      <c r="F2294">
        <v>0.56999999999999995</v>
      </c>
      <c r="G2294" t="s">
        <v>5247</v>
      </c>
      <c r="H2294" t="s">
        <v>7499</v>
      </c>
      <c r="I2294" t="s">
        <v>14</v>
      </c>
      <c r="J2294" t="s">
        <v>2095</v>
      </c>
      <c r="K2294">
        <v>16</v>
      </c>
      <c r="L2294" t="s">
        <v>4517</v>
      </c>
      <c r="M2294">
        <v>0.338188639458672</v>
      </c>
      <c r="N2294">
        <v>0.77470628526650698</v>
      </c>
    </row>
    <row r="2295" spans="1:14">
      <c r="A2295" t="s">
        <v>2300</v>
      </c>
      <c r="B2295">
        <v>13</v>
      </c>
      <c r="C2295">
        <v>110372771</v>
      </c>
      <c r="D2295">
        <v>111025118</v>
      </c>
      <c r="E2295" t="s">
        <v>5196</v>
      </c>
      <c r="F2295">
        <v>0.41</v>
      </c>
      <c r="G2295" t="s">
        <v>5247</v>
      </c>
      <c r="H2295" t="s">
        <v>7500</v>
      </c>
      <c r="I2295" t="s">
        <v>10</v>
      </c>
      <c r="J2295" t="s">
        <v>2095</v>
      </c>
      <c r="K2295">
        <v>5</v>
      </c>
      <c r="L2295" t="s">
        <v>5201</v>
      </c>
      <c r="M2295">
        <v>0.122560337644183</v>
      </c>
      <c r="N2295">
        <v>0.77564650601678897</v>
      </c>
    </row>
    <row r="2296" spans="1:14">
      <c r="A2296" t="s">
        <v>2300</v>
      </c>
      <c r="B2296">
        <v>13</v>
      </c>
      <c r="C2296">
        <v>110372771</v>
      </c>
      <c r="D2296">
        <v>111025118</v>
      </c>
      <c r="E2296" t="s">
        <v>5196</v>
      </c>
      <c r="F2296">
        <v>0.65</v>
      </c>
      <c r="G2296" t="s">
        <v>5247</v>
      </c>
      <c r="H2296" t="s">
        <v>7501</v>
      </c>
      <c r="I2296" t="s">
        <v>14</v>
      </c>
      <c r="J2296" t="s">
        <v>2095</v>
      </c>
      <c r="K2296">
        <v>16</v>
      </c>
      <c r="L2296" t="s">
        <v>4465</v>
      </c>
      <c r="M2296">
        <v>0.40908828404715403</v>
      </c>
      <c r="N2296">
        <v>0.83282941179251502</v>
      </c>
    </row>
    <row r="2297" spans="1:14">
      <c r="A2297" t="s">
        <v>2301</v>
      </c>
      <c r="B2297">
        <v>19</v>
      </c>
      <c r="C2297">
        <v>44744370</v>
      </c>
      <c r="D2297">
        <v>45247627</v>
      </c>
      <c r="E2297" t="s">
        <v>5196</v>
      </c>
      <c r="F2297">
        <v>1</v>
      </c>
      <c r="G2297" t="s">
        <v>5247</v>
      </c>
      <c r="H2297" t="s">
        <v>7502</v>
      </c>
      <c r="I2297" t="s">
        <v>14</v>
      </c>
      <c r="J2297" t="s">
        <v>2095</v>
      </c>
      <c r="K2297">
        <v>16</v>
      </c>
      <c r="L2297" t="s">
        <v>5273</v>
      </c>
      <c r="M2297">
        <v>0.806392319465564</v>
      </c>
      <c r="N2297">
        <v>1</v>
      </c>
    </row>
    <row r="2298" spans="1:14">
      <c r="A2298" t="s">
        <v>2302</v>
      </c>
      <c r="B2298">
        <v>19</v>
      </c>
      <c r="C2298">
        <v>11173352</v>
      </c>
      <c r="D2298">
        <v>11284028</v>
      </c>
      <c r="E2298" t="s">
        <v>5197</v>
      </c>
      <c r="F2298">
        <v>0.05</v>
      </c>
      <c r="G2298" t="s">
        <v>5247</v>
      </c>
      <c r="H2298" t="s">
        <v>7503</v>
      </c>
      <c r="I2298" t="s">
        <v>14</v>
      </c>
      <c r="J2298" t="s">
        <v>2095</v>
      </c>
      <c r="K2298">
        <v>16</v>
      </c>
      <c r="L2298" t="s">
        <v>4544</v>
      </c>
      <c r="M2298">
        <v>7.5593352321114398E-3</v>
      </c>
      <c r="N2298">
        <v>0.26668757724888098</v>
      </c>
    </row>
    <row r="2299" spans="1:14">
      <c r="A2299" t="s">
        <v>2303</v>
      </c>
      <c r="B2299">
        <v>8</v>
      </c>
      <c r="C2299">
        <v>125486586</v>
      </c>
      <c r="D2299">
        <v>126498828</v>
      </c>
      <c r="E2299" t="s">
        <v>5198</v>
      </c>
      <c r="F2299">
        <v>0.82</v>
      </c>
      <c r="G2299" t="s">
        <v>5247</v>
      </c>
      <c r="H2299" t="s">
        <v>7504</v>
      </c>
      <c r="I2299" t="s">
        <v>14</v>
      </c>
      <c r="J2299" t="s">
        <v>2095</v>
      </c>
      <c r="K2299">
        <v>16</v>
      </c>
      <c r="L2299" t="s">
        <v>4551</v>
      </c>
      <c r="M2299">
        <v>0.57800430116298496</v>
      </c>
      <c r="N2299">
        <v>0.93808678329497597</v>
      </c>
    </row>
    <row r="2300" spans="1:14">
      <c r="A2300" t="s">
        <v>2304</v>
      </c>
      <c r="B2300">
        <v>2</v>
      </c>
      <c r="C2300">
        <v>136064697</v>
      </c>
      <c r="D2300">
        <v>136822267</v>
      </c>
      <c r="E2300" t="s">
        <v>5198</v>
      </c>
      <c r="F2300">
        <v>0.63</v>
      </c>
      <c r="G2300" t="s">
        <v>5247</v>
      </c>
      <c r="H2300" t="s">
        <v>7505</v>
      </c>
      <c r="I2300" t="s">
        <v>10</v>
      </c>
      <c r="J2300" t="s">
        <v>2095</v>
      </c>
      <c r="K2300">
        <v>5</v>
      </c>
      <c r="L2300" t="s">
        <v>4480</v>
      </c>
      <c r="M2300">
        <v>0.25030193302544901</v>
      </c>
      <c r="N2300">
        <v>0.89673262613092597</v>
      </c>
    </row>
    <row r="2301" spans="1:14">
      <c r="A2301" t="s">
        <v>2304</v>
      </c>
      <c r="B2301">
        <v>2</v>
      </c>
      <c r="C2301">
        <v>136064697</v>
      </c>
      <c r="D2301">
        <v>136822267</v>
      </c>
      <c r="E2301" t="s">
        <v>5198</v>
      </c>
      <c r="F2301">
        <v>0.62</v>
      </c>
      <c r="G2301" t="s">
        <v>5247</v>
      </c>
      <c r="H2301" t="s">
        <v>7506</v>
      </c>
      <c r="I2301" t="s">
        <v>13</v>
      </c>
      <c r="J2301" t="s">
        <v>2095</v>
      </c>
      <c r="K2301">
        <v>5</v>
      </c>
      <c r="L2301" t="s">
        <v>4522</v>
      </c>
      <c r="M2301">
        <v>0.243697903737047</v>
      </c>
      <c r="N2301">
        <v>0.892026304714991</v>
      </c>
    </row>
    <row r="2302" spans="1:14">
      <c r="A2302" t="s">
        <v>2304</v>
      </c>
      <c r="B2302">
        <v>2</v>
      </c>
      <c r="C2302">
        <v>136064697</v>
      </c>
      <c r="D2302">
        <v>136822267</v>
      </c>
      <c r="E2302" t="s">
        <v>5198</v>
      </c>
      <c r="F2302">
        <v>0.21</v>
      </c>
      <c r="G2302" t="s">
        <v>5247</v>
      </c>
      <c r="H2302" t="s">
        <v>7507</v>
      </c>
      <c r="I2302" t="s">
        <v>14</v>
      </c>
      <c r="J2302" t="s">
        <v>2095</v>
      </c>
      <c r="K2302">
        <v>16</v>
      </c>
      <c r="L2302" t="s">
        <v>4442</v>
      </c>
      <c r="M2302">
        <v>7.8338045832293507E-2</v>
      </c>
      <c r="N2302">
        <v>0.45395440887768002</v>
      </c>
    </row>
    <row r="2303" spans="1:14">
      <c r="A2303" t="s">
        <v>2307</v>
      </c>
      <c r="B2303">
        <v>1</v>
      </c>
      <c r="C2303">
        <v>109214673</v>
      </c>
      <c r="D2303">
        <v>109757295</v>
      </c>
      <c r="E2303" t="s">
        <v>5196</v>
      </c>
      <c r="F2303">
        <v>0</v>
      </c>
      <c r="G2303" t="s">
        <v>5247</v>
      </c>
      <c r="H2303" t="s">
        <v>7508</v>
      </c>
      <c r="I2303" t="s">
        <v>14</v>
      </c>
      <c r="J2303" t="s">
        <v>2095</v>
      </c>
      <c r="K2303">
        <v>16</v>
      </c>
      <c r="L2303" t="s">
        <v>5247</v>
      </c>
      <c r="M2303">
        <v>0</v>
      </c>
      <c r="N2303">
        <v>0.193607680534436</v>
      </c>
    </row>
    <row r="2304" spans="1:14">
      <c r="A2304" t="s">
        <v>2308</v>
      </c>
      <c r="B2304">
        <v>1</v>
      </c>
      <c r="C2304">
        <v>109566417</v>
      </c>
      <c r="D2304">
        <v>110109039</v>
      </c>
      <c r="E2304" t="s">
        <v>5198</v>
      </c>
      <c r="F2304">
        <v>0</v>
      </c>
      <c r="G2304" t="s">
        <v>5247</v>
      </c>
      <c r="H2304" t="s">
        <v>7509</v>
      </c>
      <c r="I2304" t="s">
        <v>14</v>
      </c>
      <c r="J2304" t="s">
        <v>2095</v>
      </c>
      <c r="K2304">
        <v>16</v>
      </c>
      <c r="L2304" t="s">
        <v>5247</v>
      </c>
      <c r="M2304">
        <v>0</v>
      </c>
      <c r="N2304">
        <v>0.193607680534436</v>
      </c>
    </row>
    <row r="2305" spans="1:14">
      <c r="A2305" t="s">
        <v>2309</v>
      </c>
      <c r="B2305">
        <v>11</v>
      </c>
      <c r="C2305">
        <v>66641938</v>
      </c>
      <c r="D2305">
        <v>66409409</v>
      </c>
      <c r="E2305" t="s">
        <v>5196</v>
      </c>
      <c r="F2305">
        <v>0.67</v>
      </c>
      <c r="G2305" t="s">
        <v>5247</v>
      </c>
      <c r="H2305" t="s">
        <v>7510</v>
      </c>
      <c r="I2305" t="s">
        <v>10</v>
      </c>
      <c r="J2305" t="s">
        <v>2095</v>
      </c>
      <c r="K2305">
        <v>5</v>
      </c>
      <c r="L2305" t="s">
        <v>4567</v>
      </c>
      <c r="M2305">
        <v>0.27751646442487798</v>
      </c>
      <c r="N2305">
        <v>0.914759497548842</v>
      </c>
    </row>
    <row r="2306" spans="1:14">
      <c r="A2306" t="s">
        <v>2309</v>
      </c>
      <c r="B2306">
        <v>11</v>
      </c>
      <c r="C2306">
        <v>66641938</v>
      </c>
      <c r="D2306">
        <v>66409409</v>
      </c>
      <c r="E2306" t="s">
        <v>5196</v>
      </c>
      <c r="F2306">
        <v>0</v>
      </c>
      <c r="G2306" t="s">
        <v>5247</v>
      </c>
      <c r="H2306" t="s">
        <v>7511</v>
      </c>
      <c r="I2306" t="s">
        <v>14</v>
      </c>
      <c r="J2306" t="s">
        <v>2095</v>
      </c>
      <c r="K2306">
        <v>16</v>
      </c>
      <c r="L2306" t="s">
        <v>5247</v>
      </c>
      <c r="M2306">
        <v>0</v>
      </c>
      <c r="N2306">
        <v>0.193607680534436</v>
      </c>
    </row>
    <row r="2307" spans="1:14">
      <c r="A2307" t="s">
        <v>2310</v>
      </c>
      <c r="B2307">
        <v>1</v>
      </c>
      <c r="C2307">
        <v>108925836</v>
      </c>
      <c r="D2307">
        <v>109468458</v>
      </c>
      <c r="E2307" t="s">
        <v>5197</v>
      </c>
      <c r="F2307">
        <v>0.84</v>
      </c>
      <c r="G2307" t="s">
        <v>5247</v>
      </c>
      <c r="H2307" t="s">
        <v>7512</v>
      </c>
      <c r="I2307" t="s">
        <v>14</v>
      </c>
      <c r="J2307" t="s">
        <v>2095</v>
      </c>
      <c r="K2307">
        <v>16</v>
      </c>
      <c r="L2307" t="s">
        <v>4451</v>
      </c>
      <c r="M2307">
        <v>0.59994935172950103</v>
      </c>
      <c r="N2307">
        <v>0.94839742550708295</v>
      </c>
    </row>
    <row r="2308" spans="1:14">
      <c r="A2308" t="s">
        <v>2311</v>
      </c>
      <c r="B2308">
        <v>1</v>
      </c>
      <c r="C2308">
        <v>109296778</v>
      </c>
      <c r="D2308">
        <v>109839400</v>
      </c>
      <c r="E2308" t="s">
        <v>5195</v>
      </c>
      <c r="F2308">
        <v>0</v>
      </c>
      <c r="G2308" t="s">
        <v>5247</v>
      </c>
      <c r="H2308" t="s">
        <v>7513</v>
      </c>
      <c r="I2308" t="s">
        <v>14</v>
      </c>
      <c r="J2308" t="s">
        <v>2095</v>
      </c>
      <c r="K2308">
        <v>16</v>
      </c>
      <c r="L2308" t="s">
        <v>5247</v>
      </c>
      <c r="M2308">
        <v>0</v>
      </c>
      <c r="N2308">
        <v>0.193607680534436</v>
      </c>
    </row>
    <row r="2309" spans="1:14">
      <c r="A2309" t="s">
        <v>2312</v>
      </c>
      <c r="B2309">
        <v>6</v>
      </c>
      <c r="C2309">
        <v>161130144</v>
      </c>
      <c r="D2309">
        <v>161551176</v>
      </c>
      <c r="E2309" t="s">
        <v>5198</v>
      </c>
      <c r="F2309">
        <v>0</v>
      </c>
      <c r="G2309" t="s">
        <v>5247</v>
      </c>
      <c r="H2309" t="s">
        <v>5423</v>
      </c>
      <c r="I2309" t="s">
        <v>14</v>
      </c>
      <c r="J2309" t="s">
        <v>2095</v>
      </c>
      <c r="K2309">
        <v>16</v>
      </c>
      <c r="L2309" t="s">
        <v>5247</v>
      </c>
      <c r="M2309">
        <v>0</v>
      </c>
      <c r="N2309">
        <v>0.193607680534436</v>
      </c>
    </row>
    <row r="2310" spans="1:14">
      <c r="A2310" t="s">
        <v>2313</v>
      </c>
      <c r="B2310">
        <v>17</v>
      </c>
      <c r="C2310">
        <v>7633142</v>
      </c>
      <c r="D2310">
        <v>7536460</v>
      </c>
      <c r="E2310" t="s">
        <v>5195</v>
      </c>
      <c r="F2310">
        <v>0</v>
      </c>
      <c r="G2310" t="s">
        <v>5247</v>
      </c>
      <c r="H2310" t="s">
        <v>7514</v>
      </c>
      <c r="I2310" t="s">
        <v>14</v>
      </c>
      <c r="J2310" t="s">
        <v>2095</v>
      </c>
      <c r="K2310">
        <v>16</v>
      </c>
      <c r="L2310" t="s">
        <v>5247</v>
      </c>
      <c r="M2310">
        <v>0</v>
      </c>
      <c r="N2310">
        <v>0.193607680534436</v>
      </c>
    </row>
    <row r="2311" spans="1:14">
      <c r="A2311" t="s">
        <v>2314</v>
      </c>
      <c r="B2311">
        <v>2</v>
      </c>
      <c r="C2311">
        <v>118085225</v>
      </c>
      <c r="D2311">
        <v>118842801</v>
      </c>
      <c r="E2311" t="s">
        <v>5196</v>
      </c>
      <c r="F2311">
        <v>0.05</v>
      </c>
      <c r="G2311" t="s">
        <v>5247</v>
      </c>
      <c r="H2311" t="s">
        <v>7515</v>
      </c>
      <c r="I2311" t="s">
        <v>14</v>
      </c>
      <c r="J2311" t="s">
        <v>2095</v>
      </c>
      <c r="K2311">
        <v>16</v>
      </c>
      <c r="L2311" t="s">
        <v>4544</v>
      </c>
      <c r="M2311">
        <v>7.5593352321114398E-3</v>
      </c>
      <c r="N2311">
        <v>0.26668757724888098</v>
      </c>
    </row>
    <row r="2312" spans="1:14">
      <c r="A2312" t="s">
        <v>2315</v>
      </c>
      <c r="B2312">
        <v>7</v>
      </c>
      <c r="C2312">
        <v>21408244</v>
      </c>
      <c r="D2312">
        <v>21447862</v>
      </c>
      <c r="E2312" t="s">
        <v>5195</v>
      </c>
      <c r="F2312">
        <v>0.16</v>
      </c>
      <c r="G2312" t="s">
        <v>5247</v>
      </c>
      <c r="H2312" t="s">
        <v>7516</v>
      </c>
      <c r="I2312" t="s">
        <v>14</v>
      </c>
      <c r="J2312" t="s">
        <v>2095</v>
      </c>
      <c r="K2312">
        <v>16</v>
      </c>
      <c r="L2312" t="s">
        <v>4545</v>
      </c>
      <c r="M2312">
        <v>5.1602574492917601E-2</v>
      </c>
      <c r="N2312">
        <v>0.40005064827049902</v>
      </c>
    </row>
    <row r="2313" spans="1:14">
      <c r="A2313" t="s">
        <v>2316</v>
      </c>
      <c r="B2313">
        <v>3</v>
      </c>
      <c r="C2313">
        <v>69761143</v>
      </c>
      <c r="D2313">
        <v>69810294</v>
      </c>
      <c r="E2313" t="s">
        <v>5198</v>
      </c>
      <c r="F2313">
        <v>0.37</v>
      </c>
      <c r="G2313" t="s">
        <v>5247</v>
      </c>
      <c r="H2313" t="s">
        <v>7517</v>
      </c>
      <c r="I2313" t="s">
        <v>14</v>
      </c>
      <c r="J2313" t="s">
        <v>2095</v>
      </c>
      <c r="K2313">
        <v>16</v>
      </c>
      <c r="L2313" t="s">
        <v>4505</v>
      </c>
      <c r="M2313">
        <v>0.18124511290142301</v>
      </c>
      <c r="N2313">
        <v>0.60909288403753004</v>
      </c>
    </row>
    <row r="2314" spans="1:14">
      <c r="A2314" t="s">
        <v>2317</v>
      </c>
      <c r="B2314">
        <v>19</v>
      </c>
      <c r="C2314">
        <v>19250343</v>
      </c>
      <c r="D2314">
        <v>19361152</v>
      </c>
      <c r="E2314" t="s">
        <v>5198</v>
      </c>
      <c r="F2314">
        <v>0</v>
      </c>
      <c r="G2314" t="s">
        <v>5247</v>
      </c>
      <c r="H2314" t="s">
        <v>7518</v>
      </c>
      <c r="I2314" t="s">
        <v>14</v>
      </c>
      <c r="J2314" t="s">
        <v>2095</v>
      </c>
      <c r="K2314">
        <v>16</v>
      </c>
      <c r="L2314" t="s">
        <v>5247</v>
      </c>
      <c r="M2314">
        <v>0</v>
      </c>
      <c r="N2314">
        <v>0.193607680534436</v>
      </c>
    </row>
    <row r="2315" spans="1:14">
      <c r="A2315" t="s">
        <v>2318</v>
      </c>
      <c r="B2315">
        <v>1</v>
      </c>
      <c r="C2315">
        <v>109390828</v>
      </c>
      <c r="D2315">
        <v>109933450</v>
      </c>
      <c r="E2315" t="s">
        <v>5196</v>
      </c>
      <c r="F2315">
        <v>0</v>
      </c>
      <c r="G2315" t="s">
        <v>5247</v>
      </c>
      <c r="H2315" t="s">
        <v>7519</v>
      </c>
      <c r="I2315" t="s">
        <v>14</v>
      </c>
      <c r="J2315" t="s">
        <v>2095</v>
      </c>
      <c r="K2315">
        <v>16</v>
      </c>
      <c r="L2315" t="s">
        <v>5247</v>
      </c>
      <c r="M2315">
        <v>0</v>
      </c>
      <c r="N2315">
        <v>0.193607680534436</v>
      </c>
    </row>
    <row r="2316" spans="1:14">
      <c r="A2316" t="s">
        <v>2319</v>
      </c>
      <c r="B2316">
        <v>2</v>
      </c>
      <c r="C2316">
        <v>20726536</v>
      </c>
      <c r="D2316">
        <v>20926296</v>
      </c>
      <c r="E2316" t="s">
        <v>5198</v>
      </c>
      <c r="F2316">
        <v>0</v>
      </c>
      <c r="G2316" t="s">
        <v>5247</v>
      </c>
      <c r="H2316" t="s">
        <v>7520</v>
      </c>
      <c r="I2316" t="s">
        <v>14</v>
      </c>
      <c r="J2316" t="s">
        <v>2095</v>
      </c>
      <c r="K2316">
        <v>16</v>
      </c>
      <c r="L2316" t="s">
        <v>5247</v>
      </c>
      <c r="M2316">
        <v>0</v>
      </c>
      <c r="N2316">
        <v>0.193607680534436</v>
      </c>
    </row>
    <row r="2317" spans="1:14">
      <c r="A2317" t="s">
        <v>2320</v>
      </c>
      <c r="B2317">
        <v>7</v>
      </c>
      <c r="C2317">
        <v>151548889</v>
      </c>
      <c r="D2317">
        <v>151245975</v>
      </c>
      <c r="E2317" t="s">
        <v>5196</v>
      </c>
      <c r="F2317">
        <v>0</v>
      </c>
      <c r="G2317" t="s">
        <v>5247</v>
      </c>
      <c r="H2317" t="s">
        <v>7158</v>
      </c>
      <c r="I2317" t="s">
        <v>14</v>
      </c>
      <c r="J2317" t="s">
        <v>2095</v>
      </c>
      <c r="K2317">
        <v>16</v>
      </c>
      <c r="L2317" t="s">
        <v>5247</v>
      </c>
      <c r="M2317">
        <v>0</v>
      </c>
      <c r="N2317">
        <v>0.193607680534436</v>
      </c>
    </row>
    <row r="2318" spans="1:14">
      <c r="A2318" t="s">
        <v>2321</v>
      </c>
      <c r="B2318">
        <v>8</v>
      </c>
      <c r="C2318">
        <v>54509209</v>
      </c>
      <c r="D2318">
        <v>55421769</v>
      </c>
      <c r="E2318" t="s">
        <v>5197</v>
      </c>
      <c r="F2318">
        <v>0</v>
      </c>
      <c r="G2318" t="s">
        <v>5247</v>
      </c>
      <c r="H2318" t="s">
        <v>7521</v>
      </c>
      <c r="I2318" t="s">
        <v>14</v>
      </c>
      <c r="J2318" t="s">
        <v>2095</v>
      </c>
      <c r="K2318">
        <v>16</v>
      </c>
      <c r="L2318" t="s">
        <v>5247</v>
      </c>
      <c r="M2318">
        <v>0</v>
      </c>
      <c r="N2318">
        <v>0.193607680534436</v>
      </c>
    </row>
    <row r="2319" spans="1:14">
      <c r="A2319" t="s">
        <v>2322</v>
      </c>
      <c r="B2319">
        <v>16</v>
      </c>
      <c r="C2319">
        <v>56976320</v>
      </c>
      <c r="D2319">
        <v>57010232</v>
      </c>
      <c r="E2319" t="s">
        <v>5195</v>
      </c>
      <c r="F2319">
        <v>0</v>
      </c>
      <c r="G2319" t="s">
        <v>5247</v>
      </c>
      <c r="H2319" t="s">
        <v>7522</v>
      </c>
      <c r="I2319" t="s">
        <v>14</v>
      </c>
      <c r="J2319" t="s">
        <v>2095</v>
      </c>
      <c r="K2319">
        <v>16</v>
      </c>
      <c r="L2319" t="s">
        <v>5247</v>
      </c>
      <c r="M2319">
        <v>0</v>
      </c>
      <c r="N2319">
        <v>0.193607680534436</v>
      </c>
    </row>
    <row r="2320" spans="1:14">
      <c r="A2320" t="s">
        <v>2323</v>
      </c>
      <c r="B2320">
        <v>19</v>
      </c>
      <c r="C2320">
        <v>11065147</v>
      </c>
      <c r="D2320">
        <v>11175823</v>
      </c>
      <c r="E2320" t="s">
        <v>5195</v>
      </c>
      <c r="F2320">
        <v>0</v>
      </c>
      <c r="G2320" t="s">
        <v>5247</v>
      </c>
      <c r="H2320" t="s">
        <v>7523</v>
      </c>
      <c r="I2320" t="s">
        <v>14</v>
      </c>
      <c r="J2320" t="s">
        <v>2095</v>
      </c>
      <c r="K2320">
        <v>16</v>
      </c>
      <c r="L2320" t="s">
        <v>5247</v>
      </c>
      <c r="M2320">
        <v>0</v>
      </c>
      <c r="N2320">
        <v>0.193607680534436</v>
      </c>
    </row>
    <row r="2321" spans="1:14">
      <c r="A2321" t="s">
        <v>2324</v>
      </c>
      <c r="B2321">
        <v>22</v>
      </c>
      <c r="C2321">
        <v>29982714</v>
      </c>
      <c r="D2321">
        <v>30378703</v>
      </c>
      <c r="E2321" t="s">
        <v>5195</v>
      </c>
      <c r="F2321">
        <v>0</v>
      </c>
      <c r="G2321" t="s">
        <v>5247</v>
      </c>
      <c r="H2321" t="s">
        <v>7524</v>
      </c>
      <c r="I2321" t="s">
        <v>14</v>
      </c>
      <c r="J2321" t="s">
        <v>2095</v>
      </c>
      <c r="K2321">
        <v>16</v>
      </c>
      <c r="L2321" t="s">
        <v>5247</v>
      </c>
      <c r="M2321">
        <v>0</v>
      </c>
      <c r="N2321">
        <v>0.193607680534436</v>
      </c>
    </row>
    <row r="2322" spans="1:14">
      <c r="A2322" t="s">
        <v>2325</v>
      </c>
      <c r="B2322">
        <v>9</v>
      </c>
      <c r="C2322">
        <v>133272287</v>
      </c>
      <c r="D2322">
        <v>136147702</v>
      </c>
      <c r="E2322" t="s">
        <v>5195</v>
      </c>
      <c r="F2322">
        <v>7.0000000000000007E-2</v>
      </c>
      <c r="G2322" t="s">
        <v>5247</v>
      </c>
      <c r="H2322" t="s">
        <v>7525</v>
      </c>
      <c r="I2322" t="s">
        <v>10</v>
      </c>
      <c r="J2322" t="s">
        <v>2095</v>
      </c>
      <c r="K2322">
        <v>6</v>
      </c>
      <c r="L2322" t="s">
        <v>4543</v>
      </c>
      <c r="M2322">
        <v>6.3652686117132099E-3</v>
      </c>
      <c r="N2322">
        <v>0.469322218984149</v>
      </c>
    </row>
    <row r="2323" spans="1:14">
      <c r="A2323" t="s">
        <v>2325</v>
      </c>
      <c r="B2323">
        <v>9</v>
      </c>
      <c r="C2323">
        <v>133272287</v>
      </c>
      <c r="D2323">
        <v>136147702</v>
      </c>
      <c r="E2323" t="s">
        <v>5195</v>
      </c>
      <c r="F2323">
        <v>0.48</v>
      </c>
      <c r="G2323" t="s">
        <v>5247</v>
      </c>
      <c r="H2323" t="s">
        <v>7526</v>
      </c>
      <c r="I2323" t="s">
        <v>14</v>
      </c>
      <c r="J2323" t="s">
        <v>2095</v>
      </c>
      <c r="K2323">
        <v>16</v>
      </c>
      <c r="L2323" t="s">
        <v>4549</v>
      </c>
      <c r="M2323">
        <v>0.26400976338675802</v>
      </c>
      <c r="N2323">
        <v>0.70373454383461997</v>
      </c>
    </row>
    <row r="2324" spans="1:14">
      <c r="A2324" t="s">
        <v>2326</v>
      </c>
      <c r="B2324">
        <v>1</v>
      </c>
      <c r="C2324">
        <v>55254664</v>
      </c>
      <c r="D2324">
        <v>55720337</v>
      </c>
      <c r="E2324" t="s">
        <v>5198</v>
      </c>
      <c r="F2324">
        <v>0.01</v>
      </c>
      <c r="G2324" t="s">
        <v>5247</v>
      </c>
      <c r="H2324" t="s">
        <v>7527</v>
      </c>
      <c r="I2324" t="s">
        <v>14</v>
      </c>
      <c r="J2324" t="s">
        <v>2095</v>
      </c>
      <c r="K2324">
        <v>16</v>
      </c>
      <c r="L2324" t="s">
        <v>4525</v>
      </c>
      <c r="M2324">
        <v>3.8518796935948E-4</v>
      </c>
      <c r="N2324">
        <v>0.20935033895438801</v>
      </c>
    </row>
    <row r="2325" spans="1:14">
      <c r="A2325" t="s">
        <v>2327</v>
      </c>
      <c r="B2325">
        <v>20</v>
      </c>
      <c r="C2325">
        <v>41126055</v>
      </c>
      <c r="D2325">
        <v>39754695</v>
      </c>
      <c r="E2325" t="s">
        <v>5197</v>
      </c>
      <c r="F2325">
        <v>0.32</v>
      </c>
      <c r="G2325" t="s">
        <v>5247</v>
      </c>
      <c r="H2325" t="s">
        <v>7528</v>
      </c>
      <c r="I2325" t="s">
        <v>14</v>
      </c>
      <c r="J2325" t="s">
        <v>2095</v>
      </c>
      <c r="K2325">
        <v>16</v>
      </c>
      <c r="L2325" t="s">
        <v>4450</v>
      </c>
      <c r="M2325">
        <v>0.14665833863345301</v>
      </c>
      <c r="N2325">
        <v>0.56304042635894402</v>
      </c>
    </row>
    <row r="2326" spans="1:14">
      <c r="A2326" t="s">
        <v>2328</v>
      </c>
      <c r="B2326">
        <v>10</v>
      </c>
      <c r="C2326">
        <v>100315722</v>
      </c>
      <c r="D2326">
        <v>102075479</v>
      </c>
      <c r="E2326" t="s">
        <v>5196</v>
      </c>
      <c r="F2326">
        <v>0.24</v>
      </c>
      <c r="G2326" t="s">
        <v>5247</v>
      </c>
      <c r="H2326" t="s">
        <v>7529</v>
      </c>
      <c r="I2326" t="s">
        <v>14</v>
      </c>
      <c r="J2326" t="s">
        <v>2095</v>
      </c>
      <c r="K2326">
        <v>16</v>
      </c>
      <c r="L2326" t="s">
        <v>4449</v>
      </c>
      <c r="M2326">
        <v>9.5792488470350406E-2</v>
      </c>
      <c r="N2326">
        <v>0.48488350540755698</v>
      </c>
    </row>
    <row r="2327" spans="1:14">
      <c r="A2327" t="s">
        <v>2329</v>
      </c>
      <c r="B2327">
        <v>1</v>
      </c>
      <c r="C2327">
        <v>109209582</v>
      </c>
      <c r="D2327">
        <v>109752204</v>
      </c>
      <c r="E2327" t="s">
        <v>5197</v>
      </c>
      <c r="F2327">
        <v>0.04</v>
      </c>
      <c r="G2327" t="s">
        <v>5247</v>
      </c>
      <c r="H2327" t="s">
        <v>7530</v>
      </c>
      <c r="I2327" t="s">
        <v>14</v>
      </c>
      <c r="J2327" t="s">
        <v>2095</v>
      </c>
      <c r="K2327">
        <v>16</v>
      </c>
      <c r="L2327" t="s">
        <v>4479</v>
      </c>
      <c r="M2327">
        <v>5.0993162064629704E-3</v>
      </c>
      <c r="N2327">
        <v>0.25301974988521903</v>
      </c>
    </row>
    <row r="2328" spans="1:14">
      <c r="A2328" t="s">
        <v>2330</v>
      </c>
      <c r="B2328">
        <v>4</v>
      </c>
      <c r="C2328">
        <v>154568456</v>
      </c>
      <c r="D2328">
        <v>155489608</v>
      </c>
      <c r="E2328" t="s">
        <v>5197</v>
      </c>
      <c r="F2328">
        <v>1</v>
      </c>
      <c r="G2328" t="s">
        <v>5247</v>
      </c>
      <c r="H2328" t="s">
        <v>7531</v>
      </c>
      <c r="I2328" t="s">
        <v>14</v>
      </c>
      <c r="J2328" t="s">
        <v>2095</v>
      </c>
      <c r="K2328">
        <v>16</v>
      </c>
      <c r="L2328" t="s">
        <v>5273</v>
      </c>
      <c r="M2328">
        <v>0.806392319465564</v>
      </c>
      <c r="N2328">
        <v>1</v>
      </c>
    </row>
    <row r="2329" spans="1:14">
      <c r="A2329" t="s">
        <v>2331</v>
      </c>
      <c r="B2329">
        <v>20</v>
      </c>
      <c r="C2329">
        <v>41056215</v>
      </c>
      <c r="D2329">
        <v>39684855</v>
      </c>
      <c r="E2329" t="s">
        <v>5198</v>
      </c>
      <c r="F2329">
        <v>0.12</v>
      </c>
      <c r="G2329" t="s">
        <v>5247</v>
      </c>
      <c r="H2329" t="s">
        <v>7532</v>
      </c>
      <c r="I2329" t="s">
        <v>14</v>
      </c>
      <c r="J2329" t="s">
        <v>2095</v>
      </c>
      <c r="K2329">
        <v>16</v>
      </c>
      <c r="L2329" t="s">
        <v>4457</v>
      </c>
      <c r="M2329">
        <v>3.2767774577422103E-2</v>
      </c>
      <c r="N2329">
        <v>0.35437406262874999</v>
      </c>
    </row>
    <row r="2330" spans="1:14">
      <c r="A2330" t="s">
        <v>2332</v>
      </c>
      <c r="B2330">
        <v>17</v>
      </c>
      <c r="C2330">
        <v>47728445</v>
      </c>
      <c r="D2330">
        <v>45805811</v>
      </c>
      <c r="E2330" t="s">
        <v>5198</v>
      </c>
      <c r="F2330">
        <v>0</v>
      </c>
      <c r="G2330" t="s">
        <v>5247</v>
      </c>
      <c r="H2330" t="s">
        <v>7533</v>
      </c>
      <c r="I2330" t="s">
        <v>14</v>
      </c>
      <c r="J2330" t="s">
        <v>2095</v>
      </c>
      <c r="K2330">
        <v>16</v>
      </c>
      <c r="L2330" t="s">
        <v>5247</v>
      </c>
      <c r="M2330">
        <v>0</v>
      </c>
      <c r="N2330">
        <v>0.193607680534436</v>
      </c>
    </row>
    <row r="2331" spans="1:14">
      <c r="A2331" t="s">
        <v>2333</v>
      </c>
      <c r="B2331">
        <v>2</v>
      </c>
      <c r="C2331">
        <v>20855755</v>
      </c>
      <c r="D2331">
        <v>21055515</v>
      </c>
      <c r="E2331" t="s">
        <v>5197</v>
      </c>
      <c r="F2331">
        <v>0</v>
      </c>
      <c r="G2331" t="s">
        <v>5247</v>
      </c>
      <c r="H2331" t="s">
        <v>7534</v>
      </c>
      <c r="I2331" t="s">
        <v>14</v>
      </c>
      <c r="J2331" t="s">
        <v>2095</v>
      </c>
      <c r="K2331">
        <v>16</v>
      </c>
      <c r="L2331" t="s">
        <v>5247</v>
      </c>
      <c r="M2331">
        <v>0</v>
      </c>
      <c r="N2331">
        <v>0.193607680534436</v>
      </c>
    </row>
    <row r="2332" spans="1:14">
      <c r="A2332" t="s">
        <v>2334</v>
      </c>
      <c r="B2332">
        <v>20</v>
      </c>
      <c r="C2332">
        <v>40523275</v>
      </c>
      <c r="D2332">
        <v>39151915</v>
      </c>
      <c r="E2332" t="s">
        <v>5198</v>
      </c>
      <c r="F2332">
        <v>0</v>
      </c>
      <c r="G2332" t="s">
        <v>5247</v>
      </c>
      <c r="H2332" t="s">
        <v>7535</v>
      </c>
      <c r="I2332" t="s">
        <v>14</v>
      </c>
      <c r="J2332" t="s">
        <v>2095</v>
      </c>
      <c r="K2332">
        <v>16</v>
      </c>
      <c r="L2332" t="s">
        <v>5247</v>
      </c>
      <c r="M2332">
        <v>0</v>
      </c>
      <c r="N2332">
        <v>0.193607680534436</v>
      </c>
    </row>
    <row r="2333" spans="1:14">
      <c r="A2333" t="s">
        <v>2335</v>
      </c>
      <c r="B2333">
        <v>3</v>
      </c>
      <c r="C2333">
        <v>51995975</v>
      </c>
      <c r="D2333">
        <v>52029991</v>
      </c>
      <c r="E2333" t="s">
        <v>5196</v>
      </c>
      <c r="F2333">
        <v>0</v>
      </c>
      <c r="G2333" t="s">
        <v>5247</v>
      </c>
      <c r="H2333" t="s">
        <v>7536</v>
      </c>
      <c r="I2333" t="s">
        <v>14</v>
      </c>
      <c r="J2333" t="s">
        <v>2095</v>
      </c>
      <c r="K2333">
        <v>16</v>
      </c>
      <c r="L2333" t="s">
        <v>5247</v>
      </c>
      <c r="M2333">
        <v>0</v>
      </c>
      <c r="N2333">
        <v>0.193607680534436</v>
      </c>
    </row>
    <row r="2334" spans="1:14">
      <c r="A2334" t="s">
        <v>2336</v>
      </c>
      <c r="B2334">
        <v>5</v>
      </c>
      <c r="C2334">
        <v>75453322</v>
      </c>
      <c r="D2334">
        <v>74749147</v>
      </c>
      <c r="E2334" t="s">
        <v>5195</v>
      </c>
      <c r="F2334">
        <v>0</v>
      </c>
      <c r="G2334" t="s">
        <v>5247</v>
      </c>
      <c r="H2334" t="s">
        <v>7537</v>
      </c>
      <c r="I2334" t="s">
        <v>14</v>
      </c>
      <c r="J2334" t="s">
        <v>2095</v>
      </c>
      <c r="K2334">
        <v>16</v>
      </c>
      <c r="L2334" t="s">
        <v>5247</v>
      </c>
      <c r="M2334">
        <v>0</v>
      </c>
      <c r="N2334">
        <v>0.193607680534436</v>
      </c>
    </row>
    <row r="2335" spans="1:14">
      <c r="A2335" t="s">
        <v>2337</v>
      </c>
      <c r="B2335">
        <v>1</v>
      </c>
      <c r="C2335">
        <v>55052210</v>
      </c>
      <c r="D2335">
        <v>55517883</v>
      </c>
      <c r="E2335" t="s">
        <v>5198</v>
      </c>
      <c r="F2335">
        <v>0.22</v>
      </c>
      <c r="G2335" t="s">
        <v>5247</v>
      </c>
      <c r="H2335" t="s">
        <v>7538</v>
      </c>
      <c r="I2335" t="s">
        <v>14</v>
      </c>
      <c r="J2335" t="s">
        <v>2095</v>
      </c>
      <c r="K2335">
        <v>16</v>
      </c>
      <c r="L2335" t="s">
        <v>4476</v>
      </c>
      <c r="M2335">
        <v>8.4047540128129095E-2</v>
      </c>
      <c r="N2335">
        <v>0.46437276097115499</v>
      </c>
    </row>
    <row r="2336" spans="1:14">
      <c r="A2336" t="s">
        <v>2338</v>
      </c>
      <c r="B2336">
        <v>8</v>
      </c>
      <c r="C2336">
        <v>125621287</v>
      </c>
      <c r="D2336">
        <v>126633531</v>
      </c>
      <c r="E2336" t="s">
        <v>5195</v>
      </c>
      <c r="F2336">
        <v>0</v>
      </c>
      <c r="G2336" t="s">
        <v>5247</v>
      </c>
      <c r="H2336" t="s">
        <v>7539</v>
      </c>
      <c r="I2336" t="s">
        <v>14</v>
      </c>
      <c r="J2336" t="s">
        <v>2095</v>
      </c>
      <c r="K2336">
        <v>16</v>
      </c>
      <c r="L2336" t="s">
        <v>5247</v>
      </c>
      <c r="M2336">
        <v>0</v>
      </c>
      <c r="N2336">
        <v>0.193607680534436</v>
      </c>
    </row>
    <row r="2337" spans="1:14">
      <c r="A2337" t="s">
        <v>2339</v>
      </c>
      <c r="B2337">
        <v>8</v>
      </c>
      <c r="C2337">
        <v>125486445</v>
      </c>
      <c r="D2337">
        <v>126498687</v>
      </c>
      <c r="E2337" t="s">
        <v>5196</v>
      </c>
      <c r="F2337">
        <v>0</v>
      </c>
      <c r="G2337" t="s">
        <v>5247</v>
      </c>
      <c r="H2337" t="s">
        <v>7540</v>
      </c>
      <c r="I2337" t="s">
        <v>14</v>
      </c>
      <c r="J2337" t="s">
        <v>2095</v>
      </c>
      <c r="K2337">
        <v>16</v>
      </c>
      <c r="L2337" t="s">
        <v>5247</v>
      </c>
      <c r="M2337">
        <v>0</v>
      </c>
      <c r="N2337">
        <v>0.193607680534436</v>
      </c>
    </row>
    <row r="2338" spans="1:14">
      <c r="A2338" t="s">
        <v>2340</v>
      </c>
      <c r="B2338">
        <v>7</v>
      </c>
      <c r="C2338">
        <v>127375029</v>
      </c>
      <c r="D2338">
        <v>127015083</v>
      </c>
      <c r="E2338" t="s">
        <v>5198</v>
      </c>
      <c r="F2338">
        <v>1</v>
      </c>
      <c r="G2338" t="s">
        <v>5247</v>
      </c>
      <c r="H2338" t="s">
        <v>7541</v>
      </c>
      <c r="I2338" t="s">
        <v>14</v>
      </c>
      <c r="J2338" t="s">
        <v>2095</v>
      </c>
      <c r="K2338">
        <v>16</v>
      </c>
      <c r="L2338" t="s">
        <v>5273</v>
      </c>
      <c r="M2338">
        <v>0.806392319465564</v>
      </c>
      <c r="N2338">
        <v>1</v>
      </c>
    </row>
    <row r="2339" spans="1:14">
      <c r="A2339" t="s">
        <v>2341</v>
      </c>
      <c r="B2339">
        <v>17</v>
      </c>
      <c r="C2339">
        <v>47361586</v>
      </c>
      <c r="D2339">
        <v>45438952</v>
      </c>
      <c r="E2339" t="s">
        <v>5197</v>
      </c>
      <c r="F2339">
        <v>0.5</v>
      </c>
      <c r="G2339" t="s">
        <v>5247</v>
      </c>
      <c r="H2339" t="s">
        <v>7542</v>
      </c>
      <c r="I2339" t="s">
        <v>13</v>
      </c>
      <c r="J2339" t="s">
        <v>2095</v>
      </c>
      <c r="K2339">
        <v>5</v>
      </c>
      <c r="L2339" t="s">
        <v>4511</v>
      </c>
      <c r="M2339">
        <v>0.17042358064358801</v>
      </c>
      <c r="N2339">
        <v>0.82957641935641202</v>
      </c>
    </row>
    <row r="2340" spans="1:14">
      <c r="A2340" t="s">
        <v>2341</v>
      </c>
      <c r="B2340">
        <v>17</v>
      </c>
      <c r="C2340">
        <v>47361586</v>
      </c>
      <c r="D2340">
        <v>45438952</v>
      </c>
      <c r="E2340" t="s">
        <v>5197</v>
      </c>
      <c r="F2340">
        <v>0.63</v>
      </c>
      <c r="G2340" t="s">
        <v>5247</v>
      </c>
      <c r="H2340" t="s">
        <v>7543</v>
      </c>
      <c r="I2340" t="s">
        <v>14</v>
      </c>
      <c r="J2340" t="s">
        <v>2095</v>
      </c>
      <c r="K2340">
        <v>16</v>
      </c>
      <c r="L2340" t="s">
        <v>4480</v>
      </c>
      <c r="M2340">
        <v>0.39090711596247002</v>
      </c>
      <c r="N2340">
        <v>0.81875488709857702</v>
      </c>
    </row>
    <row r="2341" spans="1:14">
      <c r="A2341" t="s">
        <v>2342</v>
      </c>
      <c r="B2341">
        <v>9</v>
      </c>
      <c r="C2341">
        <v>76115850</v>
      </c>
      <c r="D2341">
        <v>78730766</v>
      </c>
      <c r="E2341" t="s">
        <v>5198</v>
      </c>
      <c r="F2341">
        <v>0.38</v>
      </c>
      <c r="G2341" t="s">
        <v>5247</v>
      </c>
      <c r="H2341" t="s">
        <v>7544</v>
      </c>
      <c r="I2341" t="s">
        <v>10</v>
      </c>
      <c r="J2341" t="s">
        <v>2095</v>
      </c>
      <c r="K2341">
        <v>6</v>
      </c>
      <c r="L2341" t="s">
        <v>4441</v>
      </c>
      <c r="M2341">
        <v>0.119990388198953</v>
      </c>
      <c r="N2341">
        <v>0.73368984089756595</v>
      </c>
    </row>
    <row r="2342" spans="1:14">
      <c r="A2342" t="s">
        <v>2342</v>
      </c>
      <c r="B2342">
        <v>9</v>
      </c>
      <c r="C2342">
        <v>76115850</v>
      </c>
      <c r="D2342">
        <v>78730766</v>
      </c>
      <c r="E2342" t="s">
        <v>5198</v>
      </c>
      <c r="F2342">
        <v>0.5</v>
      </c>
      <c r="G2342" t="s">
        <v>5247</v>
      </c>
      <c r="H2342" t="s">
        <v>7545</v>
      </c>
      <c r="I2342" t="s">
        <v>14</v>
      </c>
      <c r="J2342" t="s">
        <v>2095</v>
      </c>
      <c r="K2342">
        <v>16</v>
      </c>
      <c r="L2342" t="s">
        <v>4511</v>
      </c>
      <c r="M2342">
        <v>0.27999563610326</v>
      </c>
      <c r="N2342">
        <v>0.72000436389674005</v>
      </c>
    </row>
    <row r="2343" spans="1:14">
      <c r="A2343" t="s">
        <v>2345</v>
      </c>
      <c r="B2343">
        <v>6</v>
      </c>
      <c r="C2343">
        <v>160143444</v>
      </c>
      <c r="D2343">
        <v>160564476</v>
      </c>
      <c r="E2343" t="s">
        <v>5198</v>
      </c>
      <c r="F2343">
        <v>0</v>
      </c>
      <c r="G2343" t="s">
        <v>5247</v>
      </c>
      <c r="H2343" t="s">
        <v>7546</v>
      </c>
      <c r="I2343" t="s">
        <v>14</v>
      </c>
      <c r="J2343" t="s">
        <v>2095</v>
      </c>
      <c r="K2343">
        <v>16</v>
      </c>
      <c r="L2343" t="s">
        <v>5247</v>
      </c>
      <c r="M2343">
        <v>0</v>
      </c>
      <c r="N2343">
        <v>0.193607680534436</v>
      </c>
    </row>
    <row r="2344" spans="1:14">
      <c r="A2344" t="s">
        <v>2346</v>
      </c>
      <c r="B2344">
        <v>2</v>
      </c>
      <c r="C2344">
        <v>21068657</v>
      </c>
      <c r="D2344">
        <v>21291529</v>
      </c>
      <c r="E2344" t="s">
        <v>5198</v>
      </c>
      <c r="F2344">
        <v>0</v>
      </c>
      <c r="G2344" t="s">
        <v>5247</v>
      </c>
      <c r="H2344" t="s">
        <v>7547</v>
      </c>
      <c r="I2344" t="s">
        <v>10</v>
      </c>
      <c r="J2344" t="s">
        <v>2095</v>
      </c>
      <c r="K2344">
        <v>6</v>
      </c>
      <c r="L2344" t="s">
        <v>5247</v>
      </c>
      <c r="M2344">
        <v>0</v>
      </c>
      <c r="N2344">
        <v>0.39033428790216501</v>
      </c>
    </row>
    <row r="2345" spans="1:14">
      <c r="A2345" t="s">
        <v>2346</v>
      </c>
      <c r="B2345">
        <v>2</v>
      </c>
      <c r="C2345">
        <v>21068657</v>
      </c>
      <c r="D2345">
        <v>21291529</v>
      </c>
      <c r="E2345" t="s">
        <v>5198</v>
      </c>
      <c r="F2345">
        <v>0</v>
      </c>
      <c r="G2345" t="s">
        <v>5247</v>
      </c>
      <c r="H2345" t="s">
        <v>5217</v>
      </c>
      <c r="I2345" t="s">
        <v>13</v>
      </c>
      <c r="J2345" t="s">
        <v>2095</v>
      </c>
      <c r="K2345">
        <v>5</v>
      </c>
      <c r="L2345" t="s">
        <v>5247</v>
      </c>
      <c r="M2345">
        <v>3.1392529421349397E-17</v>
      </c>
      <c r="N2345">
        <v>0.43448246478317498</v>
      </c>
    </row>
    <row r="2346" spans="1:14">
      <c r="A2346" t="s">
        <v>2346</v>
      </c>
      <c r="B2346">
        <v>2</v>
      </c>
      <c r="C2346">
        <v>21068657</v>
      </c>
      <c r="D2346">
        <v>21291529</v>
      </c>
      <c r="E2346" t="s">
        <v>5198</v>
      </c>
      <c r="F2346">
        <v>0.11</v>
      </c>
      <c r="G2346" t="s">
        <v>5247</v>
      </c>
      <c r="H2346" t="s">
        <v>7548</v>
      </c>
      <c r="I2346" t="s">
        <v>14</v>
      </c>
      <c r="J2346" t="s">
        <v>2095</v>
      </c>
      <c r="K2346">
        <v>16</v>
      </c>
      <c r="L2346" t="s">
        <v>4483</v>
      </c>
      <c r="M2346">
        <v>2.8486301613217201E-2</v>
      </c>
      <c r="N2346">
        <v>0.34252768920364302</v>
      </c>
    </row>
    <row r="2347" spans="1:14">
      <c r="A2347" t="s">
        <v>2347</v>
      </c>
      <c r="B2347">
        <v>7</v>
      </c>
      <c r="C2347">
        <v>36129593</v>
      </c>
      <c r="D2347">
        <v>36169203</v>
      </c>
      <c r="E2347" t="s">
        <v>5195</v>
      </c>
      <c r="F2347">
        <v>0.16</v>
      </c>
      <c r="G2347" t="s">
        <v>5247</v>
      </c>
      <c r="H2347" t="s">
        <v>7549</v>
      </c>
      <c r="I2347" t="s">
        <v>10</v>
      </c>
      <c r="J2347" t="s">
        <v>2095</v>
      </c>
      <c r="K2347">
        <v>5</v>
      </c>
      <c r="L2347" t="s">
        <v>4545</v>
      </c>
      <c r="M2347">
        <v>2.44982717590694E-2</v>
      </c>
      <c r="N2347">
        <v>0.59094980429348898</v>
      </c>
    </row>
    <row r="2348" spans="1:14">
      <c r="A2348" t="s">
        <v>2347</v>
      </c>
      <c r="B2348">
        <v>7</v>
      </c>
      <c r="C2348">
        <v>36129593</v>
      </c>
      <c r="D2348">
        <v>36169203</v>
      </c>
      <c r="E2348" t="s">
        <v>5195</v>
      </c>
      <c r="F2348">
        <v>0.63</v>
      </c>
      <c r="G2348" t="s">
        <v>5247</v>
      </c>
      <c r="H2348" t="s">
        <v>7550</v>
      </c>
      <c r="I2348" t="s">
        <v>14</v>
      </c>
      <c r="J2348" t="s">
        <v>2095</v>
      </c>
      <c r="K2348">
        <v>16</v>
      </c>
      <c r="L2348" t="s">
        <v>4480</v>
      </c>
      <c r="M2348">
        <v>0.39090711596247002</v>
      </c>
      <c r="N2348">
        <v>0.81875488709857702</v>
      </c>
    </row>
    <row r="2349" spans="1:14">
      <c r="A2349" t="s">
        <v>2348</v>
      </c>
      <c r="B2349">
        <v>2</v>
      </c>
      <c r="C2349">
        <v>43853185</v>
      </c>
      <c r="D2349">
        <v>44080324</v>
      </c>
      <c r="E2349" t="s">
        <v>5196</v>
      </c>
      <c r="F2349">
        <v>0.92</v>
      </c>
      <c r="G2349" t="s">
        <v>5247</v>
      </c>
      <c r="H2349" t="s">
        <v>7551</v>
      </c>
      <c r="I2349" t="s">
        <v>14</v>
      </c>
      <c r="J2349" t="s">
        <v>2095</v>
      </c>
      <c r="K2349">
        <v>16</v>
      </c>
      <c r="L2349" t="s">
        <v>4547</v>
      </c>
      <c r="M2349">
        <v>0.694249005620037</v>
      </c>
      <c r="N2349">
        <v>0.98312054273103699</v>
      </c>
    </row>
    <row r="2350" spans="1:14">
      <c r="A2350" t="s">
        <v>2349</v>
      </c>
      <c r="B2350">
        <v>2</v>
      </c>
      <c r="C2350">
        <v>136025599</v>
      </c>
      <c r="D2350">
        <v>136783169</v>
      </c>
      <c r="E2350" t="s">
        <v>5196</v>
      </c>
      <c r="F2350">
        <v>0.03</v>
      </c>
      <c r="G2350" t="s">
        <v>5247</v>
      </c>
      <c r="H2350" t="s">
        <v>7552</v>
      </c>
      <c r="I2350" t="s">
        <v>10</v>
      </c>
      <c r="J2350" t="s">
        <v>2095</v>
      </c>
      <c r="K2350">
        <v>7</v>
      </c>
      <c r="L2350" t="s">
        <v>4556</v>
      </c>
      <c r="M2350">
        <v>1.4839694458344301E-3</v>
      </c>
      <c r="N2350">
        <v>0.39158663951685202</v>
      </c>
    </row>
    <row r="2351" spans="1:14">
      <c r="A2351" t="s">
        <v>2349</v>
      </c>
      <c r="B2351">
        <v>2</v>
      </c>
      <c r="C2351">
        <v>136025599</v>
      </c>
      <c r="D2351">
        <v>136783169</v>
      </c>
      <c r="E2351" t="s">
        <v>5196</v>
      </c>
      <c r="F2351">
        <v>0.21</v>
      </c>
      <c r="G2351" t="s">
        <v>5247</v>
      </c>
      <c r="H2351" t="s">
        <v>7553</v>
      </c>
      <c r="I2351" t="s">
        <v>14</v>
      </c>
      <c r="J2351" t="s">
        <v>2095</v>
      </c>
      <c r="K2351">
        <v>16</v>
      </c>
      <c r="L2351" t="s">
        <v>4442</v>
      </c>
      <c r="M2351">
        <v>7.8338045832293507E-2</v>
      </c>
      <c r="N2351">
        <v>0.45395440887768002</v>
      </c>
    </row>
    <row r="2352" spans="1:14">
      <c r="A2352" t="s">
        <v>2350</v>
      </c>
      <c r="B2352">
        <v>1</v>
      </c>
      <c r="C2352">
        <v>109161739</v>
      </c>
      <c r="D2352">
        <v>109704361</v>
      </c>
      <c r="E2352" t="s">
        <v>5198</v>
      </c>
      <c r="F2352">
        <v>0.67</v>
      </c>
      <c r="G2352" t="s">
        <v>5247</v>
      </c>
      <c r="H2352" t="s">
        <v>7554</v>
      </c>
      <c r="I2352" t="s">
        <v>13</v>
      </c>
      <c r="J2352" t="s">
        <v>2095</v>
      </c>
      <c r="K2352">
        <v>5</v>
      </c>
      <c r="L2352" t="s">
        <v>4567</v>
      </c>
      <c r="M2352">
        <v>0.27751646442487798</v>
      </c>
      <c r="N2352">
        <v>0.914759497548842</v>
      </c>
    </row>
    <row r="2353" spans="1:14">
      <c r="A2353" t="s">
        <v>2350</v>
      </c>
      <c r="B2353">
        <v>1</v>
      </c>
      <c r="C2353">
        <v>109161739</v>
      </c>
      <c r="D2353">
        <v>109704361</v>
      </c>
      <c r="E2353" t="s">
        <v>5198</v>
      </c>
      <c r="F2353">
        <v>0.04</v>
      </c>
      <c r="G2353" t="s">
        <v>5247</v>
      </c>
      <c r="H2353" t="s">
        <v>7555</v>
      </c>
      <c r="I2353" t="s">
        <v>14</v>
      </c>
      <c r="J2353" t="s">
        <v>2095</v>
      </c>
      <c r="K2353">
        <v>16</v>
      </c>
      <c r="L2353" t="s">
        <v>4479</v>
      </c>
      <c r="M2353">
        <v>5.0993162064629704E-3</v>
      </c>
      <c r="N2353">
        <v>0.25301974988521903</v>
      </c>
    </row>
    <row r="2354" spans="1:14">
      <c r="A2354" t="s">
        <v>2351</v>
      </c>
      <c r="B2354">
        <v>4</v>
      </c>
      <c r="C2354">
        <v>3471412</v>
      </c>
      <c r="D2354">
        <v>3473139</v>
      </c>
      <c r="E2354" t="s">
        <v>5198</v>
      </c>
      <c r="F2354">
        <v>0.27</v>
      </c>
      <c r="G2354" t="s">
        <v>5247</v>
      </c>
      <c r="H2354" t="s">
        <v>7556</v>
      </c>
      <c r="I2354" t="s">
        <v>13</v>
      </c>
      <c r="J2354" t="s">
        <v>2095</v>
      </c>
      <c r="K2354">
        <v>5</v>
      </c>
      <c r="L2354" t="s">
        <v>4541</v>
      </c>
      <c r="M2354">
        <v>6.0701776889939399E-2</v>
      </c>
      <c r="N2354">
        <v>0.67916015691032094</v>
      </c>
    </row>
    <row r="2355" spans="1:14">
      <c r="A2355" t="s">
        <v>2351</v>
      </c>
      <c r="B2355">
        <v>4</v>
      </c>
      <c r="C2355">
        <v>3471412</v>
      </c>
      <c r="D2355">
        <v>3473139</v>
      </c>
      <c r="E2355" t="s">
        <v>5198</v>
      </c>
      <c r="F2355">
        <v>0.55000000000000004</v>
      </c>
      <c r="G2355" t="s">
        <v>5247</v>
      </c>
      <c r="H2355" t="s">
        <v>7557</v>
      </c>
      <c r="I2355" t="s">
        <v>14</v>
      </c>
      <c r="J2355" t="s">
        <v>2095</v>
      </c>
      <c r="K2355">
        <v>16</v>
      </c>
      <c r="L2355" t="s">
        <v>4531</v>
      </c>
      <c r="M2355">
        <v>0.32120409674385902</v>
      </c>
      <c r="N2355">
        <v>0.75943513520269701</v>
      </c>
    </row>
    <row r="2356" spans="1:14">
      <c r="A2356" t="s">
        <v>2352</v>
      </c>
      <c r="B2356">
        <v>5</v>
      </c>
      <c r="C2356">
        <v>156964617</v>
      </c>
      <c r="D2356">
        <v>156391628</v>
      </c>
      <c r="E2356" t="s">
        <v>5195</v>
      </c>
      <c r="F2356">
        <v>0</v>
      </c>
      <c r="G2356" t="s">
        <v>5247</v>
      </c>
      <c r="H2356" t="s">
        <v>7558</v>
      </c>
      <c r="I2356" t="s">
        <v>13</v>
      </c>
      <c r="J2356" t="s">
        <v>2095</v>
      </c>
      <c r="K2356">
        <v>6</v>
      </c>
      <c r="L2356" t="s">
        <v>5247</v>
      </c>
      <c r="M2356">
        <v>0</v>
      </c>
      <c r="N2356">
        <v>0.39033428790216501</v>
      </c>
    </row>
    <row r="2357" spans="1:14">
      <c r="A2357" t="s">
        <v>2352</v>
      </c>
      <c r="B2357">
        <v>5</v>
      </c>
      <c r="C2357">
        <v>156964617</v>
      </c>
      <c r="D2357">
        <v>156391628</v>
      </c>
      <c r="E2357" t="s">
        <v>5195</v>
      </c>
      <c r="F2357">
        <v>0.36</v>
      </c>
      <c r="G2357" t="s">
        <v>5247</v>
      </c>
      <c r="H2357" t="s">
        <v>7559</v>
      </c>
      <c r="I2357" t="s">
        <v>14</v>
      </c>
      <c r="J2357" t="s">
        <v>2095</v>
      </c>
      <c r="K2357">
        <v>16</v>
      </c>
      <c r="L2357" t="s">
        <v>4445</v>
      </c>
      <c r="M2357">
        <v>0.17416871224401401</v>
      </c>
      <c r="N2357">
        <v>0.60004143830562895</v>
      </c>
    </row>
    <row r="2358" spans="1:14">
      <c r="A2358" t="s">
        <v>2353</v>
      </c>
      <c r="B2358">
        <v>6</v>
      </c>
      <c r="C2358">
        <v>159981673</v>
      </c>
      <c r="D2358">
        <v>160402705</v>
      </c>
      <c r="E2358" t="s">
        <v>5196</v>
      </c>
      <c r="F2358">
        <v>0</v>
      </c>
      <c r="G2358" t="s">
        <v>5247</v>
      </c>
      <c r="H2358" t="s">
        <v>7560</v>
      </c>
      <c r="I2358" t="s">
        <v>14</v>
      </c>
      <c r="J2358" t="s">
        <v>2095</v>
      </c>
      <c r="K2358">
        <v>16</v>
      </c>
      <c r="L2358" t="s">
        <v>5247</v>
      </c>
      <c r="M2358">
        <v>0</v>
      </c>
      <c r="N2358">
        <v>0.193607680534436</v>
      </c>
    </row>
    <row r="2359" spans="1:14">
      <c r="A2359" t="s">
        <v>2354</v>
      </c>
      <c r="B2359">
        <v>7</v>
      </c>
      <c r="C2359">
        <v>67895575</v>
      </c>
      <c r="D2359">
        <v>67360562</v>
      </c>
      <c r="E2359" t="s">
        <v>5198</v>
      </c>
      <c r="F2359">
        <v>0.03</v>
      </c>
      <c r="G2359" t="s">
        <v>5247</v>
      </c>
      <c r="H2359" t="s">
        <v>7561</v>
      </c>
      <c r="I2359" t="s">
        <v>10</v>
      </c>
      <c r="J2359" t="s">
        <v>2095</v>
      </c>
      <c r="K2359">
        <v>7</v>
      </c>
      <c r="L2359" t="s">
        <v>4556</v>
      </c>
      <c r="M2359">
        <v>1.4839694458344301E-3</v>
      </c>
      <c r="N2359">
        <v>0.39158663951685202</v>
      </c>
    </row>
    <row r="2360" spans="1:14">
      <c r="A2360" t="s">
        <v>2354</v>
      </c>
      <c r="B2360">
        <v>7</v>
      </c>
      <c r="C2360">
        <v>67895575</v>
      </c>
      <c r="D2360">
        <v>67360562</v>
      </c>
      <c r="E2360" t="s">
        <v>5198</v>
      </c>
      <c r="F2360">
        <v>0</v>
      </c>
      <c r="G2360" t="s">
        <v>5247</v>
      </c>
      <c r="H2360" t="s">
        <v>7562</v>
      </c>
      <c r="I2360" t="s">
        <v>13</v>
      </c>
      <c r="J2360" t="s">
        <v>2095</v>
      </c>
      <c r="K2360">
        <v>6</v>
      </c>
      <c r="L2360" t="s">
        <v>5247</v>
      </c>
      <c r="M2360">
        <v>0</v>
      </c>
      <c r="N2360">
        <v>0.39033428790216501</v>
      </c>
    </row>
    <row r="2361" spans="1:14">
      <c r="A2361" t="s">
        <v>2354</v>
      </c>
      <c r="B2361">
        <v>7</v>
      </c>
      <c r="C2361">
        <v>67895575</v>
      </c>
      <c r="D2361">
        <v>67360562</v>
      </c>
      <c r="E2361" t="s">
        <v>5198</v>
      </c>
      <c r="F2361">
        <v>0</v>
      </c>
      <c r="G2361" t="s">
        <v>5247</v>
      </c>
      <c r="H2361" t="s">
        <v>7563</v>
      </c>
      <c r="I2361" t="s">
        <v>14</v>
      </c>
      <c r="J2361" t="s">
        <v>2095</v>
      </c>
      <c r="K2361">
        <v>16</v>
      </c>
      <c r="L2361" t="s">
        <v>5247</v>
      </c>
      <c r="M2361">
        <v>0</v>
      </c>
      <c r="N2361">
        <v>0.193607680534436</v>
      </c>
    </row>
    <row r="2362" spans="1:14">
      <c r="A2362" t="s">
        <v>2355</v>
      </c>
      <c r="B2362">
        <v>9</v>
      </c>
      <c r="C2362">
        <v>16904848</v>
      </c>
      <c r="D2362">
        <v>16904846</v>
      </c>
      <c r="E2362" t="s">
        <v>5195</v>
      </c>
      <c r="F2362">
        <v>0.26</v>
      </c>
      <c r="G2362" t="s">
        <v>5247</v>
      </c>
      <c r="H2362" t="s">
        <v>7564</v>
      </c>
      <c r="I2362" t="s">
        <v>10</v>
      </c>
      <c r="J2362" t="s">
        <v>2095</v>
      </c>
      <c r="K2362">
        <v>6</v>
      </c>
      <c r="L2362" t="s">
        <v>4459</v>
      </c>
      <c r="M2362">
        <v>6.40661715717631E-2</v>
      </c>
      <c r="N2362">
        <v>0.64329428662127597</v>
      </c>
    </row>
    <row r="2363" spans="1:14">
      <c r="A2363" t="s">
        <v>2355</v>
      </c>
      <c r="B2363">
        <v>9</v>
      </c>
      <c r="C2363">
        <v>16904848</v>
      </c>
      <c r="D2363">
        <v>16904846</v>
      </c>
      <c r="E2363" t="s">
        <v>5195</v>
      </c>
      <c r="F2363">
        <v>0.61</v>
      </c>
      <c r="G2363" t="s">
        <v>5247</v>
      </c>
      <c r="H2363" t="s">
        <v>7565</v>
      </c>
      <c r="I2363" t="s">
        <v>13</v>
      </c>
      <c r="J2363" t="s">
        <v>2095</v>
      </c>
      <c r="K2363">
        <v>5</v>
      </c>
      <c r="L2363" t="s">
        <v>4452</v>
      </c>
      <c r="M2363">
        <v>0.237172229157672</v>
      </c>
      <c r="N2363">
        <v>0.88724162859002897</v>
      </c>
    </row>
    <row r="2364" spans="1:14">
      <c r="A2364" t="s">
        <v>2355</v>
      </c>
      <c r="B2364">
        <v>9</v>
      </c>
      <c r="C2364">
        <v>16904848</v>
      </c>
      <c r="D2364">
        <v>16904846</v>
      </c>
      <c r="E2364" t="s">
        <v>5195</v>
      </c>
      <c r="F2364">
        <v>0.54</v>
      </c>
      <c r="G2364" t="s">
        <v>5247</v>
      </c>
      <c r="H2364" t="s">
        <v>7566</v>
      </c>
      <c r="I2364" t="s">
        <v>14</v>
      </c>
      <c r="J2364" t="s">
        <v>2095</v>
      </c>
      <c r="K2364">
        <v>16</v>
      </c>
      <c r="L2364" t="s">
        <v>4564</v>
      </c>
      <c r="M2364">
        <v>0.31281977470891997</v>
      </c>
      <c r="N2364">
        <v>0.75169161084832503</v>
      </c>
    </row>
    <row r="2365" spans="1:14">
      <c r="A2365" t="s">
        <v>2356</v>
      </c>
      <c r="B2365">
        <v>9</v>
      </c>
      <c r="C2365">
        <v>76130261</v>
      </c>
      <c r="D2365">
        <v>78745177</v>
      </c>
      <c r="E2365" t="s">
        <v>5196</v>
      </c>
      <c r="F2365">
        <v>0</v>
      </c>
      <c r="G2365" t="s">
        <v>5247</v>
      </c>
      <c r="H2365" t="s">
        <v>7567</v>
      </c>
      <c r="I2365" t="s">
        <v>14</v>
      </c>
      <c r="J2365" t="s">
        <v>2095</v>
      </c>
      <c r="K2365">
        <v>16</v>
      </c>
      <c r="L2365" t="s">
        <v>5247</v>
      </c>
      <c r="M2365">
        <v>0</v>
      </c>
      <c r="N2365">
        <v>0.193607680534436</v>
      </c>
    </row>
    <row r="2366" spans="1:14">
      <c r="A2366" t="s">
        <v>2357</v>
      </c>
      <c r="B2366">
        <v>10</v>
      </c>
      <c r="C2366">
        <v>112190660</v>
      </c>
      <c r="D2366">
        <v>113950418</v>
      </c>
      <c r="E2366" t="s">
        <v>5195</v>
      </c>
      <c r="F2366">
        <v>0</v>
      </c>
      <c r="G2366" t="s">
        <v>5247</v>
      </c>
      <c r="H2366" t="s">
        <v>7568</v>
      </c>
      <c r="I2366" t="s">
        <v>10</v>
      </c>
      <c r="J2366" t="s">
        <v>2095</v>
      </c>
      <c r="K2366">
        <v>5</v>
      </c>
      <c r="L2366" t="s">
        <v>5247</v>
      </c>
      <c r="M2366">
        <v>3.1392529421349397E-17</v>
      </c>
      <c r="N2366">
        <v>0.43448246478317498</v>
      </c>
    </row>
    <row r="2367" spans="1:14">
      <c r="A2367" t="s">
        <v>2357</v>
      </c>
      <c r="B2367">
        <v>10</v>
      </c>
      <c r="C2367">
        <v>112190660</v>
      </c>
      <c r="D2367">
        <v>113950418</v>
      </c>
      <c r="E2367" t="s">
        <v>5195</v>
      </c>
      <c r="F2367">
        <v>0.16</v>
      </c>
      <c r="G2367" t="s">
        <v>5247</v>
      </c>
      <c r="H2367" t="s">
        <v>7569</v>
      </c>
      <c r="I2367" t="s">
        <v>14</v>
      </c>
      <c r="J2367" t="s">
        <v>2095</v>
      </c>
      <c r="K2367">
        <v>16</v>
      </c>
      <c r="L2367" t="s">
        <v>4545</v>
      </c>
      <c r="M2367">
        <v>5.1602574492917601E-2</v>
      </c>
      <c r="N2367">
        <v>0.40005064827049902</v>
      </c>
    </row>
    <row r="2368" spans="1:14">
      <c r="A2368" t="s">
        <v>2358</v>
      </c>
      <c r="B2368">
        <v>16</v>
      </c>
      <c r="C2368">
        <v>71592343</v>
      </c>
      <c r="D2368">
        <v>71626246</v>
      </c>
      <c r="E2368" t="s">
        <v>5198</v>
      </c>
      <c r="F2368">
        <v>0</v>
      </c>
      <c r="G2368" t="s">
        <v>5247</v>
      </c>
      <c r="H2368" t="s">
        <v>7570</v>
      </c>
      <c r="I2368" t="s">
        <v>14</v>
      </c>
      <c r="J2368" t="s">
        <v>2095</v>
      </c>
      <c r="K2368">
        <v>16</v>
      </c>
      <c r="L2368" t="s">
        <v>5247</v>
      </c>
      <c r="M2368">
        <v>0</v>
      </c>
      <c r="N2368">
        <v>0.193607680534436</v>
      </c>
    </row>
    <row r="2369" spans="1:14">
      <c r="A2369" t="s">
        <v>2359</v>
      </c>
      <c r="B2369">
        <v>1</v>
      </c>
      <c r="C2369">
        <v>109372187</v>
      </c>
      <c r="D2369">
        <v>109914809</v>
      </c>
      <c r="E2369" t="s">
        <v>5195</v>
      </c>
      <c r="F2369">
        <v>0</v>
      </c>
      <c r="G2369" t="s">
        <v>5247</v>
      </c>
      <c r="H2369" t="s">
        <v>7571</v>
      </c>
      <c r="I2369" t="s">
        <v>14</v>
      </c>
      <c r="J2369" t="s">
        <v>2095</v>
      </c>
      <c r="K2369">
        <v>16</v>
      </c>
      <c r="L2369" t="s">
        <v>5247</v>
      </c>
      <c r="M2369">
        <v>0</v>
      </c>
      <c r="N2369">
        <v>0.193607680534436</v>
      </c>
    </row>
    <row r="2370" spans="1:14">
      <c r="A2370" t="s">
        <v>2360</v>
      </c>
      <c r="B2370">
        <v>17</v>
      </c>
      <c r="C2370">
        <v>69844702</v>
      </c>
      <c r="D2370">
        <v>67840843</v>
      </c>
      <c r="E2370" t="s">
        <v>5195</v>
      </c>
      <c r="F2370">
        <v>0</v>
      </c>
      <c r="G2370" t="s">
        <v>5247</v>
      </c>
      <c r="H2370" t="s">
        <v>7572</v>
      </c>
      <c r="I2370" t="s">
        <v>14</v>
      </c>
      <c r="J2370" t="s">
        <v>2095</v>
      </c>
      <c r="K2370">
        <v>16</v>
      </c>
      <c r="L2370" t="s">
        <v>5247</v>
      </c>
      <c r="M2370">
        <v>0</v>
      </c>
      <c r="N2370">
        <v>0.193607680534436</v>
      </c>
    </row>
    <row r="2371" spans="1:14">
      <c r="A2371" t="s">
        <v>2361</v>
      </c>
      <c r="B2371">
        <v>19</v>
      </c>
      <c r="C2371">
        <v>11081550</v>
      </c>
      <c r="D2371">
        <v>11192226</v>
      </c>
      <c r="E2371" t="s">
        <v>5197</v>
      </c>
      <c r="F2371">
        <v>0</v>
      </c>
      <c r="G2371" t="s">
        <v>5247</v>
      </c>
      <c r="H2371" t="s">
        <v>6388</v>
      </c>
      <c r="I2371" t="s">
        <v>14</v>
      </c>
      <c r="J2371" t="s">
        <v>2095</v>
      </c>
      <c r="K2371">
        <v>16</v>
      </c>
      <c r="L2371" t="s">
        <v>5247</v>
      </c>
      <c r="M2371">
        <v>0</v>
      </c>
      <c r="N2371">
        <v>0.193607680534436</v>
      </c>
    </row>
    <row r="2372" spans="1:14">
      <c r="A2372" t="s">
        <v>2362</v>
      </c>
      <c r="B2372">
        <v>19</v>
      </c>
      <c r="C2372">
        <v>44886339</v>
      </c>
      <c r="D2372">
        <v>45389596</v>
      </c>
      <c r="E2372" t="s">
        <v>5196</v>
      </c>
      <c r="F2372">
        <v>0</v>
      </c>
      <c r="G2372" t="s">
        <v>5247</v>
      </c>
      <c r="H2372" t="s">
        <v>7573</v>
      </c>
      <c r="I2372" t="s">
        <v>14</v>
      </c>
      <c r="J2372" t="s">
        <v>2095</v>
      </c>
      <c r="K2372">
        <v>16</v>
      </c>
      <c r="L2372" t="s">
        <v>5247</v>
      </c>
      <c r="M2372">
        <v>0</v>
      </c>
      <c r="N2372">
        <v>0.193607680534436</v>
      </c>
    </row>
    <row r="2373" spans="1:14">
      <c r="A2373" t="s">
        <v>2363</v>
      </c>
      <c r="B2373">
        <v>19</v>
      </c>
      <c r="C2373">
        <v>45062822</v>
      </c>
      <c r="D2373">
        <v>45566080</v>
      </c>
      <c r="E2373" t="s">
        <v>5198</v>
      </c>
      <c r="F2373">
        <v>1</v>
      </c>
      <c r="G2373" t="s">
        <v>5247</v>
      </c>
      <c r="H2373" t="s">
        <v>7574</v>
      </c>
      <c r="I2373" t="s">
        <v>10</v>
      </c>
      <c r="J2373" t="s">
        <v>2095</v>
      </c>
      <c r="K2373">
        <v>6</v>
      </c>
      <c r="L2373" t="s">
        <v>5273</v>
      </c>
      <c r="M2373">
        <v>0.60966571209783504</v>
      </c>
      <c r="N2373">
        <v>1</v>
      </c>
    </row>
    <row r="2374" spans="1:14">
      <c r="A2374" t="s">
        <v>2363</v>
      </c>
      <c r="B2374">
        <v>19</v>
      </c>
      <c r="C2374">
        <v>45062822</v>
      </c>
      <c r="D2374">
        <v>45566080</v>
      </c>
      <c r="E2374" t="s">
        <v>5198</v>
      </c>
      <c r="F2374">
        <v>0.36</v>
      </c>
      <c r="G2374" t="s">
        <v>5247</v>
      </c>
      <c r="H2374" t="s">
        <v>7575</v>
      </c>
      <c r="I2374" t="s">
        <v>13</v>
      </c>
      <c r="J2374" t="s">
        <v>2095</v>
      </c>
      <c r="K2374">
        <v>6</v>
      </c>
      <c r="L2374" t="s">
        <v>4445</v>
      </c>
      <c r="M2374">
        <v>0.10982014019210699</v>
      </c>
      <c r="N2374">
        <v>0.71947346042049998</v>
      </c>
    </row>
    <row r="2375" spans="1:14">
      <c r="A2375" t="s">
        <v>2363</v>
      </c>
      <c r="B2375">
        <v>19</v>
      </c>
      <c r="C2375">
        <v>45062822</v>
      </c>
      <c r="D2375">
        <v>45566080</v>
      </c>
      <c r="E2375" t="s">
        <v>5198</v>
      </c>
      <c r="F2375">
        <v>0.43</v>
      </c>
      <c r="G2375" t="s">
        <v>5247</v>
      </c>
      <c r="H2375" t="s">
        <v>7576</v>
      </c>
      <c r="I2375" t="s">
        <v>14</v>
      </c>
      <c r="J2375" t="s">
        <v>2095</v>
      </c>
      <c r="K2375">
        <v>16</v>
      </c>
      <c r="L2375" t="s">
        <v>4520</v>
      </c>
      <c r="M2375">
        <v>0.22529371473349299</v>
      </c>
      <c r="N2375">
        <v>0.66181136054132805</v>
      </c>
    </row>
    <row r="2376" spans="1:14">
      <c r="A2376" t="s">
        <v>2364</v>
      </c>
      <c r="B2376">
        <v>19</v>
      </c>
      <c r="C2376">
        <v>45790878</v>
      </c>
      <c r="D2376">
        <v>46294136</v>
      </c>
      <c r="E2376" t="s">
        <v>5196</v>
      </c>
      <c r="F2376">
        <v>0.3</v>
      </c>
      <c r="G2376" t="s">
        <v>5247</v>
      </c>
      <c r="H2376" t="s">
        <v>7577</v>
      </c>
      <c r="I2376" t="s">
        <v>14</v>
      </c>
      <c r="J2376" t="s">
        <v>2095</v>
      </c>
      <c r="K2376">
        <v>16</v>
      </c>
      <c r="L2376" t="s">
        <v>4560</v>
      </c>
      <c r="M2376">
        <v>0.13339990969917401</v>
      </c>
      <c r="N2376">
        <v>0.54404316251460105</v>
      </c>
    </row>
    <row r="2377" spans="1:14">
      <c r="A2377" t="s">
        <v>2365</v>
      </c>
      <c r="B2377">
        <v>2</v>
      </c>
      <c r="C2377">
        <v>21034825</v>
      </c>
      <c r="D2377">
        <v>21257697</v>
      </c>
      <c r="E2377" t="s">
        <v>5197</v>
      </c>
      <c r="F2377">
        <v>0</v>
      </c>
      <c r="G2377" t="s">
        <v>5247</v>
      </c>
      <c r="H2377" t="s">
        <v>7578</v>
      </c>
      <c r="I2377" t="s">
        <v>14</v>
      </c>
      <c r="J2377" t="s">
        <v>2095</v>
      </c>
      <c r="K2377">
        <v>16</v>
      </c>
      <c r="L2377" t="s">
        <v>5247</v>
      </c>
      <c r="M2377">
        <v>0</v>
      </c>
      <c r="N2377">
        <v>0.193607680534436</v>
      </c>
    </row>
    <row r="2378" spans="1:14">
      <c r="A2378" t="s">
        <v>2366</v>
      </c>
      <c r="B2378">
        <v>19</v>
      </c>
      <c r="C2378">
        <v>11110681</v>
      </c>
      <c r="D2378">
        <v>11221357</v>
      </c>
      <c r="E2378" t="s">
        <v>5196</v>
      </c>
      <c r="F2378">
        <v>0</v>
      </c>
      <c r="G2378" t="s">
        <v>5247</v>
      </c>
      <c r="H2378" t="s">
        <v>7579</v>
      </c>
      <c r="I2378" t="s">
        <v>14</v>
      </c>
      <c r="J2378" t="s">
        <v>2095</v>
      </c>
      <c r="K2378">
        <v>16</v>
      </c>
      <c r="L2378" t="s">
        <v>5247</v>
      </c>
      <c r="M2378">
        <v>0</v>
      </c>
      <c r="N2378">
        <v>0.193607680534436</v>
      </c>
    </row>
    <row r="2379" spans="1:14">
      <c r="A2379" t="s">
        <v>2367</v>
      </c>
      <c r="B2379">
        <v>1</v>
      </c>
      <c r="C2379">
        <v>109281340</v>
      </c>
      <c r="D2379">
        <v>109823962</v>
      </c>
      <c r="E2379" t="s">
        <v>5197</v>
      </c>
      <c r="F2379">
        <v>0</v>
      </c>
      <c r="G2379" t="s">
        <v>5247</v>
      </c>
      <c r="H2379" t="s">
        <v>7580</v>
      </c>
      <c r="I2379" t="s">
        <v>14</v>
      </c>
      <c r="J2379" t="s">
        <v>2095</v>
      </c>
      <c r="K2379">
        <v>16</v>
      </c>
      <c r="L2379" t="s">
        <v>5247</v>
      </c>
      <c r="M2379">
        <v>0</v>
      </c>
      <c r="N2379">
        <v>0.193607680534436</v>
      </c>
    </row>
    <row r="2380" spans="1:14">
      <c r="A2380" t="s">
        <v>2368</v>
      </c>
      <c r="B2380">
        <v>4</v>
      </c>
      <c r="C2380">
        <v>153269813</v>
      </c>
      <c r="D2380">
        <v>154190965</v>
      </c>
      <c r="E2380" t="s">
        <v>5198</v>
      </c>
      <c r="F2380">
        <v>0</v>
      </c>
      <c r="G2380" t="s">
        <v>5247</v>
      </c>
      <c r="H2380" t="s">
        <v>7581</v>
      </c>
      <c r="I2380" t="s">
        <v>14</v>
      </c>
      <c r="J2380" t="s">
        <v>2095</v>
      </c>
      <c r="K2380">
        <v>16</v>
      </c>
      <c r="L2380" t="s">
        <v>5247</v>
      </c>
      <c r="M2380">
        <v>0</v>
      </c>
      <c r="N2380">
        <v>0.193607680534436</v>
      </c>
    </row>
    <row r="2381" spans="1:14">
      <c r="A2381" t="s">
        <v>2369</v>
      </c>
      <c r="B2381">
        <v>1</v>
      </c>
      <c r="C2381">
        <v>234662686</v>
      </c>
      <c r="D2381">
        <v>234798432</v>
      </c>
      <c r="E2381" t="s">
        <v>5197</v>
      </c>
      <c r="F2381">
        <v>0</v>
      </c>
      <c r="G2381" t="s">
        <v>5247</v>
      </c>
      <c r="H2381" t="s">
        <v>7582</v>
      </c>
      <c r="I2381" t="s">
        <v>14</v>
      </c>
      <c r="J2381" t="s">
        <v>2095</v>
      </c>
      <c r="K2381">
        <v>16</v>
      </c>
      <c r="L2381" t="s">
        <v>5247</v>
      </c>
      <c r="M2381">
        <v>0</v>
      </c>
      <c r="N2381">
        <v>0.193607680534436</v>
      </c>
    </row>
    <row r="2382" spans="1:14">
      <c r="A2382" t="s">
        <v>2370</v>
      </c>
      <c r="B2382">
        <v>2</v>
      </c>
      <c r="C2382">
        <v>11372699</v>
      </c>
      <c r="D2382">
        <v>11512825</v>
      </c>
      <c r="E2382" t="s">
        <v>5197</v>
      </c>
      <c r="F2382">
        <v>1</v>
      </c>
      <c r="G2382" t="s">
        <v>5247</v>
      </c>
      <c r="H2382" t="s">
        <v>7583</v>
      </c>
      <c r="I2382" t="s">
        <v>14</v>
      </c>
      <c r="J2382" t="s">
        <v>2095</v>
      </c>
      <c r="K2382">
        <v>16</v>
      </c>
      <c r="L2382" t="s">
        <v>5273</v>
      </c>
      <c r="M2382">
        <v>0.806392319465564</v>
      </c>
      <c r="N2382">
        <v>1</v>
      </c>
    </row>
    <row r="2383" spans="1:14">
      <c r="A2383" t="s">
        <v>2371</v>
      </c>
      <c r="B2383">
        <v>2</v>
      </c>
      <c r="C2383">
        <v>8580520</v>
      </c>
      <c r="D2383">
        <v>8720650</v>
      </c>
      <c r="E2383" t="s">
        <v>5195</v>
      </c>
      <c r="F2383">
        <v>0.75</v>
      </c>
      <c r="G2383" t="s">
        <v>5247</v>
      </c>
      <c r="H2383" t="s">
        <v>7584</v>
      </c>
      <c r="I2383" t="s">
        <v>14</v>
      </c>
      <c r="J2383" t="s">
        <v>2095</v>
      </c>
      <c r="K2383">
        <v>16</v>
      </c>
      <c r="L2383" t="s">
        <v>4467</v>
      </c>
      <c r="M2383">
        <v>0.50501683464491198</v>
      </c>
      <c r="N2383">
        <v>0.89817932508787002</v>
      </c>
    </row>
    <row r="2384" spans="1:14">
      <c r="A2384" t="s">
        <v>2372</v>
      </c>
      <c r="B2384">
        <v>2</v>
      </c>
      <c r="C2384">
        <v>117932831</v>
      </c>
      <c r="D2384">
        <v>118690407</v>
      </c>
      <c r="E2384" t="s">
        <v>5198</v>
      </c>
      <c r="F2384">
        <v>0</v>
      </c>
      <c r="G2384" t="s">
        <v>5247</v>
      </c>
      <c r="H2384" t="s">
        <v>7585</v>
      </c>
      <c r="I2384" t="s">
        <v>14</v>
      </c>
      <c r="J2384" t="s">
        <v>2095</v>
      </c>
      <c r="K2384">
        <v>16</v>
      </c>
      <c r="L2384" t="s">
        <v>5247</v>
      </c>
      <c r="M2384">
        <v>0</v>
      </c>
      <c r="N2384">
        <v>0.193607680534436</v>
      </c>
    </row>
    <row r="2385" spans="1:14">
      <c r="A2385" t="s">
        <v>2373</v>
      </c>
      <c r="B2385">
        <v>2</v>
      </c>
      <c r="C2385">
        <v>21053136</v>
      </c>
      <c r="D2385">
        <v>21276008</v>
      </c>
      <c r="E2385" t="s">
        <v>5197</v>
      </c>
      <c r="F2385">
        <v>0</v>
      </c>
      <c r="G2385" t="s">
        <v>5247</v>
      </c>
      <c r="H2385" t="s">
        <v>7586</v>
      </c>
      <c r="I2385" t="s">
        <v>14</v>
      </c>
      <c r="J2385" t="s">
        <v>2095</v>
      </c>
      <c r="K2385">
        <v>16</v>
      </c>
      <c r="L2385" t="s">
        <v>5247</v>
      </c>
      <c r="M2385">
        <v>0</v>
      </c>
      <c r="N2385">
        <v>0.193607680534436</v>
      </c>
    </row>
    <row r="2386" spans="1:14">
      <c r="A2386" t="s">
        <v>2374</v>
      </c>
      <c r="B2386">
        <v>19</v>
      </c>
      <c r="C2386">
        <v>18952750</v>
      </c>
      <c r="D2386">
        <v>19063559</v>
      </c>
      <c r="E2386" t="s">
        <v>5196</v>
      </c>
      <c r="F2386">
        <v>0</v>
      </c>
      <c r="G2386" t="s">
        <v>5247</v>
      </c>
      <c r="H2386" t="s">
        <v>7587</v>
      </c>
      <c r="I2386" t="s">
        <v>14</v>
      </c>
      <c r="J2386" t="s">
        <v>2095</v>
      </c>
      <c r="K2386">
        <v>16</v>
      </c>
      <c r="L2386" t="s">
        <v>5247</v>
      </c>
      <c r="M2386">
        <v>0</v>
      </c>
      <c r="N2386">
        <v>0.193607680534436</v>
      </c>
    </row>
    <row r="2387" spans="1:14">
      <c r="A2387" t="s">
        <v>2375</v>
      </c>
      <c r="B2387">
        <v>19</v>
      </c>
      <c r="C2387">
        <v>19044863</v>
      </c>
      <c r="D2387">
        <v>19155672</v>
      </c>
      <c r="E2387" t="s">
        <v>5196</v>
      </c>
      <c r="F2387">
        <v>0</v>
      </c>
      <c r="G2387" t="s">
        <v>5247</v>
      </c>
      <c r="H2387" t="s">
        <v>7588</v>
      </c>
      <c r="I2387" t="s">
        <v>14</v>
      </c>
      <c r="J2387" t="s">
        <v>2095</v>
      </c>
      <c r="K2387">
        <v>16</v>
      </c>
      <c r="L2387" t="s">
        <v>5247</v>
      </c>
      <c r="M2387">
        <v>0</v>
      </c>
      <c r="N2387">
        <v>0.193607680534436</v>
      </c>
    </row>
    <row r="2388" spans="1:14">
      <c r="A2388" t="s">
        <v>2376</v>
      </c>
      <c r="B2388">
        <v>19</v>
      </c>
      <c r="C2388">
        <v>10966986</v>
      </c>
      <c r="D2388">
        <v>11077662</v>
      </c>
      <c r="E2388" t="s">
        <v>5196</v>
      </c>
      <c r="F2388">
        <v>0</v>
      </c>
      <c r="G2388" t="s">
        <v>5247</v>
      </c>
      <c r="H2388" t="s">
        <v>7589</v>
      </c>
      <c r="I2388" t="s">
        <v>14</v>
      </c>
      <c r="J2388" t="s">
        <v>2095</v>
      </c>
      <c r="K2388">
        <v>16</v>
      </c>
      <c r="L2388" t="s">
        <v>5247</v>
      </c>
      <c r="M2388">
        <v>0</v>
      </c>
      <c r="N2388">
        <v>0.193607680534436</v>
      </c>
    </row>
    <row r="2389" spans="1:14">
      <c r="A2389" t="s">
        <v>2377</v>
      </c>
      <c r="B2389">
        <v>19</v>
      </c>
      <c r="C2389">
        <v>11012034</v>
      </c>
      <c r="D2389">
        <v>11122710</v>
      </c>
      <c r="E2389" t="s">
        <v>5195</v>
      </c>
      <c r="F2389">
        <v>0</v>
      </c>
      <c r="G2389" t="s">
        <v>5247</v>
      </c>
      <c r="H2389" t="s">
        <v>7590</v>
      </c>
      <c r="I2389" t="s">
        <v>14</v>
      </c>
      <c r="J2389" t="s">
        <v>2095</v>
      </c>
      <c r="K2389">
        <v>16</v>
      </c>
      <c r="L2389" t="s">
        <v>5247</v>
      </c>
      <c r="M2389">
        <v>0</v>
      </c>
      <c r="N2389">
        <v>0.193607680534436</v>
      </c>
    </row>
    <row r="2390" spans="1:14">
      <c r="A2390" t="s">
        <v>2378</v>
      </c>
      <c r="B2390">
        <v>19</v>
      </c>
      <c r="C2390">
        <v>11079088</v>
      </c>
      <c r="D2390">
        <v>11189764</v>
      </c>
      <c r="E2390" t="s">
        <v>5195</v>
      </c>
      <c r="F2390">
        <v>0.68</v>
      </c>
      <c r="G2390" t="s">
        <v>5247</v>
      </c>
      <c r="H2390" t="s">
        <v>7591</v>
      </c>
      <c r="I2390" t="s">
        <v>14</v>
      </c>
      <c r="J2390" t="s">
        <v>2095</v>
      </c>
      <c r="K2390">
        <v>16</v>
      </c>
      <c r="L2390" t="s">
        <v>4528</v>
      </c>
      <c r="M2390">
        <v>0.43695957364105598</v>
      </c>
      <c r="N2390">
        <v>0.85334166136654699</v>
      </c>
    </row>
    <row r="2391" spans="1:14">
      <c r="A2391" t="s">
        <v>2379</v>
      </c>
      <c r="B2391">
        <v>6</v>
      </c>
      <c r="C2391">
        <v>160099774</v>
      </c>
      <c r="D2391">
        <v>160520806</v>
      </c>
      <c r="E2391" t="s">
        <v>5196</v>
      </c>
      <c r="F2391">
        <v>1</v>
      </c>
      <c r="G2391" t="s">
        <v>5247</v>
      </c>
      <c r="H2391" t="s">
        <v>7592</v>
      </c>
      <c r="I2391" t="s">
        <v>14</v>
      </c>
      <c r="J2391" t="s">
        <v>2095</v>
      </c>
      <c r="K2391">
        <v>16</v>
      </c>
      <c r="L2391" t="s">
        <v>5273</v>
      </c>
      <c r="M2391">
        <v>0.806392319465564</v>
      </c>
      <c r="N2391">
        <v>1</v>
      </c>
    </row>
    <row r="2392" spans="1:14">
      <c r="A2392" t="s">
        <v>2380</v>
      </c>
      <c r="B2392">
        <v>19</v>
      </c>
      <c r="C2392">
        <v>43896260</v>
      </c>
      <c r="D2392">
        <v>44400412</v>
      </c>
      <c r="E2392" t="s">
        <v>5195</v>
      </c>
      <c r="F2392">
        <v>0</v>
      </c>
      <c r="G2392" t="s">
        <v>5247</v>
      </c>
      <c r="H2392" t="s">
        <v>7593</v>
      </c>
      <c r="I2392" t="s">
        <v>14</v>
      </c>
      <c r="J2392" t="s">
        <v>2095</v>
      </c>
      <c r="K2392">
        <v>16</v>
      </c>
      <c r="L2392" t="s">
        <v>5247</v>
      </c>
      <c r="M2392">
        <v>0</v>
      </c>
      <c r="N2392">
        <v>0.193607680534436</v>
      </c>
    </row>
    <row r="2393" spans="1:14">
      <c r="A2393" t="s">
        <v>2381</v>
      </c>
      <c r="B2393">
        <v>19</v>
      </c>
      <c r="C2393">
        <v>45791965</v>
      </c>
      <c r="D2393">
        <v>46295223</v>
      </c>
      <c r="E2393" t="s">
        <v>5198</v>
      </c>
      <c r="F2393">
        <v>0</v>
      </c>
      <c r="G2393" t="s">
        <v>5247</v>
      </c>
      <c r="H2393" t="s">
        <v>7594</v>
      </c>
      <c r="I2393" t="s">
        <v>14</v>
      </c>
      <c r="J2393" t="s">
        <v>2095</v>
      </c>
      <c r="K2393">
        <v>16</v>
      </c>
      <c r="L2393" t="s">
        <v>5247</v>
      </c>
      <c r="M2393">
        <v>0</v>
      </c>
      <c r="N2393">
        <v>0.193607680534436</v>
      </c>
    </row>
    <row r="2394" spans="1:14">
      <c r="A2394" t="s">
        <v>2382</v>
      </c>
      <c r="B2394">
        <v>19</v>
      </c>
      <c r="C2394">
        <v>45585797</v>
      </c>
      <c r="D2394">
        <v>46089055</v>
      </c>
      <c r="E2394" t="s">
        <v>5197</v>
      </c>
      <c r="F2394">
        <v>0</v>
      </c>
      <c r="G2394" t="s">
        <v>5247</v>
      </c>
      <c r="H2394" t="s">
        <v>7595</v>
      </c>
      <c r="I2394" t="s">
        <v>14</v>
      </c>
      <c r="J2394" t="s">
        <v>2095</v>
      </c>
      <c r="K2394">
        <v>16</v>
      </c>
      <c r="L2394" t="s">
        <v>5247</v>
      </c>
      <c r="M2394">
        <v>0</v>
      </c>
      <c r="N2394">
        <v>0.193607680534436</v>
      </c>
    </row>
    <row r="2395" spans="1:14">
      <c r="A2395" t="s">
        <v>2383</v>
      </c>
      <c r="B2395">
        <v>19</v>
      </c>
      <c r="C2395">
        <v>44876489</v>
      </c>
      <c r="D2395">
        <v>45379746</v>
      </c>
      <c r="E2395" t="s">
        <v>5198</v>
      </c>
      <c r="F2395">
        <v>0</v>
      </c>
      <c r="G2395" t="s">
        <v>5247</v>
      </c>
      <c r="H2395" t="s">
        <v>7596</v>
      </c>
      <c r="I2395" t="s">
        <v>14</v>
      </c>
      <c r="J2395" t="s">
        <v>2095</v>
      </c>
      <c r="K2395">
        <v>16</v>
      </c>
      <c r="L2395" t="s">
        <v>5247</v>
      </c>
      <c r="M2395">
        <v>0</v>
      </c>
      <c r="N2395">
        <v>0.193607680534436</v>
      </c>
    </row>
    <row r="2396" spans="1:14">
      <c r="A2396" t="s">
        <v>2384</v>
      </c>
      <c r="B2396">
        <v>20</v>
      </c>
      <c r="C2396">
        <v>5600143</v>
      </c>
      <c r="D2396">
        <v>5580789</v>
      </c>
      <c r="E2396" t="s">
        <v>5197</v>
      </c>
      <c r="F2396">
        <v>0.98</v>
      </c>
      <c r="G2396" t="s">
        <v>5247</v>
      </c>
      <c r="H2396" t="s">
        <v>7597</v>
      </c>
      <c r="I2396" t="s">
        <v>14</v>
      </c>
      <c r="J2396" t="s">
        <v>2095</v>
      </c>
      <c r="K2396">
        <v>16</v>
      </c>
      <c r="L2396" t="s">
        <v>5209</v>
      </c>
      <c r="M2396">
        <v>0.77557387884872897</v>
      </c>
      <c r="N2396">
        <v>0.99856274783821297</v>
      </c>
    </row>
    <row r="2397" spans="1:14">
      <c r="A2397" t="s">
        <v>2385</v>
      </c>
      <c r="B2397">
        <v>20</v>
      </c>
      <c r="C2397">
        <v>40464833</v>
      </c>
      <c r="D2397">
        <v>39093473</v>
      </c>
      <c r="E2397" t="s">
        <v>5197</v>
      </c>
      <c r="F2397">
        <v>0</v>
      </c>
      <c r="G2397" t="s">
        <v>5247</v>
      </c>
      <c r="H2397" t="s">
        <v>7598</v>
      </c>
      <c r="I2397" t="s">
        <v>14</v>
      </c>
      <c r="J2397" t="s">
        <v>2095</v>
      </c>
      <c r="K2397">
        <v>16</v>
      </c>
      <c r="L2397" t="s">
        <v>5247</v>
      </c>
      <c r="M2397">
        <v>0</v>
      </c>
      <c r="N2397">
        <v>0.193607680534436</v>
      </c>
    </row>
    <row r="2398" spans="1:14">
      <c r="A2398" t="s">
        <v>2386</v>
      </c>
      <c r="B2398">
        <v>20</v>
      </c>
      <c r="C2398">
        <v>41012331</v>
      </c>
      <c r="D2398">
        <v>39640971</v>
      </c>
      <c r="E2398" t="s">
        <v>5195</v>
      </c>
      <c r="F2398">
        <v>0</v>
      </c>
      <c r="G2398" t="s">
        <v>5247</v>
      </c>
      <c r="H2398" t="s">
        <v>7599</v>
      </c>
      <c r="I2398" t="s">
        <v>14</v>
      </c>
      <c r="J2398" t="s">
        <v>2095</v>
      </c>
      <c r="K2398">
        <v>16</v>
      </c>
      <c r="L2398" t="s">
        <v>5247</v>
      </c>
      <c r="M2398">
        <v>0</v>
      </c>
      <c r="N2398">
        <v>0.193607680534436</v>
      </c>
    </row>
    <row r="2399" spans="1:14">
      <c r="A2399" t="s">
        <v>2387</v>
      </c>
      <c r="B2399">
        <v>3</v>
      </c>
      <c r="C2399">
        <v>136643381</v>
      </c>
      <c r="D2399">
        <v>136362223</v>
      </c>
      <c r="E2399" t="s">
        <v>5196</v>
      </c>
      <c r="F2399">
        <v>0</v>
      </c>
      <c r="G2399" t="s">
        <v>5247</v>
      </c>
      <c r="H2399" t="s">
        <v>7600</v>
      </c>
      <c r="I2399" t="s">
        <v>14</v>
      </c>
      <c r="J2399" t="s">
        <v>2095</v>
      </c>
      <c r="K2399">
        <v>16</v>
      </c>
      <c r="L2399" t="s">
        <v>5247</v>
      </c>
      <c r="M2399">
        <v>0</v>
      </c>
      <c r="N2399">
        <v>0.193607680534436</v>
      </c>
    </row>
    <row r="2400" spans="1:14">
      <c r="A2400" t="s">
        <v>2388</v>
      </c>
      <c r="B2400">
        <v>17</v>
      </c>
      <c r="C2400">
        <v>4790607</v>
      </c>
      <c r="D2400">
        <v>4693902</v>
      </c>
      <c r="E2400" t="s">
        <v>5197</v>
      </c>
      <c r="F2400">
        <v>0</v>
      </c>
      <c r="G2400" t="s">
        <v>5247</v>
      </c>
      <c r="H2400" t="s">
        <v>7601</v>
      </c>
      <c r="I2400" t="s">
        <v>14</v>
      </c>
      <c r="J2400" t="s">
        <v>2095</v>
      </c>
      <c r="K2400">
        <v>16</v>
      </c>
      <c r="L2400" t="s">
        <v>5247</v>
      </c>
      <c r="M2400">
        <v>0</v>
      </c>
      <c r="N2400">
        <v>0.193607680534436</v>
      </c>
    </row>
    <row r="2401" spans="1:14">
      <c r="A2401" t="s">
        <v>2389</v>
      </c>
      <c r="B2401">
        <v>7</v>
      </c>
      <c r="C2401">
        <v>146387481</v>
      </c>
      <c r="D2401">
        <v>146084573</v>
      </c>
      <c r="E2401" t="s">
        <v>5196</v>
      </c>
      <c r="F2401">
        <v>0</v>
      </c>
      <c r="G2401" t="s">
        <v>5247</v>
      </c>
      <c r="H2401" t="s">
        <v>6649</v>
      </c>
      <c r="I2401" t="s">
        <v>14</v>
      </c>
      <c r="J2401" t="s">
        <v>2095</v>
      </c>
      <c r="K2401">
        <v>16</v>
      </c>
      <c r="L2401" t="s">
        <v>5247</v>
      </c>
      <c r="M2401">
        <v>0</v>
      </c>
      <c r="N2401">
        <v>0.193607680534436</v>
      </c>
    </row>
    <row r="2402" spans="1:14">
      <c r="A2402" t="s">
        <v>2390</v>
      </c>
      <c r="B2402">
        <v>11</v>
      </c>
      <c r="C2402">
        <v>46279704</v>
      </c>
      <c r="D2402">
        <v>46301255</v>
      </c>
      <c r="E2402" t="s">
        <v>5196</v>
      </c>
      <c r="F2402">
        <v>0.53</v>
      </c>
      <c r="G2402" t="s">
        <v>5247</v>
      </c>
      <c r="H2402" t="s">
        <v>7602</v>
      </c>
      <c r="I2402" t="s">
        <v>14</v>
      </c>
      <c r="J2402" t="s">
        <v>2095</v>
      </c>
      <c r="K2402">
        <v>16</v>
      </c>
      <c r="L2402" t="s">
        <v>4535</v>
      </c>
      <c r="M2402">
        <v>0.304506975477288</v>
      </c>
      <c r="N2402">
        <v>0.74387656369064603</v>
      </c>
    </row>
    <row r="2403" spans="1:14">
      <c r="A2403" t="s">
        <v>2391</v>
      </c>
      <c r="B2403">
        <v>9</v>
      </c>
      <c r="C2403">
        <v>133494477</v>
      </c>
      <c r="D2403">
        <v>136359599</v>
      </c>
      <c r="E2403" t="s">
        <v>5195</v>
      </c>
      <c r="F2403">
        <v>0</v>
      </c>
      <c r="G2403" t="s">
        <v>5247</v>
      </c>
      <c r="H2403" t="s">
        <v>7603</v>
      </c>
      <c r="I2403" t="s">
        <v>14</v>
      </c>
      <c r="J2403" t="s">
        <v>2095</v>
      </c>
      <c r="K2403">
        <v>16</v>
      </c>
      <c r="L2403" t="s">
        <v>5247</v>
      </c>
      <c r="M2403">
        <v>0</v>
      </c>
      <c r="N2403">
        <v>0.193607680534436</v>
      </c>
    </row>
    <row r="2404" spans="1:14">
      <c r="A2404" t="s">
        <v>2392</v>
      </c>
      <c r="B2404">
        <v>19</v>
      </c>
      <c r="C2404">
        <v>44839373</v>
      </c>
      <c r="D2404">
        <v>45342630</v>
      </c>
      <c r="E2404" t="s">
        <v>5195</v>
      </c>
      <c r="F2404">
        <v>0</v>
      </c>
      <c r="G2404" t="s">
        <v>5247</v>
      </c>
      <c r="H2404" t="s">
        <v>7604</v>
      </c>
      <c r="I2404" t="s">
        <v>14</v>
      </c>
      <c r="J2404" t="s">
        <v>2095</v>
      </c>
      <c r="K2404">
        <v>16</v>
      </c>
      <c r="L2404" t="s">
        <v>5247</v>
      </c>
      <c r="M2404">
        <v>0</v>
      </c>
      <c r="N2404">
        <v>0.193607680534436</v>
      </c>
    </row>
    <row r="2405" spans="1:14">
      <c r="A2405" t="s">
        <v>2393</v>
      </c>
      <c r="B2405">
        <v>6</v>
      </c>
      <c r="C2405">
        <v>160596331</v>
      </c>
      <c r="D2405">
        <v>161017363</v>
      </c>
      <c r="E2405" t="s">
        <v>5196</v>
      </c>
      <c r="F2405">
        <v>0</v>
      </c>
      <c r="G2405" t="s">
        <v>5247</v>
      </c>
      <c r="H2405" t="s">
        <v>7605</v>
      </c>
      <c r="I2405" t="s">
        <v>14</v>
      </c>
      <c r="J2405" t="s">
        <v>2095</v>
      </c>
      <c r="K2405">
        <v>16</v>
      </c>
      <c r="L2405" t="s">
        <v>5247</v>
      </c>
      <c r="M2405">
        <v>0</v>
      </c>
      <c r="N2405">
        <v>0.193607680534436</v>
      </c>
    </row>
    <row r="2406" spans="1:14">
      <c r="A2406" t="s">
        <v>2394</v>
      </c>
      <c r="B2406">
        <v>7</v>
      </c>
      <c r="C2406">
        <v>137875053</v>
      </c>
      <c r="D2406">
        <v>137559799</v>
      </c>
      <c r="E2406" t="s">
        <v>5197</v>
      </c>
      <c r="F2406">
        <v>0</v>
      </c>
      <c r="G2406" t="s">
        <v>5247</v>
      </c>
      <c r="H2406" t="s">
        <v>7606</v>
      </c>
      <c r="I2406" t="s">
        <v>14</v>
      </c>
      <c r="J2406" t="s">
        <v>2095</v>
      </c>
      <c r="K2406">
        <v>16</v>
      </c>
      <c r="L2406" t="s">
        <v>5247</v>
      </c>
      <c r="M2406">
        <v>0</v>
      </c>
      <c r="N2406">
        <v>0.193607680534436</v>
      </c>
    </row>
    <row r="2407" spans="1:14">
      <c r="A2407" t="s">
        <v>2395</v>
      </c>
      <c r="B2407">
        <v>2</v>
      </c>
      <c r="C2407">
        <v>27356305</v>
      </c>
      <c r="D2407">
        <v>27579172</v>
      </c>
      <c r="E2407" t="s">
        <v>5197</v>
      </c>
      <c r="F2407">
        <v>0</v>
      </c>
      <c r="G2407" t="s">
        <v>5247</v>
      </c>
      <c r="H2407" t="s">
        <v>5361</v>
      </c>
      <c r="I2407" t="s">
        <v>14</v>
      </c>
      <c r="J2407" t="s">
        <v>2095</v>
      </c>
      <c r="K2407">
        <v>16</v>
      </c>
      <c r="L2407" t="s">
        <v>5247</v>
      </c>
      <c r="M2407">
        <v>0</v>
      </c>
      <c r="N2407">
        <v>0.193607680534436</v>
      </c>
    </row>
    <row r="2408" spans="1:14">
      <c r="A2408" t="s">
        <v>2396</v>
      </c>
      <c r="B2408">
        <v>19</v>
      </c>
      <c r="C2408">
        <v>44892559</v>
      </c>
      <c r="D2408">
        <v>45395816</v>
      </c>
      <c r="E2408" t="s">
        <v>5196</v>
      </c>
      <c r="F2408">
        <v>0</v>
      </c>
      <c r="G2408" t="s">
        <v>5247</v>
      </c>
      <c r="H2408" t="s">
        <v>7607</v>
      </c>
      <c r="I2408" t="s">
        <v>14</v>
      </c>
      <c r="J2408" t="s">
        <v>2095</v>
      </c>
      <c r="K2408">
        <v>16</v>
      </c>
      <c r="L2408" t="s">
        <v>5247</v>
      </c>
      <c r="M2408">
        <v>0</v>
      </c>
      <c r="N2408">
        <v>0.193607680534436</v>
      </c>
    </row>
    <row r="2409" spans="1:14">
      <c r="A2409" t="s">
        <v>2397</v>
      </c>
      <c r="B2409">
        <v>19</v>
      </c>
      <c r="C2409">
        <v>44732440</v>
      </c>
      <c r="D2409">
        <v>45235700</v>
      </c>
      <c r="E2409" t="s">
        <v>5197</v>
      </c>
      <c r="F2409">
        <v>0</v>
      </c>
      <c r="G2409" t="s">
        <v>5247</v>
      </c>
      <c r="H2409" t="s">
        <v>7608</v>
      </c>
      <c r="I2409" t="s">
        <v>14</v>
      </c>
      <c r="J2409" t="s">
        <v>2095</v>
      </c>
      <c r="K2409">
        <v>16</v>
      </c>
      <c r="L2409" t="s">
        <v>5247</v>
      </c>
      <c r="M2409">
        <v>0</v>
      </c>
      <c r="N2409">
        <v>0.193607680534436</v>
      </c>
    </row>
    <row r="2410" spans="1:14">
      <c r="A2410" t="s">
        <v>2398</v>
      </c>
      <c r="B2410">
        <v>2</v>
      </c>
      <c r="C2410">
        <v>20927284</v>
      </c>
      <c r="D2410">
        <v>21127044</v>
      </c>
      <c r="E2410" t="s">
        <v>5197</v>
      </c>
      <c r="F2410">
        <v>7.0000000000000007E-2</v>
      </c>
      <c r="G2410" t="s">
        <v>5247</v>
      </c>
      <c r="H2410" t="s">
        <v>7609</v>
      </c>
      <c r="I2410" t="s">
        <v>14</v>
      </c>
      <c r="J2410" t="s">
        <v>2095</v>
      </c>
      <c r="K2410">
        <v>16</v>
      </c>
      <c r="L2410" t="s">
        <v>4543</v>
      </c>
      <c r="M2410">
        <v>1.34849283033924E-2</v>
      </c>
      <c r="N2410">
        <v>0.29301767695622299</v>
      </c>
    </row>
    <row r="2411" spans="1:14">
      <c r="A2411" t="s">
        <v>2399</v>
      </c>
      <c r="B2411">
        <v>19</v>
      </c>
      <c r="C2411">
        <v>45287042</v>
      </c>
      <c r="D2411">
        <v>45790300</v>
      </c>
      <c r="E2411" t="s">
        <v>5195</v>
      </c>
      <c r="F2411">
        <v>0</v>
      </c>
      <c r="G2411" t="s">
        <v>5247</v>
      </c>
      <c r="H2411" t="s">
        <v>7610</v>
      </c>
      <c r="I2411" t="s">
        <v>14</v>
      </c>
      <c r="J2411" t="s">
        <v>2095</v>
      </c>
      <c r="K2411">
        <v>16</v>
      </c>
      <c r="L2411" t="s">
        <v>5247</v>
      </c>
      <c r="M2411">
        <v>0</v>
      </c>
      <c r="N2411">
        <v>0.193607680534436</v>
      </c>
    </row>
    <row r="2412" spans="1:14">
      <c r="A2412" t="s">
        <v>2400</v>
      </c>
      <c r="B2412">
        <v>1</v>
      </c>
      <c r="C2412">
        <v>109161903</v>
      </c>
      <c r="D2412">
        <v>109704525</v>
      </c>
      <c r="E2412" t="s">
        <v>5195</v>
      </c>
      <c r="F2412">
        <v>0</v>
      </c>
      <c r="G2412" t="s">
        <v>5247</v>
      </c>
      <c r="H2412" t="s">
        <v>5373</v>
      </c>
      <c r="I2412" t="s">
        <v>14</v>
      </c>
      <c r="J2412" t="s">
        <v>2095</v>
      </c>
      <c r="K2412">
        <v>16</v>
      </c>
      <c r="L2412" t="s">
        <v>5247</v>
      </c>
      <c r="M2412">
        <v>0</v>
      </c>
      <c r="N2412">
        <v>0.193607680534436</v>
      </c>
    </row>
    <row r="2413" spans="1:14">
      <c r="A2413" t="s">
        <v>2401</v>
      </c>
      <c r="B2413">
        <v>20</v>
      </c>
      <c r="C2413">
        <v>40231350</v>
      </c>
      <c r="D2413">
        <v>38859990</v>
      </c>
      <c r="E2413" t="s">
        <v>5196</v>
      </c>
      <c r="F2413">
        <v>0</v>
      </c>
      <c r="G2413" t="s">
        <v>5247</v>
      </c>
      <c r="H2413" t="s">
        <v>7611</v>
      </c>
      <c r="I2413" t="s">
        <v>14</v>
      </c>
      <c r="J2413" t="s">
        <v>2095</v>
      </c>
      <c r="K2413">
        <v>16</v>
      </c>
      <c r="L2413" t="s">
        <v>5247</v>
      </c>
      <c r="M2413">
        <v>0</v>
      </c>
      <c r="N2413">
        <v>0.193607680534436</v>
      </c>
    </row>
    <row r="2414" spans="1:14">
      <c r="A2414" t="s">
        <v>2402</v>
      </c>
      <c r="B2414">
        <v>5</v>
      </c>
      <c r="C2414">
        <v>157092000</v>
      </c>
      <c r="D2414">
        <v>156519011</v>
      </c>
      <c r="E2414" t="s">
        <v>5197</v>
      </c>
      <c r="F2414">
        <v>0</v>
      </c>
      <c r="G2414" t="s">
        <v>5247</v>
      </c>
      <c r="H2414" t="s">
        <v>7612</v>
      </c>
      <c r="I2414" t="s">
        <v>14</v>
      </c>
      <c r="J2414" t="s">
        <v>2095</v>
      </c>
      <c r="K2414">
        <v>16</v>
      </c>
      <c r="L2414" t="s">
        <v>5247</v>
      </c>
      <c r="M2414">
        <v>0</v>
      </c>
      <c r="N2414">
        <v>0.193607680534436</v>
      </c>
    </row>
    <row r="2415" spans="1:14">
      <c r="A2415" t="s">
        <v>2403</v>
      </c>
      <c r="B2415">
        <v>8</v>
      </c>
      <c r="C2415">
        <v>9348832</v>
      </c>
      <c r="D2415">
        <v>9206342</v>
      </c>
      <c r="E2415" t="s">
        <v>5198</v>
      </c>
      <c r="F2415">
        <v>0</v>
      </c>
      <c r="G2415" t="s">
        <v>5247</v>
      </c>
      <c r="H2415" t="s">
        <v>7613</v>
      </c>
      <c r="I2415" t="s">
        <v>14</v>
      </c>
      <c r="J2415" t="s">
        <v>2095</v>
      </c>
      <c r="K2415">
        <v>16</v>
      </c>
      <c r="L2415" t="s">
        <v>5247</v>
      </c>
      <c r="M2415">
        <v>0</v>
      </c>
      <c r="N2415">
        <v>0.193607680534436</v>
      </c>
    </row>
    <row r="2416" spans="1:14">
      <c r="A2416" t="s">
        <v>2404</v>
      </c>
      <c r="B2416">
        <v>2</v>
      </c>
      <c r="C2416">
        <v>21541963</v>
      </c>
      <c r="D2416">
        <v>21764835</v>
      </c>
      <c r="E2416" t="s">
        <v>5196</v>
      </c>
      <c r="F2416">
        <v>0</v>
      </c>
      <c r="G2416" t="s">
        <v>5247</v>
      </c>
      <c r="H2416" t="s">
        <v>7614</v>
      </c>
      <c r="I2416" t="s">
        <v>14</v>
      </c>
      <c r="J2416" t="s">
        <v>2095</v>
      </c>
      <c r="K2416">
        <v>16</v>
      </c>
      <c r="L2416" t="s">
        <v>5247</v>
      </c>
      <c r="M2416">
        <v>0</v>
      </c>
      <c r="N2416">
        <v>0.193607680534436</v>
      </c>
    </row>
    <row r="2417" spans="1:14">
      <c r="A2417" t="s">
        <v>2405</v>
      </c>
      <c r="B2417">
        <v>1</v>
      </c>
      <c r="C2417">
        <v>55033483</v>
      </c>
      <c r="D2417">
        <v>55499156</v>
      </c>
      <c r="E2417" t="s">
        <v>5195</v>
      </c>
      <c r="F2417">
        <v>0.09</v>
      </c>
      <c r="G2417" t="s">
        <v>5247</v>
      </c>
      <c r="H2417" t="s">
        <v>7615</v>
      </c>
      <c r="I2417" t="s">
        <v>14</v>
      </c>
      <c r="J2417" t="s">
        <v>2095</v>
      </c>
      <c r="K2417">
        <v>16</v>
      </c>
      <c r="L2417" t="s">
        <v>4562</v>
      </c>
      <c r="M2417">
        <v>2.0525132161091801E-2</v>
      </c>
      <c r="N2417">
        <v>0.31823316587714601</v>
      </c>
    </row>
    <row r="2418" spans="1:14">
      <c r="A2418" t="s">
        <v>2406</v>
      </c>
      <c r="B2418">
        <v>2</v>
      </c>
      <c r="C2418">
        <v>20901018</v>
      </c>
      <c r="D2418">
        <v>21100778</v>
      </c>
      <c r="E2418" t="s">
        <v>5195</v>
      </c>
      <c r="F2418">
        <v>0</v>
      </c>
      <c r="G2418" t="s">
        <v>5247</v>
      </c>
      <c r="H2418" t="s">
        <v>7616</v>
      </c>
      <c r="I2418" t="s">
        <v>14</v>
      </c>
      <c r="J2418" t="s">
        <v>2095</v>
      </c>
      <c r="K2418">
        <v>16</v>
      </c>
      <c r="L2418" t="s">
        <v>5247</v>
      </c>
      <c r="M2418">
        <v>0</v>
      </c>
      <c r="N2418">
        <v>0.193607680534436</v>
      </c>
    </row>
    <row r="2419" spans="1:14">
      <c r="A2419" t="s">
        <v>2407</v>
      </c>
      <c r="B2419">
        <v>1</v>
      </c>
      <c r="C2419">
        <v>108779674</v>
      </c>
      <c r="D2419">
        <v>109322296</v>
      </c>
      <c r="E2419" t="s">
        <v>5197</v>
      </c>
      <c r="F2419">
        <v>0</v>
      </c>
      <c r="G2419" t="s">
        <v>5247</v>
      </c>
      <c r="H2419" t="s">
        <v>7309</v>
      </c>
      <c r="I2419" t="s">
        <v>14</v>
      </c>
      <c r="J2419" t="s">
        <v>2095</v>
      </c>
      <c r="K2419">
        <v>16</v>
      </c>
      <c r="L2419" t="s">
        <v>5247</v>
      </c>
      <c r="M2419">
        <v>0</v>
      </c>
      <c r="N2419">
        <v>0.193607680534436</v>
      </c>
    </row>
    <row r="2420" spans="1:14">
      <c r="A2420" t="s">
        <v>2408</v>
      </c>
      <c r="B2420">
        <v>16</v>
      </c>
      <c r="C2420">
        <v>71792122</v>
      </c>
      <c r="D2420">
        <v>71826025</v>
      </c>
      <c r="E2420" t="s">
        <v>5197</v>
      </c>
      <c r="F2420">
        <v>0</v>
      </c>
      <c r="G2420" t="s">
        <v>5247</v>
      </c>
      <c r="H2420" t="s">
        <v>7617</v>
      </c>
      <c r="I2420" t="s">
        <v>14</v>
      </c>
      <c r="J2420" t="s">
        <v>2095</v>
      </c>
      <c r="K2420">
        <v>16</v>
      </c>
      <c r="L2420" t="s">
        <v>5247</v>
      </c>
      <c r="M2420">
        <v>0</v>
      </c>
      <c r="N2420">
        <v>0.193607680534436</v>
      </c>
    </row>
    <row r="2421" spans="1:14">
      <c r="A2421" t="s">
        <v>2409</v>
      </c>
      <c r="B2421">
        <v>3</v>
      </c>
      <c r="C2421">
        <v>132696580</v>
      </c>
      <c r="D2421">
        <v>132415424</v>
      </c>
      <c r="E2421" t="s">
        <v>5197</v>
      </c>
      <c r="F2421">
        <v>0</v>
      </c>
      <c r="G2421" t="s">
        <v>5247</v>
      </c>
      <c r="H2421" t="s">
        <v>7618</v>
      </c>
      <c r="I2421" t="s">
        <v>14</v>
      </c>
      <c r="J2421" t="s">
        <v>2095</v>
      </c>
      <c r="K2421">
        <v>16</v>
      </c>
      <c r="L2421" t="s">
        <v>5247</v>
      </c>
      <c r="M2421">
        <v>0</v>
      </c>
      <c r="N2421">
        <v>0.193607680534436</v>
      </c>
    </row>
    <row r="2422" spans="1:14">
      <c r="A2422" t="s">
        <v>2410</v>
      </c>
      <c r="B2422">
        <v>1</v>
      </c>
      <c r="C2422">
        <v>109297547</v>
      </c>
      <c r="D2422">
        <v>109840169</v>
      </c>
      <c r="E2422" t="s">
        <v>5195</v>
      </c>
      <c r="F2422">
        <v>0</v>
      </c>
      <c r="G2422" t="s">
        <v>5247</v>
      </c>
      <c r="H2422" t="s">
        <v>7619</v>
      </c>
      <c r="I2422" t="s">
        <v>14</v>
      </c>
      <c r="J2422" t="s">
        <v>2095</v>
      </c>
      <c r="K2422">
        <v>16</v>
      </c>
      <c r="L2422" t="s">
        <v>5247</v>
      </c>
      <c r="M2422">
        <v>0</v>
      </c>
      <c r="N2422">
        <v>0.193607680534436</v>
      </c>
    </row>
    <row r="2423" spans="1:14">
      <c r="A2423" t="s">
        <v>2411</v>
      </c>
      <c r="B2423">
        <v>7</v>
      </c>
      <c r="C2423">
        <v>21411940</v>
      </c>
      <c r="D2423">
        <v>21451558</v>
      </c>
      <c r="E2423" t="s">
        <v>5197</v>
      </c>
      <c r="F2423">
        <v>0</v>
      </c>
      <c r="G2423" t="s">
        <v>5247</v>
      </c>
      <c r="H2423" t="s">
        <v>7620</v>
      </c>
      <c r="I2423" t="s">
        <v>14</v>
      </c>
      <c r="J2423" t="s">
        <v>2095</v>
      </c>
      <c r="K2423">
        <v>16</v>
      </c>
      <c r="L2423" t="s">
        <v>5247</v>
      </c>
      <c r="M2423">
        <v>0</v>
      </c>
      <c r="N2423">
        <v>0.193607680534436</v>
      </c>
    </row>
    <row r="2424" spans="1:14">
      <c r="A2424" t="s">
        <v>2412</v>
      </c>
      <c r="B2424">
        <v>1</v>
      </c>
      <c r="C2424">
        <v>15799531</v>
      </c>
      <c r="D2424">
        <v>16126026</v>
      </c>
      <c r="E2424" t="s">
        <v>5197</v>
      </c>
      <c r="F2424">
        <v>0.01</v>
      </c>
      <c r="G2424" t="s">
        <v>5247</v>
      </c>
      <c r="H2424" t="s">
        <v>7621</v>
      </c>
      <c r="I2424" t="s">
        <v>14</v>
      </c>
      <c r="J2424" t="s">
        <v>2095</v>
      </c>
      <c r="K2424">
        <v>16</v>
      </c>
      <c r="L2424" t="s">
        <v>4525</v>
      </c>
      <c r="M2424">
        <v>3.8518796935948E-4</v>
      </c>
      <c r="N2424">
        <v>0.20935033895438801</v>
      </c>
    </row>
    <row r="2425" spans="1:14">
      <c r="A2425" t="s">
        <v>2413</v>
      </c>
      <c r="B2425">
        <v>3</v>
      </c>
      <c r="C2425">
        <v>32491518</v>
      </c>
      <c r="D2425">
        <v>32533010</v>
      </c>
      <c r="E2425" t="s">
        <v>5195</v>
      </c>
      <c r="F2425">
        <v>0</v>
      </c>
      <c r="G2425" t="s">
        <v>5247</v>
      </c>
      <c r="H2425" t="s">
        <v>7622</v>
      </c>
      <c r="I2425" t="s">
        <v>14</v>
      </c>
      <c r="J2425" t="s">
        <v>2095</v>
      </c>
      <c r="K2425">
        <v>16</v>
      </c>
      <c r="L2425" t="s">
        <v>5247</v>
      </c>
      <c r="M2425">
        <v>0</v>
      </c>
      <c r="N2425">
        <v>0.193607680534436</v>
      </c>
    </row>
    <row r="2426" spans="1:14">
      <c r="A2426" t="s">
        <v>2414</v>
      </c>
      <c r="B2426">
        <v>19</v>
      </c>
      <c r="C2426">
        <v>19694445</v>
      </c>
      <c r="D2426">
        <v>19805254</v>
      </c>
      <c r="E2426" t="s">
        <v>5196</v>
      </c>
      <c r="F2426">
        <v>0</v>
      </c>
      <c r="G2426" t="s">
        <v>5247</v>
      </c>
      <c r="H2426" t="s">
        <v>7623</v>
      </c>
      <c r="I2426" t="s">
        <v>14</v>
      </c>
      <c r="J2426" t="s">
        <v>2095</v>
      </c>
      <c r="K2426">
        <v>16</v>
      </c>
      <c r="L2426" t="s">
        <v>5247</v>
      </c>
      <c r="M2426">
        <v>0</v>
      </c>
      <c r="N2426">
        <v>0.193607680534436</v>
      </c>
    </row>
    <row r="2427" spans="1:14">
      <c r="A2427" t="s">
        <v>2415</v>
      </c>
      <c r="B2427">
        <v>16</v>
      </c>
      <c r="C2427">
        <v>71847737</v>
      </c>
      <c r="D2427">
        <v>71881640</v>
      </c>
      <c r="E2427" t="s">
        <v>5195</v>
      </c>
      <c r="F2427">
        <v>0</v>
      </c>
      <c r="G2427" t="s">
        <v>5247</v>
      </c>
      <c r="H2427" t="s">
        <v>7624</v>
      </c>
      <c r="I2427" t="s">
        <v>14</v>
      </c>
      <c r="J2427" t="s">
        <v>2095</v>
      </c>
      <c r="K2427">
        <v>16</v>
      </c>
      <c r="L2427" t="s">
        <v>5247</v>
      </c>
      <c r="M2427">
        <v>0</v>
      </c>
      <c r="N2427">
        <v>0.193607680534436</v>
      </c>
    </row>
    <row r="2428" spans="1:14">
      <c r="A2428" t="s">
        <v>2416</v>
      </c>
      <c r="B2428">
        <v>10</v>
      </c>
      <c r="C2428">
        <v>50620882</v>
      </c>
      <c r="D2428">
        <v>52380642</v>
      </c>
      <c r="E2428" t="s">
        <v>5198</v>
      </c>
      <c r="F2428">
        <v>0</v>
      </c>
      <c r="G2428" t="s">
        <v>5247</v>
      </c>
      <c r="H2428" t="s">
        <v>7625</v>
      </c>
      <c r="I2428" t="s">
        <v>14</v>
      </c>
      <c r="J2428" t="s">
        <v>2095</v>
      </c>
      <c r="K2428">
        <v>16</v>
      </c>
      <c r="L2428" t="s">
        <v>5247</v>
      </c>
      <c r="M2428">
        <v>0</v>
      </c>
      <c r="N2428">
        <v>0.193607680534436</v>
      </c>
    </row>
    <row r="2429" spans="1:14">
      <c r="A2429" t="s">
        <v>2417</v>
      </c>
      <c r="B2429">
        <v>5</v>
      </c>
      <c r="C2429">
        <v>75668282</v>
      </c>
      <c r="D2429">
        <v>74964107</v>
      </c>
      <c r="E2429" t="s">
        <v>5196</v>
      </c>
      <c r="F2429">
        <v>0</v>
      </c>
      <c r="G2429" t="s">
        <v>5247</v>
      </c>
      <c r="H2429" t="s">
        <v>7626</v>
      </c>
      <c r="I2429" t="s">
        <v>14</v>
      </c>
      <c r="J2429" t="s">
        <v>2095</v>
      </c>
      <c r="K2429">
        <v>16</v>
      </c>
      <c r="L2429" t="s">
        <v>5247</v>
      </c>
      <c r="M2429">
        <v>0</v>
      </c>
      <c r="N2429">
        <v>0.193607680534436</v>
      </c>
    </row>
    <row r="2430" spans="1:14">
      <c r="A2430" t="s">
        <v>2418</v>
      </c>
      <c r="B2430">
        <v>17</v>
      </c>
      <c r="C2430">
        <v>69551060</v>
      </c>
      <c r="D2430">
        <v>67547201</v>
      </c>
      <c r="E2430" t="s">
        <v>5196</v>
      </c>
      <c r="F2430">
        <v>0</v>
      </c>
      <c r="G2430" t="s">
        <v>5247</v>
      </c>
      <c r="H2430" t="s">
        <v>7627</v>
      </c>
      <c r="I2430" t="s">
        <v>14</v>
      </c>
      <c r="J2430" t="s">
        <v>2095</v>
      </c>
      <c r="K2430">
        <v>16</v>
      </c>
      <c r="L2430" t="s">
        <v>5247</v>
      </c>
      <c r="M2430">
        <v>0</v>
      </c>
      <c r="N2430">
        <v>0.193607680534436</v>
      </c>
    </row>
    <row r="2431" spans="1:14">
      <c r="A2431" t="s">
        <v>2419</v>
      </c>
      <c r="B2431">
        <v>19</v>
      </c>
      <c r="C2431">
        <v>11048773</v>
      </c>
      <c r="D2431">
        <v>11159449</v>
      </c>
      <c r="E2431" t="s">
        <v>5195</v>
      </c>
      <c r="F2431">
        <v>0</v>
      </c>
      <c r="G2431" t="s">
        <v>5247</v>
      </c>
      <c r="H2431" t="s">
        <v>7628</v>
      </c>
      <c r="I2431" t="s">
        <v>14</v>
      </c>
      <c r="J2431" t="s">
        <v>2095</v>
      </c>
      <c r="K2431">
        <v>16</v>
      </c>
      <c r="L2431" t="s">
        <v>5247</v>
      </c>
      <c r="M2431">
        <v>0</v>
      </c>
      <c r="N2431">
        <v>0.193607680534436</v>
      </c>
    </row>
    <row r="2432" spans="1:14">
      <c r="A2432" t="s">
        <v>2420</v>
      </c>
      <c r="B2432">
        <v>6</v>
      </c>
      <c r="C2432">
        <v>54059372</v>
      </c>
      <c r="D2432">
        <v>53924170</v>
      </c>
      <c r="E2432" t="s">
        <v>5195</v>
      </c>
      <c r="F2432">
        <v>0</v>
      </c>
      <c r="G2432" t="s">
        <v>5247</v>
      </c>
      <c r="H2432" t="s">
        <v>7629</v>
      </c>
      <c r="I2432" t="s">
        <v>14</v>
      </c>
      <c r="J2432" t="s">
        <v>2095</v>
      </c>
      <c r="K2432">
        <v>16</v>
      </c>
      <c r="L2432" t="s">
        <v>5247</v>
      </c>
      <c r="M2432">
        <v>0</v>
      </c>
      <c r="N2432">
        <v>0.193607680534436</v>
      </c>
    </row>
    <row r="2433" spans="1:14">
      <c r="A2433" t="s">
        <v>2421</v>
      </c>
      <c r="B2433">
        <v>6</v>
      </c>
      <c r="C2433">
        <v>160928294</v>
      </c>
      <c r="D2433">
        <v>161349326</v>
      </c>
      <c r="E2433" t="s">
        <v>5197</v>
      </c>
      <c r="F2433">
        <v>0.03</v>
      </c>
      <c r="G2433" t="s">
        <v>5247</v>
      </c>
      <c r="H2433" t="s">
        <v>7630</v>
      </c>
      <c r="I2433" t="s">
        <v>14</v>
      </c>
      <c r="J2433" t="s">
        <v>2095</v>
      </c>
      <c r="K2433">
        <v>16</v>
      </c>
      <c r="L2433" t="s">
        <v>4556</v>
      </c>
      <c r="M2433">
        <v>3.0372082184858002E-3</v>
      </c>
      <c r="N2433">
        <v>0.23895401148388401</v>
      </c>
    </row>
    <row r="2434" spans="1:14">
      <c r="A2434" t="s">
        <v>2422</v>
      </c>
      <c r="B2434">
        <v>17</v>
      </c>
      <c r="C2434">
        <v>7221187</v>
      </c>
      <c r="D2434">
        <v>7124506</v>
      </c>
      <c r="E2434" t="s">
        <v>5196</v>
      </c>
      <c r="F2434">
        <v>0</v>
      </c>
      <c r="G2434" t="s">
        <v>5247</v>
      </c>
      <c r="H2434" t="s">
        <v>7631</v>
      </c>
      <c r="I2434" t="s">
        <v>14</v>
      </c>
      <c r="J2434" t="s">
        <v>2095</v>
      </c>
      <c r="K2434">
        <v>16</v>
      </c>
      <c r="L2434" t="s">
        <v>5247</v>
      </c>
      <c r="M2434">
        <v>0</v>
      </c>
      <c r="N2434">
        <v>0.193607680534436</v>
      </c>
    </row>
    <row r="2435" spans="1:14">
      <c r="A2435" t="s">
        <v>2423</v>
      </c>
      <c r="B2435">
        <v>6</v>
      </c>
      <c r="C2435">
        <v>135097497</v>
      </c>
      <c r="D2435">
        <v>135418635</v>
      </c>
      <c r="E2435" t="s">
        <v>5195</v>
      </c>
      <c r="F2435">
        <v>0</v>
      </c>
      <c r="G2435" t="s">
        <v>5247</v>
      </c>
      <c r="H2435" t="s">
        <v>7632</v>
      </c>
      <c r="I2435" t="s">
        <v>14</v>
      </c>
      <c r="J2435" t="s">
        <v>2095</v>
      </c>
      <c r="K2435">
        <v>16</v>
      </c>
      <c r="L2435" t="s">
        <v>5247</v>
      </c>
      <c r="M2435">
        <v>0</v>
      </c>
      <c r="N2435">
        <v>0.193607680534436</v>
      </c>
    </row>
    <row r="2436" spans="1:14">
      <c r="A2436" t="s">
        <v>2424</v>
      </c>
      <c r="B2436">
        <v>6</v>
      </c>
      <c r="C2436">
        <v>135097778</v>
      </c>
      <c r="D2436">
        <v>135418916</v>
      </c>
      <c r="E2436" t="s">
        <v>5196</v>
      </c>
      <c r="F2436">
        <v>0.81</v>
      </c>
      <c r="G2436" t="s">
        <v>5247</v>
      </c>
      <c r="H2436" t="s">
        <v>7633</v>
      </c>
      <c r="I2436" t="s">
        <v>14</v>
      </c>
      <c r="J2436" t="s">
        <v>2095</v>
      </c>
      <c r="K2436">
        <v>16</v>
      </c>
      <c r="L2436" t="s">
        <v>4513</v>
      </c>
      <c r="M2436">
        <v>0.56722925081987297</v>
      </c>
      <c r="N2436">
        <v>0.93273398724877699</v>
      </c>
    </row>
    <row r="2437" spans="1:14">
      <c r="A2437" t="s">
        <v>2425</v>
      </c>
      <c r="B2437">
        <v>19</v>
      </c>
      <c r="C2437">
        <v>45146580</v>
      </c>
      <c r="D2437">
        <v>45649838</v>
      </c>
      <c r="E2437" t="s">
        <v>5198</v>
      </c>
      <c r="F2437">
        <v>0</v>
      </c>
      <c r="G2437" t="s">
        <v>5247</v>
      </c>
      <c r="H2437" t="s">
        <v>7634</v>
      </c>
      <c r="I2437" t="s">
        <v>14</v>
      </c>
      <c r="J2437" t="s">
        <v>2095</v>
      </c>
      <c r="K2437">
        <v>16</v>
      </c>
      <c r="L2437" t="s">
        <v>5247</v>
      </c>
      <c r="M2437">
        <v>0</v>
      </c>
      <c r="N2437">
        <v>0.193607680534436</v>
      </c>
    </row>
    <row r="2438" spans="1:14">
      <c r="A2438" t="s">
        <v>2426</v>
      </c>
      <c r="B2438">
        <v>17</v>
      </c>
      <c r="C2438">
        <v>7313780</v>
      </c>
      <c r="D2438">
        <v>7217099</v>
      </c>
      <c r="E2438" t="s">
        <v>5198</v>
      </c>
      <c r="F2438">
        <v>0</v>
      </c>
      <c r="G2438" t="s">
        <v>5247</v>
      </c>
      <c r="H2438" t="s">
        <v>7635</v>
      </c>
      <c r="I2438" t="s">
        <v>14</v>
      </c>
      <c r="J2438" t="s">
        <v>2095</v>
      </c>
      <c r="K2438">
        <v>16</v>
      </c>
      <c r="L2438" t="s">
        <v>5247</v>
      </c>
      <c r="M2438">
        <v>0</v>
      </c>
      <c r="N2438">
        <v>0.193607680534436</v>
      </c>
    </row>
    <row r="2439" spans="1:14">
      <c r="A2439" t="s">
        <v>2427</v>
      </c>
      <c r="B2439">
        <v>8</v>
      </c>
      <c r="C2439">
        <v>125516480</v>
      </c>
      <c r="D2439">
        <v>126528722</v>
      </c>
      <c r="E2439" t="s">
        <v>5198</v>
      </c>
      <c r="F2439">
        <v>0</v>
      </c>
      <c r="G2439" t="s">
        <v>5247</v>
      </c>
      <c r="H2439" t="s">
        <v>7636</v>
      </c>
      <c r="I2439" t="s">
        <v>14</v>
      </c>
      <c r="J2439" t="s">
        <v>2095</v>
      </c>
      <c r="K2439">
        <v>16</v>
      </c>
      <c r="L2439" t="s">
        <v>5247</v>
      </c>
      <c r="M2439">
        <v>0</v>
      </c>
      <c r="N2439">
        <v>0.193607680534436</v>
      </c>
    </row>
    <row r="2440" spans="1:14">
      <c r="A2440" t="s">
        <v>2428</v>
      </c>
      <c r="B2440">
        <v>6</v>
      </c>
      <c r="C2440">
        <v>160098196</v>
      </c>
      <c r="D2440">
        <v>160519228</v>
      </c>
      <c r="E2440" t="s">
        <v>5196</v>
      </c>
      <c r="F2440">
        <v>0</v>
      </c>
      <c r="G2440" t="s">
        <v>5247</v>
      </c>
      <c r="H2440" t="s">
        <v>7637</v>
      </c>
      <c r="I2440" t="s">
        <v>14</v>
      </c>
      <c r="J2440" t="s">
        <v>2095</v>
      </c>
      <c r="K2440">
        <v>16</v>
      </c>
      <c r="L2440" t="s">
        <v>5247</v>
      </c>
      <c r="M2440">
        <v>0</v>
      </c>
      <c r="N2440">
        <v>0.193607680534436</v>
      </c>
    </row>
    <row r="2441" spans="1:14">
      <c r="A2441" t="s">
        <v>2429</v>
      </c>
      <c r="B2441">
        <v>6</v>
      </c>
      <c r="C2441">
        <v>160080793</v>
      </c>
      <c r="D2441">
        <v>160501825</v>
      </c>
      <c r="E2441" t="s">
        <v>5196</v>
      </c>
      <c r="F2441">
        <v>0</v>
      </c>
      <c r="G2441" t="s">
        <v>5247</v>
      </c>
      <c r="H2441" t="s">
        <v>7638</v>
      </c>
      <c r="I2441" t="s">
        <v>14</v>
      </c>
      <c r="J2441" t="s">
        <v>2095</v>
      </c>
      <c r="K2441">
        <v>16</v>
      </c>
      <c r="L2441" t="s">
        <v>5247</v>
      </c>
      <c r="M2441">
        <v>0</v>
      </c>
      <c r="N2441">
        <v>0.193607680534436</v>
      </c>
    </row>
    <row r="2442" spans="1:14">
      <c r="A2442" t="s">
        <v>2430</v>
      </c>
      <c r="B2442">
        <v>16</v>
      </c>
      <c r="C2442">
        <v>72524937</v>
      </c>
      <c r="D2442">
        <v>72558836</v>
      </c>
      <c r="E2442" t="s">
        <v>5198</v>
      </c>
      <c r="F2442">
        <v>0</v>
      </c>
      <c r="G2442" t="s">
        <v>5247</v>
      </c>
      <c r="H2442" t="s">
        <v>7639</v>
      </c>
      <c r="I2442" t="s">
        <v>14</v>
      </c>
      <c r="J2442" t="s">
        <v>2095</v>
      </c>
      <c r="K2442">
        <v>16</v>
      </c>
      <c r="L2442" t="s">
        <v>5247</v>
      </c>
      <c r="M2442">
        <v>0</v>
      </c>
      <c r="N2442">
        <v>0.193607680534436</v>
      </c>
    </row>
    <row r="2443" spans="1:14">
      <c r="A2443" t="s">
        <v>2431</v>
      </c>
      <c r="B2443">
        <v>3</v>
      </c>
      <c r="C2443">
        <v>132469319</v>
      </c>
      <c r="D2443">
        <v>132188163</v>
      </c>
      <c r="E2443" t="s">
        <v>5196</v>
      </c>
      <c r="F2443">
        <v>1</v>
      </c>
      <c r="G2443" t="s">
        <v>5247</v>
      </c>
      <c r="H2443" t="s">
        <v>7640</v>
      </c>
      <c r="I2443" t="s">
        <v>14</v>
      </c>
      <c r="J2443" t="s">
        <v>2095</v>
      </c>
      <c r="K2443">
        <v>16</v>
      </c>
      <c r="L2443" t="s">
        <v>5273</v>
      </c>
      <c r="M2443">
        <v>0.806392319465564</v>
      </c>
      <c r="N2443">
        <v>1</v>
      </c>
    </row>
    <row r="2444" spans="1:14">
      <c r="A2444" t="s">
        <v>2432</v>
      </c>
      <c r="B2444">
        <v>19</v>
      </c>
      <c r="C2444">
        <v>45131596</v>
      </c>
      <c r="D2444">
        <v>45634854</v>
      </c>
      <c r="E2444" t="s">
        <v>5198</v>
      </c>
      <c r="F2444">
        <v>0</v>
      </c>
      <c r="G2444" t="s">
        <v>5247</v>
      </c>
      <c r="H2444" t="s">
        <v>7641</v>
      </c>
      <c r="I2444" t="s">
        <v>14</v>
      </c>
      <c r="J2444" t="s">
        <v>2095</v>
      </c>
      <c r="K2444">
        <v>16</v>
      </c>
      <c r="L2444" t="s">
        <v>5247</v>
      </c>
      <c r="M2444">
        <v>0</v>
      </c>
      <c r="N2444">
        <v>0.193607680534436</v>
      </c>
    </row>
    <row r="2445" spans="1:14">
      <c r="A2445" t="s">
        <v>2433</v>
      </c>
      <c r="B2445">
        <v>2</v>
      </c>
      <c r="C2445">
        <v>20971271</v>
      </c>
      <c r="D2445">
        <v>21194143</v>
      </c>
      <c r="E2445" t="s">
        <v>5195</v>
      </c>
      <c r="F2445">
        <v>0</v>
      </c>
      <c r="G2445" t="s">
        <v>5247</v>
      </c>
      <c r="H2445" t="s">
        <v>7642</v>
      </c>
      <c r="I2445" t="s">
        <v>14</v>
      </c>
      <c r="J2445" t="s">
        <v>2095</v>
      </c>
      <c r="K2445">
        <v>16</v>
      </c>
      <c r="L2445" t="s">
        <v>5247</v>
      </c>
      <c r="M2445">
        <v>0</v>
      </c>
      <c r="N2445">
        <v>0.193607680534436</v>
      </c>
    </row>
    <row r="2446" spans="1:14">
      <c r="A2446" t="s">
        <v>2434</v>
      </c>
      <c r="B2446">
        <v>15</v>
      </c>
      <c r="C2446">
        <v>53447229</v>
      </c>
      <c r="D2446">
        <v>53739426</v>
      </c>
      <c r="E2446" t="s">
        <v>5196</v>
      </c>
      <c r="F2446">
        <v>1</v>
      </c>
      <c r="G2446" t="s">
        <v>5247</v>
      </c>
      <c r="H2446" t="s">
        <v>7643</v>
      </c>
      <c r="I2446" t="s">
        <v>14</v>
      </c>
      <c r="J2446" t="s">
        <v>2095</v>
      </c>
      <c r="K2446">
        <v>16</v>
      </c>
      <c r="L2446" t="s">
        <v>5273</v>
      </c>
      <c r="M2446">
        <v>0.806392319465564</v>
      </c>
      <c r="N2446">
        <v>1</v>
      </c>
    </row>
    <row r="2447" spans="1:14">
      <c r="A2447" t="s">
        <v>2435</v>
      </c>
      <c r="B2447">
        <v>18</v>
      </c>
      <c r="C2447">
        <v>22327807</v>
      </c>
      <c r="D2447">
        <v>19907770</v>
      </c>
      <c r="E2447" t="s">
        <v>5195</v>
      </c>
      <c r="F2447">
        <v>0</v>
      </c>
      <c r="G2447" t="s">
        <v>5247</v>
      </c>
      <c r="H2447" t="s">
        <v>7644</v>
      </c>
      <c r="I2447" t="s">
        <v>14</v>
      </c>
      <c r="J2447" t="s">
        <v>2095</v>
      </c>
      <c r="K2447">
        <v>16</v>
      </c>
      <c r="L2447" t="s">
        <v>5247</v>
      </c>
      <c r="M2447">
        <v>0</v>
      </c>
      <c r="N2447">
        <v>0.193607680534436</v>
      </c>
    </row>
    <row r="2448" spans="1:14">
      <c r="A2448" t="s">
        <v>2436</v>
      </c>
      <c r="B2448">
        <v>16</v>
      </c>
      <c r="C2448">
        <v>72131046</v>
      </c>
      <c r="D2448">
        <v>72164945</v>
      </c>
      <c r="E2448" t="s">
        <v>5195</v>
      </c>
      <c r="F2448">
        <v>0</v>
      </c>
      <c r="G2448" t="s">
        <v>5247</v>
      </c>
      <c r="H2448" t="s">
        <v>7645</v>
      </c>
      <c r="I2448" t="s">
        <v>14</v>
      </c>
      <c r="J2448" t="s">
        <v>2095</v>
      </c>
      <c r="K2448">
        <v>16</v>
      </c>
      <c r="L2448" t="s">
        <v>5247</v>
      </c>
      <c r="M2448">
        <v>0</v>
      </c>
      <c r="N2448">
        <v>0.193607680534436</v>
      </c>
    </row>
    <row r="2449" spans="1:14">
      <c r="A2449" t="s">
        <v>2437</v>
      </c>
      <c r="B2449">
        <v>5</v>
      </c>
      <c r="C2449">
        <v>75020860</v>
      </c>
      <c r="D2449">
        <v>74316685</v>
      </c>
      <c r="E2449" t="s">
        <v>5198</v>
      </c>
      <c r="F2449">
        <v>0</v>
      </c>
      <c r="G2449" t="s">
        <v>5247</v>
      </c>
      <c r="H2449" t="s">
        <v>7646</v>
      </c>
      <c r="I2449" t="s">
        <v>14</v>
      </c>
      <c r="J2449" t="s">
        <v>2095</v>
      </c>
      <c r="K2449">
        <v>16</v>
      </c>
      <c r="L2449" t="s">
        <v>5247</v>
      </c>
      <c r="M2449">
        <v>0</v>
      </c>
      <c r="N2449">
        <v>0.193607680534436</v>
      </c>
    </row>
    <row r="2450" spans="1:14">
      <c r="A2450" t="s">
        <v>2438</v>
      </c>
      <c r="B2450">
        <v>2</v>
      </c>
      <c r="C2450">
        <v>27368937</v>
      </c>
      <c r="D2450">
        <v>27591804</v>
      </c>
      <c r="E2450" t="s">
        <v>5197</v>
      </c>
      <c r="F2450">
        <v>7.0000000000000007E-2</v>
      </c>
      <c r="G2450" t="s">
        <v>5247</v>
      </c>
      <c r="H2450" t="s">
        <v>7647</v>
      </c>
      <c r="I2450" t="s">
        <v>14</v>
      </c>
      <c r="J2450" t="s">
        <v>2095</v>
      </c>
      <c r="K2450">
        <v>16</v>
      </c>
      <c r="L2450" t="s">
        <v>4543</v>
      </c>
      <c r="M2450">
        <v>1.34849283033924E-2</v>
      </c>
      <c r="N2450">
        <v>0.29301767695622299</v>
      </c>
    </row>
    <row r="2451" spans="1:14">
      <c r="A2451" t="s">
        <v>2439</v>
      </c>
      <c r="B2451">
        <v>6</v>
      </c>
      <c r="C2451">
        <v>25917997</v>
      </c>
      <c r="D2451">
        <v>25918225</v>
      </c>
      <c r="E2451" t="s">
        <v>5195</v>
      </c>
      <c r="F2451">
        <v>1</v>
      </c>
      <c r="G2451" t="s">
        <v>5247</v>
      </c>
      <c r="H2451" t="s">
        <v>7648</v>
      </c>
      <c r="I2451" t="s">
        <v>14</v>
      </c>
      <c r="J2451" t="s">
        <v>2095</v>
      </c>
      <c r="K2451">
        <v>16</v>
      </c>
      <c r="L2451" t="s">
        <v>5273</v>
      </c>
      <c r="M2451">
        <v>0.806392319465564</v>
      </c>
      <c r="N2451">
        <v>1</v>
      </c>
    </row>
    <row r="2452" spans="1:14">
      <c r="A2452" t="s">
        <v>2440</v>
      </c>
      <c r="B2452">
        <v>19</v>
      </c>
      <c r="C2452">
        <v>10598016</v>
      </c>
      <c r="D2452">
        <v>10708692</v>
      </c>
      <c r="E2452" t="s">
        <v>5197</v>
      </c>
      <c r="F2452">
        <v>0</v>
      </c>
      <c r="G2452" t="s">
        <v>5247</v>
      </c>
      <c r="H2452" t="s">
        <v>7649</v>
      </c>
      <c r="I2452" t="s">
        <v>14</v>
      </c>
      <c r="J2452" t="s">
        <v>2095</v>
      </c>
      <c r="K2452">
        <v>16</v>
      </c>
      <c r="L2452" t="s">
        <v>5247</v>
      </c>
      <c r="M2452">
        <v>0</v>
      </c>
      <c r="N2452">
        <v>0.193607680534436</v>
      </c>
    </row>
    <row r="2453" spans="1:14">
      <c r="A2453" t="s">
        <v>2441</v>
      </c>
      <c r="B2453">
        <v>11</v>
      </c>
      <c r="C2453">
        <v>126290931</v>
      </c>
      <c r="D2453">
        <v>126160826</v>
      </c>
      <c r="E2453" t="s">
        <v>5195</v>
      </c>
      <c r="F2453">
        <v>0</v>
      </c>
      <c r="G2453" t="s">
        <v>5247</v>
      </c>
      <c r="H2453" t="s">
        <v>5373</v>
      </c>
      <c r="I2453" t="s">
        <v>14</v>
      </c>
      <c r="J2453" t="s">
        <v>2095</v>
      </c>
      <c r="K2453">
        <v>16</v>
      </c>
      <c r="L2453" t="s">
        <v>5247</v>
      </c>
      <c r="M2453">
        <v>0</v>
      </c>
      <c r="N2453">
        <v>0.193607680534436</v>
      </c>
    </row>
    <row r="2454" spans="1:14">
      <c r="A2454" t="s">
        <v>2442</v>
      </c>
      <c r="B2454">
        <v>2</v>
      </c>
      <c r="C2454">
        <v>108615932</v>
      </c>
      <c r="D2454">
        <v>109232388</v>
      </c>
      <c r="E2454" t="s">
        <v>5196</v>
      </c>
      <c r="F2454">
        <v>0.86</v>
      </c>
      <c r="G2454" t="s">
        <v>5247</v>
      </c>
      <c r="H2454" t="s">
        <v>7650</v>
      </c>
      <c r="I2454" t="s">
        <v>14</v>
      </c>
      <c r="J2454" t="s">
        <v>2095</v>
      </c>
      <c r="K2454">
        <v>16</v>
      </c>
      <c r="L2454" t="s">
        <v>4474</v>
      </c>
      <c r="M2454">
        <v>0.62246714258948999</v>
      </c>
      <c r="N2454">
        <v>0.95813532742571605</v>
      </c>
    </row>
    <row r="2455" spans="1:14">
      <c r="A2455" t="s">
        <v>2443</v>
      </c>
      <c r="B2455">
        <v>2</v>
      </c>
      <c r="C2455">
        <v>20604548</v>
      </c>
      <c r="D2455">
        <v>20804308</v>
      </c>
      <c r="E2455" t="s">
        <v>5198</v>
      </c>
      <c r="F2455">
        <v>0</v>
      </c>
      <c r="G2455" t="s">
        <v>5247</v>
      </c>
      <c r="H2455" t="s">
        <v>7651</v>
      </c>
      <c r="I2455" t="s">
        <v>14</v>
      </c>
      <c r="J2455" t="s">
        <v>2095</v>
      </c>
      <c r="K2455">
        <v>16</v>
      </c>
      <c r="L2455" t="s">
        <v>5247</v>
      </c>
      <c r="M2455">
        <v>0</v>
      </c>
      <c r="N2455">
        <v>0.193607680534436</v>
      </c>
    </row>
    <row r="2456" spans="1:14">
      <c r="A2456" t="s">
        <v>2444</v>
      </c>
      <c r="B2456">
        <v>2</v>
      </c>
      <c r="C2456">
        <v>136049389</v>
      </c>
      <c r="D2456">
        <v>136806959</v>
      </c>
      <c r="E2456" t="s">
        <v>5197</v>
      </c>
      <c r="F2456">
        <v>0.5</v>
      </c>
      <c r="G2456" t="s">
        <v>5247</v>
      </c>
      <c r="H2456" t="s">
        <v>7652</v>
      </c>
      <c r="I2456" t="s">
        <v>14</v>
      </c>
      <c r="J2456" t="s">
        <v>2095</v>
      </c>
      <c r="K2456">
        <v>16</v>
      </c>
      <c r="L2456" t="s">
        <v>4511</v>
      </c>
      <c r="M2456">
        <v>0.27999563610326</v>
      </c>
      <c r="N2456">
        <v>0.72000436389674005</v>
      </c>
    </row>
    <row r="2457" spans="1:14">
      <c r="A2457" t="s">
        <v>2445</v>
      </c>
      <c r="B2457">
        <v>20</v>
      </c>
      <c r="C2457">
        <v>40697511</v>
      </c>
      <c r="D2457">
        <v>39326151</v>
      </c>
      <c r="E2457" t="s">
        <v>5198</v>
      </c>
      <c r="F2457">
        <v>0</v>
      </c>
      <c r="G2457" t="s">
        <v>5247</v>
      </c>
      <c r="H2457" t="s">
        <v>7653</v>
      </c>
      <c r="I2457" t="s">
        <v>14</v>
      </c>
      <c r="J2457" t="s">
        <v>2095</v>
      </c>
      <c r="K2457">
        <v>16</v>
      </c>
      <c r="L2457" t="s">
        <v>5247</v>
      </c>
      <c r="M2457">
        <v>0</v>
      </c>
      <c r="N2457">
        <v>0.193607680534436</v>
      </c>
    </row>
    <row r="2458" spans="1:14">
      <c r="A2458" t="s">
        <v>2446</v>
      </c>
      <c r="B2458">
        <v>19</v>
      </c>
      <c r="C2458">
        <v>45404602</v>
      </c>
      <c r="D2458">
        <v>45907860</v>
      </c>
      <c r="E2458" t="s">
        <v>5195</v>
      </c>
      <c r="F2458">
        <v>0</v>
      </c>
      <c r="G2458" t="s">
        <v>5247</v>
      </c>
      <c r="H2458" t="s">
        <v>7654</v>
      </c>
      <c r="I2458" t="s">
        <v>14</v>
      </c>
      <c r="J2458" t="s">
        <v>2095</v>
      </c>
      <c r="K2458">
        <v>16</v>
      </c>
      <c r="L2458" t="s">
        <v>5247</v>
      </c>
      <c r="M2458">
        <v>0</v>
      </c>
      <c r="N2458">
        <v>0.193607680534436</v>
      </c>
    </row>
    <row r="2459" spans="1:14">
      <c r="A2459" t="s">
        <v>2447</v>
      </c>
      <c r="B2459">
        <v>5</v>
      </c>
      <c r="C2459">
        <v>75049544</v>
      </c>
      <c r="D2459">
        <v>74345369</v>
      </c>
      <c r="E2459" t="s">
        <v>5196</v>
      </c>
      <c r="F2459">
        <v>0</v>
      </c>
      <c r="G2459" t="s">
        <v>5247</v>
      </c>
      <c r="H2459" t="s">
        <v>7655</v>
      </c>
      <c r="I2459" t="s">
        <v>14</v>
      </c>
      <c r="J2459" t="s">
        <v>2095</v>
      </c>
      <c r="K2459">
        <v>16</v>
      </c>
      <c r="L2459" t="s">
        <v>5247</v>
      </c>
      <c r="M2459">
        <v>0</v>
      </c>
      <c r="N2459">
        <v>0.193607680534436</v>
      </c>
    </row>
    <row r="2460" spans="1:14">
      <c r="A2460" t="s">
        <v>2448</v>
      </c>
      <c r="B2460">
        <v>6</v>
      </c>
      <c r="C2460">
        <v>16190155</v>
      </c>
      <c r="D2460">
        <v>16190386</v>
      </c>
      <c r="E2460" t="s">
        <v>5196</v>
      </c>
      <c r="F2460">
        <v>0</v>
      </c>
      <c r="G2460" t="s">
        <v>5247</v>
      </c>
      <c r="H2460" t="s">
        <v>7656</v>
      </c>
      <c r="I2460" t="s">
        <v>14</v>
      </c>
      <c r="J2460" t="s">
        <v>2095</v>
      </c>
      <c r="K2460">
        <v>16</v>
      </c>
      <c r="L2460" t="s">
        <v>5247</v>
      </c>
      <c r="M2460">
        <v>0</v>
      </c>
      <c r="N2460">
        <v>0.193607680534436</v>
      </c>
    </row>
    <row r="2461" spans="1:14">
      <c r="A2461" t="s">
        <v>2449</v>
      </c>
      <c r="B2461">
        <v>6</v>
      </c>
      <c r="C2461">
        <v>11868281</v>
      </c>
      <c r="D2461">
        <v>11868514</v>
      </c>
      <c r="E2461" t="s">
        <v>5195</v>
      </c>
      <c r="F2461">
        <v>0.78</v>
      </c>
      <c r="G2461" t="s">
        <v>5247</v>
      </c>
      <c r="H2461" t="s">
        <v>7657</v>
      </c>
      <c r="I2461" t="s">
        <v>14</v>
      </c>
      <c r="J2461" t="s">
        <v>2095</v>
      </c>
      <c r="K2461">
        <v>16</v>
      </c>
      <c r="L2461" t="s">
        <v>4529</v>
      </c>
      <c r="M2461">
        <v>0.53562723902884501</v>
      </c>
      <c r="N2461">
        <v>0.91595245987187102</v>
      </c>
    </row>
    <row r="2462" spans="1:14">
      <c r="A2462" t="s">
        <v>2450</v>
      </c>
      <c r="B2462">
        <v>3</v>
      </c>
      <c r="C2462">
        <v>122563722</v>
      </c>
      <c r="D2462">
        <v>122282569</v>
      </c>
      <c r="E2462" t="s">
        <v>5195</v>
      </c>
      <c r="F2462">
        <v>0.7</v>
      </c>
      <c r="G2462" t="s">
        <v>5247</v>
      </c>
      <c r="H2462" t="s">
        <v>7658</v>
      </c>
      <c r="I2462" t="s">
        <v>14</v>
      </c>
      <c r="J2462" t="s">
        <v>2095</v>
      </c>
      <c r="K2462">
        <v>16</v>
      </c>
      <c r="L2462" t="s">
        <v>4548</v>
      </c>
      <c r="M2462">
        <v>0.4559568374854</v>
      </c>
      <c r="N2462">
        <v>0.86660009030082596</v>
      </c>
    </row>
    <row r="2463" spans="1:14">
      <c r="A2463" t="s">
        <v>2451</v>
      </c>
      <c r="B2463">
        <v>5</v>
      </c>
      <c r="C2463">
        <v>52897406</v>
      </c>
      <c r="D2463">
        <v>52193237</v>
      </c>
      <c r="E2463" t="s">
        <v>5196</v>
      </c>
      <c r="F2463">
        <v>0.94</v>
      </c>
      <c r="G2463" t="s">
        <v>5247</v>
      </c>
      <c r="H2463" t="s">
        <v>7659</v>
      </c>
      <c r="I2463" t="s">
        <v>14</v>
      </c>
      <c r="J2463" t="s">
        <v>2452</v>
      </c>
      <c r="K2463">
        <v>16</v>
      </c>
      <c r="L2463" t="s">
        <v>4504</v>
      </c>
      <c r="M2463">
        <v>0.71999287869752804</v>
      </c>
      <c r="N2463">
        <v>0.98963236243216801</v>
      </c>
    </row>
    <row r="2464" spans="1:14">
      <c r="A2464" t="s">
        <v>2453</v>
      </c>
      <c r="B2464">
        <v>4</v>
      </c>
      <c r="C2464">
        <v>136588523</v>
      </c>
      <c r="D2464">
        <v>137509678</v>
      </c>
      <c r="E2464" t="s">
        <v>4448</v>
      </c>
      <c r="F2464">
        <v>0.13</v>
      </c>
      <c r="G2464" t="s">
        <v>5247</v>
      </c>
      <c r="H2464" t="s">
        <v>7660</v>
      </c>
      <c r="I2464" t="s">
        <v>14</v>
      </c>
      <c r="J2464" t="s">
        <v>2454</v>
      </c>
      <c r="K2464">
        <v>16</v>
      </c>
      <c r="L2464" t="s">
        <v>4456</v>
      </c>
      <c r="M2464">
        <v>3.7231133725714703E-2</v>
      </c>
      <c r="N2464">
        <v>0.36603854986976803</v>
      </c>
    </row>
    <row r="2465" spans="1:14">
      <c r="A2465" t="s">
        <v>2455</v>
      </c>
      <c r="B2465">
        <v>4</v>
      </c>
      <c r="C2465">
        <v>181210462</v>
      </c>
      <c r="D2465">
        <v>182131615</v>
      </c>
      <c r="E2465" t="s">
        <v>4448</v>
      </c>
      <c r="F2465">
        <v>0</v>
      </c>
      <c r="G2465" t="s">
        <v>5247</v>
      </c>
      <c r="H2465" t="s">
        <v>7661</v>
      </c>
      <c r="I2465" t="s">
        <v>14</v>
      </c>
      <c r="J2465" t="s">
        <v>2454</v>
      </c>
      <c r="K2465">
        <v>16</v>
      </c>
      <c r="L2465" t="s">
        <v>5247</v>
      </c>
      <c r="M2465">
        <v>0</v>
      </c>
      <c r="N2465">
        <v>0.193607680534436</v>
      </c>
    </row>
    <row r="2466" spans="1:14">
      <c r="A2466" t="s">
        <v>2456</v>
      </c>
      <c r="B2466">
        <v>5</v>
      </c>
      <c r="C2466">
        <v>5788968</v>
      </c>
      <c r="D2466">
        <v>5789081</v>
      </c>
      <c r="E2466" t="s">
        <v>4448</v>
      </c>
      <c r="F2466">
        <v>0</v>
      </c>
      <c r="G2466" t="s">
        <v>5247</v>
      </c>
      <c r="H2466" t="s">
        <v>7662</v>
      </c>
      <c r="I2466" t="s">
        <v>14</v>
      </c>
      <c r="J2466" t="s">
        <v>2454</v>
      </c>
      <c r="K2466">
        <v>16</v>
      </c>
      <c r="L2466" t="s">
        <v>5247</v>
      </c>
      <c r="M2466">
        <v>0</v>
      </c>
      <c r="N2466">
        <v>0.193607680534436</v>
      </c>
    </row>
    <row r="2467" spans="1:14">
      <c r="A2467" t="s">
        <v>2457</v>
      </c>
      <c r="B2467">
        <v>5</v>
      </c>
      <c r="C2467">
        <v>106588715</v>
      </c>
      <c r="D2467">
        <v>105924416</v>
      </c>
      <c r="E2467" t="s">
        <v>4448</v>
      </c>
      <c r="F2467">
        <v>0.02</v>
      </c>
      <c r="G2467" t="s">
        <v>5247</v>
      </c>
      <c r="H2467" t="s">
        <v>7663</v>
      </c>
      <c r="I2467" t="s">
        <v>14</v>
      </c>
      <c r="J2467" t="s">
        <v>2454</v>
      </c>
      <c r="K2467">
        <v>16</v>
      </c>
      <c r="L2467" t="s">
        <v>4475</v>
      </c>
      <c r="M2467">
        <v>1.4372521617873901E-3</v>
      </c>
      <c r="N2467">
        <v>0.224426121151272</v>
      </c>
    </row>
    <row r="2468" spans="1:14">
      <c r="A2468" t="s">
        <v>2458</v>
      </c>
      <c r="B2468">
        <v>8</v>
      </c>
      <c r="C2468">
        <v>137613088</v>
      </c>
      <c r="D2468">
        <v>138625331</v>
      </c>
      <c r="E2468" t="s">
        <v>4448</v>
      </c>
      <c r="F2468">
        <v>0.04</v>
      </c>
      <c r="G2468" t="s">
        <v>5247</v>
      </c>
      <c r="H2468" t="s">
        <v>7664</v>
      </c>
      <c r="I2468" t="s">
        <v>14</v>
      </c>
      <c r="J2468" t="s">
        <v>2454</v>
      </c>
      <c r="K2468">
        <v>16</v>
      </c>
      <c r="L2468" t="s">
        <v>4479</v>
      </c>
      <c r="M2468">
        <v>5.0993162064629704E-3</v>
      </c>
      <c r="N2468">
        <v>0.25301974988521903</v>
      </c>
    </row>
    <row r="2469" spans="1:14">
      <c r="A2469" t="s">
        <v>2459</v>
      </c>
      <c r="B2469">
        <v>8</v>
      </c>
      <c r="C2469">
        <v>29530779</v>
      </c>
      <c r="D2469">
        <v>29388296</v>
      </c>
      <c r="E2469" t="s">
        <v>4448</v>
      </c>
      <c r="F2469">
        <v>0.18</v>
      </c>
      <c r="G2469" t="s">
        <v>5247</v>
      </c>
      <c r="H2469" t="s">
        <v>7665</v>
      </c>
      <c r="I2469" t="s">
        <v>14</v>
      </c>
      <c r="J2469" t="s">
        <v>2454</v>
      </c>
      <c r="K2469">
        <v>16</v>
      </c>
      <c r="L2469" t="s">
        <v>4477</v>
      </c>
      <c r="M2469">
        <v>6.1913216705024303E-2</v>
      </c>
      <c r="N2469">
        <v>0.42199569883701499</v>
      </c>
    </row>
    <row r="2470" spans="1:14">
      <c r="A2470" t="s">
        <v>2460</v>
      </c>
      <c r="B2470">
        <v>8</v>
      </c>
      <c r="C2470">
        <v>137580903</v>
      </c>
      <c r="D2470">
        <v>138593146</v>
      </c>
      <c r="E2470" t="s">
        <v>4448</v>
      </c>
      <c r="F2470">
        <v>0</v>
      </c>
      <c r="G2470" t="s">
        <v>5247</v>
      </c>
      <c r="H2470" t="s">
        <v>7666</v>
      </c>
      <c r="I2470" t="s">
        <v>14</v>
      </c>
      <c r="J2470" t="s">
        <v>2454</v>
      </c>
      <c r="K2470">
        <v>16</v>
      </c>
      <c r="L2470" t="s">
        <v>5247</v>
      </c>
      <c r="M2470">
        <v>0</v>
      </c>
      <c r="N2470">
        <v>0.193607680534436</v>
      </c>
    </row>
    <row r="2471" spans="1:14">
      <c r="A2471" t="s">
        <v>2461</v>
      </c>
      <c r="B2471">
        <v>8</v>
      </c>
      <c r="C2471">
        <v>142019653</v>
      </c>
      <c r="D2471">
        <v>143101014</v>
      </c>
      <c r="E2471" t="s">
        <v>4448</v>
      </c>
      <c r="F2471">
        <v>0</v>
      </c>
      <c r="G2471" t="s">
        <v>5247</v>
      </c>
      <c r="H2471" t="s">
        <v>7667</v>
      </c>
      <c r="I2471" t="s">
        <v>14</v>
      </c>
      <c r="J2471" t="s">
        <v>2454</v>
      </c>
      <c r="K2471">
        <v>16</v>
      </c>
      <c r="L2471" t="s">
        <v>5247</v>
      </c>
      <c r="M2471">
        <v>0</v>
      </c>
      <c r="N2471">
        <v>0.193607680534436</v>
      </c>
    </row>
    <row r="2472" spans="1:14">
      <c r="A2472" t="s">
        <v>2462</v>
      </c>
      <c r="B2472">
        <v>13</v>
      </c>
      <c r="C2472">
        <v>106141784</v>
      </c>
      <c r="D2472">
        <v>106794133</v>
      </c>
      <c r="E2472" t="s">
        <v>4448</v>
      </c>
      <c r="F2472">
        <v>0.3</v>
      </c>
      <c r="G2472" t="s">
        <v>5247</v>
      </c>
      <c r="H2472" t="s">
        <v>7668</v>
      </c>
      <c r="I2472" t="s">
        <v>10</v>
      </c>
      <c r="J2472" t="s">
        <v>2454</v>
      </c>
      <c r="K2472">
        <v>6</v>
      </c>
      <c r="L2472" t="s">
        <v>4560</v>
      </c>
      <c r="M2472">
        <v>8.1309996308552193E-2</v>
      </c>
      <c r="N2472">
        <v>0.67482371885231396</v>
      </c>
    </row>
    <row r="2473" spans="1:14">
      <c r="A2473" t="s">
        <v>2462</v>
      </c>
      <c r="B2473">
        <v>13</v>
      </c>
      <c r="C2473">
        <v>106141784</v>
      </c>
      <c r="D2473">
        <v>106794133</v>
      </c>
      <c r="E2473" t="s">
        <v>4448</v>
      </c>
      <c r="F2473">
        <v>7.0000000000000007E-2</v>
      </c>
      <c r="G2473" t="s">
        <v>5247</v>
      </c>
      <c r="H2473" t="s">
        <v>7669</v>
      </c>
      <c r="I2473" t="s">
        <v>13</v>
      </c>
      <c r="J2473" t="s">
        <v>2454</v>
      </c>
      <c r="K2473">
        <v>5</v>
      </c>
      <c r="L2473" t="s">
        <v>4543</v>
      </c>
      <c r="M2473">
        <v>5.4526237774235502E-3</v>
      </c>
      <c r="N2473">
        <v>0.508202295936107</v>
      </c>
    </row>
    <row r="2474" spans="1:14">
      <c r="A2474" t="s">
        <v>2462</v>
      </c>
      <c r="B2474">
        <v>13</v>
      </c>
      <c r="C2474">
        <v>106141784</v>
      </c>
      <c r="D2474">
        <v>106794133</v>
      </c>
      <c r="E2474" t="s">
        <v>4448</v>
      </c>
      <c r="F2474">
        <v>0.06</v>
      </c>
      <c r="G2474" t="s">
        <v>5247</v>
      </c>
      <c r="H2474" t="s">
        <v>7670</v>
      </c>
      <c r="I2474" t="s">
        <v>14</v>
      </c>
      <c r="J2474" t="s">
        <v>2454</v>
      </c>
      <c r="K2474">
        <v>16</v>
      </c>
      <c r="L2474" t="s">
        <v>4460</v>
      </c>
      <c r="M2474">
        <v>1.03676375678321E-2</v>
      </c>
      <c r="N2474">
        <v>0.28000712130247202</v>
      </c>
    </row>
    <row r="2475" spans="1:14">
      <c r="A2475" t="s">
        <v>2463</v>
      </c>
      <c r="B2475">
        <v>14</v>
      </c>
      <c r="C2475">
        <v>82915162</v>
      </c>
      <c r="D2475">
        <v>83381506</v>
      </c>
      <c r="E2475" t="s">
        <v>4448</v>
      </c>
      <c r="F2475">
        <v>0</v>
      </c>
      <c r="G2475" t="s">
        <v>5247</v>
      </c>
      <c r="H2475" t="s">
        <v>7671</v>
      </c>
      <c r="I2475" t="s">
        <v>13</v>
      </c>
      <c r="J2475" t="s">
        <v>2454</v>
      </c>
      <c r="K2475">
        <v>5</v>
      </c>
      <c r="L2475" t="s">
        <v>5247</v>
      </c>
      <c r="M2475">
        <v>3.1392529421349397E-17</v>
      </c>
      <c r="N2475">
        <v>0.43448246478317498</v>
      </c>
    </row>
    <row r="2476" spans="1:14">
      <c r="A2476" t="s">
        <v>2463</v>
      </c>
      <c r="B2476">
        <v>14</v>
      </c>
      <c r="C2476">
        <v>82915162</v>
      </c>
      <c r="D2476">
        <v>83381506</v>
      </c>
      <c r="E2476" t="s">
        <v>4448</v>
      </c>
      <c r="F2476">
        <v>0.25</v>
      </c>
      <c r="G2476" t="s">
        <v>5247</v>
      </c>
      <c r="H2476" t="s">
        <v>7672</v>
      </c>
      <c r="I2476" t="s">
        <v>14</v>
      </c>
      <c r="J2476" t="s">
        <v>2454</v>
      </c>
      <c r="K2476">
        <v>16</v>
      </c>
      <c r="L2476" t="s">
        <v>4506</v>
      </c>
      <c r="M2476">
        <v>0.10182067491213</v>
      </c>
      <c r="N2476">
        <v>0.49498316535508802</v>
      </c>
    </row>
    <row r="2477" spans="1:14">
      <c r="A2477" t="s">
        <v>2464</v>
      </c>
      <c r="B2477">
        <v>2</v>
      </c>
      <c r="C2477">
        <v>122735471</v>
      </c>
      <c r="D2477">
        <v>123493047</v>
      </c>
      <c r="E2477" t="s">
        <v>4448</v>
      </c>
      <c r="F2477">
        <v>0</v>
      </c>
      <c r="G2477" t="s">
        <v>5247</v>
      </c>
      <c r="H2477" t="s">
        <v>7223</v>
      </c>
      <c r="I2477" t="s">
        <v>14</v>
      </c>
      <c r="J2477" t="s">
        <v>2454</v>
      </c>
      <c r="K2477">
        <v>16</v>
      </c>
      <c r="L2477" t="s">
        <v>5247</v>
      </c>
      <c r="M2477">
        <v>0</v>
      </c>
      <c r="N2477">
        <v>0.193607680534436</v>
      </c>
    </row>
    <row r="2478" spans="1:14">
      <c r="A2478" t="s">
        <v>2465</v>
      </c>
      <c r="B2478">
        <v>2</v>
      </c>
      <c r="C2478">
        <v>6399684</v>
      </c>
      <c r="D2478">
        <v>6539816</v>
      </c>
      <c r="E2478" t="s">
        <v>4448</v>
      </c>
      <c r="F2478">
        <v>0</v>
      </c>
      <c r="G2478" t="s">
        <v>5247</v>
      </c>
      <c r="H2478" t="s">
        <v>7673</v>
      </c>
      <c r="I2478" t="s">
        <v>14</v>
      </c>
      <c r="J2478" t="s">
        <v>2454</v>
      </c>
      <c r="K2478">
        <v>16</v>
      </c>
      <c r="L2478" t="s">
        <v>5247</v>
      </c>
      <c r="M2478">
        <v>0</v>
      </c>
      <c r="N2478">
        <v>0.193607680534436</v>
      </c>
    </row>
    <row r="2479" spans="1:14">
      <c r="A2479" t="s">
        <v>2466</v>
      </c>
      <c r="B2479">
        <v>22</v>
      </c>
      <c r="C2479">
        <v>27442888</v>
      </c>
      <c r="D2479">
        <v>27838849</v>
      </c>
      <c r="E2479" t="s">
        <v>4448</v>
      </c>
      <c r="F2479">
        <v>0</v>
      </c>
      <c r="G2479" t="s">
        <v>5247</v>
      </c>
      <c r="H2479" t="s">
        <v>7674</v>
      </c>
      <c r="I2479" t="s">
        <v>14</v>
      </c>
      <c r="J2479" t="s">
        <v>2454</v>
      </c>
      <c r="K2479">
        <v>16</v>
      </c>
      <c r="L2479" t="s">
        <v>5247</v>
      </c>
      <c r="M2479">
        <v>0</v>
      </c>
      <c r="N2479">
        <v>0.193607680534436</v>
      </c>
    </row>
    <row r="2480" spans="1:14">
      <c r="A2480" t="s">
        <v>2467</v>
      </c>
      <c r="B2480">
        <v>7</v>
      </c>
      <c r="C2480">
        <v>156044601</v>
      </c>
      <c r="D2480">
        <v>155837295</v>
      </c>
      <c r="E2480" t="s">
        <v>4448</v>
      </c>
      <c r="F2480">
        <v>0</v>
      </c>
      <c r="G2480" t="s">
        <v>5247</v>
      </c>
      <c r="H2480" t="s">
        <v>7675</v>
      </c>
      <c r="I2480" t="s">
        <v>14</v>
      </c>
      <c r="J2480" t="s">
        <v>2454</v>
      </c>
      <c r="K2480">
        <v>16</v>
      </c>
      <c r="L2480" t="s">
        <v>5247</v>
      </c>
      <c r="M2480">
        <v>0</v>
      </c>
      <c r="N2480">
        <v>0.193607680534436</v>
      </c>
    </row>
    <row r="2481" spans="1:14">
      <c r="A2481" t="s">
        <v>2468</v>
      </c>
      <c r="B2481">
        <v>20</v>
      </c>
      <c r="C2481">
        <v>54868179</v>
      </c>
      <c r="D2481">
        <v>53484718</v>
      </c>
      <c r="E2481" t="s">
        <v>4448</v>
      </c>
      <c r="F2481">
        <v>0</v>
      </c>
      <c r="G2481" t="s">
        <v>5247</v>
      </c>
      <c r="H2481" t="s">
        <v>7676</v>
      </c>
      <c r="I2481" t="s">
        <v>10</v>
      </c>
      <c r="J2481" t="s">
        <v>2454</v>
      </c>
      <c r="K2481">
        <v>5</v>
      </c>
      <c r="L2481" t="s">
        <v>5247</v>
      </c>
      <c r="M2481">
        <v>3.1392529421349397E-17</v>
      </c>
      <c r="N2481">
        <v>0.43448246478317498</v>
      </c>
    </row>
    <row r="2482" spans="1:14">
      <c r="A2482" t="s">
        <v>2468</v>
      </c>
      <c r="B2482">
        <v>20</v>
      </c>
      <c r="C2482">
        <v>54868179</v>
      </c>
      <c r="D2482">
        <v>53484718</v>
      </c>
      <c r="E2482" t="s">
        <v>4448</v>
      </c>
      <c r="F2482">
        <v>0</v>
      </c>
      <c r="G2482" t="s">
        <v>5247</v>
      </c>
      <c r="H2482" t="s">
        <v>7677</v>
      </c>
      <c r="I2482" t="s">
        <v>13</v>
      </c>
      <c r="J2482" t="s">
        <v>2454</v>
      </c>
      <c r="K2482">
        <v>7</v>
      </c>
      <c r="L2482" t="s">
        <v>5247</v>
      </c>
      <c r="M2482">
        <v>0</v>
      </c>
      <c r="N2482">
        <v>0.35433043506668699</v>
      </c>
    </row>
    <row r="2483" spans="1:14">
      <c r="A2483" t="s">
        <v>2468</v>
      </c>
      <c r="B2483">
        <v>20</v>
      </c>
      <c r="C2483">
        <v>54868179</v>
      </c>
      <c r="D2483">
        <v>53484718</v>
      </c>
      <c r="E2483" t="s">
        <v>4448</v>
      </c>
      <c r="F2483">
        <v>0.11</v>
      </c>
      <c r="G2483" t="s">
        <v>5247</v>
      </c>
      <c r="H2483" t="s">
        <v>7678</v>
      </c>
      <c r="I2483" t="s">
        <v>14</v>
      </c>
      <c r="J2483" t="s">
        <v>2454</v>
      </c>
      <c r="K2483">
        <v>16</v>
      </c>
      <c r="L2483" t="s">
        <v>4483</v>
      </c>
      <c r="M2483">
        <v>2.8486301613217201E-2</v>
      </c>
      <c r="N2483">
        <v>0.34252768920364302</v>
      </c>
    </row>
    <row r="2484" spans="1:14">
      <c r="A2484" t="s">
        <v>2469</v>
      </c>
      <c r="B2484">
        <v>7</v>
      </c>
      <c r="C2484">
        <v>156108752</v>
      </c>
      <c r="D2484">
        <v>155901446</v>
      </c>
      <c r="E2484" t="s">
        <v>4448</v>
      </c>
      <c r="F2484">
        <v>0</v>
      </c>
      <c r="G2484" t="s">
        <v>5247</v>
      </c>
      <c r="H2484" t="s">
        <v>7679</v>
      </c>
      <c r="I2484" t="s">
        <v>14</v>
      </c>
      <c r="J2484" t="s">
        <v>2454</v>
      </c>
      <c r="K2484">
        <v>16</v>
      </c>
      <c r="L2484" t="s">
        <v>5247</v>
      </c>
      <c r="M2484">
        <v>0</v>
      </c>
      <c r="N2484">
        <v>0.193607680534436</v>
      </c>
    </row>
    <row r="2485" spans="1:14">
      <c r="A2485" t="s">
        <v>2470</v>
      </c>
      <c r="B2485">
        <v>12</v>
      </c>
      <c r="C2485">
        <v>127238552</v>
      </c>
      <c r="D2485">
        <v>127723097</v>
      </c>
      <c r="E2485" t="s">
        <v>4448</v>
      </c>
      <c r="F2485">
        <v>0.03</v>
      </c>
      <c r="G2485" t="s">
        <v>5247</v>
      </c>
      <c r="H2485" t="s">
        <v>7680</v>
      </c>
      <c r="I2485" t="s">
        <v>14</v>
      </c>
      <c r="J2485" t="s">
        <v>2454</v>
      </c>
      <c r="K2485">
        <v>16</v>
      </c>
      <c r="L2485" t="s">
        <v>4556</v>
      </c>
      <c r="M2485">
        <v>3.0372082184858002E-3</v>
      </c>
      <c r="N2485">
        <v>0.23895401148388401</v>
      </c>
    </row>
    <row r="2486" spans="1:14">
      <c r="A2486" t="s">
        <v>2471</v>
      </c>
      <c r="B2486">
        <v>16</v>
      </c>
      <c r="C2486">
        <v>62395302</v>
      </c>
      <c r="D2486">
        <v>62429206</v>
      </c>
      <c r="E2486" t="s">
        <v>4448</v>
      </c>
      <c r="F2486">
        <v>0.7</v>
      </c>
      <c r="G2486" t="s">
        <v>5247</v>
      </c>
      <c r="H2486" t="s">
        <v>7681</v>
      </c>
      <c r="I2486" t="s">
        <v>10</v>
      </c>
      <c r="J2486" t="s">
        <v>2454</v>
      </c>
      <c r="K2486">
        <v>6</v>
      </c>
      <c r="L2486" t="s">
        <v>4548</v>
      </c>
      <c r="M2486">
        <v>0.32517628114768599</v>
      </c>
      <c r="N2486">
        <v>0.91869000369144804</v>
      </c>
    </row>
    <row r="2487" spans="1:14">
      <c r="A2487" t="s">
        <v>2471</v>
      </c>
      <c r="B2487">
        <v>16</v>
      </c>
      <c r="C2487">
        <v>62395302</v>
      </c>
      <c r="D2487">
        <v>62429206</v>
      </c>
      <c r="E2487" t="s">
        <v>4448</v>
      </c>
      <c r="F2487">
        <v>0.39</v>
      </c>
      <c r="G2487" t="s">
        <v>5247</v>
      </c>
      <c r="H2487" t="s">
        <v>7682</v>
      </c>
      <c r="I2487" t="s">
        <v>13</v>
      </c>
      <c r="J2487" t="s">
        <v>2454</v>
      </c>
      <c r="K2487">
        <v>5</v>
      </c>
      <c r="L2487" t="s">
        <v>5206</v>
      </c>
      <c r="M2487">
        <v>0.112758371409971</v>
      </c>
      <c r="N2487">
        <v>0.762827770842328</v>
      </c>
    </row>
    <row r="2488" spans="1:14">
      <c r="A2488" t="s">
        <v>2471</v>
      </c>
      <c r="B2488">
        <v>16</v>
      </c>
      <c r="C2488">
        <v>62395302</v>
      </c>
      <c r="D2488">
        <v>62429206</v>
      </c>
      <c r="E2488" t="s">
        <v>4448</v>
      </c>
      <c r="F2488">
        <v>0.32</v>
      </c>
      <c r="G2488" t="s">
        <v>5247</v>
      </c>
      <c r="H2488" t="s">
        <v>7683</v>
      </c>
      <c r="I2488" t="s">
        <v>14</v>
      </c>
      <c r="J2488" t="s">
        <v>2454</v>
      </c>
      <c r="K2488">
        <v>16</v>
      </c>
      <c r="L2488" t="s">
        <v>4450</v>
      </c>
      <c r="M2488">
        <v>0.14665833863345301</v>
      </c>
      <c r="N2488">
        <v>0.56304042635894402</v>
      </c>
    </row>
    <row r="2489" spans="1:14">
      <c r="A2489" t="s">
        <v>2472</v>
      </c>
      <c r="B2489">
        <v>18</v>
      </c>
      <c r="C2489">
        <v>76110566</v>
      </c>
      <c r="D2489">
        <v>73822521</v>
      </c>
      <c r="E2489" t="s">
        <v>4448</v>
      </c>
      <c r="F2489">
        <v>0</v>
      </c>
      <c r="G2489" t="s">
        <v>5247</v>
      </c>
      <c r="H2489" t="s">
        <v>7684</v>
      </c>
      <c r="I2489" t="s">
        <v>14</v>
      </c>
      <c r="J2489" t="s">
        <v>2454</v>
      </c>
      <c r="K2489">
        <v>16</v>
      </c>
      <c r="L2489" t="s">
        <v>5247</v>
      </c>
      <c r="M2489">
        <v>0</v>
      </c>
      <c r="N2489">
        <v>0.193607680534436</v>
      </c>
    </row>
    <row r="2490" spans="1:14">
      <c r="A2490" t="s">
        <v>2473</v>
      </c>
      <c r="B2490">
        <v>2</v>
      </c>
      <c r="C2490">
        <v>5327249</v>
      </c>
      <c r="D2490">
        <v>5467382</v>
      </c>
      <c r="E2490" t="s">
        <v>4448</v>
      </c>
      <c r="F2490">
        <v>0</v>
      </c>
      <c r="G2490" t="s">
        <v>5247</v>
      </c>
      <c r="H2490" t="s">
        <v>7685</v>
      </c>
      <c r="I2490" t="s">
        <v>14</v>
      </c>
      <c r="J2490" t="s">
        <v>2454</v>
      </c>
      <c r="K2490">
        <v>16</v>
      </c>
      <c r="L2490" t="s">
        <v>5247</v>
      </c>
      <c r="M2490">
        <v>0</v>
      </c>
      <c r="N2490">
        <v>0.193607680534436</v>
      </c>
    </row>
    <row r="2491" spans="1:14">
      <c r="A2491" t="s">
        <v>2474</v>
      </c>
      <c r="B2491">
        <v>18</v>
      </c>
      <c r="C2491">
        <v>78155097</v>
      </c>
      <c r="D2491">
        <v>75915097</v>
      </c>
      <c r="E2491" t="s">
        <v>4448</v>
      </c>
      <c r="F2491">
        <v>0.2</v>
      </c>
      <c r="G2491" t="s">
        <v>5247</v>
      </c>
      <c r="H2491" t="s">
        <v>7686</v>
      </c>
      <c r="I2491" t="s">
        <v>14</v>
      </c>
      <c r="J2491" t="s">
        <v>2454</v>
      </c>
      <c r="K2491">
        <v>16</v>
      </c>
      <c r="L2491" t="s">
        <v>4484</v>
      </c>
      <c r="M2491">
        <v>7.2742662037867001E-2</v>
      </c>
      <c r="N2491">
        <v>0.44342194628279502</v>
      </c>
    </row>
    <row r="2492" spans="1:14">
      <c r="A2492" t="s">
        <v>2475</v>
      </c>
      <c r="B2492">
        <v>5</v>
      </c>
      <c r="C2492">
        <v>2554673</v>
      </c>
      <c r="D2492">
        <v>2554787</v>
      </c>
      <c r="E2492" t="s">
        <v>4448</v>
      </c>
      <c r="F2492">
        <v>0.03</v>
      </c>
      <c r="G2492" t="s">
        <v>5247</v>
      </c>
      <c r="H2492" t="s">
        <v>7687</v>
      </c>
      <c r="I2492" t="s">
        <v>14</v>
      </c>
      <c r="J2492" t="s">
        <v>2454</v>
      </c>
      <c r="K2492">
        <v>16</v>
      </c>
      <c r="L2492" t="s">
        <v>4556</v>
      </c>
      <c r="M2492">
        <v>3.0372082184858002E-3</v>
      </c>
      <c r="N2492">
        <v>0.23895401148388401</v>
      </c>
    </row>
    <row r="2493" spans="1:14">
      <c r="A2493" t="s">
        <v>2476</v>
      </c>
      <c r="B2493">
        <v>22</v>
      </c>
      <c r="C2493">
        <v>47418803</v>
      </c>
      <c r="D2493">
        <v>47814553</v>
      </c>
      <c r="E2493" t="s">
        <v>4448</v>
      </c>
      <c r="F2493">
        <v>0</v>
      </c>
      <c r="G2493" t="s">
        <v>5247</v>
      </c>
      <c r="H2493" t="s">
        <v>7688</v>
      </c>
      <c r="I2493" t="s">
        <v>14</v>
      </c>
      <c r="J2493" t="s">
        <v>2454</v>
      </c>
      <c r="K2493">
        <v>16</v>
      </c>
      <c r="L2493" t="s">
        <v>5247</v>
      </c>
      <c r="M2493">
        <v>0</v>
      </c>
      <c r="N2493">
        <v>0.193607680534436</v>
      </c>
    </row>
    <row r="2494" spans="1:14">
      <c r="A2494" t="s">
        <v>2477</v>
      </c>
      <c r="B2494">
        <v>1</v>
      </c>
      <c r="C2494">
        <v>105922763</v>
      </c>
      <c r="D2494">
        <v>106465385</v>
      </c>
      <c r="E2494" t="s">
        <v>4448</v>
      </c>
      <c r="F2494">
        <v>0</v>
      </c>
      <c r="G2494" t="s">
        <v>5247</v>
      </c>
      <c r="H2494" t="s">
        <v>7689</v>
      </c>
      <c r="I2494" t="s">
        <v>13</v>
      </c>
      <c r="J2494" t="s">
        <v>2454</v>
      </c>
      <c r="K2494">
        <v>6</v>
      </c>
      <c r="L2494" t="s">
        <v>5247</v>
      </c>
      <c r="M2494">
        <v>0</v>
      </c>
      <c r="N2494">
        <v>0.39033428790216501</v>
      </c>
    </row>
    <row r="2495" spans="1:14">
      <c r="A2495" t="s">
        <v>2477</v>
      </c>
      <c r="B2495">
        <v>1</v>
      </c>
      <c r="C2495">
        <v>105922763</v>
      </c>
      <c r="D2495">
        <v>106465385</v>
      </c>
      <c r="E2495" t="s">
        <v>4448</v>
      </c>
      <c r="F2495">
        <v>0.18</v>
      </c>
      <c r="G2495" t="s">
        <v>5247</v>
      </c>
      <c r="H2495" t="s">
        <v>7690</v>
      </c>
      <c r="I2495" t="s">
        <v>14</v>
      </c>
      <c r="J2495" t="s">
        <v>2454</v>
      </c>
      <c r="K2495">
        <v>16</v>
      </c>
      <c r="L2495" t="s">
        <v>4477</v>
      </c>
      <c r="M2495">
        <v>6.1913216705024303E-2</v>
      </c>
      <c r="N2495">
        <v>0.42199569883701499</v>
      </c>
    </row>
    <row r="2496" spans="1:14">
      <c r="A2496" t="s">
        <v>2478</v>
      </c>
      <c r="B2496">
        <v>2</v>
      </c>
      <c r="C2496">
        <v>221089780</v>
      </c>
      <c r="D2496">
        <v>221954500</v>
      </c>
      <c r="E2496" t="s">
        <v>4448</v>
      </c>
      <c r="F2496">
        <v>0</v>
      </c>
      <c r="G2496" t="s">
        <v>5247</v>
      </c>
      <c r="H2496" t="s">
        <v>7691</v>
      </c>
      <c r="I2496" t="s">
        <v>14</v>
      </c>
      <c r="J2496" t="s">
        <v>2454</v>
      </c>
      <c r="K2496">
        <v>16</v>
      </c>
      <c r="L2496" t="s">
        <v>5247</v>
      </c>
      <c r="M2496">
        <v>0</v>
      </c>
      <c r="N2496">
        <v>0.193607680534436</v>
      </c>
    </row>
    <row r="2497" spans="1:14">
      <c r="A2497" t="s">
        <v>2479</v>
      </c>
      <c r="B2497">
        <v>12</v>
      </c>
      <c r="C2497">
        <v>115501562</v>
      </c>
      <c r="D2497">
        <v>115939367</v>
      </c>
      <c r="E2497" t="s">
        <v>4448</v>
      </c>
      <c r="F2497">
        <v>0</v>
      </c>
      <c r="G2497" t="s">
        <v>5247</v>
      </c>
      <c r="H2497" t="s">
        <v>7692</v>
      </c>
      <c r="I2497" t="s">
        <v>14</v>
      </c>
      <c r="J2497" t="s">
        <v>2454</v>
      </c>
      <c r="K2497">
        <v>16</v>
      </c>
      <c r="L2497" t="s">
        <v>5247</v>
      </c>
      <c r="M2497">
        <v>0</v>
      </c>
      <c r="N2497">
        <v>0.193607680534436</v>
      </c>
    </row>
    <row r="2498" spans="1:14">
      <c r="A2498" t="s">
        <v>2480</v>
      </c>
      <c r="B2498">
        <v>9</v>
      </c>
      <c r="C2498">
        <v>13618446</v>
      </c>
      <c r="D2498">
        <v>13618445</v>
      </c>
      <c r="E2498" t="s">
        <v>4448</v>
      </c>
      <c r="F2498">
        <v>0</v>
      </c>
      <c r="G2498" t="s">
        <v>5247</v>
      </c>
      <c r="H2498" t="s">
        <v>7693</v>
      </c>
      <c r="I2498" t="s">
        <v>14</v>
      </c>
      <c r="J2498" t="s">
        <v>2454</v>
      </c>
      <c r="K2498">
        <v>16</v>
      </c>
      <c r="L2498" t="s">
        <v>5247</v>
      </c>
      <c r="M2498">
        <v>0</v>
      </c>
      <c r="N2498">
        <v>0.193607680534436</v>
      </c>
    </row>
    <row r="2499" spans="1:14">
      <c r="A2499" t="s">
        <v>2481</v>
      </c>
      <c r="B2499">
        <v>15</v>
      </c>
      <c r="C2499">
        <v>94836262</v>
      </c>
      <c r="D2499">
        <v>95379491</v>
      </c>
      <c r="E2499" t="s">
        <v>4448</v>
      </c>
      <c r="F2499">
        <v>0</v>
      </c>
      <c r="G2499" t="s">
        <v>5247</v>
      </c>
      <c r="H2499" t="s">
        <v>7694</v>
      </c>
      <c r="I2499" t="s">
        <v>14</v>
      </c>
      <c r="J2499" t="s">
        <v>2454</v>
      </c>
      <c r="K2499">
        <v>16</v>
      </c>
      <c r="L2499" t="s">
        <v>5247</v>
      </c>
      <c r="M2499">
        <v>0</v>
      </c>
      <c r="N2499">
        <v>0.193607680534436</v>
      </c>
    </row>
    <row r="2500" spans="1:14">
      <c r="A2500" t="s">
        <v>2482</v>
      </c>
      <c r="B2500">
        <v>11</v>
      </c>
      <c r="C2500">
        <v>98502823</v>
      </c>
      <c r="D2500">
        <v>98373552</v>
      </c>
      <c r="E2500" t="s">
        <v>4448</v>
      </c>
      <c r="F2500">
        <v>0.22</v>
      </c>
      <c r="G2500" t="s">
        <v>5247</v>
      </c>
      <c r="H2500" t="s">
        <v>7695</v>
      </c>
      <c r="I2500" t="s">
        <v>14</v>
      </c>
      <c r="J2500" t="s">
        <v>2454</v>
      </c>
      <c r="K2500">
        <v>16</v>
      </c>
      <c r="L2500" t="s">
        <v>4476</v>
      </c>
      <c r="M2500">
        <v>8.4047540128129095E-2</v>
      </c>
      <c r="N2500">
        <v>0.46437276097115499</v>
      </c>
    </row>
    <row r="2501" spans="1:14">
      <c r="A2501" t="s">
        <v>2483</v>
      </c>
      <c r="B2501">
        <v>9</v>
      </c>
      <c r="C2501">
        <v>107786497</v>
      </c>
      <c r="D2501">
        <v>110548778</v>
      </c>
      <c r="E2501" t="s">
        <v>4448</v>
      </c>
      <c r="F2501">
        <v>0.25</v>
      </c>
      <c r="G2501" t="s">
        <v>5247</v>
      </c>
      <c r="H2501" t="s">
        <v>7696</v>
      </c>
      <c r="I2501" t="s">
        <v>14</v>
      </c>
      <c r="J2501" t="s">
        <v>2454</v>
      </c>
      <c r="K2501">
        <v>16</v>
      </c>
      <c r="L2501" t="s">
        <v>4506</v>
      </c>
      <c r="M2501">
        <v>0.10182067491213</v>
      </c>
      <c r="N2501">
        <v>0.49498316535508802</v>
      </c>
    </row>
    <row r="2502" spans="1:14">
      <c r="A2502" t="s">
        <v>2484</v>
      </c>
      <c r="B2502">
        <v>12</v>
      </c>
      <c r="C2502">
        <v>126800239</v>
      </c>
      <c r="D2502">
        <v>127284785</v>
      </c>
      <c r="E2502" t="s">
        <v>4448</v>
      </c>
      <c r="F2502">
        <v>0.46</v>
      </c>
      <c r="G2502" t="s">
        <v>5247</v>
      </c>
      <c r="H2502" t="s">
        <v>7697</v>
      </c>
      <c r="I2502" t="s">
        <v>14</v>
      </c>
      <c r="J2502" t="s">
        <v>2454</v>
      </c>
      <c r="K2502">
        <v>16</v>
      </c>
      <c r="L2502" t="s">
        <v>4458</v>
      </c>
      <c r="M2502">
        <v>0.248308389151675</v>
      </c>
      <c r="N2502">
        <v>0.68718022529108003</v>
      </c>
    </row>
    <row r="2503" spans="1:14">
      <c r="A2503" t="s">
        <v>2485</v>
      </c>
      <c r="B2503">
        <v>18</v>
      </c>
      <c r="C2503">
        <v>71815948</v>
      </c>
      <c r="D2503">
        <v>69483184</v>
      </c>
      <c r="E2503" t="s">
        <v>4448</v>
      </c>
      <c r="F2503">
        <v>0</v>
      </c>
      <c r="G2503" t="s">
        <v>5247</v>
      </c>
      <c r="H2503" t="s">
        <v>7698</v>
      </c>
      <c r="I2503" t="s">
        <v>14</v>
      </c>
      <c r="J2503" t="s">
        <v>2454</v>
      </c>
      <c r="K2503">
        <v>16</v>
      </c>
      <c r="L2503" t="s">
        <v>5247</v>
      </c>
      <c r="M2503">
        <v>0</v>
      </c>
      <c r="N2503">
        <v>0.193607680534436</v>
      </c>
    </row>
    <row r="2504" spans="1:14">
      <c r="A2504" t="s">
        <v>2486</v>
      </c>
      <c r="B2504">
        <v>11</v>
      </c>
      <c r="C2504">
        <v>116227917</v>
      </c>
      <c r="D2504">
        <v>116098634</v>
      </c>
      <c r="E2504" t="s">
        <v>4448</v>
      </c>
      <c r="F2504">
        <v>0.01</v>
      </c>
      <c r="G2504" t="s">
        <v>5247</v>
      </c>
      <c r="H2504" t="s">
        <v>7699</v>
      </c>
      <c r="I2504" t="s">
        <v>10</v>
      </c>
      <c r="J2504" t="s">
        <v>2454</v>
      </c>
      <c r="K2504">
        <v>6</v>
      </c>
      <c r="L2504" t="s">
        <v>4525</v>
      </c>
      <c r="M2504">
        <v>1.5151638819502301E-4</v>
      </c>
      <c r="N2504">
        <v>0.40237608575592698</v>
      </c>
    </row>
    <row r="2505" spans="1:14">
      <c r="A2505" t="s">
        <v>2486</v>
      </c>
      <c r="B2505">
        <v>11</v>
      </c>
      <c r="C2505">
        <v>116227917</v>
      </c>
      <c r="D2505">
        <v>116098634</v>
      </c>
      <c r="E2505" t="s">
        <v>4448</v>
      </c>
      <c r="F2505">
        <v>0</v>
      </c>
      <c r="G2505" t="s">
        <v>5247</v>
      </c>
      <c r="H2505" t="s">
        <v>7700</v>
      </c>
      <c r="I2505" t="s">
        <v>13</v>
      </c>
      <c r="J2505" t="s">
        <v>2454</v>
      </c>
      <c r="K2505">
        <v>6</v>
      </c>
      <c r="L2505" t="s">
        <v>5247</v>
      </c>
      <c r="M2505">
        <v>0</v>
      </c>
      <c r="N2505">
        <v>0.39033428790216501</v>
      </c>
    </row>
    <row r="2506" spans="1:14">
      <c r="A2506" t="s">
        <v>2486</v>
      </c>
      <c r="B2506">
        <v>11</v>
      </c>
      <c r="C2506">
        <v>116227917</v>
      </c>
      <c r="D2506">
        <v>116098634</v>
      </c>
      <c r="E2506" t="s">
        <v>4448</v>
      </c>
      <c r="F2506">
        <v>0.32</v>
      </c>
      <c r="G2506" t="s">
        <v>5247</v>
      </c>
      <c r="H2506" t="s">
        <v>7701</v>
      </c>
      <c r="I2506" t="s">
        <v>14</v>
      </c>
      <c r="J2506" t="s">
        <v>2454</v>
      </c>
      <c r="K2506">
        <v>16</v>
      </c>
      <c r="L2506" t="s">
        <v>4450</v>
      </c>
      <c r="M2506">
        <v>0.14665833863345301</v>
      </c>
      <c r="N2506">
        <v>0.56304042635894402</v>
      </c>
    </row>
    <row r="2507" spans="1:14">
      <c r="A2507" t="s">
        <v>2487</v>
      </c>
      <c r="B2507">
        <v>10</v>
      </c>
      <c r="C2507">
        <v>4116030</v>
      </c>
      <c r="D2507">
        <v>4158222</v>
      </c>
      <c r="E2507" t="s">
        <v>4448</v>
      </c>
      <c r="F2507">
        <v>0</v>
      </c>
      <c r="G2507" t="s">
        <v>5247</v>
      </c>
      <c r="H2507" t="s">
        <v>7702</v>
      </c>
      <c r="I2507" t="s">
        <v>14</v>
      </c>
      <c r="J2507" t="s">
        <v>2454</v>
      </c>
      <c r="K2507">
        <v>16</v>
      </c>
      <c r="L2507" t="s">
        <v>5247</v>
      </c>
      <c r="M2507">
        <v>0</v>
      </c>
      <c r="N2507">
        <v>0.193607680534436</v>
      </c>
    </row>
    <row r="2508" spans="1:14">
      <c r="A2508" t="s">
        <v>2488</v>
      </c>
      <c r="B2508">
        <v>10</v>
      </c>
      <c r="C2508">
        <v>9066355</v>
      </c>
      <c r="D2508">
        <v>9108318</v>
      </c>
      <c r="E2508" t="s">
        <v>4448</v>
      </c>
      <c r="F2508">
        <v>0</v>
      </c>
      <c r="G2508" t="s">
        <v>5247</v>
      </c>
      <c r="H2508" t="s">
        <v>7703</v>
      </c>
      <c r="I2508" t="s">
        <v>10</v>
      </c>
      <c r="J2508" t="s">
        <v>2454</v>
      </c>
      <c r="K2508">
        <v>7</v>
      </c>
      <c r="L2508" t="s">
        <v>5247</v>
      </c>
      <c r="M2508">
        <v>0</v>
      </c>
      <c r="N2508">
        <v>0.35433043506668699</v>
      </c>
    </row>
    <row r="2509" spans="1:14">
      <c r="A2509" t="s">
        <v>2488</v>
      </c>
      <c r="B2509">
        <v>10</v>
      </c>
      <c r="C2509">
        <v>9066355</v>
      </c>
      <c r="D2509">
        <v>9108318</v>
      </c>
      <c r="E2509" t="s">
        <v>4448</v>
      </c>
      <c r="F2509">
        <v>0.09</v>
      </c>
      <c r="G2509" t="s">
        <v>5247</v>
      </c>
      <c r="H2509" t="s">
        <v>7704</v>
      </c>
      <c r="I2509" t="s">
        <v>13</v>
      </c>
      <c r="J2509" t="s">
        <v>2454</v>
      </c>
      <c r="K2509">
        <v>6</v>
      </c>
      <c r="L2509" t="s">
        <v>4562</v>
      </c>
      <c r="M2509">
        <v>1.0078232144173501E-2</v>
      </c>
      <c r="N2509">
        <v>0.48999588393560201</v>
      </c>
    </row>
    <row r="2510" spans="1:14">
      <c r="A2510" t="s">
        <v>2488</v>
      </c>
      <c r="B2510">
        <v>10</v>
      </c>
      <c r="C2510">
        <v>9066355</v>
      </c>
      <c r="D2510">
        <v>9108318</v>
      </c>
      <c r="E2510" t="s">
        <v>4448</v>
      </c>
      <c r="F2510">
        <v>0.24</v>
      </c>
      <c r="G2510" t="s">
        <v>5247</v>
      </c>
      <c r="H2510" t="s">
        <v>7705</v>
      </c>
      <c r="I2510" t="s">
        <v>14</v>
      </c>
      <c r="J2510" t="s">
        <v>2454</v>
      </c>
      <c r="K2510">
        <v>16</v>
      </c>
      <c r="L2510" t="s">
        <v>4449</v>
      </c>
      <c r="M2510">
        <v>9.5792488470350406E-2</v>
      </c>
      <c r="N2510">
        <v>0.48488350540755698</v>
      </c>
    </row>
    <row r="2511" spans="1:14">
      <c r="A2511" t="s">
        <v>2489</v>
      </c>
      <c r="B2511">
        <v>1</v>
      </c>
      <c r="C2511">
        <v>4033478</v>
      </c>
      <c r="D2511">
        <v>4093538</v>
      </c>
      <c r="E2511" t="s">
        <v>4448</v>
      </c>
      <c r="F2511">
        <v>0.03</v>
      </c>
      <c r="G2511" t="s">
        <v>5247</v>
      </c>
      <c r="H2511" t="s">
        <v>7706</v>
      </c>
      <c r="I2511" t="s">
        <v>14</v>
      </c>
      <c r="J2511" t="s">
        <v>2454</v>
      </c>
      <c r="K2511">
        <v>16</v>
      </c>
      <c r="L2511" t="s">
        <v>4556</v>
      </c>
      <c r="M2511">
        <v>3.0372082184858002E-3</v>
      </c>
      <c r="N2511">
        <v>0.23895401148388401</v>
      </c>
    </row>
    <row r="2512" spans="1:14">
      <c r="A2512" t="s">
        <v>2490</v>
      </c>
      <c r="B2512">
        <v>9</v>
      </c>
      <c r="C2512">
        <v>107660448</v>
      </c>
      <c r="D2512">
        <v>110422729</v>
      </c>
      <c r="E2512" t="s">
        <v>4448</v>
      </c>
      <c r="F2512">
        <v>0.11</v>
      </c>
      <c r="G2512" t="s">
        <v>5247</v>
      </c>
      <c r="H2512" t="s">
        <v>7707</v>
      </c>
      <c r="I2512" t="s">
        <v>14</v>
      </c>
      <c r="J2512" t="s">
        <v>2454</v>
      </c>
      <c r="K2512">
        <v>16</v>
      </c>
      <c r="L2512" t="s">
        <v>4483</v>
      </c>
      <c r="M2512">
        <v>2.8486301613217201E-2</v>
      </c>
      <c r="N2512">
        <v>0.34252768920364302</v>
      </c>
    </row>
    <row r="2513" spans="1:14">
      <c r="A2513" t="s">
        <v>2491</v>
      </c>
      <c r="B2513">
        <v>9</v>
      </c>
      <c r="C2513">
        <v>107785916</v>
      </c>
      <c r="D2513">
        <v>110548197</v>
      </c>
      <c r="E2513" t="s">
        <v>4448</v>
      </c>
      <c r="F2513">
        <v>0.08</v>
      </c>
      <c r="G2513" t="s">
        <v>5247</v>
      </c>
      <c r="H2513" t="s">
        <v>7708</v>
      </c>
      <c r="I2513" t="s">
        <v>14</v>
      </c>
      <c r="J2513" t="s">
        <v>2454</v>
      </c>
      <c r="K2513">
        <v>16</v>
      </c>
      <c r="L2513" t="s">
        <v>4447</v>
      </c>
      <c r="M2513">
        <v>1.6879457268963199E-2</v>
      </c>
      <c r="N2513">
        <v>0.305750994379963</v>
      </c>
    </row>
    <row r="2514" spans="1:14">
      <c r="A2514" t="s">
        <v>2492</v>
      </c>
      <c r="B2514">
        <v>9</v>
      </c>
      <c r="C2514">
        <v>107791386</v>
      </c>
      <c r="D2514">
        <v>110553667</v>
      </c>
      <c r="E2514" t="s">
        <v>4448</v>
      </c>
      <c r="F2514">
        <v>0.17</v>
      </c>
      <c r="G2514" t="s">
        <v>5247</v>
      </c>
      <c r="H2514" t="s">
        <v>7709</v>
      </c>
      <c r="I2514" t="s">
        <v>10</v>
      </c>
      <c r="J2514" t="s">
        <v>2454</v>
      </c>
      <c r="K2514">
        <v>6</v>
      </c>
      <c r="L2514" t="s">
        <v>4509</v>
      </c>
      <c r="M2514">
        <v>3.1101022536604801E-2</v>
      </c>
      <c r="N2514">
        <v>0.56651960747882402</v>
      </c>
    </row>
    <row r="2515" spans="1:14">
      <c r="A2515" t="s">
        <v>2492</v>
      </c>
      <c r="B2515">
        <v>9</v>
      </c>
      <c r="C2515">
        <v>107791386</v>
      </c>
      <c r="D2515">
        <v>110553667</v>
      </c>
      <c r="E2515" t="s">
        <v>4448</v>
      </c>
      <c r="F2515">
        <v>0.32</v>
      </c>
      <c r="G2515" t="s">
        <v>5247</v>
      </c>
      <c r="H2515" t="s">
        <v>7710</v>
      </c>
      <c r="I2515" t="s">
        <v>14</v>
      </c>
      <c r="J2515" t="s">
        <v>2454</v>
      </c>
      <c r="K2515">
        <v>16</v>
      </c>
      <c r="L2515" t="s">
        <v>4450</v>
      </c>
      <c r="M2515">
        <v>0.14665833863345301</v>
      </c>
      <c r="N2515">
        <v>0.56304042635894402</v>
      </c>
    </row>
    <row r="2516" spans="1:14">
      <c r="A2516" t="s">
        <v>2493</v>
      </c>
      <c r="B2516">
        <v>12</v>
      </c>
      <c r="C2516">
        <v>115490635</v>
      </c>
      <c r="D2516">
        <v>115928440</v>
      </c>
      <c r="E2516" t="s">
        <v>4448</v>
      </c>
      <c r="F2516">
        <v>0.22</v>
      </c>
      <c r="G2516" t="s">
        <v>5247</v>
      </c>
      <c r="H2516" t="s">
        <v>7711</v>
      </c>
      <c r="I2516" t="s">
        <v>14</v>
      </c>
      <c r="J2516" t="s">
        <v>2454</v>
      </c>
      <c r="K2516">
        <v>16</v>
      </c>
      <c r="L2516" t="s">
        <v>4476</v>
      </c>
      <c r="M2516">
        <v>8.4047540128129095E-2</v>
      </c>
      <c r="N2516">
        <v>0.46437276097115499</v>
      </c>
    </row>
    <row r="2517" spans="1:14">
      <c r="A2517" t="s">
        <v>2494</v>
      </c>
      <c r="B2517">
        <v>12</v>
      </c>
      <c r="C2517">
        <v>115516693</v>
      </c>
      <c r="D2517">
        <v>115954498</v>
      </c>
      <c r="E2517" t="s">
        <v>4448</v>
      </c>
      <c r="F2517">
        <v>0</v>
      </c>
      <c r="G2517" t="s">
        <v>5247</v>
      </c>
      <c r="H2517" t="s">
        <v>7712</v>
      </c>
      <c r="I2517" t="s">
        <v>14</v>
      </c>
      <c r="J2517" t="s">
        <v>2454</v>
      </c>
      <c r="K2517">
        <v>16</v>
      </c>
      <c r="L2517" t="s">
        <v>5247</v>
      </c>
      <c r="M2517">
        <v>0</v>
      </c>
      <c r="N2517">
        <v>0.193607680534436</v>
      </c>
    </row>
    <row r="2518" spans="1:14">
      <c r="A2518" t="s">
        <v>2495</v>
      </c>
      <c r="B2518">
        <v>15</v>
      </c>
      <c r="C2518">
        <v>97159555</v>
      </c>
      <c r="D2518">
        <v>97702785</v>
      </c>
      <c r="E2518" t="s">
        <v>4448</v>
      </c>
      <c r="F2518">
        <v>0</v>
      </c>
      <c r="G2518" t="s">
        <v>5247</v>
      </c>
      <c r="H2518" t="s">
        <v>5217</v>
      </c>
      <c r="I2518" t="s">
        <v>10</v>
      </c>
      <c r="J2518" t="s">
        <v>2454</v>
      </c>
      <c r="K2518">
        <v>7</v>
      </c>
      <c r="L2518" t="s">
        <v>5247</v>
      </c>
      <c r="M2518">
        <v>0</v>
      </c>
      <c r="N2518">
        <v>0.35433043506668699</v>
      </c>
    </row>
    <row r="2519" spans="1:14">
      <c r="A2519" t="s">
        <v>2495</v>
      </c>
      <c r="B2519">
        <v>15</v>
      </c>
      <c r="C2519">
        <v>97159555</v>
      </c>
      <c r="D2519">
        <v>97702785</v>
      </c>
      <c r="E2519" t="s">
        <v>4448</v>
      </c>
      <c r="F2519">
        <v>0</v>
      </c>
      <c r="G2519" t="s">
        <v>5247</v>
      </c>
      <c r="H2519" t="s">
        <v>5214</v>
      </c>
      <c r="I2519" t="s">
        <v>13</v>
      </c>
      <c r="J2519" t="s">
        <v>2454</v>
      </c>
      <c r="K2519">
        <v>7</v>
      </c>
      <c r="L2519" t="s">
        <v>5247</v>
      </c>
      <c r="M2519">
        <v>0</v>
      </c>
      <c r="N2519">
        <v>0.35433043506668699</v>
      </c>
    </row>
    <row r="2520" spans="1:14">
      <c r="A2520" t="s">
        <v>2495</v>
      </c>
      <c r="B2520">
        <v>15</v>
      </c>
      <c r="C2520">
        <v>97159555</v>
      </c>
      <c r="D2520">
        <v>97702785</v>
      </c>
      <c r="E2520" t="s">
        <v>4448</v>
      </c>
      <c r="F2520">
        <v>0</v>
      </c>
      <c r="G2520" t="s">
        <v>5247</v>
      </c>
      <c r="H2520" t="s">
        <v>7713</v>
      </c>
      <c r="I2520" t="s">
        <v>14</v>
      </c>
      <c r="J2520" t="s">
        <v>2454</v>
      </c>
      <c r="K2520">
        <v>16</v>
      </c>
      <c r="L2520" t="s">
        <v>5247</v>
      </c>
      <c r="M2520">
        <v>0</v>
      </c>
      <c r="N2520">
        <v>0.193607680534436</v>
      </c>
    </row>
    <row r="2521" spans="1:14">
      <c r="A2521" t="s">
        <v>2496</v>
      </c>
      <c r="B2521">
        <v>9</v>
      </c>
      <c r="C2521">
        <v>78959813</v>
      </c>
      <c r="D2521">
        <v>81574729</v>
      </c>
      <c r="E2521" t="s">
        <v>4448</v>
      </c>
      <c r="F2521">
        <v>0.13</v>
      </c>
      <c r="G2521" t="s">
        <v>5247</v>
      </c>
      <c r="H2521" t="s">
        <v>7714</v>
      </c>
      <c r="I2521" t="s">
        <v>14</v>
      </c>
      <c r="J2521" t="s">
        <v>2454</v>
      </c>
      <c r="K2521">
        <v>16</v>
      </c>
      <c r="L2521" t="s">
        <v>4456</v>
      </c>
      <c r="M2521">
        <v>3.7231133725714703E-2</v>
      </c>
      <c r="N2521">
        <v>0.36603854986976803</v>
      </c>
    </row>
    <row r="2522" spans="1:14">
      <c r="A2522" t="s">
        <v>2497</v>
      </c>
      <c r="B2522">
        <v>18</v>
      </c>
      <c r="C2522">
        <v>64826352</v>
      </c>
      <c r="D2522">
        <v>62493588</v>
      </c>
      <c r="E2522" t="s">
        <v>4448</v>
      </c>
      <c r="F2522">
        <v>0.25</v>
      </c>
      <c r="G2522" t="s">
        <v>5247</v>
      </c>
      <c r="H2522" t="s">
        <v>7715</v>
      </c>
      <c r="I2522" t="s">
        <v>14</v>
      </c>
      <c r="J2522" t="s">
        <v>2454</v>
      </c>
      <c r="K2522">
        <v>16</v>
      </c>
      <c r="L2522" t="s">
        <v>4506</v>
      </c>
      <c r="M2522">
        <v>0.10182067491213</v>
      </c>
      <c r="N2522">
        <v>0.49498316535508802</v>
      </c>
    </row>
    <row r="2523" spans="1:14">
      <c r="A2523" t="s">
        <v>2498</v>
      </c>
      <c r="B2523">
        <v>10</v>
      </c>
      <c r="C2523">
        <v>8531648</v>
      </c>
      <c r="D2523">
        <v>8573611</v>
      </c>
      <c r="E2523" t="s">
        <v>4448</v>
      </c>
      <c r="F2523">
        <v>0.06</v>
      </c>
      <c r="G2523" t="s">
        <v>5247</v>
      </c>
      <c r="H2523" t="s">
        <v>7716</v>
      </c>
      <c r="I2523" t="s">
        <v>14</v>
      </c>
      <c r="J2523" t="s">
        <v>2454</v>
      </c>
      <c r="K2523">
        <v>16</v>
      </c>
      <c r="L2523" t="s">
        <v>4460</v>
      </c>
      <c r="M2523">
        <v>1.03676375678321E-2</v>
      </c>
      <c r="N2523">
        <v>0.28000712130247202</v>
      </c>
    </row>
    <row r="2524" spans="1:14">
      <c r="A2524" t="s">
        <v>2499</v>
      </c>
      <c r="B2524">
        <v>1</v>
      </c>
      <c r="C2524">
        <v>194592659</v>
      </c>
      <c r="D2524">
        <v>194561789</v>
      </c>
      <c r="E2524" t="s">
        <v>4448</v>
      </c>
      <c r="F2524">
        <v>0</v>
      </c>
      <c r="G2524" t="s">
        <v>5247</v>
      </c>
      <c r="H2524" t="s">
        <v>7717</v>
      </c>
      <c r="I2524" t="s">
        <v>14</v>
      </c>
      <c r="J2524" t="s">
        <v>2454</v>
      </c>
      <c r="K2524">
        <v>16</v>
      </c>
      <c r="L2524" t="s">
        <v>5247</v>
      </c>
      <c r="M2524">
        <v>0</v>
      </c>
      <c r="N2524">
        <v>0.193607680534436</v>
      </c>
    </row>
    <row r="2525" spans="1:14">
      <c r="A2525" t="s">
        <v>2500</v>
      </c>
      <c r="B2525">
        <v>1</v>
      </c>
      <c r="C2525">
        <v>238808339</v>
      </c>
      <c r="D2525">
        <v>238971639</v>
      </c>
      <c r="E2525" t="s">
        <v>4448</v>
      </c>
      <c r="F2525">
        <v>0</v>
      </c>
      <c r="G2525" t="s">
        <v>5247</v>
      </c>
      <c r="H2525" t="s">
        <v>7718</v>
      </c>
      <c r="I2525" t="s">
        <v>14</v>
      </c>
      <c r="J2525" t="s">
        <v>2454</v>
      </c>
      <c r="K2525">
        <v>16</v>
      </c>
      <c r="L2525" t="s">
        <v>5247</v>
      </c>
      <c r="M2525">
        <v>0</v>
      </c>
      <c r="N2525">
        <v>0.193607680534436</v>
      </c>
    </row>
    <row r="2526" spans="1:14">
      <c r="A2526" t="s">
        <v>2501</v>
      </c>
      <c r="B2526">
        <v>6</v>
      </c>
      <c r="C2526">
        <v>9391823</v>
      </c>
      <c r="D2526">
        <v>9392056</v>
      </c>
      <c r="E2526" t="s">
        <v>4448</v>
      </c>
      <c r="F2526">
        <v>0</v>
      </c>
      <c r="G2526" t="s">
        <v>5247</v>
      </c>
      <c r="H2526" t="s">
        <v>7719</v>
      </c>
      <c r="I2526" t="s">
        <v>14</v>
      </c>
      <c r="J2526" t="s">
        <v>2454</v>
      </c>
      <c r="K2526">
        <v>16</v>
      </c>
      <c r="L2526" t="s">
        <v>5247</v>
      </c>
      <c r="M2526">
        <v>0</v>
      </c>
      <c r="N2526">
        <v>0.193607680534436</v>
      </c>
    </row>
    <row r="2527" spans="1:14">
      <c r="A2527" t="s">
        <v>2502</v>
      </c>
      <c r="B2527">
        <v>7</v>
      </c>
      <c r="C2527">
        <v>46653781</v>
      </c>
      <c r="D2527">
        <v>46693379</v>
      </c>
      <c r="E2527" t="s">
        <v>4448</v>
      </c>
      <c r="F2527">
        <v>0.04</v>
      </c>
      <c r="G2527" t="s">
        <v>5247</v>
      </c>
      <c r="H2527" t="s">
        <v>7720</v>
      </c>
      <c r="I2527" t="s">
        <v>14</v>
      </c>
      <c r="J2527" t="s">
        <v>2454</v>
      </c>
      <c r="K2527">
        <v>16</v>
      </c>
      <c r="L2527" t="s">
        <v>4479</v>
      </c>
      <c r="M2527">
        <v>5.0993162064629704E-3</v>
      </c>
      <c r="N2527">
        <v>0.25301974988521903</v>
      </c>
    </row>
    <row r="2528" spans="1:14">
      <c r="A2528" t="s">
        <v>2503</v>
      </c>
      <c r="B2528">
        <v>9</v>
      </c>
      <c r="C2528">
        <v>107650366</v>
      </c>
      <c r="D2528">
        <v>110412647</v>
      </c>
      <c r="E2528" t="s">
        <v>4448</v>
      </c>
      <c r="F2528">
        <v>0.08</v>
      </c>
      <c r="G2528" t="s">
        <v>5247</v>
      </c>
      <c r="H2528" t="s">
        <v>7721</v>
      </c>
      <c r="I2528" t="s">
        <v>14</v>
      </c>
      <c r="J2528" t="s">
        <v>2454</v>
      </c>
      <c r="K2528">
        <v>16</v>
      </c>
      <c r="L2528" t="s">
        <v>4447</v>
      </c>
      <c r="M2528">
        <v>1.6879457268963199E-2</v>
      </c>
      <c r="N2528">
        <v>0.305750994379963</v>
      </c>
    </row>
    <row r="2529" spans="1:14">
      <c r="A2529" t="s">
        <v>2504</v>
      </c>
      <c r="B2529">
        <v>9</v>
      </c>
      <c r="C2529">
        <v>107783171</v>
      </c>
      <c r="D2529">
        <v>110545452</v>
      </c>
      <c r="E2529" t="s">
        <v>4448</v>
      </c>
      <c r="F2529">
        <v>0.12</v>
      </c>
      <c r="G2529" t="s">
        <v>5247</v>
      </c>
      <c r="H2529" t="s">
        <v>7722</v>
      </c>
      <c r="I2529" t="s">
        <v>14</v>
      </c>
      <c r="J2529" t="s">
        <v>2454</v>
      </c>
      <c r="K2529">
        <v>16</v>
      </c>
      <c r="L2529" t="s">
        <v>4457</v>
      </c>
      <c r="M2529">
        <v>3.2767774577422103E-2</v>
      </c>
      <c r="N2529">
        <v>0.35437406262874999</v>
      </c>
    </row>
    <row r="2530" spans="1:14">
      <c r="A2530" t="s">
        <v>2505</v>
      </c>
      <c r="B2530">
        <v>9</v>
      </c>
      <c r="C2530">
        <v>108193128</v>
      </c>
      <c r="D2530">
        <v>110955408</v>
      </c>
      <c r="E2530" t="s">
        <v>4448</v>
      </c>
      <c r="F2530">
        <v>0</v>
      </c>
      <c r="G2530" t="s">
        <v>5247</v>
      </c>
      <c r="H2530" t="s">
        <v>7723</v>
      </c>
      <c r="I2530" t="s">
        <v>14</v>
      </c>
      <c r="J2530" t="s">
        <v>2454</v>
      </c>
      <c r="K2530">
        <v>16</v>
      </c>
      <c r="L2530" t="s">
        <v>5247</v>
      </c>
      <c r="M2530">
        <v>0</v>
      </c>
      <c r="N2530">
        <v>0.193607680534436</v>
      </c>
    </row>
    <row r="2531" spans="1:14">
      <c r="A2531" t="s">
        <v>2506</v>
      </c>
      <c r="B2531">
        <v>9</v>
      </c>
      <c r="C2531">
        <v>108196747</v>
      </c>
      <c r="D2531">
        <v>110959027</v>
      </c>
      <c r="E2531" t="s">
        <v>4448</v>
      </c>
      <c r="F2531">
        <v>0</v>
      </c>
      <c r="G2531" t="s">
        <v>5247</v>
      </c>
      <c r="H2531" t="s">
        <v>7724</v>
      </c>
      <c r="I2531" t="s">
        <v>14</v>
      </c>
      <c r="J2531" t="s">
        <v>2454</v>
      </c>
      <c r="K2531">
        <v>16</v>
      </c>
      <c r="L2531" t="s">
        <v>5247</v>
      </c>
      <c r="M2531">
        <v>0</v>
      </c>
      <c r="N2531">
        <v>0.193607680534436</v>
      </c>
    </row>
    <row r="2532" spans="1:14">
      <c r="A2532" t="s">
        <v>2507</v>
      </c>
      <c r="B2532">
        <v>9</v>
      </c>
      <c r="C2532">
        <v>108237301</v>
      </c>
      <c r="D2532">
        <v>110999581</v>
      </c>
      <c r="E2532" t="s">
        <v>4448</v>
      </c>
      <c r="F2532">
        <v>0.62</v>
      </c>
      <c r="G2532" t="s">
        <v>5247</v>
      </c>
      <c r="H2532" t="s">
        <v>7725</v>
      </c>
      <c r="I2532" t="s">
        <v>10</v>
      </c>
      <c r="J2532" t="s">
        <v>2454</v>
      </c>
      <c r="K2532">
        <v>6</v>
      </c>
      <c r="L2532" t="s">
        <v>4522</v>
      </c>
      <c r="M2532">
        <v>0.266310159102434</v>
      </c>
      <c r="N2532">
        <v>0.88000961180104698</v>
      </c>
    </row>
    <row r="2533" spans="1:14">
      <c r="A2533" t="s">
        <v>2507</v>
      </c>
      <c r="B2533">
        <v>9</v>
      </c>
      <c r="C2533">
        <v>108237301</v>
      </c>
      <c r="D2533">
        <v>110999581</v>
      </c>
      <c r="E2533" t="s">
        <v>4448</v>
      </c>
      <c r="F2533">
        <v>0.49</v>
      </c>
      <c r="G2533" t="s">
        <v>5247</v>
      </c>
      <c r="H2533" t="s">
        <v>7726</v>
      </c>
      <c r="I2533" t="s">
        <v>14</v>
      </c>
      <c r="J2533" t="s">
        <v>2454</v>
      </c>
      <c r="K2533">
        <v>16</v>
      </c>
      <c r="L2533" t="s">
        <v>4510</v>
      </c>
      <c r="M2533">
        <v>0.27196719773616401</v>
      </c>
      <c r="N2533">
        <v>0.71190495587452496</v>
      </c>
    </row>
    <row r="2534" spans="1:14">
      <c r="A2534" t="s">
        <v>2508</v>
      </c>
      <c r="B2534">
        <v>10</v>
      </c>
      <c r="C2534">
        <v>128565538</v>
      </c>
      <c r="D2534">
        <v>130363802</v>
      </c>
      <c r="E2534" t="s">
        <v>4448</v>
      </c>
      <c r="F2534">
        <v>0</v>
      </c>
      <c r="G2534" t="s">
        <v>5247</v>
      </c>
      <c r="H2534" t="s">
        <v>7727</v>
      </c>
      <c r="I2534" t="s">
        <v>14</v>
      </c>
      <c r="J2534" t="s">
        <v>2454</v>
      </c>
      <c r="K2534">
        <v>16</v>
      </c>
      <c r="L2534" t="s">
        <v>5247</v>
      </c>
      <c r="M2534">
        <v>0</v>
      </c>
      <c r="N2534">
        <v>0.193607680534436</v>
      </c>
    </row>
    <row r="2535" spans="1:14">
      <c r="A2535" t="s">
        <v>2509</v>
      </c>
      <c r="B2535">
        <v>10</v>
      </c>
      <c r="C2535">
        <v>128633053</v>
      </c>
      <c r="D2535">
        <v>130431317</v>
      </c>
      <c r="E2535" t="s">
        <v>4448</v>
      </c>
      <c r="F2535">
        <v>0</v>
      </c>
      <c r="G2535" t="s">
        <v>5247</v>
      </c>
      <c r="H2535" t="s">
        <v>7728</v>
      </c>
      <c r="I2535" t="s">
        <v>14</v>
      </c>
      <c r="J2535" t="s">
        <v>2454</v>
      </c>
      <c r="K2535">
        <v>16</v>
      </c>
      <c r="L2535" t="s">
        <v>5247</v>
      </c>
      <c r="M2535">
        <v>0</v>
      </c>
      <c r="N2535">
        <v>0.193607680534436</v>
      </c>
    </row>
    <row r="2536" spans="1:14">
      <c r="A2536" t="s">
        <v>2510</v>
      </c>
      <c r="B2536">
        <v>10</v>
      </c>
      <c r="C2536">
        <v>128646265</v>
      </c>
      <c r="D2536">
        <v>130444529</v>
      </c>
      <c r="E2536" t="s">
        <v>4448</v>
      </c>
      <c r="F2536">
        <v>0</v>
      </c>
      <c r="G2536" t="s">
        <v>5247</v>
      </c>
      <c r="H2536" t="s">
        <v>7013</v>
      </c>
      <c r="I2536" t="s">
        <v>14</v>
      </c>
      <c r="J2536" t="s">
        <v>2454</v>
      </c>
      <c r="K2536">
        <v>16</v>
      </c>
      <c r="L2536" t="s">
        <v>5247</v>
      </c>
      <c r="M2536">
        <v>0</v>
      </c>
      <c r="N2536">
        <v>0.193607680534436</v>
      </c>
    </row>
    <row r="2537" spans="1:14">
      <c r="A2537" t="s">
        <v>2511</v>
      </c>
      <c r="B2537">
        <v>10</v>
      </c>
      <c r="C2537">
        <v>129124702</v>
      </c>
      <c r="D2537">
        <v>130922966</v>
      </c>
      <c r="E2537" t="s">
        <v>4448</v>
      </c>
      <c r="F2537">
        <v>0.27</v>
      </c>
      <c r="G2537" t="s">
        <v>5247</v>
      </c>
      <c r="H2537" t="s">
        <v>7729</v>
      </c>
      <c r="I2537" t="s">
        <v>14</v>
      </c>
      <c r="J2537" t="s">
        <v>2454</v>
      </c>
      <c r="K2537">
        <v>16</v>
      </c>
      <c r="L2537" t="s">
        <v>4541</v>
      </c>
      <c r="M2537">
        <v>0.114172650502742</v>
      </c>
      <c r="N2537">
        <v>0.514886882543099</v>
      </c>
    </row>
    <row r="2538" spans="1:14">
      <c r="A2538" t="s">
        <v>2512</v>
      </c>
      <c r="B2538">
        <v>11</v>
      </c>
      <c r="C2538">
        <v>91557100</v>
      </c>
      <c r="D2538">
        <v>91290266</v>
      </c>
      <c r="E2538" t="s">
        <v>4448</v>
      </c>
      <c r="F2538">
        <v>0</v>
      </c>
      <c r="G2538" t="s">
        <v>5247</v>
      </c>
      <c r="H2538" t="s">
        <v>7730</v>
      </c>
      <c r="I2538" t="s">
        <v>14</v>
      </c>
      <c r="J2538" t="s">
        <v>2454</v>
      </c>
      <c r="K2538">
        <v>16</v>
      </c>
      <c r="L2538" t="s">
        <v>5247</v>
      </c>
      <c r="M2538">
        <v>0</v>
      </c>
      <c r="N2538">
        <v>0.193607680534436</v>
      </c>
    </row>
    <row r="2539" spans="1:14">
      <c r="A2539" t="s">
        <v>2513</v>
      </c>
      <c r="B2539">
        <v>12</v>
      </c>
      <c r="C2539">
        <v>126080480</v>
      </c>
      <c r="D2539">
        <v>126565026</v>
      </c>
      <c r="E2539" t="s">
        <v>4448</v>
      </c>
      <c r="F2539">
        <v>0.52</v>
      </c>
      <c r="G2539" t="s">
        <v>5247</v>
      </c>
      <c r="H2539" t="s">
        <v>7731</v>
      </c>
      <c r="I2539" t="s">
        <v>13</v>
      </c>
      <c r="J2539" t="s">
        <v>2454</v>
      </c>
      <c r="K2539">
        <v>5</v>
      </c>
      <c r="L2539" t="s">
        <v>4515</v>
      </c>
      <c r="M2539">
        <v>0.18188307008726001</v>
      </c>
      <c r="N2539">
        <v>0.84073763132141299</v>
      </c>
    </row>
    <row r="2540" spans="1:14">
      <c r="A2540" t="s">
        <v>2513</v>
      </c>
      <c r="B2540">
        <v>12</v>
      </c>
      <c r="C2540">
        <v>126080480</v>
      </c>
      <c r="D2540">
        <v>126565026</v>
      </c>
      <c r="E2540" t="s">
        <v>4448</v>
      </c>
      <c r="F2540">
        <v>0.26</v>
      </c>
      <c r="G2540" t="s">
        <v>5247</v>
      </c>
      <c r="H2540" t="s">
        <v>7732</v>
      </c>
      <c r="I2540" t="s">
        <v>14</v>
      </c>
      <c r="J2540" t="s">
        <v>2454</v>
      </c>
      <c r="K2540">
        <v>16</v>
      </c>
      <c r="L2540" t="s">
        <v>4459</v>
      </c>
      <c r="M2540">
        <v>0.10794835711853</v>
      </c>
      <c r="N2540">
        <v>0.50498332953799996</v>
      </c>
    </row>
    <row r="2541" spans="1:14">
      <c r="A2541" t="s">
        <v>2514</v>
      </c>
      <c r="B2541">
        <v>12</v>
      </c>
      <c r="C2541">
        <v>115647862</v>
      </c>
      <c r="D2541">
        <v>116085667</v>
      </c>
      <c r="E2541" t="s">
        <v>4448</v>
      </c>
      <c r="F2541">
        <v>0.17</v>
      </c>
      <c r="G2541" t="s">
        <v>5247</v>
      </c>
      <c r="H2541" t="s">
        <v>7733</v>
      </c>
      <c r="I2541" t="s">
        <v>14</v>
      </c>
      <c r="J2541" t="s">
        <v>2454</v>
      </c>
      <c r="K2541">
        <v>16</v>
      </c>
      <c r="L2541" t="s">
        <v>4509</v>
      </c>
      <c r="M2541">
        <v>5.668995858446E-2</v>
      </c>
      <c r="N2541">
        <v>0.41109111056826803</v>
      </c>
    </row>
    <row r="2542" spans="1:14">
      <c r="A2542" t="s">
        <v>2515</v>
      </c>
      <c r="B2542">
        <v>12</v>
      </c>
      <c r="C2542">
        <v>115647984</v>
      </c>
      <c r="D2542">
        <v>116085789</v>
      </c>
      <c r="E2542" t="s">
        <v>4448</v>
      </c>
      <c r="F2542">
        <v>0</v>
      </c>
      <c r="G2542" t="s">
        <v>5247</v>
      </c>
      <c r="H2542" t="s">
        <v>7734</v>
      </c>
      <c r="I2542" t="s">
        <v>14</v>
      </c>
      <c r="J2542" t="s">
        <v>2454</v>
      </c>
      <c r="K2542">
        <v>16</v>
      </c>
      <c r="L2542" t="s">
        <v>5247</v>
      </c>
      <c r="M2542">
        <v>0</v>
      </c>
      <c r="N2542">
        <v>0.193607680534436</v>
      </c>
    </row>
    <row r="2543" spans="1:14">
      <c r="A2543" t="s">
        <v>2516</v>
      </c>
      <c r="B2543">
        <v>15</v>
      </c>
      <c r="C2543">
        <v>95353241</v>
      </c>
      <c r="D2543">
        <v>95896470</v>
      </c>
      <c r="E2543" t="s">
        <v>4448</v>
      </c>
      <c r="F2543">
        <v>0</v>
      </c>
      <c r="G2543" t="s">
        <v>5247</v>
      </c>
      <c r="H2543" t="s">
        <v>7735</v>
      </c>
      <c r="I2543" t="s">
        <v>14</v>
      </c>
      <c r="J2543" t="s">
        <v>2454</v>
      </c>
      <c r="K2543">
        <v>16</v>
      </c>
      <c r="L2543" t="s">
        <v>5247</v>
      </c>
      <c r="M2543">
        <v>0</v>
      </c>
      <c r="N2543">
        <v>0.193607680534436</v>
      </c>
    </row>
    <row r="2544" spans="1:14">
      <c r="A2544" t="s">
        <v>2517</v>
      </c>
      <c r="B2544">
        <v>5</v>
      </c>
      <c r="C2544">
        <v>165678429</v>
      </c>
      <c r="D2544">
        <v>165105434</v>
      </c>
      <c r="E2544" t="s">
        <v>4448</v>
      </c>
      <c r="F2544">
        <v>0.06</v>
      </c>
      <c r="G2544" t="s">
        <v>5247</v>
      </c>
      <c r="H2544" t="s">
        <v>7736</v>
      </c>
      <c r="I2544" t="s">
        <v>14</v>
      </c>
      <c r="J2544" t="s">
        <v>2454</v>
      </c>
      <c r="K2544">
        <v>16</v>
      </c>
      <c r="L2544" t="s">
        <v>4460</v>
      </c>
      <c r="M2544">
        <v>1.03676375678321E-2</v>
      </c>
      <c r="N2544">
        <v>0.28000712130247202</v>
      </c>
    </row>
    <row r="2545" spans="1:14">
      <c r="A2545" t="s">
        <v>2518</v>
      </c>
      <c r="B2545">
        <v>9</v>
      </c>
      <c r="C2545">
        <v>78957801</v>
      </c>
      <c r="D2545">
        <v>81572717</v>
      </c>
      <c r="E2545" t="s">
        <v>4448</v>
      </c>
      <c r="F2545">
        <v>0.04</v>
      </c>
      <c r="G2545" t="s">
        <v>5247</v>
      </c>
      <c r="H2545" t="s">
        <v>7737</v>
      </c>
      <c r="I2545" t="s">
        <v>14</v>
      </c>
      <c r="J2545" t="s">
        <v>2454</v>
      </c>
      <c r="K2545">
        <v>16</v>
      </c>
      <c r="L2545" t="s">
        <v>4479</v>
      </c>
      <c r="M2545">
        <v>5.0993162064629704E-3</v>
      </c>
      <c r="N2545">
        <v>0.25301974988521903</v>
      </c>
    </row>
    <row r="2546" spans="1:14">
      <c r="A2546" t="s">
        <v>2519</v>
      </c>
      <c r="B2546">
        <v>10</v>
      </c>
      <c r="C2546">
        <v>131609515</v>
      </c>
      <c r="D2546">
        <v>133441851</v>
      </c>
      <c r="E2546" t="s">
        <v>4448</v>
      </c>
      <c r="F2546">
        <v>0.37</v>
      </c>
      <c r="G2546" t="s">
        <v>5247</v>
      </c>
      <c r="H2546" t="s">
        <v>7738</v>
      </c>
      <c r="I2546" t="s">
        <v>14</v>
      </c>
      <c r="J2546" t="s">
        <v>2454</v>
      </c>
      <c r="K2546">
        <v>16</v>
      </c>
      <c r="L2546" t="s">
        <v>4505</v>
      </c>
      <c r="M2546">
        <v>0.18124511290142301</v>
      </c>
      <c r="N2546">
        <v>0.60909288403753004</v>
      </c>
    </row>
    <row r="2547" spans="1:14">
      <c r="A2547" t="s">
        <v>2520</v>
      </c>
      <c r="B2547">
        <v>16</v>
      </c>
      <c r="C2547">
        <v>87005073</v>
      </c>
      <c r="D2547">
        <v>87038679</v>
      </c>
      <c r="E2547" t="s">
        <v>4448</v>
      </c>
      <c r="F2547">
        <v>0</v>
      </c>
      <c r="G2547" t="s">
        <v>5247</v>
      </c>
      <c r="H2547" t="s">
        <v>7739</v>
      </c>
      <c r="I2547" t="s">
        <v>14</v>
      </c>
      <c r="J2547" t="s">
        <v>2454</v>
      </c>
      <c r="K2547">
        <v>16</v>
      </c>
      <c r="L2547" t="s">
        <v>5247</v>
      </c>
      <c r="M2547">
        <v>0</v>
      </c>
      <c r="N2547">
        <v>0.193607680534436</v>
      </c>
    </row>
    <row r="2548" spans="1:14">
      <c r="A2548" t="s">
        <v>2521</v>
      </c>
      <c r="B2548">
        <v>5</v>
      </c>
      <c r="C2548">
        <v>175117172</v>
      </c>
      <c r="D2548">
        <v>174544175</v>
      </c>
      <c r="E2548" t="s">
        <v>4448</v>
      </c>
      <c r="F2548">
        <v>0</v>
      </c>
      <c r="G2548" t="s">
        <v>5247</v>
      </c>
      <c r="H2548" t="s">
        <v>7740</v>
      </c>
      <c r="I2548" t="s">
        <v>14</v>
      </c>
      <c r="J2548" t="s">
        <v>2454</v>
      </c>
      <c r="K2548">
        <v>16</v>
      </c>
      <c r="L2548" t="s">
        <v>5247</v>
      </c>
      <c r="M2548">
        <v>0</v>
      </c>
      <c r="N2548">
        <v>0.193607680534436</v>
      </c>
    </row>
    <row r="2549" spans="1:14">
      <c r="A2549" t="s">
        <v>2522</v>
      </c>
      <c r="B2549">
        <v>11</v>
      </c>
      <c r="C2549">
        <v>98392023</v>
      </c>
      <c r="D2549">
        <v>98262752</v>
      </c>
      <c r="E2549" t="s">
        <v>4448</v>
      </c>
      <c r="F2549">
        <v>0</v>
      </c>
      <c r="G2549" t="s">
        <v>5247</v>
      </c>
      <c r="H2549" t="s">
        <v>7741</v>
      </c>
      <c r="I2549" t="s">
        <v>14</v>
      </c>
      <c r="J2549" t="s">
        <v>2454</v>
      </c>
      <c r="K2549">
        <v>16</v>
      </c>
      <c r="L2549" t="s">
        <v>5247</v>
      </c>
      <c r="M2549">
        <v>0</v>
      </c>
      <c r="N2549">
        <v>0.193607680534436</v>
      </c>
    </row>
    <row r="2550" spans="1:14">
      <c r="A2550" t="s">
        <v>2523</v>
      </c>
      <c r="B2550">
        <v>7</v>
      </c>
      <c r="C2550">
        <v>52108263</v>
      </c>
      <c r="D2550">
        <v>52175959</v>
      </c>
      <c r="E2550" t="s">
        <v>4448</v>
      </c>
      <c r="F2550">
        <v>0</v>
      </c>
      <c r="G2550" t="s">
        <v>5247</v>
      </c>
      <c r="H2550" t="s">
        <v>7742</v>
      </c>
      <c r="I2550" t="s">
        <v>14</v>
      </c>
      <c r="J2550" t="s">
        <v>2454</v>
      </c>
      <c r="K2550">
        <v>16</v>
      </c>
      <c r="L2550" t="s">
        <v>5247</v>
      </c>
      <c r="M2550">
        <v>0</v>
      </c>
      <c r="N2550">
        <v>0.193607680534436</v>
      </c>
    </row>
    <row r="2551" spans="1:14">
      <c r="A2551" t="s">
        <v>2524</v>
      </c>
      <c r="B2551">
        <v>22</v>
      </c>
      <c r="C2551">
        <v>47437415</v>
      </c>
      <c r="D2551">
        <v>47833165</v>
      </c>
      <c r="E2551" t="s">
        <v>4448</v>
      </c>
      <c r="F2551">
        <v>0</v>
      </c>
      <c r="G2551" t="s">
        <v>5247</v>
      </c>
      <c r="H2551" t="s">
        <v>7743</v>
      </c>
      <c r="I2551" t="s">
        <v>14</v>
      </c>
      <c r="J2551" t="s">
        <v>2454</v>
      </c>
      <c r="K2551">
        <v>17</v>
      </c>
      <c r="L2551" t="s">
        <v>5247</v>
      </c>
      <c r="M2551">
        <v>1.13198598410295E-17</v>
      </c>
      <c r="N2551">
        <v>0.184318135008852</v>
      </c>
    </row>
    <row r="2552" spans="1:14">
      <c r="A2552" t="s">
        <v>2527</v>
      </c>
      <c r="B2552">
        <v>11</v>
      </c>
      <c r="C2552">
        <v>98381123</v>
      </c>
      <c r="D2552">
        <v>98251851</v>
      </c>
      <c r="E2552" t="s">
        <v>4448</v>
      </c>
      <c r="F2552">
        <v>0.05</v>
      </c>
      <c r="G2552" t="s">
        <v>5247</v>
      </c>
      <c r="H2552" t="s">
        <v>7744</v>
      </c>
      <c r="I2552" t="s">
        <v>14</v>
      </c>
      <c r="J2552" t="s">
        <v>2454</v>
      </c>
      <c r="K2552">
        <v>16</v>
      </c>
      <c r="L2552" t="s">
        <v>4544</v>
      </c>
      <c r="M2552">
        <v>7.5593352321114398E-3</v>
      </c>
      <c r="N2552">
        <v>0.26668757724888098</v>
      </c>
    </row>
    <row r="2553" spans="1:14">
      <c r="A2553" t="s">
        <v>2528</v>
      </c>
      <c r="B2553">
        <v>5</v>
      </c>
      <c r="C2553">
        <v>106585978</v>
      </c>
      <c r="D2553">
        <v>105921679</v>
      </c>
      <c r="E2553" t="s">
        <v>4448</v>
      </c>
      <c r="F2553">
        <v>0.41</v>
      </c>
      <c r="G2553" t="s">
        <v>5247</v>
      </c>
      <c r="H2553" t="s">
        <v>7745</v>
      </c>
      <c r="I2553" t="s">
        <v>14</v>
      </c>
      <c r="J2553" t="s">
        <v>2454</v>
      </c>
      <c r="K2553">
        <v>16</v>
      </c>
      <c r="L2553" t="s">
        <v>5201</v>
      </c>
      <c r="M2553">
        <v>0.210313388487576</v>
      </c>
      <c r="N2553">
        <v>0.64453599400862305</v>
      </c>
    </row>
    <row r="2554" spans="1:14">
      <c r="A2554" t="s">
        <v>2529</v>
      </c>
      <c r="B2554">
        <v>10</v>
      </c>
      <c r="C2554">
        <v>2327354</v>
      </c>
      <c r="D2554">
        <v>2369548</v>
      </c>
      <c r="E2554" t="s">
        <v>4448</v>
      </c>
      <c r="F2554">
        <v>0</v>
      </c>
      <c r="G2554" t="s">
        <v>5247</v>
      </c>
      <c r="H2554" t="s">
        <v>7746</v>
      </c>
      <c r="I2554" t="s">
        <v>14</v>
      </c>
      <c r="J2554" t="s">
        <v>2454</v>
      </c>
      <c r="K2554">
        <v>16</v>
      </c>
      <c r="L2554" t="s">
        <v>5247</v>
      </c>
      <c r="M2554">
        <v>0</v>
      </c>
      <c r="N2554">
        <v>0.193607680534436</v>
      </c>
    </row>
    <row r="2555" spans="1:14">
      <c r="A2555" t="s">
        <v>2530</v>
      </c>
      <c r="B2555">
        <v>10</v>
      </c>
      <c r="C2555">
        <v>3892298</v>
      </c>
      <c r="D2555">
        <v>3934490</v>
      </c>
      <c r="E2555" t="s">
        <v>4448</v>
      </c>
      <c r="F2555">
        <v>0.15</v>
      </c>
      <c r="G2555" t="s">
        <v>5247</v>
      </c>
      <c r="H2555" t="s">
        <v>7747</v>
      </c>
      <c r="I2555" t="s">
        <v>14</v>
      </c>
      <c r="J2555" t="s">
        <v>2454</v>
      </c>
      <c r="K2555">
        <v>16</v>
      </c>
      <c r="L2555" t="s">
        <v>4455</v>
      </c>
      <c r="M2555">
        <v>4.6658155288370001E-2</v>
      </c>
      <c r="N2555">
        <v>0.38886722108573502</v>
      </c>
    </row>
    <row r="2556" spans="1:14">
      <c r="A2556" t="s">
        <v>2531</v>
      </c>
      <c r="B2556">
        <v>10</v>
      </c>
      <c r="C2556">
        <v>4165219</v>
      </c>
      <c r="D2556">
        <v>4207411</v>
      </c>
      <c r="E2556" t="s">
        <v>4448</v>
      </c>
      <c r="F2556">
        <v>0.1</v>
      </c>
      <c r="G2556" t="s">
        <v>5247</v>
      </c>
      <c r="H2556" t="s">
        <v>7748</v>
      </c>
      <c r="I2556" t="s">
        <v>14</v>
      </c>
      <c r="J2556" t="s">
        <v>2454</v>
      </c>
      <c r="K2556">
        <v>16</v>
      </c>
      <c r="L2556" t="s">
        <v>4482</v>
      </c>
      <c r="M2556">
        <v>2.44002001745738E-2</v>
      </c>
      <c r="N2556">
        <v>0.33048594425297501</v>
      </c>
    </row>
    <row r="2557" spans="1:14">
      <c r="A2557" t="s">
        <v>2532</v>
      </c>
      <c r="B2557">
        <v>10</v>
      </c>
      <c r="C2557">
        <v>4350739</v>
      </c>
      <c r="D2557">
        <v>4392931</v>
      </c>
      <c r="E2557" t="s">
        <v>4448</v>
      </c>
      <c r="F2557">
        <v>0</v>
      </c>
      <c r="G2557" t="s">
        <v>5247</v>
      </c>
      <c r="H2557" t="s">
        <v>7749</v>
      </c>
      <c r="I2557" t="s">
        <v>14</v>
      </c>
      <c r="J2557" t="s">
        <v>2454</v>
      </c>
      <c r="K2557">
        <v>16</v>
      </c>
      <c r="L2557" t="s">
        <v>5247</v>
      </c>
      <c r="M2557">
        <v>0</v>
      </c>
      <c r="N2557">
        <v>0.193607680534436</v>
      </c>
    </row>
    <row r="2558" spans="1:14">
      <c r="A2558" t="s">
        <v>2533</v>
      </c>
      <c r="B2558">
        <v>10</v>
      </c>
      <c r="C2558">
        <v>9084877</v>
      </c>
      <c r="D2558">
        <v>9126840</v>
      </c>
      <c r="E2558" t="s">
        <v>4448</v>
      </c>
      <c r="F2558">
        <v>0</v>
      </c>
      <c r="G2558" t="s">
        <v>5247</v>
      </c>
      <c r="H2558" t="s">
        <v>7750</v>
      </c>
      <c r="I2558" t="s">
        <v>14</v>
      </c>
      <c r="J2558" t="s">
        <v>2454</v>
      </c>
      <c r="K2558">
        <v>16</v>
      </c>
      <c r="L2558" t="s">
        <v>5247</v>
      </c>
      <c r="M2558">
        <v>0</v>
      </c>
      <c r="N2558">
        <v>0.193607680534436</v>
      </c>
    </row>
    <row r="2559" spans="1:14">
      <c r="A2559" t="s">
        <v>2534</v>
      </c>
      <c r="B2559">
        <v>5</v>
      </c>
      <c r="C2559">
        <v>2564887</v>
      </c>
      <c r="D2559">
        <v>2565001</v>
      </c>
      <c r="E2559" t="s">
        <v>4448</v>
      </c>
      <c r="F2559">
        <v>0.23</v>
      </c>
      <c r="G2559" t="s">
        <v>5247</v>
      </c>
      <c r="H2559" t="s">
        <v>7751</v>
      </c>
      <c r="I2559" t="s">
        <v>14</v>
      </c>
      <c r="J2559" t="s">
        <v>2454</v>
      </c>
      <c r="K2559">
        <v>16</v>
      </c>
      <c r="L2559" t="s">
        <v>4478</v>
      </c>
      <c r="M2559">
        <v>8.9866955870574194E-2</v>
      </c>
      <c r="N2559">
        <v>0.47468119161802202</v>
      </c>
    </row>
    <row r="2560" spans="1:14">
      <c r="A2560" t="s">
        <v>2535</v>
      </c>
      <c r="B2560">
        <v>3</v>
      </c>
      <c r="C2560">
        <v>20839920</v>
      </c>
      <c r="D2560">
        <v>20881412</v>
      </c>
      <c r="E2560" t="s">
        <v>4448</v>
      </c>
      <c r="F2560">
        <v>0</v>
      </c>
      <c r="G2560" t="s">
        <v>5247</v>
      </c>
      <c r="H2560" t="s">
        <v>7752</v>
      </c>
      <c r="I2560" t="s">
        <v>14</v>
      </c>
      <c r="J2560" t="s">
        <v>2454</v>
      </c>
      <c r="K2560">
        <v>16</v>
      </c>
      <c r="L2560" t="s">
        <v>5247</v>
      </c>
      <c r="M2560">
        <v>0</v>
      </c>
      <c r="N2560">
        <v>0.193607680534436</v>
      </c>
    </row>
    <row r="2561" spans="1:14">
      <c r="A2561" t="s">
        <v>2536</v>
      </c>
      <c r="B2561">
        <v>20</v>
      </c>
      <c r="C2561">
        <v>60952150</v>
      </c>
      <c r="D2561">
        <v>59527206</v>
      </c>
      <c r="E2561" t="s">
        <v>4448</v>
      </c>
      <c r="F2561">
        <v>0</v>
      </c>
      <c r="G2561" t="s">
        <v>5247</v>
      </c>
      <c r="H2561" t="s">
        <v>7753</v>
      </c>
      <c r="I2561" t="s">
        <v>14</v>
      </c>
      <c r="J2561" t="s">
        <v>2454</v>
      </c>
      <c r="K2561">
        <v>16</v>
      </c>
      <c r="L2561" t="s">
        <v>5247</v>
      </c>
      <c r="M2561">
        <v>0</v>
      </c>
      <c r="N2561">
        <v>0.193607680534436</v>
      </c>
    </row>
    <row r="2562" spans="1:14">
      <c r="A2562" t="s">
        <v>2537</v>
      </c>
      <c r="B2562">
        <v>3</v>
      </c>
      <c r="C2562">
        <v>20812070</v>
      </c>
      <c r="D2562">
        <v>20853562</v>
      </c>
      <c r="E2562" t="s">
        <v>4448</v>
      </c>
      <c r="F2562">
        <v>0</v>
      </c>
      <c r="G2562" t="s">
        <v>5247</v>
      </c>
      <c r="H2562" t="s">
        <v>5912</v>
      </c>
      <c r="I2562" t="s">
        <v>14</v>
      </c>
      <c r="J2562" t="s">
        <v>2454</v>
      </c>
      <c r="K2562">
        <v>16</v>
      </c>
      <c r="L2562" t="s">
        <v>5247</v>
      </c>
      <c r="M2562">
        <v>0</v>
      </c>
      <c r="N2562">
        <v>0.193607680534436</v>
      </c>
    </row>
    <row r="2563" spans="1:14">
      <c r="A2563" t="s">
        <v>2538</v>
      </c>
      <c r="B2563">
        <v>21</v>
      </c>
      <c r="C2563">
        <v>27687997</v>
      </c>
      <c r="D2563">
        <v>29060316</v>
      </c>
      <c r="E2563" t="s">
        <v>4448</v>
      </c>
      <c r="F2563">
        <v>0.06</v>
      </c>
      <c r="G2563" t="s">
        <v>5247</v>
      </c>
      <c r="H2563" t="s">
        <v>7754</v>
      </c>
      <c r="I2563" t="s">
        <v>14</v>
      </c>
      <c r="J2563" t="s">
        <v>2454</v>
      </c>
      <c r="K2563">
        <v>26</v>
      </c>
      <c r="L2563" t="s">
        <v>4460</v>
      </c>
      <c r="M2563">
        <v>1.43251207896636E-2</v>
      </c>
      <c r="N2563">
        <v>0.218956330446446</v>
      </c>
    </row>
    <row r="2564" spans="1:14">
      <c r="A2564" t="s">
        <v>2540</v>
      </c>
      <c r="B2564">
        <v>8</v>
      </c>
      <c r="C2564">
        <v>137631135</v>
      </c>
      <c r="D2564">
        <v>138643378</v>
      </c>
      <c r="E2564" t="s">
        <v>4448</v>
      </c>
      <c r="F2564">
        <v>0</v>
      </c>
      <c r="G2564" t="s">
        <v>5247</v>
      </c>
      <c r="H2564" t="s">
        <v>7755</v>
      </c>
      <c r="I2564" t="s">
        <v>14</v>
      </c>
      <c r="J2564" t="s">
        <v>2454</v>
      </c>
      <c r="K2564">
        <v>16</v>
      </c>
      <c r="L2564" t="s">
        <v>5247</v>
      </c>
      <c r="M2564">
        <v>0</v>
      </c>
      <c r="N2564">
        <v>0.193607680534436</v>
      </c>
    </row>
    <row r="2565" spans="1:14">
      <c r="A2565" t="s">
        <v>2541</v>
      </c>
      <c r="B2565">
        <v>18</v>
      </c>
      <c r="C2565">
        <v>77998318</v>
      </c>
      <c r="D2565">
        <v>75710274</v>
      </c>
      <c r="E2565" t="s">
        <v>4448</v>
      </c>
      <c r="F2565">
        <v>0</v>
      </c>
      <c r="G2565" t="s">
        <v>5247</v>
      </c>
      <c r="H2565" t="s">
        <v>7756</v>
      </c>
      <c r="I2565" t="s">
        <v>14</v>
      </c>
      <c r="J2565" t="s">
        <v>2454</v>
      </c>
      <c r="K2565">
        <v>16</v>
      </c>
      <c r="L2565" t="s">
        <v>5247</v>
      </c>
      <c r="M2565">
        <v>0</v>
      </c>
      <c r="N2565">
        <v>0.193607680534436</v>
      </c>
    </row>
    <row r="2566" spans="1:14">
      <c r="A2566" t="s">
        <v>2542</v>
      </c>
      <c r="B2566">
        <v>4</v>
      </c>
      <c r="C2566">
        <v>181197982</v>
      </c>
      <c r="D2566">
        <v>182119135</v>
      </c>
      <c r="E2566" t="s">
        <v>4448</v>
      </c>
      <c r="F2566">
        <v>0</v>
      </c>
      <c r="G2566" t="s">
        <v>5247</v>
      </c>
      <c r="H2566" t="s">
        <v>7757</v>
      </c>
      <c r="I2566" t="s">
        <v>14</v>
      </c>
      <c r="J2566" t="s">
        <v>2454</v>
      </c>
      <c r="K2566">
        <v>16</v>
      </c>
      <c r="L2566" t="s">
        <v>5247</v>
      </c>
      <c r="M2566">
        <v>0</v>
      </c>
      <c r="N2566">
        <v>0.193607680534436</v>
      </c>
    </row>
    <row r="2567" spans="1:14">
      <c r="A2567" t="s">
        <v>2543</v>
      </c>
      <c r="B2567">
        <v>17</v>
      </c>
      <c r="C2567">
        <v>12433534</v>
      </c>
      <c r="D2567">
        <v>12336851</v>
      </c>
      <c r="E2567" t="s">
        <v>4448</v>
      </c>
      <c r="F2567">
        <v>0</v>
      </c>
      <c r="G2567" t="s">
        <v>5247</v>
      </c>
      <c r="H2567" t="s">
        <v>7758</v>
      </c>
      <c r="I2567" t="s">
        <v>14</v>
      </c>
      <c r="J2567" t="s">
        <v>2454</v>
      </c>
      <c r="K2567">
        <v>16</v>
      </c>
      <c r="L2567" t="s">
        <v>5247</v>
      </c>
      <c r="M2567">
        <v>0</v>
      </c>
      <c r="N2567">
        <v>0.193607680534436</v>
      </c>
    </row>
    <row r="2568" spans="1:14">
      <c r="A2568" t="s">
        <v>2544</v>
      </c>
      <c r="B2568">
        <v>12</v>
      </c>
      <c r="C2568">
        <v>127175344</v>
      </c>
      <c r="D2568">
        <v>127659889</v>
      </c>
      <c r="E2568" t="s">
        <v>4448</v>
      </c>
      <c r="F2568">
        <v>0</v>
      </c>
      <c r="G2568" t="s">
        <v>5247</v>
      </c>
      <c r="H2568" t="s">
        <v>7759</v>
      </c>
      <c r="I2568" t="s">
        <v>14</v>
      </c>
      <c r="J2568" t="s">
        <v>2454</v>
      </c>
      <c r="K2568">
        <v>16</v>
      </c>
      <c r="L2568" t="s">
        <v>5247</v>
      </c>
      <c r="M2568">
        <v>0</v>
      </c>
      <c r="N2568">
        <v>0.193607680534436</v>
      </c>
    </row>
    <row r="2569" spans="1:14">
      <c r="A2569" t="s">
        <v>2545</v>
      </c>
      <c r="B2569">
        <v>2</v>
      </c>
      <c r="C2569">
        <v>6399834</v>
      </c>
      <c r="D2569">
        <v>6539966</v>
      </c>
      <c r="E2569" t="s">
        <v>4448</v>
      </c>
      <c r="F2569">
        <v>0</v>
      </c>
      <c r="G2569" t="s">
        <v>5247</v>
      </c>
      <c r="H2569" t="s">
        <v>7760</v>
      </c>
      <c r="I2569" t="s">
        <v>14</v>
      </c>
      <c r="J2569" t="s">
        <v>2454</v>
      </c>
      <c r="K2569">
        <v>16</v>
      </c>
      <c r="L2569" t="s">
        <v>5247</v>
      </c>
      <c r="M2569">
        <v>0</v>
      </c>
      <c r="N2569">
        <v>0.193607680534436</v>
      </c>
    </row>
    <row r="2570" spans="1:14">
      <c r="A2570" t="s">
        <v>2546</v>
      </c>
      <c r="B2570">
        <v>4</v>
      </c>
      <c r="C2570">
        <v>178916724</v>
      </c>
      <c r="D2570">
        <v>179837878</v>
      </c>
      <c r="E2570" t="s">
        <v>4448</v>
      </c>
      <c r="F2570">
        <v>0</v>
      </c>
      <c r="G2570" t="s">
        <v>5247</v>
      </c>
      <c r="H2570" t="s">
        <v>7753</v>
      </c>
      <c r="I2570" t="s">
        <v>14</v>
      </c>
      <c r="J2570" t="s">
        <v>2454</v>
      </c>
      <c r="K2570">
        <v>16</v>
      </c>
      <c r="L2570" t="s">
        <v>5247</v>
      </c>
      <c r="M2570">
        <v>0</v>
      </c>
      <c r="N2570">
        <v>0.193607680534436</v>
      </c>
    </row>
    <row r="2571" spans="1:14">
      <c r="A2571" t="s">
        <v>2547</v>
      </c>
      <c r="B2571">
        <v>5</v>
      </c>
      <c r="C2571">
        <v>117055373</v>
      </c>
      <c r="D2571">
        <v>116391069</v>
      </c>
      <c r="E2571" t="s">
        <v>4448</v>
      </c>
      <c r="F2571">
        <v>0</v>
      </c>
      <c r="G2571" t="s">
        <v>5247</v>
      </c>
      <c r="H2571" t="s">
        <v>7761</v>
      </c>
      <c r="I2571" t="s">
        <v>14</v>
      </c>
      <c r="J2571" t="s">
        <v>2454</v>
      </c>
      <c r="K2571">
        <v>16</v>
      </c>
      <c r="L2571" t="s">
        <v>5247</v>
      </c>
      <c r="M2571">
        <v>0</v>
      </c>
      <c r="N2571">
        <v>0.193607680534436</v>
      </c>
    </row>
    <row r="2572" spans="1:14">
      <c r="A2572" t="s">
        <v>2548</v>
      </c>
      <c r="B2572">
        <v>22</v>
      </c>
      <c r="C2572">
        <v>48269097</v>
      </c>
      <c r="D2572">
        <v>48664909</v>
      </c>
      <c r="E2572" t="s">
        <v>4448</v>
      </c>
      <c r="F2572">
        <v>0</v>
      </c>
      <c r="G2572" t="s">
        <v>5247</v>
      </c>
      <c r="H2572" t="s">
        <v>7762</v>
      </c>
      <c r="I2572" t="s">
        <v>14</v>
      </c>
      <c r="J2572" t="s">
        <v>2454</v>
      </c>
      <c r="K2572">
        <v>16</v>
      </c>
      <c r="L2572" t="s">
        <v>5247</v>
      </c>
      <c r="M2572">
        <v>0</v>
      </c>
      <c r="N2572">
        <v>0.193607680534436</v>
      </c>
    </row>
    <row r="2573" spans="1:14">
      <c r="A2573" t="s">
        <v>2549</v>
      </c>
      <c r="B2573">
        <v>5</v>
      </c>
      <c r="C2573">
        <v>5926075</v>
      </c>
      <c r="D2573">
        <v>5926188</v>
      </c>
      <c r="E2573" t="s">
        <v>4448</v>
      </c>
      <c r="F2573">
        <v>0</v>
      </c>
      <c r="G2573" t="s">
        <v>5247</v>
      </c>
      <c r="H2573" t="s">
        <v>7763</v>
      </c>
      <c r="I2573" t="s">
        <v>14</v>
      </c>
      <c r="J2573" t="s">
        <v>2454</v>
      </c>
      <c r="K2573">
        <v>16</v>
      </c>
      <c r="L2573" t="s">
        <v>5247</v>
      </c>
      <c r="M2573">
        <v>0</v>
      </c>
      <c r="N2573">
        <v>0.193607680534436</v>
      </c>
    </row>
    <row r="2574" spans="1:14">
      <c r="A2574" t="s">
        <v>2550</v>
      </c>
      <c r="B2574">
        <v>7</v>
      </c>
      <c r="C2574">
        <v>156073667</v>
      </c>
      <c r="D2574">
        <v>155866361</v>
      </c>
      <c r="E2574" t="s">
        <v>4448</v>
      </c>
      <c r="F2574">
        <v>0</v>
      </c>
      <c r="G2574" t="s">
        <v>5247</v>
      </c>
      <c r="H2574" t="s">
        <v>7764</v>
      </c>
      <c r="I2574" t="s">
        <v>14</v>
      </c>
      <c r="J2574" t="s">
        <v>2454</v>
      </c>
      <c r="K2574">
        <v>16</v>
      </c>
      <c r="L2574" t="s">
        <v>5247</v>
      </c>
      <c r="M2574">
        <v>0</v>
      </c>
      <c r="N2574">
        <v>0.193607680534436</v>
      </c>
    </row>
    <row r="2575" spans="1:14">
      <c r="A2575" t="s">
        <v>2551</v>
      </c>
      <c r="B2575">
        <v>7</v>
      </c>
      <c r="C2575">
        <v>156075037</v>
      </c>
      <c r="D2575">
        <v>155867731</v>
      </c>
      <c r="E2575" t="s">
        <v>4448</v>
      </c>
      <c r="F2575">
        <v>0</v>
      </c>
      <c r="G2575" t="s">
        <v>5247</v>
      </c>
      <c r="H2575" t="s">
        <v>7765</v>
      </c>
      <c r="I2575" t="s">
        <v>14</v>
      </c>
      <c r="J2575" t="s">
        <v>2454</v>
      </c>
      <c r="K2575">
        <v>16</v>
      </c>
      <c r="L2575" t="s">
        <v>5247</v>
      </c>
      <c r="M2575">
        <v>0</v>
      </c>
      <c r="N2575">
        <v>0.193607680534436</v>
      </c>
    </row>
    <row r="2576" spans="1:14">
      <c r="A2576" t="s">
        <v>2552</v>
      </c>
      <c r="B2576">
        <v>15</v>
      </c>
      <c r="C2576">
        <v>97650778</v>
      </c>
      <c r="D2576">
        <v>98194008</v>
      </c>
      <c r="E2576" t="s">
        <v>4448</v>
      </c>
      <c r="F2576">
        <v>0</v>
      </c>
      <c r="G2576" t="s">
        <v>5247</v>
      </c>
      <c r="H2576" t="s">
        <v>7766</v>
      </c>
      <c r="I2576" t="s">
        <v>14</v>
      </c>
      <c r="J2576" t="s">
        <v>2454</v>
      </c>
      <c r="K2576">
        <v>16</v>
      </c>
      <c r="L2576" t="s">
        <v>5247</v>
      </c>
      <c r="M2576">
        <v>0</v>
      </c>
      <c r="N2576">
        <v>0.193607680534436</v>
      </c>
    </row>
    <row r="2577" spans="1:14">
      <c r="A2577" t="s">
        <v>2553</v>
      </c>
      <c r="B2577">
        <v>7</v>
      </c>
      <c r="C2577">
        <v>156051029</v>
      </c>
      <c r="D2577">
        <v>155843723</v>
      </c>
      <c r="E2577" t="s">
        <v>4448</v>
      </c>
      <c r="F2577">
        <v>0</v>
      </c>
      <c r="G2577" t="s">
        <v>5247</v>
      </c>
      <c r="H2577" t="s">
        <v>7767</v>
      </c>
      <c r="I2577" t="s">
        <v>14</v>
      </c>
      <c r="J2577" t="s">
        <v>2454</v>
      </c>
      <c r="K2577">
        <v>16</v>
      </c>
      <c r="L2577" t="s">
        <v>5247</v>
      </c>
      <c r="M2577">
        <v>0</v>
      </c>
      <c r="N2577">
        <v>0.193607680534436</v>
      </c>
    </row>
    <row r="2578" spans="1:14">
      <c r="A2578" t="s">
        <v>2554</v>
      </c>
      <c r="B2578">
        <v>4</v>
      </c>
      <c r="C2578">
        <v>181003689</v>
      </c>
      <c r="D2578">
        <v>181924842</v>
      </c>
      <c r="E2578" t="s">
        <v>4448</v>
      </c>
      <c r="F2578">
        <v>0.01</v>
      </c>
      <c r="G2578" t="s">
        <v>5247</v>
      </c>
      <c r="H2578" t="s">
        <v>7768</v>
      </c>
      <c r="I2578" t="s">
        <v>14</v>
      </c>
      <c r="J2578" t="s">
        <v>2454</v>
      </c>
      <c r="K2578">
        <v>16</v>
      </c>
      <c r="L2578" t="s">
        <v>4525</v>
      </c>
      <c r="M2578">
        <v>3.8518796935948E-4</v>
      </c>
      <c r="N2578">
        <v>0.20935033895438801</v>
      </c>
    </row>
    <row r="2579" spans="1:14">
      <c r="A2579" t="s">
        <v>2555</v>
      </c>
      <c r="B2579">
        <v>1</v>
      </c>
      <c r="C2579">
        <v>104871391</v>
      </c>
      <c r="D2579">
        <v>105414013</v>
      </c>
      <c r="E2579" t="s">
        <v>4448</v>
      </c>
      <c r="F2579">
        <v>7.0000000000000007E-2</v>
      </c>
      <c r="G2579" t="s">
        <v>5247</v>
      </c>
      <c r="H2579" t="s">
        <v>7769</v>
      </c>
      <c r="I2579" t="s">
        <v>14</v>
      </c>
      <c r="J2579" t="s">
        <v>2454</v>
      </c>
      <c r="K2579">
        <v>16</v>
      </c>
      <c r="L2579" t="s">
        <v>4543</v>
      </c>
      <c r="M2579">
        <v>1.34849283033924E-2</v>
      </c>
      <c r="N2579">
        <v>0.29301767695622299</v>
      </c>
    </row>
    <row r="2580" spans="1:14">
      <c r="A2580" t="s">
        <v>2556</v>
      </c>
      <c r="B2580">
        <v>10</v>
      </c>
      <c r="C2580">
        <v>8533620</v>
      </c>
      <c r="D2580">
        <v>8575583</v>
      </c>
      <c r="E2580" t="s">
        <v>4448</v>
      </c>
      <c r="F2580">
        <v>0</v>
      </c>
      <c r="G2580" t="s">
        <v>5247</v>
      </c>
      <c r="H2580" t="s">
        <v>7770</v>
      </c>
      <c r="I2580" t="s">
        <v>14</v>
      </c>
      <c r="J2580" t="s">
        <v>2454</v>
      </c>
      <c r="K2580">
        <v>16</v>
      </c>
      <c r="L2580" t="s">
        <v>5247</v>
      </c>
      <c r="M2580">
        <v>0</v>
      </c>
      <c r="N2580">
        <v>0.193607680534436</v>
      </c>
    </row>
    <row r="2581" spans="1:14">
      <c r="A2581" t="s">
        <v>2557</v>
      </c>
      <c r="B2581">
        <v>2</v>
      </c>
      <c r="C2581">
        <v>41323045</v>
      </c>
      <c r="D2581">
        <v>41550185</v>
      </c>
      <c r="E2581" t="s">
        <v>4448</v>
      </c>
      <c r="F2581">
        <v>0</v>
      </c>
      <c r="G2581" t="s">
        <v>5247</v>
      </c>
      <c r="H2581" t="s">
        <v>7771</v>
      </c>
      <c r="I2581" t="s">
        <v>14</v>
      </c>
      <c r="J2581" t="s">
        <v>2454</v>
      </c>
      <c r="K2581">
        <v>16</v>
      </c>
      <c r="L2581" t="s">
        <v>5247</v>
      </c>
      <c r="M2581">
        <v>0</v>
      </c>
      <c r="N2581">
        <v>0.193607680534436</v>
      </c>
    </row>
    <row r="2582" spans="1:14">
      <c r="A2582" t="s">
        <v>2558</v>
      </c>
      <c r="B2582">
        <v>11</v>
      </c>
      <c r="C2582">
        <v>116078348</v>
      </c>
      <c r="D2582">
        <v>115949066</v>
      </c>
      <c r="E2582" t="s">
        <v>4448</v>
      </c>
      <c r="F2582">
        <v>0</v>
      </c>
      <c r="G2582" t="s">
        <v>5247</v>
      </c>
      <c r="H2582" t="s">
        <v>7772</v>
      </c>
      <c r="I2582" t="s">
        <v>14</v>
      </c>
      <c r="J2582" t="s">
        <v>2454</v>
      </c>
      <c r="K2582">
        <v>16</v>
      </c>
      <c r="L2582" t="s">
        <v>5247</v>
      </c>
      <c r="M2582">
        <v>0</v>
      </c>
      <c r="N2582">
        <v>0.193607680534436</v>
      </c>
    </row>
    <row r="2583" spans="1:14">
      <c r="A2583" t="s">
        <v>2559</v>
      </c>
      <c r="B2583">
        <v>1</v>
      </c>
      <c r="C2583">
        <v>104861078</v>
      </c>
      <c r="D2583">
        <v>105403700</v>
      </c>
      <c r="E2583" t="s">
        <v>4448</v>
      </c>
      <c r="F2583">
        <v>0</v>
      </c>
      <c r="G2583" t="s">
        <v>5247</v>
      </c>
      <c r="H2583" t="s">
        <v>7773</v>
      </c>
      <c r="I2583" t="s">
        <v>14</v>
      </c>
      <c r="J2583" t="s">
        <v>2454</v>
      </c>
      <c r="K2583">
        <v>16</v>
      </c>
      <c r="L2583" t="s">
        <v>5247</v>
      </c>
      <c r="M2583">
        <v>0</v>
      </c>
      <c r="N2583">
        <v>0.193607680534436</v>
      </c>
    </row>
    <row r="2584" spans="1:14">
      <c r="A2584" t="s">
        <v>2560</v>
      </c>
      <c r="B2584">
        <v>11</v>
      </c>
      <c r="C2584">
        <v>98515301</v>
      </c>
      <c r="D2584">
        <v>98386031</v>
      </c>
      <c r="E2584" t="s">
        <v>4448</v>
      </c>
      <c r="F2584">
        <v>0.39</v>
      </c>
      <c r="G2584" t="s">
        <v>5247</v>
      </c>
      <c r="H2584" t="s">
        <v>7774</v>
      </c>
      <c r="I2584" t="s">
        <v>14</v>
      </c>
      <c r="J2584" t="s">
        <v>2454</v>
      </c>
      <c r="K2584">
        <v>16</v>
      </c>
      <c r="L2584" t="s">
        <v>5206</v>
      </c>
      <c r="M2584">
        <v>0.19562852822400301</v>
      </c>
      <c r="N2584">
        <v>0.62696516149357295</v>
      </c>
    </row>
    <row r="2585" spans="1:14">
      <c r="A2585" t="s">
        <v>2561</v>
      </c>
      <c r="B2585">
        <v>13</v>
      </c>
      <c r="C2585">
        <v>104557537</v>
      </c>
      <c r="D2585">
        <v>105209888</v>
      </c>
      <c r="E2585" t="s">
        <v>4448</v>
      </c>
      <c r="F2585">
        <v>0</v>
      </c>
      <c r="G2585" t="s">
        <v>5247</v>
      </c>
      <c r="H2585" t="s">
        <v>7775</v>
      </c>
      <c r="I2585" t="s">
        <v>14</v>
      </c>
      <c r="J2585" t="s">
        <v>2454</v>
      </c>
      <c r="K2585">
        <v>16</v>
      </c>
      <c r="L2585" t="s">
        <v>5247</v>
      </c>
      <c r="M2585">
        <v>0</v>
      </c>
      <c r="N2585">
        <v>0.193607680534436</v>
      </c>
    </row>
    <row r="2586" spans="1:14">
      <c r="A2586" t="s">
        <v>2562</v>
      </c>
      <c r="B2586">
        <v>4</v>
      </c>
      <c r="C2586">
        <v>130314158</v>
      </c>
      <c r="D2586">
        <v>131235313</v>
      </c>
      <c r="E2586" t="s">
        <v>4448</v>
      </c>
      <c r="F2586">
        <v>0</v>
      </c>
      <c r="G2586" t="s">
        <v>5247</v>
      </c>
      <c r="H2586" t="s">
        <v>7776</v>
      </c>
      <c r="I2586" t="s">
        <v>14</v>
      </c>
      <c r="J2586" t="s">
        <v>2454</v>
      </c>
      <c r="K2586">
        <v>16</v>
      </c>
      <c r="L2586" t="s">
        <v>5247</v>
      </c>
      <c r="M2586">
        <v>0</v>
      </c>
      <c r="N2586">
        <v>0.193607680534436</v>
      </c>
    </row>
    <row r="2587" spans="1:14">
      <c r="A2587" t="s">
        <v>2563</v>
      </c>
      <c r="B2587">
        <v>14</v>
      </c>
      <c r="C2587">
        <v>82897872</v>
      </c>
      <c r="D2587">
        <v>83364216</v>
      </c>
      <c r="E2587" t="s">
        <v>4448</v>
      </c>
      <c r="F2587">
        <v>0</v>
      </c>
      <c r="G2587" t="s">
        <v>5247</v>
      </c>
      <c r="H2587" t="s">
        <v>7777</v>
      </c>
      <c r="I2587" t="s">
        <v>14</v>
      </c>
      <c r="J2587" t="s">
        <v>2454</v>
      </c>
      <c r="K2587">
        <v>16</v>
      </c>
      <c r="L2587" t="s">
        <v>5247</v>
      </c>
      <c r="M2587">
        <v>0</v>
      </c>
      <c r="N2587">
        <v>0.193607680534436</v>
      </c>
    </row>
    <row r="2588" spans="1:14">
      <c r="A2588" t="s">
        <v>2564</v>
      </c>
      <c r="B2588">
        <v>14</v>
      </c>
      <c r="C2588">
        <v>98226419</v>
      </c>
      <c r="D2588">
        <v>98692756</v>
      </c>
      <c r="E2588" t="s">
        <v>4448</v>
      </c>
      <c r="F2588">
        <v>0.55000000000000004</v>
      </c>
      <c r="G2588" t="s">
        <v>5247</v>
      </c>
      <c r="H2588" t="s">
        <v>7778</v>
      </c>
      <c r="I2588" t="s">
        <v>10</v>
      </c>
      <c r="J2588" t="s">
        <v>2454</v>
      </c>
      <c r="K2588">
        <v>6</v>
      </c>
      <c r="L2588" t="s">
        <v>4531</v>
      </c>
      <c r="M2588">
        <v>0.21905329604613699</v>
      </c>
      <c r="N2588">
        <v>0.841913275163647</v>
      </c>
    </row>
    <row r="2589" spans="1:14">
      <c r="A2589" t="s">
        <v>2564</v>
      </c>
      <c r="B2589">
        <v>14</v>
      </c>
      <c r="C2589">
        <v>98226419</v>
      </c>
      <c r="D2589">
        <v>98692756</v>
      </c>
      <c r="E2589" t="s">
        <v>4448</v>
      </c>
      <c r="F2589">
        <v>0</v>
      </c>
      <c r="G2589" t="s">
        <v>5247</v>
      </c>
      <c r="H2589" t="s">
        <v>7779</v>
      </c>
      <c r="I2589" t="s">
        <v>14</v>
      </c>
      <c r="J2589" t="s">
        <v>2454</v>
      </c>
      <c r="K2589">
        <v>16</v>
      </c>
      <c r="L2589" t="s">
        <v>5247</v>
      </c>
      <c r="M2589">
        <v>0</v>
      </c>
      <c r="N2589">
        <v>0.193607680534436</v>
      </c>
    </row>
    <row r="2590" spans="1:14">
      <c r="A2590" t="s">
        <v>2565</v>
      </c>
      <c r="B2590">
        <v>9</v>
      </c>
      <c r="C2590">
        <v>107644964</v>
      </c>
      <c r="D2590">
        <v>110407245</v>
      </c>
      <c r="E2590" t="s">
        <v>4448</v>
      </c>
      <c r="F2590">
        <v>0</v>
      </c>
      <c r="G2590" t="s">
        <v>5247</v>
      </c>
      <c r="H2590" t="s">
        <v>7207</v>
      </c>
      <c r="I2590" t="s">
        <v>14</v>
      </c>
      <c r="J2590" t="s">
        <v>2454</v>
      </c>
      <c r="K2590">
        <v>16</v>
      </c>
      <c r="L2590" t="s">
        <v>5247</v>
      </c>
      <c r="M2590">
        <v>0</v>
      </c>
      <c r="N2590">
        <v>0.193607680534436</v>
      </c>
    </row>
    <row r="2591" spans="1:14">
      <c r="A2591" t="s">
        <v>2566</v>
      </c>
      <c r="B2591">
        <v>14</v>
      </c>
      <c r="C2591">
        <v>86564812</v>
      </c>
      <c r="D2591">
        <v>87031156</v>
      </c>
      <c r="E2591" t="s">
        <v>4448</v>
      </c>
      <c r="F2591">
        <v>0.48</v>
      </c>
      <c r="G2591" t="s">
        <v>5247</v>
      </c>
      <c r="H2591" t="s">
        <v>7780</v>
      </c>
      <c r="I2591" t="s">
        <v>14</v>
      </c>
      <c r="J2591" t="s">
        <v>2454</v>
      </c>
      <c r="K2591">
        <v>16</v>
      </c>
      <c r="L2591" t="s">
        <v>4549</v>
      </c>
      <c r="M2591">
        <v>0.26400976338675802</v>
      </c>
      <c r="N2591">
        <v>0.70373454383461997</v>
      </c>
    </row>
    <row r="2592" spans="1:14">
      <c r="A2592" t="s">
        <v>2567</v>
      </c>
      <c r="B2592">
        <v>20</v>
      </c>
      <c r="C2592">
        <v>55642579</v>
      </c>
      <c r="D2592">
        <v>54217637</v>
      </c>
      <c r="E2592" t="s">
        <v>4448</v>
      </c>
      <c r="F2592">
        <v>0</v>
      </c>
      <c r="G2592" t="s">
        <v>5247</v>
      </c>
      <c r="H2592" t="s">
        <v>7781</v>
      </c>
      <c r="I2592" t="s">
        <v>14</v>
      </c>
      <c r="J2592" t="s">
        <v>2454</v>
      </c>
      <c r="K2592">
        <v>16</v>
      </c>
      <c r="L2592" t="s">
        <v>5247</v>
      </c>
      <c r="M2592">
        <v>0</v>
      </c>
      <c r="N2592">
        <v>0.193607680534436</v>
      </c>
    </row>
    <row r="2593" spans="1:14">
      <c r="A2593" t="s">
        <v>2568</v>
      </c>
      <c r="B2593">
        <v>2</v>
      </c>
      <c r="C2593">
        <v>4377198</v>
      </c>
      <c r="D2593">
        <v>4424788</v>
      </c>
      <c r="E2593" t="s">
        <v>4448</v>
      </c>
      <c r="F2593">
        <v>0</v>
      </c>
      <c r="G2593" t="s">
        <v>5247</v>
      </c>
      <c r="H2593" t="s">
        <v>7782</v>
      </c>
      <c r="I2593" t="s">
        <v>14</v>
      </c>
      <c r="J2593" t="s">
        <v>2454</v>
      </c>
      <c r="K2593">
        <v>16</v>
      </c>
      <c r="L2593" t="s">
        <v>5247</v>
      </c>
      <c r="M2593">
        <v>0</v>
      </c>
      <c r="N2593">
        <v>0.193607680534436</v>
      </c>
    </row>
    <row r="2594" spans="1:14">
      <c r="A2594" t="s">
        <v>2569</v>
      </c>
      <c r="B2594">
        <v>6</v>
      </c>
      <c r="C2594">
        <v>23239284</v>
      </c>
      <c r="D2594">
        <v>23239512</v>
      </c>
      <c r="E2594" t="s">
        <v>4448</v>
      </c>
      <c r="F2594">
        <v>0</v>
      </c>
      <c r="G2594" t="s">
        <v>5247</v>
      </c>
      <c r="H2594" t="s">
        <v>7783</v>
      </c>
      <c r="I2594" t="s">
        <v>14</v>
      </c>
      <c r="J2594" t="s">
        <v>2454</v>
      </c>
      <c r="K2594">
        <v>16</v>
      </c>
      <c r="L2594" t="s">
        <v>5247</v>
      </c>
      <c r="M2594">
        <v>0</v>
      </c>
      <c r="N2594">
        <v>0.193607680534436</v>
      </c>
    </row>
    <row r="2595" spans="1:14">
      <c r="A2595" t="s">
        <v>2570</v>
      </c>
      <c r="B2595">
        <v>2</v>
      </c>
      <c r="C2595">
        <v>6025430</v>
      </c>
      <c r="D2595">
        <v>6165562</v>
      </c>
      <c r="E2595" t="s">
        <v>4448</v>
      </c>
      <c r="F2595">
        <v>0</v>
      </c>
      <c r="G2595" t="s">
        <v>5247</v>
      </c>
      <c r="H2595" t="s">
        <v>7784</v>
      </c>
      <c r="I2595" t="s">
        <v>14</v>
      </c>
      <c r="J2595" t="s">
        <v>2454</v>
      </c>
      <c r="K2595">
        <v>16</v>
      </c>
      <c r="L2595" t="s">
        <v>5247</v>
      </c>
      <c r="M2595">
        <v>0</v>
      </c>
      <c r="N2595">
        <v>0.193607680534436</v>
      </c>
    </row>
    <row r="2596" spans="1:14">
      <c r="A2596" t="s">
        <v>2571</v>
      </c>
      <c r="B2596">
        <v>8</v>
      </c>
      <c r="C2596">
        <v>141892657</v>
      </c>
      <c r="D2596">
        <v>142974018</v>
      </c>
      <c r="E2596" t="s">
        <v>4448</v>
      </c>
      <c r="F2596">
        <v>0</v>
      </c>
      <c r="G2596" t="s">
        <v>5247</v>
      </c>
      <c r="H2596" t="s">
        <v>7785</v>
      </c>
      <c r="I2596" t="s">
        <v>14</v>
      </c>
      <c r="J2596" t="s">
        <v>2454</v>
      </c>
      <c r="K2596">
        <v>16</v>
      </c>
      <c r="L2596" t="s">
        <v>5247</v>
      </c>
      <c r="M2596">
        <v>0</v>
      </c>
      <c r="N2596">
        <v>0.193607680534436</v>
      </c>
    </row>
    <row r="2597" spans="1:14">
      <c r="A2597" t="s">
        <v>2572</v>
      </c>
      <c r="B2597">
        <v>20</v>
      </c>
      <c r="C2597">
        <v>60962586</v>
      </c>
      <c r="D2597">
        <v>59537642</v>
      </c>
      <c r="E2597" t="s">
        <v>4448</v>
      </c>
      <c r="F2597">
        <v>0</v>
      </c>
      <c r="G2597" t="s">
        <v>5247</v>
      </c>
      <c r="H2597" t="s">
        <v>7786</v>
      </c>
      <c r="I2597" t="s">
        <v>14</v>
      </c>
      <c r="J2597" t="s">
        <v>2454</v>
      </c>
      <c r="K2597">
        <v>16</v>
      </c>
      <c r="L2597" t="s">
        <v>5247</v>
      </c>
      <c r="M2597">
        <v>0</v>
      </c>
      <c r="N2597">
        <v>0.193607680534436</v>
      </c>
    </row>
    <row r="2598" spans="1:14">
      <c r="A2598" t="s">
        <v>2573</v>
      </c>
      <c r="B2598">
        <v>21</v>
      </c>
      <c r="C2598">
        <v>24658981</v>
      </c>
      <c r="D2598">
        <v>26031295</v>
      </c>
      <c r="E2598" t="s">
        <v>4448</v>
      </c>
      <c r="F2598">
        <v>0</v>
      </c>
      <c r="G2598" t="s">
        <v>5247</v>
      </c>
      <c r="H2598" t="s">
        <v>7787</v>
      </c>
      <c r="I2598" t="s">
        <v>14</v>
      </c>
      <c r="J2598" t="s">
        <v>2454</v>
      </c>
      <c r="K2598">
        <v>16</v>
      </c>
      <c r="L2598" t="s">
        <v>5247</v>
      </c>
      <c r="M2598">
        <v>0</v>
      </c>
      <c r="N2598">
        <v>0.193607680534436</v>
      </c>
    </row>
    <row r="2599" spans="1:14">
      <c r="A2599" t="s">
        <v>2574</v>
      </c>
      <c r="B2599">
        <v>15</v>
      </c>
      <c r="C2599">
        <v>97050960</v>
      </c>
      <c r="D2599">
        <v>97594190</v>
      </c>
      <c r="E2599" t="s">
        <v>4448</v>
      </c>
      <c r="F2599">
        <v>0</v>
      </c>
      <c r="G2599" t="s">
        <v>5247</v>
      </c>
      <c r="H2599" t="s">
        <v>7782</v>
      </c>
      <c r="I2599" t="s">
        <v>14</v>
      </c>
      <c r="J2599" t="s">
        <v>2454</v>
      </c>
      <c r="K2599">
        <v>16</v>
      </c>
      <c r="L2599" t="s">
        <v>5247</v>
      </c>
      <c r="M2599">
        <v>0</v>
      </c>
      <c r="N2599">
        <v>0.193607680534436</v>
      </c>
    </row>
    <row r="2600" spans="1:14">
      <c r="A2600" t="s">
        <v>2575</v>
      </c>
      <c r="B2600">
        <v>15</v>
      </c>
      <c r="C2600">
        <v>69764882</v>
      </c>
      <c r="D2600">
        <v>70057221</v>
      </c>
      <c r="E2600" t="s">
        <v>4448</v>
      </c>
      <c r="F2600">
        <v>0</v>
      </c>
      <c r="G2600" t="s">
        <v>5247</v>
      </c>
      <c r="H2600" t="s">
        <v>7788</v>
      </c>
      <c r="I2600" t="s">
        <v>14</v>
      </c>
      <c r="J2600" t="s">
        <v>2454</v>
      </c>
      <c r="K2600">
        <v>16</v>
      </c>
      <c r="L2600" t="s">
        <v>5247</v>
      </c>
      <c r="M2600">
        <v>0</v>
      </c>
      <c r="N2600">
        <v>0.193607680534436</v>
      </c>
    </row>
    <row r="2601" spans="1:14">
      <c r="A2601" t="s">
        <v>2576</v>
      </c>
      <c r="B2601">
        <v>9</v>
      </c>
      <c r="C2601">
        <v>79069758</v>
      </c>
      <c r="D2601">
        <v>81684674</v>
      </c>
      <c r="E2601" t="s">
        <v>4448</v>
      </c>
      <c r="F2601">
        <v>0</v>
      </c>
      <c r="G2601" t="s">
        <v>5247</v>
      </c>
      <c r="H2601" t="s">
        <v>7789</v>
      </c>
      <c r="I2601" t="s">
        <v>14</v>
      </c>
      <c r="J2601" t="s">
        <v>2454</v>
      </c>
      <c r="K2601">
        <v>16</v>
      </c>
      <c r="L2601" t="s">
        <v>5247</v>
      </c>
      <c r="M2601">
        <v>0</v>
      </c>
      <c r="N2601">
        <v>0.193607680534436</v>
      </c>
    </row>
    <row r="2602" spans="1:14">
      <c r="A2602" t="s">
        <v>2577</v>
      </c>
      <c r="B2602">
        <v>13</v>
      </c>
      <c r="C2602">
        <v>81455365</v>
      </c>
      <c r="D2602">
        <v>82029500</v>
      </c>
      <c r="E2602" t="s">
        <v>4448</v>
      </c>
      <c r="F2602">
        <v>0</v>
      </c>
      <c r="G2602" t="s">
        <v>5247</v>
      </c>
      <c r="H2602" t="s">
        <v>7790</v>
      </c>
      <c r="I2602" t="s">
        <v>14</v>
      </c>
      <c r="J2602" t="s">
        <v>2454</v>
      </c>
      <c r="K2602">
        <v>16</v>
      </c>
      <c r="L2602" t="s">
        <v>5247</v>
      </c>
      <c r="M2602">
        <v>0</v>
      </c>
      <c r="N2602">
        <v>0.193607680534436</v>
      </c>
    </row>
    <row r="2603" spans="1:14">
      <c r="A2603" t="s">
        <v>2578</v>
      </c>
      <c r="B2603">
        <v>18</v>
      </c>
      <c r="C2603">
        <v>73651825</v>
      </c>
      <c r="D2603">
        <v>71319060</v>
      </c>
      <c r="E2603" t="s">
        <v>4448</v>
      </c>
      <c r="F2603">
        <v>0</v>
      </c>
      <c r="G2603" t="s">
        <v>5247</v>
      </c>
      <c r="H2603" t="s">
        <v>7791</v>
      </c>
      <c r="I2603" t="s">
        <v>14</v>
      </c>
      <c r="J2603" t="s">
        <v>2454</v>
      </c>
      <c r="K2603">
        <v>16</v>
      </c>
      <c r="L2603" t="s">
        <v>5247</v>
      </c>
      <c r="M2603">
        <v>0</v>
      </c>
      <c r="N2603">
        <v>0.193607680534436</v>
      </c>
    </row>
    <row r="2604" spans="1:14">
      <c r="A2604" t="s">
        <v>2579</v>
      </c>
      <c r="B2604">
        <v>22</v>
      </c>
      <c r="C2604">
        <v>48265333</v>
      </c>
      <c r="D2604">
        <v>48661145</v>
      </c>
      <c r="E2604" t="s">
        <v>4448</v>
      </c>
      <c r="F2604">
        <v>0</v>
      </c>
      <c r="G2604" t="s">
        <v>5247</v>
      </c>
      <c r="H2604" t="s">
        <v>7792</v>
      </c>
      <c r="I2604" t="s">
        <v>14</v>
      </c>
      <c r="J2604" t="s">
        <v>2454</v>
      </c>
      <c r="K2604">
        <v>16</v>
      </c>
      <c r="L2604" t="s">
        <v>5247</v>
      </c>
      <c r="M2604">
        <v>0</v>
      </c>
      <c r="N2604">
        <v>0.193607680534436</v>
      </c>
    </row>
    <row r="2605" spans="1:14">
      <c r="A2605" t="s">
        <v>2580</v>
      </c>
      <c r="B2605">
        <v>4</v>
      </c>
      <c r="C2605">
        <v>19071332</v>
      </c>
      <c r="D2605">
        <v>19072955</v>
      </c>
      <c r="E2605" t="s">
        <v>4448</v>
      </c>
      <c r="F2605">
        <v>0</v>
      </c>
      <c r="G2605" t="s">
        <v>5247</v>
      </c>
      <c r="H2605" t="s">
        <v>7793</v>
      </c>
      <c r="I2605" t="s">
        <v>14</v>
      </c>
      <c r="J2605" t="s">
        <v>2454</v>
      </c>
      <c r="K2605">
        <v>16</v>
      </c>
      <c r="L2605" t="s">
        <v>5247</v>
      </c>
      <c r="M2605">
        <v>0</v>
      </c>
      <c r="N2605">
        <v>0.193607680534436</v>
      </c>
    </row>
    <row r="2606" spans="1:14">
      <c r="A2606" t="s">
        <v>2581</v>
      </c>
      <c r="B2606">
        <v>11</v>
      </c>
      <c r="C2606">
        <v>37195484</v>
      </c>
      <c r="D2606">
        <v>37217034</v>
      </c>
      <c r="E2606" t="s">
        <v>4448</v>
      </c>
      <c r="F2606">
        <v>0</v>
      </c>
      <c r="G2606" t="s">
        <v>5247</v>
      </c>
      <c r="H2606" t="s">
        <v>7794</v>
      </c>
      <c r="I2606" t="s">
        <v>14</v>
      </c>
      <c r="J2606" t="s">
        <v>2454</v>
      </c>
      <c r="K2606">
        <v>16</v>
      </c>
      <c r="L2606" t="s">
        <v>5247</v>
      </c>
      <c r="M2606">
        <v>0</v>
      </c>
      <c r="N2606">
        <v>0.193607680534436</v>
      </c>
    </row>
    <row r="2607" spans="1:14">
      <c r="A2607" t="s">
        <v>2582</v>
      </c>
      <c r="B2607">
        <v>4</v>
      </c>
      <c r="C2607">
        <v>162530734</v>
      </c>
      <c r="D2607">
        <v>163451886</v>
      </c>
      <c r="E2607" t="s">
        <v>4448</v>
      </c>
      <c r="F2607">
        <v>0</v>
      </c>
      <c r="G2607" t="s">
        <v>5247</v>
      </c>
      <c r="H2607" t="s">
        <v>7795</v>
      </c>
      <c r="I2607" t="s">
        <v>14</v>
      </c>
      <c r="J2607" t="s">
        <v>2454</v>
      </c>
      <c r="K2607">
        <v>16</v>
      </c>
      <c r="L2607" t="s">
        <v>5247</v>
      </c>
      <c r="M2607">
        <v>0</v>
      </c>
      <c r="N2607">
        <v>0.193607680534436</v>
      </c>
    </row>
    <row r="2608" spans="1:14">
      <c r="A2608" t="s">
        <v>2583</v>
      </c>
      <c r="B2608">
        <v>5</v>
      </c>
      <c r="C2608">
        <v>8582282</v>
      </c>
      <c r="D2608">
        <v>8582394</v>
      </c>
      <c r="E2608" t="s">
        <v>4448</v>
      </c>
      <c r="F2608">
        <v>0</v>
      </c>
      <c r="G2608" t="s">
        <v>5247</v>
      </c>
      <c r="H2608" t="s">
        <v>7796</v>
      </c>
      <c r="I2608" t="s">
        <v>14</v>
      </c>
      <c r="J2608" t="s">
        <v>2454</v>
      </c>
      <c r="K2608">
        <v>16</v>
      </c>
      <c r="L2608" t="s">
        <v>5247</v>
      </c>
      <c r="M2608">
        <v>0</v>
      </c>
      <c r="N2608">
        <v>0.193607680534436</v>
      </c>
    </row>
    <row r="2609" spans="1:14">
      <c r="A2609" t="s">
        <v>2584</v>
      </c>
      <c r="B2609">
        <v>17</v>
      </c>
      <c r="C2609">
        <v>12401648</v>
      </c>
      <c r="D2609">
        <v>12304965</v>
      </c>
      <c r="E2609" t="s">
        <v>4448</v>
      </c>
      <c r="F2609">
        <v>0</v>
      </c>
      <c r="G2609" t="s">
        <v>5247</v>
      </c>
      <c r="H2609" t="s">
        <v>7797</v>
      </c>
      <c r="I2609" t="s">
        <v>14</v>
      </c>
      <c r="J2609" t="s">
        <v>2454</v>
      </c>
      <c r="K2609">
        <v>16</v>
      </c>
      <c r="L2609" t="s">
        <v>5247</v>
      </c>
      <c r="M2609">
        <v>0</v>
      </c>
      <c r="N2609">
        <v>0.193607680534436</v>
      </c>
    </row>
    <row r="2610" spans="1:14">
      <c r="A2610" t="s">
        <v>2585</v>
      </c>
      <c r="B2610">
        <v>9</v>
      </c>
      <c r="C2610">
        <v>79067117</v>
      </c>
      <c r="D2610">
        <v>81682033</v>
      </c>
      <c r="E2610" t="s">
        <v>4448</v>
      </c>
      <c r="F2610">
        <v>0</v>
      </c>
      <c r="G2610" t="s">
        <v>5247</v>
      </c>
      <c r="H2610" t="s">
        <v>7798</v>
      </c>
      <c r="I2610" t="s">
        <v>14</v>
      </c>
      <c r="J2610" t="s">
        <v>2454</v>
      </c>
      <c r="K2610">
        <v>16</v>
      </c>
      <c r="L2610" t="s">
        <v>5247</v>
      </c>
      <c r="M2610">
        <v>0</v>
      </c>
      <c r="N2610">
        <v>0.193607680534436</v>
      </c>
    </row>
    <row r="2611" spans="1:14">
      <c r="A2611" t="s">
        <v>2586</v>
      </c>
      <c r="B2611">
        <v>18</v>
      </c>
      <c r="C2611">
        <v>77995232</v>
      </c>
      <c r="D2611">
        <v>75707188</v>
      </c>
      <c r="E2611" t="s">
        <v>4448</v>
      </c>
      <c r="F2611">
        <v>0</v>
      </c>
      <c r="G2611" t="s">
        <v>5247</v>
      </c>
      <c r="H2611" t="s">
        <v>7799</v>
      </c>
      <c r="I2611" t="s">
        <v>14</v>
      </c>
      <c r="J2611" t="s">
        <v>2454</v>
      </c>
      <c r="K2611">
        <v>16</v>
      </c>
      <c r="L2611" t="s">
        <v>5247</v>
      </c>
      <c r="M2611">
        <v>0</v>
      </c>
      <c r="N2611">
        <v>0.193607680534436</v>
      </c>
    </row>
    <row r="2612" spans="1:14">
      <c r="A2612" t="s">
        <v>2587</v>
      </c>
      <c r="B2612">
        <v>10</v>
      </c>
      <c r="C2612">
        <v>129112952</v>
      </c>
      <c r="D2612">
        <v>130911216</v>
      </c>
      <c r="E2612" t="s">
        <v>4448</v>
      </c>
      <c r="F2612">
        <v>0.35</v>
      </c>
      <c r="G2612" t="s">
        <v>5247</v>
      </c>
      <c r="H2612" t="s">
        <v>7800</v>
      </c>
      <c r="I2612" t="s">
        <v>14</v>
      </c>
      <c r="J2612" t="s">
        <v>2454</v>
      </c>
      <c r="K2612">
        <v>16</v>
      </c>
      <c r="L2612" t="s">
        <v>4489</v>
      </c>
      <c r="M2612">
        <v>0.16717058820748501</v>
      </c>
      <c r="N2612">
        <v>0.59091171595284597</v>
      </c>
    </row>
    <row r="2613" spans="1:14">
      <c r="A2613" t="s">
        <v>2588</v>
      </c>
      <c r="B2613">
        <v>12</v>
      </c>
      <c r="C2613">
        <v>115473954</v>
      </c>
      <c r="D2613">
        <v>115911759</v>
      </c>
      <c r="E2613" t="s">
        <v>4448</v>
      </c>
      <c r="F2613">
        <v>0</v>
      </c>
      <c r="G2613" t="s">
        <v>5247</v>
      </c>
      <c r="H2613" t="s">
        <v>7801</v>
      </c>
      <c r="I2613" t="s">
        <v>14</v>
      </c>
      <c r="J2613" t="s">
        <v>2454</v>
      </c>
      <c r="K2613">
        <v>16</v>
      </c>
      <c r="L2613" t="s">
        <v>5247</v>
      </c>
      <c r="M2613">
        <v>0</v>
      </c>
      <c r="N2613">
        <v>0.193607680534436</v>
      </c>
    </row>
    <row r="2614" spans="1:14">
      <c r="A2614" t="s">
        <v>2589</v>
      </c>
      <c r="B2614">
        <v>13</v>
      </c>
      <c r="C2614">
        <v>103930057</v>
      </c>
      <c r="D2614">
        <v>104582407</v>
      </c>
      <c r="E2614" t="s">
        <v>4448</v>
      </c>
      <c r="F2614">
        <v>0</v>
      </c>
      <c r="G2614" t="s">
        <v>5247</v>
      </c>
      <c r="H2614" t="s">
        <v>7802</v>
      </c>
      <c r="I2614" t="s">
        <v>14</v>
      </c>
      <c r="J2614" t="s">
        <v>2454</v>
      </c>
      <c r="K2614">
        <v>16</v>
      </c>
      <c r="L2614" t="s">
        <v>5247</v>
      </c>
      <c r="M2614">
        <v>0</v>
      </c>
      <c r="N2614">
        <v>0.193607680534436</v>
      </c>
    </row>
    <row r="2615" spans="1:14">
      <c r="A2615" t="s">
        <v>2590</v>
      </c>
      <c r="B2615">
        <v>16</v>
      </c>
      <c r="C2615">
        <v>60182364</v>
      </c>
      <c r="D2615">
        <v>60216268</v>
      </c>
      <c r="E2615" t="s">
        <v>4448</v>
      </c>
      <c r="F2615">
        <v>0</v>
      </c>
      <c r="G2615" t="s">
        <v>5247</v>
      </c>
      <c r="H2615" t="s">
        <v>7803</v>
      </c>
      <c r="I2615" t="s">
        <v>14</v>
      </c>
      <c r="J2615" t="s">
        <v>2454</v>
      </c>
      <c r="K2615">
        <v>16</v>
      </c>
      <c r="L2615" t="s">
        <v>5247</v>
      </c>
      <c r="M2615">
        <v>0</v>
      </c>
      <c r="N2615">
        <v>0.193607680534436</v>
      </c>
    </row>
    <row r="2616" spans="1:14">
      <c r="A2616" t="s">
        <v>2591</v>
      </c>
      <c r="B2616">
        <v>2</v>
      </c>
      <c r="C2616">
        <v>78639126</v>
      </c>
      <c r="D2616">
        <v>78866252</v>
      </c>
      <c r="E2616" t="s">
        <v>4448</v>
      </c>
      <c r="F2616">
        <v>0.44</v>
      </c>
      <c r="G2616" t="s">
        <v>5247</v>
      </c>
      <c r="H2616" t="s">
        <v>7804</v>
      </c>
      <c r="I2616" t="s">
        <v>14</v>
      </c>
      <c r="J2616" t="s">
        <v>2454</v>
      </c>
      <c r="K2616">
        <v>16</v>
      </c>
      <c r="L2616" t="s">
        <v>4466</v>
      </c>
      <c r="M2616">
        <v>0.23289317755854699</v>
      </c>
      <c r="N2616">
        <v>0.67033974410558494</v>
      </c>
    </row>
    <row r="2617" spans="1:14">
      <c r="A2617" t="s">
        <v>2592</v>
      </c>
      <c r="B2617">
        <v>2</v>
      </c>
      <c r="C2617">
        <v>4348456</v>
      </c>
      <c r="D2617">
        <v>4396046</v>
      </c>
      <c r="E2617" t="s">
        <v>4448</v>
      </c>
      <c r="F2617">
        <v>0</v>
      </c>
      <c r="G2617" t="s">
        <v>5247</v>
      </c>
      <c r="H2617" t="s">
        <v>7805</v>
      </c>
      <c r="I2617" t="s">
        <v>14</v>
      </c>
      <c r="J2617" t="s">
        <v>2454</v>
      </c>
      <c r="K2617">
        <v>16</v>
      </c>
      <c r="L2617" t="s">
        <v>5247</v>
      </c>
      <c r="M2617">
        <v>0</v>
      </c>
      <c r="N2617">
        <v>0.193607680534436</v>
      </c>
    </row>
    <row r="2618" spans="1:14">
      <c r="A2618" t="s">
        <v>2593</v>
      </c>
      <c r="B2618">
        <v>3</v>
      </c>
      <c r="C2618">
        <v>6467628</v>
      </c>
      <c r="D2618">
        <v>6509315</v>
      </c>
      <c r="E2618" t="s">
        <v>4448</v>
      </c>
      <c r="F2618">
        <v>0</v>
      </c>
      <c r="G2618" t="s">
        <v>5247</v>
      </c>
      <c r="H2618" t="s">
        <v>7806</v>
      </c>
      <c r="I2618" t="s">
        <v>14</v>
      </c>
      <c r="J2618" t="s">
        <v>2454</v>
      </c>
      <c r="K2618">
        <v>16</v>
      </c>
      <c r="L2618" t="s">
        <v>5247</v>
      </c>
      <c r="M2618">
        <v>0</v>
      </c>
      <c r="N2618">
        <v>0.193607680534436</v>
      </c>
    </row>
    <row r="2619" spans="1:14">
      <c r="A2619" t="s">
        <v>2594</v>
      </c>
      <c r="B2619">
        <v>12</v>
      </c>
      <c r="C2619">
        <v>126777336</v>
      </c>
      <c r="D2619">
        <v>127261882</v>
      </c>
      <c r="E2619" t="s">
        <v>4448</v>
      </c>
      <c r="F2619">
        <v>0</v>
      </c>
      <c r="G2619" t="s">
        <v>5247</v>
      </c>
      <c r="H2619" t="s">
        <v>7807</v>
      </c>
      <c r="I2619" t="s">
        <v>10</v>
      </c>
      <c r="J2619" t="s">
        <v>2454</v>
      </c>
      <c r="K2619">
        <v>7</v>
      </c>
      <c r="L2619" t="s">
        <v>5247</v>
      </c>
      <c r="M2619">
        <v>0</v>
      </c>
      <c r="N2619">
        <v>0.35433043506668699</v>
      </c>
    </row>
    <row r="2620" spans="1:14">
      <c r="A2620" t="s">
        <v>2594</v>
      </c>
      <c r="B2620">
        <v>12</v>
      </c>
      <c r="C2620">
        <v>126777336</v>
      </c>
      <c r="D2620">
        <v>127261882</v>
      </c>
      <c r="E2620" t="s">
        <v>4448</v>
      </c>
      <c r="F2620">
        <v>0</v>
      </c>
      <c r="G2620" t="s">
        <v>5247</v>
      </c>
      <c r="H2620" t="s">
        <v>5223</v>
      </c>
      <c r="I2620" t="s">
        <v>13</v>
      </c>
      <c r="J2620" t="s">
        <v>2454</v>
      </c>
      <c r="K2620">
        <v>7</v>
      </c>
      <c r="L2620" t="s">
        <v>5247</v>
      </c>
      <c r="M2620">
        <v>0</v>
      </c>
      <c r="N2620">
        <v>0.35433043506668699</v>
      </c>
    </row>
    <row r="2621" spans="1:14">
      <c r="A2621" t="s">
        <v>2594</v>
      </c>
      <c r="B2621">
        <v>12</v>
      </c>
      <c r="C2621">
        <v>126777336</v>
      </c>
      <c r="D2621">
        <v>127261882</v>
      </c>
      <c r="E2621" t="s">
        <v>4448</v>
      </c>
      <c r="F2621">
        <v>0</v>
      </c>
      <c r="G2621" t="s">
        <v>5247</v>
      </c>
      <c r="H2621" t="s">
        <v>7808</v>
      </c>
      <c r="I2621" t="s">
        <v>14</v>
      </c>
      <c r="J2621" t="s">
        <v>2454</v>
      </c>
      <c r="K2621">
        <v>16</v>
      </c>
      <c r="L2621" t="s">
        <v>5247</v>
      </c>
      <c r="M2621">
        <v>0</v>
      </c>
      <c r="N2621">
        <v>0.193607680534436</v>
      </c>
    </row>
    <row r="2622" spans="1:14">
      <c r="A2622" t="s">
        <v>2595</v>
      </c>
      <c r="B2622">
        <v>6</v>
      </c>
      <c r="C2622">
        <v>66938395</v>
      </c>
      <c r="D2622">
        <v>67648288</v>
      </c>
      <c r="E2622" t="s">
        <v>4448</v>
      </c>
      <c r="F2622">
        <v>0</v>
      </c>
      <c r="G2622" t="s">
        <v>5247</v>
      </c>
      <c r="H2622" t="s">
        <v>7809</v>
      </c>
      <c r="I2622" t="s">
        <v>14</v>
      </c>
      <c r="J2622" t="s">
        <v>2454</v>
      </c>
      <c r="K2622">
        <v>16</v>
      </c>
      <c r="L2622" t="s">
        <v>5247</v>
      </c>
      <c r="M2622">
        <v>0</v>
      </c>
      <c r="N2622">
        <v>0.193607680534436</v>
      </c>
    </row>
    <row r="2623" spans="1:14">
      <c r="A2623" t="s">
        <v>2596</v>
      </c>
      <c r="B2623">
        <v>6</v>
      </c>
      <c r="C2623">
        <v>66939323</v>
      </c>
      <c r="D2623">
        <v>67649216</v>
      </c>
      <c r="E2623" t="s">
        <v>4448</v>
      </c>
      <c r="F2623">
        <v>0.02</v>
      </c>
      <c r="G2623" t="s">
        <v>5247</v>
      </c>
      <c r="H2623" t="s">
        <v>7810</v>
      </c>
      <c r="I2623" t="s">
        <v>14</v>
      </c>
      <c r="J2623" t="s">
        <v>2454</v>
      </c>
      <c r="K2623">
        <v>16</v>
      </c>
      <c r="L2623" t="s">
        <v>4475</v>
      </c>
      <c r="M2623">
        <v>1.4372521617873901E-3</v>
      </c>
      <c r="N2623">
        <v>0.224426121151272</v>
      </c>
    </row>
    <row r="2624" spans="1:14">
      <c r="A2624" t="s">
        <v>2597</v>
      </c>
      <c r="B2624">
        <v>9</v>
      </c>
      <c r="C2624">
        <v>108216102</v>
      </c>
      <c r="D2624">
        <v>110978382</v>
      </c>
      <c r="E2624" t="s">
        <v>4448</v>
      </c>
      <c r="F2624">
        <v>0</v>
      </c>
      <c r="G2624" t="s">
        <v>5247</v>
      </c>
      <c r="H2624" t="s">
        <v>7811</v>
      </c>
      <c r="I2624" t="s">
        <v>14</v>
      </c>
      <c r="J2624" t="s">
        <v>2454</v>
      </c>
      <c r="K2624">
        <v>16</v>
      </c>
      <c r="L2624" t="s">
        <v>5247</v>
      </c>
      <c r="M2624">
        <v>0</v>
      </c>
      <c r="N2624">
        <v>0.193607680534436</v>
      </c>
    </row>
    <row r="2625" spans="1:14">
      <c r="A2625" t="s">
        <v>2598</v>
      </c>
      <c r="B2625">
        <v>14</v>
      </c>
      <c r="C2625">
        <v>82911659</v>
      </c>
      <c r="D2625">
        <v>83378003</v>
      </c>
      <c r="E2625" t="s">
        <v>4448</v>
      </c>
      <c r="F2625">
        <v>0.4</v>
      </c>
      <c r="G2625" t="s">
        <v>5247</v>
      </c>
      <c r="H2625" t="s">
        <v>7812</v>
      </c>
      <c r="I2625" t="s">
        <v>10</v>
      </c>
      <c r="J2625" t="s">
        <v>2454</v>
      </c>
      <c r="K2625">
        <v>5</v>
      </c>
      <c r="L2625" t="s">
        <v>4530</v>
      </c>
      <c r="M2625">
        <v>0.117620774232648</v>
      </c>
      <c r="N2625">
        <v>0.76927571872398703</v>
      </c>
    </row>
    <row r="2626" spans="1:14">
      <c r="A2626" t="s">
        <v>2598</v>
      </c>
      <c r="B2626">
        <v>14</v>
      </c>
      <c r="C2626">
        <v>82911659</v>
      </c>
      <c r="D2626">
        <v>83378003</v>
      </c>
      <c r="E2626" t="s">
        <v>4448</v>
      </c>
      <c r="F2626">
        <v>0</v>
      </c>
      <c r="G2626" t="s">
        <v>5247</v>
      </c>
      <c r="H2626" t="s">
        <v>7813</v>
      </c>
      <c r="I2626" t="s">
        <v>14</v>
      </c>
      <c r="J2626" t="s">
        <v>2454</v>
      </c>
      <c r="K2626">
        <v>16</v>
      </c>
      <c r="L2626" t="s">
        <v>5247</v>
      </c>
      <c r="M2626">
        <v>0</v>
      </c>
      <c r="N2626">
        <v>0.193607680534436</v>
      </c>
    </row>
    <row r="2627" spans="1:14">
      <c r="A2627" t="s">
        <v>2599</v>
      </c>
      <c r="B2627">
        <v>15</v>
      </c>
      <c r="C2627">
        <v>94819344</v>
      </c>
      <c r="D2627">
        <v>95362573</v>
      </c>
      <c r="E2627" t="s">
        <v>4448</v>
      </c>
      <c r="F2627">
        <v>0.54</v>
      </c>
      <c r="G2627" t="s">
        <v>5247</v>
      </c>
      <c r="H2627" t="s">
        <v>7814</v>
      </c>
      <c r="I2627" t="s">
        <v>10</v>
      </c>
      <c r="J2627" t="s">
        <v>2454</v>
      </c>
      <c r="K2627">
        <v>6</v>
      </c>
      <c r="L2627" t="s">
        <v>4564</v>
      </c>
      <c r="M2627">
        <v>0.21261296942177099</v>
      </c>
      <c r="N2627">
        <v>0.83616028754605598</v>
      </c>
    </row>
    <row r="2628" spans="1:14">
      <c r="A2628" t="s">
        <v>2599</v>
      </c>
      <c r="B2628">
        <v>15</v>
      </c>
      <c r="C2628">
        <v>94819344</v>
      </c>
      <c r="D2628">
        <v>95362573</v>
      </c>
      <c r="E2628" t="s">
        <v>4448</v>
      </c>
      <c r="F2628">
        <v>0.5</v>
      </c>
      <c r="G2628" t="s">
        <v>5247</v>
      </c>
      <c r="H2628" t="s">
        <v>7815</v>
      </c>
      <c r="I2628" t="s">
        <v>14</v>
      </c>
      <c r="J2628" t="s">
        <v>2454</v>
      </c>
      <c r="K2628">
        <v>16</v>
      </c>
      <c r="L2628" t="s">
        <v>4511</v>
      </c>
      <c r="M2628">
        <v>0.27999563610326</v>
      </c>
      <c r="N2628">
        <v>0.72000436389674005</v>
      </c>
    </row>
    <row r="2629" spans="1:14">
      <c r="A2629" t="s">
        <v>2602</v>
      </c>
      <c r="B2629">
        <v>1</v>
      </c>
      <c r="C2629">
        <v>208776022</v>
      </c>
      <c r="D2629">
        <v>208949367</v>
      </c>
      <c r="E2629" t="s">
        <v>4448</v>
      </c>
      <c r="F2629">
        <v>0.2</v>
      </c>
      <c r="G2629" t="s">
        <v>5247</v>
      </c>
      <c r="H2629" t="s">
        <v>7816</v>
      </c>
      <c r="I2629" t="s">
        <v>13</v>
      </c>
      <c r="J2629" t="s">
        <v>2454</v>
      </c>
      <c r="K2629">
        <v>5</v>
      </c>
      <c r="L2629" t="s">
        <v>4484</v>
      </c>
      <c r="M2629">
        <v>3.6224108632430099E-2</v>
      </c>
      <c r="N2629">
        <v>0.62446537023747495</v>
      </c>
    </row>
    <row r="2630" spans="1:14">
      <c r="A2630" t="s">
        <v>2602</v>
      </c>
      <c r="B2630">
        <v>1</v>
      </c>
      <c r="C2630">
        <v>208776022</v>
      </c>
      <c r="D2630">
        <v>208949367</v>
      </c>
      <c r="E2630" t="s">
        <v>4448</v>
      </c>
      <c r="F2630">
        <v>0.31</v>
      </c>
      <c r="G2630" t="s">
        <v>5247</v>
      </c>
      <c r="H2630" t="s">
        <v>7817</v>
      </c>
      <c r="I2630" t="s">
        <v>14</v>
      </c>
      <c r="J2630" t="s">
        <v>2454</v>
      </c>
      <c r="K2630">
        <v>16</v>
      </c>
      <c r="L2630" t="s">
        <v>4485</v>
      </c>
      <c r="M2630">
        <v>0.13998639527478901</v>
      </c>
      <c r="N2630">
        <v>0.553584523328297</v>
      </c>
    </row>
    <row r="2631" spans="1:14">
      <c r="A2631" t="s">
        <v>2603</v>
      </c>
      <c r="B2631">
        <v>1</v>
      </c>
      <c r="C2631">
        <v>208774670</v>
      </c>
      <c r="D2631">
        <v>208948015</v>
      </c>
      <c r="E2631" t="s">
        <v>4448</v>
      </c>
      <c r="F2631">
        <v>0.04</v>
      </c>
      <c r="G2631" t="s">
        <v>5247</v>
      </c>
      <c r="H2631" t="s">
        <v>7818</v>
      </c>
      <c r="I2631" t="s">
        <v>14</v>
      </c>
      <c r="J2631" t="s">
        <v>2454</v>
      </c>
      <c r="K2631">
        <v>16</v>
      </c>
      <c r="L2631" t="s">
        <v>4479</v>
      </c>
      <c r="M2631">
        <v>5.0993162064629704E-3</v>
      </c>
      <c r="N2631">
        <v>0.25301974988521903</v>
      </c>
    </row>
    <row r="2632" spans="1:14">
      <c r="A2632" t="s">
        <v>2604</v>
      </c>
      <c r="B2632">
        <v>1</v>
      </c>
      <c r="C2632">
        <v>14168729</v>
      </c>
      <c r="D2632">
        <v>14495224</v>
      </c>
      <c r="E2632" t="s">
        <v>4448</v>
      </c>
      <c r="F2632">
        <v>0.01</v>
      </c>
      <c r="G2632" t="s">
        <v>5247</v>
      </c>
      <c r="H2632" t="s">
        <v>7819</v>
      </c>
      <c r="I2632" t="s">
        <v>14</v>
      </c>
      <c r="J2632" t="s">
        <v>2454</v>
      </c>
      <c r="K2632">
        <v>16</v>
      </c>
      <c r="L2632" t="s">
        <v>4525</v>
      </c>
      <c r="M2632">
        <v>3.8518796935948E-4</v>
      </c>
      <c r="N2632">
        <v>0.20935033895438801</v>
      </c>
    </row>
    <row r="2633" spans="1:14">
      <c r="A2633" t="s">
        <v>2605</v>
      </c>
      <c r="B2633">
        <v>10</v>
      </c>
      <c r="C2633">
        <v>2333100</v>
      </c>
      <c r="D2633">
        <v>2375294</v>
      </c>
      <c r="E2633" t="s">
        <v>4448</v>
      </c>
      <c r="F2633">
        <v>0.12</v>
      </c>
      <c r="G2633" t="s">
        <v>5247</v>
      </c>
      <c r="H2633" t="s">
        <v>7820</v>
      </c>
      <c r="I2633" t="s">
        <v>14</v>
      </c>
      <c r="J2633" t="s">
        <v>2454</v>
      </c>
      <c r="K2633">
        <v>16</v>
      </c>
      <c r="L2633" t="s">
        <v>4457</v>
      </c>
      <c r="M2633">
        <v>3.2767774577422103E-2</v>
      </c>
      <c r="N2633">
        <v>0.35437406262874999</v>
      </c>
    </row>
    <row r="2634" spans="1:14">
      <c r="A2634" t="s">
        <v>2606</v>
      </c>
      <c r="B2634">
        <v>1</v>
      </c>
      <c r="C2634">
        <v>13941870</v>
      </c>
      <c r="D2634">
        <v>14268365</v>
      </c>
      <c r="E2634" t="s">
        <v>4448</v>
      </c>
      <c r="F2634">
        <v>7.0000000000000007E-2</v>
      </c>
      <c r="G2634" t="s">
        <v>5247</v>
      </c>
      <c r="H2634" t="s">
        <v>7821</v>
      </c>
      <c r="I2634" t="s">
        <v>14</v>
      </c>
      <c r="J2634" t="s">
        <v>2454</v>
      </c>
      <c r="K2634">
        <v>16</v>
      </c>
      <c r="L2634" t="s">
        <v>4543</v>
      </c>
      <c r="M2634">
        <v>1.34849283033924E-2</v>
      </c>
      <c r="N2634">
        <v>0.29301767695622299</v>
      </c>
    </row>
    <row r="2635" spans="1:14">
      <c r="A2635" t="s">
        <v>2607</v>
      </c>
      <c r="B2635">
        <v>6</v>
      </c>
      <c r="C2635">
        <v>66477742</v>
      </c>
      <c r="D2635">
        <v>67187635</v>
      </c>
      <c r="E2635" t="s">
        <v>4448</v>
      </c>
      <c r="F2635">
        <v>0</v>
      </c>
      <c r="G2635" t="s">
        <v>5247</v>
      </c>
      <c r="H2635" t="s">
        <v>7822</v>
      </c>
      <c r="I2635" t="s">
        <v>14</v>
      </c>
      <c r="J2635" t="s">
        <v>2454</v>
      </c>
      <c r="K2635">
        <v>16</v>
      </c>
      <c r="L2635" t="s">
        <v>5247</v>
      </c>
      <c r="M2635">
        <v>0</v>
      </c>
      <c r="N2635">
        <v>0.193607680534436</v>
      </c>
    </row>
    <row r="2636" spans="1:14">
      <c r="A2636" t="s">
        <v>2608</v>
      </c>
      <c r="B2636">
        <v>6</v>
      </c>
      <c r="C2636">
        <v>66778835</v>
      </c>
      <c r="D2636">
        <v>67488728</v>
      </c>
      <c r="E2636" t="s">
        <v>4448</v>
      </c>
      <c r="F2636">
        <v>0.28000000000000003</v>
      </c>
      <c r="G2636" t="s">
        <v>5247</v>
      </c>
      <c r="H2636" t="s">
        <v>7823</v>
      </c>
      <c r="I2636" t="s">
        <v>10</v>
      </c>
      <c r="J2636" t="s">
        <v>2454</v>
      </c>
      <c r="K2636">
        <v>6</v>
      </c>
      <c r="L2636" t="s">
        <v>4558</v>
      </c>
      <c r="M2636">
        <v>7.2504052957179696E-2</v>
      </c>
      <c r="N2636">
        <v>0.659243033719773</v>
      </c>
    </row>
    <row r="2637" spans="1:14">
      <c r="A2637" t="s">
        <v>2608</v>
      </c>
      <c r="B2637">
        <v>6</v>
      </c>
      <c r="C2637">
        <v>66778835</v>
      </c>
      <c r="D2637">
        <v>67488728</v>
      </c>
      <c r="E2637" t="s">
        <v>4448</v>
      </c>
      <c r="F2637">
        <v>0.43</v>
      </c>
      <c r="G2637" t="s">
        <v>5247</v>
      </c>
      <c r="H2637" t="s">
        <v>7824</v>
      </c>
      <c r="I2637" t="s">
        <v>14</v>
      </c>
      <c r="J2637" t="s">
        <v>2454</v>
      </c>
      <c r="K2637">
        <v>16</v>
      </c>
      <c r="L2637" t="s">
        <v>4520</v>
      </c>
      <c r="M2637">
        <v>0.22529371473349299</v>
      </c>
      <c r="N2637">
        <v>0.66181136054132805</v>
      </c>
    </row>
    <row r="2638" spans="1:14">
      <c r="A2638" t="s">
        <v>2609</v>
      </c>
      <c r="B2638">
        <v>6</v>
      </c>
      <c r="C2638">
        <v>92244546</v>
      </c>
      <c r="D2638">
        <v>92954264</v>
      </c>
      <c r="E2638" t="s">
        <v>4448</v>
      </c>
      <c r="F2638">
        <v>0.03</v>
      </c>
      <c r="G2638" t="s">
        <v>5247</v>
      </c>
      <c r="H2638" t="s">
        <v>7825</v>
      </c>
      <c r="I2638" t="s">
        <v>14</v>
      </c>
      <c r="J2638" t="s">
        <v>2454</v>
      </c>
      <c r="K2638">
        <v>16</v>
      </c>
      <c r="L2638" t="s">
        <v>4556</v>
      </c>
      <c r="M2638">
        <v>3.0372082184858002E-3</v>
      </c>
      <c r="N2638">
        <v>0.23895401148388401</v>
      </c>
    </row>
    <row r="2639" spans="1:14">
      <c r="A2639" t="s">
        <v>2610</v>
      </c>
      <c r="B2639">
        <v>6</v>
      </c>
      <c r="C2639">
        <v>92181969</v>
      </c>
      <c r="D2639">
        <v>92891687</v>
      </c>
      <c r="E2639" t="s">
        <v>4448</v>
      </c>
      <c r="F2639">
        <v>0.14000000000000001</v>
      </c>
      <c r="G2639" t="s">
        <v>5247</v>
      </c>
      <c r="H2639" t="s">
        <v>7826</v>
      </c>
      <c r="I2639" t="s">
        <v>14</v>
      </c>
      <c r="J2639" t="s">
        <v>2454</v>
      </c>
      <c r="K2639">
        <v>16</v>
      </c>
      <c r="L2639" t="s">
        <v>4454</v>
      </c>
      <c r="M2639">
        <v>4.1864672574284598E-2</v>
      </c>
      <c r="N2639">
        <v>0.37753285741051001</v>
      </c>
    </row>
    <row r="2640" spans="1:14">
      <c r="A2640" t="s">
        <v>2611</v>
      </c>
      <c r="B2640">
        <v>12</v>
      </c>
      <c r="C2640">
        <v>126076062</v>
      </c>
      <c r="D2640">
        <v>126560608</v>
      </c>
      <c r="E2640" t="s">
        <v>4448</v>
      </c>
      <c r="F2640">
        <v>0</v>
      </c>
      <c r="G2640" t="s">
        <v>5247</v>
      </c>
      <c r="H2640" t="s">
        <v>7827</v>
      </c>
      <c r="I2640" t="s">
        <v>10</v>
      </c>
      <c r="J2640" t="s">
        <v>2454</v>
      </c>
      <c r="K2640">
        <v>6</v>
      </c>
      <c r="L2640" t="s">
        <v>5247</v>
      </c>
      <c r="M2640">
        <v>0</v>
      </c>
      <c r="N2640">
        <v>0.39033428790216501</v>
      </c>
    </row>
    <row r="2641" spans="1:14">
      <c r="A2641" t="s">
        <v>2611</v>
      </c>
      <c r="B2641">
        <v>12</v>
      </c>
      <c r="C2641">
        <v>126076062</v>
      </c>
      <c r="D2641">
        <v>126560608</v>
      </c>
      <c r="E2641" t="s">
        <v>4448</v>
      </c>
      <c r="F2641">
        <v>0</v>
      </c>
      <c r="G2641" t="s">
        <v>5247</v>
      </c>
      <c r="H2641" t="s">
        <v>7828</v>
      </c>
      <c r="I2641" t="s">
        <v>13</v>
      </c>
      <c r="J2641" t="s">
        <v>2454</v>
      </c>
      <c r="K2641">
        <v>7</v>
      </c>
      <c r="L2641" t="s">
        <v>5247</v>
      </c>
      <c r="M2641">
        <v>0</v>
      </c>
      <c r="N2641">
        <v>0.35433043506668699</v>
      </c>
    </row>
    <row r="2642" spans="1:14">
      <c r="A2642" t="s">
        <v>2611</v>
      </c>
      <c r="B2642">
        <v>12</v>
      </c>
      <c r="C2642">
        <v>126076062</v>
      </c>
      <c r="D2642">
        <v>126560608</v>
      </c>
      <c r="E2642" t="s">
        <v>4448</v>
      </c>
      <c r="F2642">
        <v>0.04</v>
      </c>
      <c r="G2642" t="s">
        <v>5247</v>
      </c>
      <c r="H2642" t="s">
        <v>7829</v>
      </c>
      <c r="I2642" t="s">
        <v>14</v>
      </c>
      <c r="J2642" t="s">
        <v>2454</v>
      </c>
      <c r="K2642">
        <v>16</v>
      </c>
      <c r="L2642" t="s">
        <v>4479</v>
      </c>
      <c r="M2642">
        <v>5.0993162064629704E-3</v>
      </c>
      <c r="N2642">
        <v>0.25301974988521903</v>
      </c>
    </row>
    <row r="2643" spans="1:14">
      <c r="A2643" t="s">
        <v>2612</v>
      </c>
      <c r="B2643">
        <v>12</v>
      </c>
      <c r="C2643">
        <v>115465016</v>
      </c>
      <c r="D2643">
        <v>115902821</v>
      </c>
      <c r="E2643" t="s">
        <v>4448</v>
      </c>
      <c r="F2643">
        <v>0</v>
      </c>
      <c r="G2643" t="s">
        <v>5247</v>
      </c>
      <c r="H2643" t="s">
        <v>7830</v>
      </c>
      <c r="I2643" t="s">
        <v>14</v>
      </c>
      <c r="J2643" t="s">
        <v>2454</v>
      </c>
      <c r="K2643">
        <v>16</v>
      </c>
      <c r="L2643" t="s">
        <v>5247</v>
      </c>
      <c r="M2643">
        <v>0</v>
      </c>
      <c r="N2643">
        <v>0.193607680534436</v>
      </c>
    </row>
    <row r="2644" spans="1:14">
      <c r="A2644" t="s">
        <v>2613</v>
      </c>
      <c r="B2644">
        <v>12</v>
      </c>
      <c r="C2644">
        <v>115678234</v>
      </c>
      <c r="D2644">
        <v>116116039</v>
      </c>
      <c r="E2644" t="s">
        <v>4448</v>
      </c>
      <c r="F2644">
        <v>0</v>
      </c>
      <c r="G2644" t="s">
        <v>5247</v>
      </c>
      <c r="H2644" t="s">
        <v>7831</v>
      </c>
      <c r="I2644" t="s">
        <v>14</v>
      </c>
      <c r="J2644" t="s">
        <v>2454</v>
      </c>
      <c r="K2644">
        <v>16</v>
      </c>
      <c r="L2644" t="s">
        <v>5247</v>
      </c>
      <c r="M2644">
        <v>0</v>
      </c>
      <c r="N2644">
        <v>0.193607680534436</v>
      </c>
    </row>
    <row r="2645" spans="1:14">
      <c r="A2645" t="s">
        <v>2614</v>
      </c>
      <c r="B2645">
        <v>16</v>
      </c>
      <c r="C2645">
        <v>8245897</v>
      </c>
      <c r="D2645">
        <v>8295899</v>
      </c>
      <c r="E2645" t="s">
        <v>4448</v>
      </c>
      <c r="F2645">
        <v>0</v>
      </c>
      <c r="G2645" t="s">
        <v>5247</v>
      </c>
      <c r="H2645" t="s">
        <v>7832</v>
      </c>
      <c r="I2645" t="s">
        <v>14</v>
      </c>
      <c r="J2645" t="s">
        <v>2454</v>
      </c>
      <c r="K2645">
        <v>16</v>
      </c>
      <c r="L2645" t="s">
        <v>5247</v>
      </c>
      <c r="M2645">
        <v>0</v>
      </c>
      <c r="N2645">
        <v>0.193607680534436</v>
      </c>
    </row>
    <row r="2646" spans="1:14">
      <c r="A2646" t="s">
        <v>2615</v>
      </c>
      <c r="B2646">
        <v>9</v>
      </c>
      <c r="C2646">
        <v>107888095</v>
      </c>
      <c r="D2646">
        <v>110650376</v>
      </c>
      <c r="E2646" t="s">
        <v>4448</v>
      </c>
      <c r="F2646">
        <v>0.31</v>
      </c>
      <c r="G2646" t="s">
        <v>5247</v>
      </c>
      <c r="H2646" t="s">
        <v>7833</v>
      </c>
      <c r="I2646" t="s">
        <v>10</v>
      </c>
      <c r="J2646" t="s">
        <v>2454</v>
      </c>
      <c r="K2646">
        <v>5</v>
      </c>
      <c r="L2646" t="s">
        <v>4485</v>
      </c>
      <c r="M2646">
        <v>7.6718520653767303E-2</v>
      </c>
      <c r="N2646">
        <v>0.70838481596383895</v>
      </c>
    </row>
    <row r="2647" spans="1:14">
      <c r="A2647" t="s">
        <v>2615</v>
      </c>
      <c r="B2647">
        <v>9</v>
      </c>
      <c r="C2647">
        <v>107888095</v>
      </c>
      <c r="D2647">
        <v>110650376</v>
      </c>
      <c r="E2647" t="s">
        <v>4448</v>
      </c>
      <c r="F2647">
        <v>0.33</v>
      </c>
      <c r="G2647" t="s">
        <v>5247</v>
      </c>
      <c r="H2647" t="s">
        <v>7834</v>
      </c>
      <c r="I2647" t="s">
        <v>14</v>
      </c>
      <c r="J2647" t="s">
        <v>2454</v>
      </c>
      <c r="K2647">
        <v>16</v>
      </c>
      <c r="L2647" t="s">
        <v>4487</v>
      </c>
      <c r="M2647">
        <v>0.15341403634209599</v>
      </c>
      <c r="N2647">
        <v>0.57241257503961196</v>
      </c>
    </row>
    <row r="2648" spans="1:14">
      <c r="A2648" t="s">
        <v>2616</v>
      </c>
      <c r="B2648">
        <v>9</v>
      </c>
      <c r="C2648">
        <v>13619785</v>
      </c>
      <c r="D2648">
        <v>13619784</v>
      </c>
      <c r="E2648" t="s">
        <v>4448</v>
      </c>
      <c r="F2648">
        <v>0</v>
      </c>
      <c r="G2648" t="s">
        <v>5247</v>
      </c>
      <c r="H2648" t="s">
        <v>7835</v>
      </c>
      <c r="I2648" t="s">
        <v>14</v>
      </c>
      <c r="J2648" t="s">
        <v>2454</v>
      </c>
      <c r="K2648">
        <v>16</v>
      </c>
      <c r="L2648" t="s">
        <v>5247</v>
      </c>
      <c r="M2648">
        <v>0</v>
      </c>
      <c r="N2648">
        <v>0.193607680534436</v>
      </c>
    </row>
    <row r="2649" spans="1:14">
      <c r="A2649" t="s">
        <v>2617</v>
      </c>
      <c r="B2649">
        <v>11</v>
      </c>
      <c r="C2649">
        <v>98560812</v>
      </c>
      <c r="D2649">
        <v>98431542</v>
      </c>
      <c r="E2649" t="s">
        <v>4448</v>
      </c>
      <c r="F2649">
        <v>0.27</v>
      </c>
      <c r="G2649" t="s">
        <v>5247</v>
      </c>
      <c r="H2649" t="s">
        <v>7836</v>
      </c>
      <c r="I2649" t="s">
        <v>14</v>
      </c>
      <c r="J2649" t="s">
        <v>2454</v>
      </c>
      <c r="K2649">
        <v>16</v>
      </c>
      <c r="L2649" t="s">
        <v>4541</v>
      </c>
      <c r="M2649">
        <v>0.114172650502742</v>
      </c>
      <c r="N2649">
        <v>0.514886882543099</v>
      </c>
    </row>
    <row r="2650" spans="1:14">
      <c r="A2650" t="s">
        <v>2618</v>
      </c>
      <c r="B2650">
        <v>9</v>
      </c>
      <c r="C2650">
        <v>13612686</v>
      </c>
      <c r="D2650">
        <v>13612685</v>
      </c>
      <c r="E2650" t="s">
        <v>4448</v>
      </c>
      <c r="F2650">
        <v>0.4</v>
      </c>
      <c r="G2650" t="s">
        <v>5247</v>
      </c>
      <c r="H2650" t="s">
        <v>7837</v>
      </c>
      <c r="I2650" t="s">
        <v>14</v>
      </c>
      <c r="J2650" t="s">
        <v>2454</v>
      </c>
      <c r="K2650">
        <v>16</v>
      </c>
      <c r="L2650" t="s">
        <v>4530</v>
      </c>
      <c r="M2650">
        <v>0.20293368410163301</v>
      </c>
      <c r="N2650">
        <v>0.63578785200525401</v>
      </c>
    </row>
    <row r="2651" spans="1:14">
      <c r="A2651" t="s">
        <v>2619</v>
      </c>
      <c r="B2651">
        <v>10</v>
      </c>
      <c r="C2651">
        <v>2268808</v>
      </c>
      <c r="D2651">
        <v>2311002</v>
      </c>
      <c r="E2651" t="s">
        <v>4448</v>
      </c>
      <c r="F2651">
        <v>0</v>
      </c>
      <c r="G2651" t="s">
        <v>5247</v>
      </c>
      <c r="H2651" t="s">
        <v>7838</v>
      </c>
      <c r="I2651" t="s">
        <v>14</v>
      </c>
      <c r="J2651" t="s">
        <v>2454</v>
      </c>
      <c r="K2651">
        <v>16</v>
      </c>
      <c r="L2651" t="s">
        <v>5247</v>
      </c>
      <c r="M2651">
        <v>0</v>
      </c>
      <c r="N2651">
        <v>0.193607680534436</v>
      </c>
    </row>
    <row r="2652" spans="1:14">
      <c r="A2652" t="s">
        <v>2620</v>
      </c>
      <c r="B2652">
        <v>10</v>
      </c>
      <c r="C2652">
        <v>3893099</v>
      </c>
      <c r="D2652">
        <v>3935291</v>
      </c>
      <c r="E2652" t="s">
        <v>4448</v>
      </c>
      <c r="F2652">
        <v>0</v>
      </c>
      <c r="G2652" t="s">
        <v>5247</v>
      </c>
      <c r="H2652" t="s">
        <v>7839</v>
      </c>
      <c r="I2652" t="s">
        <v>14</v>
      </c>
      <c r="J2652" t="s">
        <v>2454</v>
      </c>
      <c r="K2652">
        <v>16</v>
      </c>
      <c r="L2652" t="s">
        <v>5247</v>
      </c>
      <c r="M2652">
        <v>0</v>
      </c>
      <c r="N2652">
        <v>0.193607680534436</v>
      </c>
    </row>
    <row r="2653" spans="1:14">
      <c r="A2653" t="s">
        <v>2621</v>
      </c>
      <c r="B2653">
        <v>14</v>
      </c>
      <c r="C2653">
        <v>83532534</v>
      </c>
      <c r="D2653">
        <v>83998878</v>
      </c>
      <c r="E2653" t="s">
        <v>4448</v>
      </c>
      <c r="F2653">
        <v>0.8</v>
      </c>
      <c r="G2653" t="s">
        <v>5247</v>
      </c>
      <c r="H2653" t="s">
        <v>7840</v>
      </c>
      <c r="I2653" t="s">
        <v>14</v>
      </c>
      <c r="J2653" t="s">
        <v>2454</v>
      </c>
      <c r="K2653">
        <v>16</v>
      </c>
      <c r="L2653" t="s">
        <v>4503</v>
      </c>
      <c r="M2653">
        <v>0.55657805371720503</v>
      </c>
      <c r="N2653">
        <v>0.92725733796213305</v>
      </c>
    </row>
    <row r="2654" spans="1:14">
      <c r="A2654" t="s">
        <v>2622</v>
      </c>
      <c r="B2654">
        <v>14</v>
      </c>
      <c r="C2654">
        <v>83539069</v>
      </c>
      <c r="D2654">
        <v>84005413</v>
      </c>
      <c r="E2654" t="s">
        <v>4448</v>
      </c>
      <c r="F2654">
        <v>0</v>
      </c>
      <c r="G2654" t="s">
        <v>5247</v>
      </c>
      <c r="H2654" t="s">
        <v>7841</v>
      </c>
      <c r="I2654" t="s">
        <v>14</v>
      </c>
      <c r="J2654" t="s">
        <v>2454</v>
      </c>
      <c r="K2654">
        <v>16</v>
      </c>
      <c r="L2654" t="s">
        <v>5247</v>
      </c>
      <c r="M2654">
        <v>0</v>
      </c>
      <c r="N2654">
        <v>0.193607680534436</v>
      </c>
    </row>
    <row r="2655" spans="1:14">
      <c r="A2655" t="s">
        <v>2623</v>
      </c>
      <c r="B2655">
        <v>12</v>
      </c>
      <c r="C2655">
        <v>115491235</v>
      </c>
      <c r="D2655">
        <v>115929040</v>
      </c>
      <c r="E2655" t="s">
        <v>4448</v>
      </c>
      <c r="F2655">
        <v>0</v>
      </c>
      <c r="G2655" t="s">
        <v>5247</v>
      </c>
      <c r="H2655" t="s">
        <v>7842</v>
      </c>
      <c r="I2655" t="s">
        <v>14</v>
      </c>
      <c r="J2655" t="s">
        <v>2454</v>
      </c>
      <c r="K2655">
        <v>16</v>
      </c>
      <c r="L2655" t="s">
        <v>5247</v>
      </c>
      <c r="M2655">
        <v>0</v>
      </c>
      <c r="N2655">
        <v>0.193607680534436</v>
      </c>
    </row>
    <row r="2656" spans="1:14">
      <c r="A2656" t="s">
        <v>2624</v>
      </c>
      <c r="B2656">
        <v>12</v>
      </c>
      <c r="C2656">
        <v>115522129</v>
      </c>
      <c r="D2656">
        <v>115959934</v>
      </c>
      <c r="E2656" t="s">
        <v>4448</v>
      </c>
      <c r="F2656">
        <v>0.31</v>
      </c>
      <c r="G2656" t="s">
        <v>5247</v>
      </c>
      <c r="H2656" t="s">
        <v>7843</v>
      </c>
      <c r="I2656" t="s">
        <v>10</v>
      </c>
      <c r="J2656" t="s">
        <v>2454</v>
      </c>
      <c r="K2656">
        <v>5</v>
      </c>
      <c r="L2656" t="s">
        <v>4485</v>
      </c>
      <c r="M2656">
        <v>7.6718520653767303E-2</v>
      </c>
      <c r="N2656">
        <v>0.70838481596383895</v>
      </c>
    </row>
    <row r="2657" spans="1:14">
      <c r="A2657" t="s">
        <v>2624</v>
      </c>
      <c r="B2657">
        <v>12</v>
      </c>
      <c r="C2657">
        <v>115522129</v>
      </c>
      <c r="D2657">
        <v>115959934</v>
      </c>
      <c r="E2657" t="s">
        <v>4448</v>
      </c>
      <c r="F2657">
        <v>7.0000000000000007E-2</v>
      </c>
      <c r="G2657" t="s">
        <v>5247</v>
      </c>
      <c r="H2657" t="s">
        <v>7844</v>
      </c>
      <c r="I2657" t="s">
        <v>14</v>
      </c>
      <c r="J2657" t="s">
        <v>2454</v>
      </c>
      <c r="K2657">
        <v>16</v>
      </c>
      <c r="L2657" t="s">
        <v>4543</v>
      </c>
      <c r="M2657">
        <v>1.34849283033924E-2</v>
      </c>
      <c r="N2657">
        <v>0.29301767695622299</v>
      </c>
    </row>
    <row r="2658" spans="1:14">
      <c r="A2658" t="s">
        <v>2625</v>
      </c>
      <c r="B2658">
        <v>14</v>
      </c>
      <c r="C2658">
        <v>82855280</v>
      </c>
      <c r="D2658">
        <v>83321624</v>
      </c>
      <c r="E2658" t="s">
        <v>4448</v>
      </c>
      <c r="F2658">
        <v>0</v>
      </c>
      <c r="G2658" t="s">
        <v>5247</v>
      </c>
      <c r="H2658" t="s">
        <v>7845</v>
      </c>
      <c r="I2658" t="s">
        <v>14</v>
      </c>
      <c r="J2658" t="s">
        <v>2454</v>
      </c>
      <c r="K2658">
        <v>16</v>
      </c>
      <c r="L2658" t="s">
        <v>5247</v>
      </c>
      <c r="M2658">
        <v>0</v>
      </c>
      <c r="N2658">
        <v>0.193607680534436</v>
      </c>
    </row>
    <row r="2659" spans="1:14">
      <c r="A2659" t="s">
        <v>2626</v>
      </c>
      <c r="B2659">
        <v>14</v>
      </c>
      <c r="C2659">
        <v>82769077</v>
      </c>
      <c r="D2659">
        <v>83235421</v>
      </c>
      <c r="E2659" t="s">
        <v>4448</v>
      </c>
      <c r="F2659">
        <v>0.93</v>
      </c>
      <c r="G2659" t="s">
        <v>5247</v>
      </c>
      <c r="H2659" t="s">
        <v>7846</v>
      </c>
      <c r="I2659" t="s">
        <v>13</v>
      </c>
      <c r="J2659" t="s">
        <v>2454</v>
      </c>
      <c r="K2659">
        <v>5</v>
      </c>
      <c r="L2659" t="s">
        <v>4463</v>
      </c>
      <c r="M2659">
        <v>0.491797704063893</v>
      </c>
      <c r="N2659">
        <v>0.99454737622257605</v>
      </c>
    </row>
    <row r="2660" spans="1:14">
      <c r="A2660" t="s">
        <v>2626</v>
      </c>
      <c r="B2660">
        <v>14</v>
      </c>
      <c r="C2660">
        <v>82769077</v>
      </c>
      <c r="D2660">
        <v>83235421</v>
      </c>
      <c r="E2660" t="s">
        <v>4448</v>
      </c>
      <c r="F2660">
        <v>0</v>
      </c>
      <c r="G2660" t="s">
        <v>5247</v>
      </c>
      <c r="H2660" t="s">
        <v>7847</v>
      </c>
      <c r="I2660" t="s">
        <v>14</v>
      </c>
      <c r="J2660" t="s">
        <v>2454</v>
      </c>
      <c r="K2660">
        <v>16</v>
      </c>
      <c r="L2660" t="s">
        <v>5247</v>
      </c>
      <c r="M2660">
        <v>0</v>
      </c>
      <c r="N2660">
        <v>0.193607680534436</v>
      </c>
    </row>
    <row r="2661" spans="1:14">
      <c r="A2661" t="s">
        <v>2629</v>
      </c>
      <c r="B2661">
        <v>14</v>
      </c>
      <c r="C2661">
        <v>82771070</v>
      </c>
      <c r="D2661">
        <v>83237414</v>
      </c>
      <c r="E2661" t="s">
        <v>4448</v>
      </c>
      <c r="F2661">
        <v>0</v>
      </c>
      <c r="G2661" t="s">
        <v>5247</v>
      </c>
      <c r="H2661" t="s">
        <v>5217</v>
      </c>
      <c r="I2661" t="s">
        <v>10</v>
      </c>
      <c r="J2661" t="s">
        <v>2454</v>
      </c>
      <c r="K2661">
        <v>7</v>
      </c>
      <c r="L2661" t="s">
        <v>5247</v>
      </c>
      <c r="M2661">
        <v>0</v>
      </c>
      <c r="N2661">
        <v>0.35433043506668699</v>
      </c>
    </row>
    <row r="2662" spans="1:14">
      <c r="A2662" t="s">
        <v>2629</v>
      </c>
      <c r="B2662">
        <v>14</v>
      </c>
      <c r="C2662">
        <v>82771070</v>
      </c>
      <c r="D2662">
        <v>83237414</v>
      </c>
      <c r="E2662" t="s">
        <v>4448</v>
      </c>
      <c r="F2662">
        <v>0</v>
      </c>
      <c r="G2662" t="s">
        <v>5247</v>
      </c>
      <c r="H2662" t="s">
        <v>5224</v>
      </c>
      <c r="I2662" t="s">
        <v>13</v>
      </c>
      <c r="J2662" t="s">
        <v>2454</v>
      </c>
      <c r="K2662">
        <v>7</v>
      </c>
      <c r="L2662" t="s">
        <v>5247</v>
      </c>
      <c r="M2662">
        <v>0</v>
      </c>
      <c r="N2662">
        <v>0.35433043506668699</v>
      </c>
    </row>
    <row r="2663" spans="1:14">
      <c r="A2663" t="s">
        <v>2629</v>
      </c>
      <c r="B2663">
        <v>14</v>
      </c>
      <c r="C2663">
        <v>82771070</v>
      </c>
      <c r="D2663">
        <v>83237414</v>
      </c>
      <c r="E2663" t="s">
        <v>4448</v>
      </c>
      <c r="F2663">
        <v>0</v>
      </c>
      <c r="G2663" t="s">
        <v>5247</v>
      </c>
      <c r="H2663" t="s">
        <v>7848</v>
      </c>
      <c r="I2663" t="s">
        <v>14</v>
      </c>
      <c r="J2663" t="s">
        <v>2454</v>
      </c>
      <c r="K2663">
        <v>16</v>
      </c>
      <c r="L2663" t="s">
        <v>5247</v>
      </c>
      <c r="M2663">
        <v>0</v>
      </c>
      <c r="N2663">
        <v>0.193607680534436</v>
      </c>
    </row>
    <row r="2664" spans="1:14">
      <c r="A2664" t="s">
        <v>2630</v>
      </c>
      <c r="B2664">
        <v>12</v>
      </c>
      <c r="C2664">
        <v>127240556</v>
      </c>
      <c r="D2664">
        <v>127725101</v>
      </c>
      <c r="E2664" t="s">
        <v>4448</v>
      </c>
      <c r="F2664">
        <v>0</v>
      </c>
      <c r="G2664" t="s">
        <v>5247</v>
      </c>
      <c r="H2664" t="s">
        <v>7849</v>
      </c>
      <c r="I2664" t="s">
        <v>14</v>
      </c>
      <c r="J2664" t="s">
        <v>2454</v>
      </c>
      <c r="K2664">
        <v>16</v>
      </c>
      <c r="L2664" t="s">
        <v>5247</v>
      </c>
      <c r="M2664">
        <v>0</v>
      </c>
      <c r="N2664">
        <v>0.193607680534436</v>
      </c>
    </row>
    <row r="2665" spans="1:14">
      <c r="A2665" t="s">
        <v>2631</v>
      </c>
      <c r="B2665">
        <v>13</v>
      </c>
      <c r="C2665">
        <v>54359811</v>
      </c>
      <c r="D2665">
        <v>54933946</v>
      </c>
      <c r="E2665" t="s">
        <v>4448</v>
      </c>
      <c r="F2665">
        <v>0</v>
      </c>
      <c r="G2665" t="s">
        <v>5247</v>
      </c>
      <c r="H2665" t="s">
        <v>7850</v>
      </c>
      <c r="I2665" t="s">
        <v>14</v>
      </c>
      <c r="J2665" t="s">
        <v>2454</v>
      </c>
      <c r="K2665">
        <v>16</v>
      </c>
      <c r="L2665" t="s">
        <v>5247</v>
      </c>
      <c r="M2665">
        <v>0</v>
      </c>
      <c r="N2665">
        <v>0.193607680534436</v>
      </c>
    </row>
    <row r="2666" spans="1:14">
      <c r="A2666" t="s">
        <v>2632</v>
      </c>
      <c r="B2666">
        <v>14</v>
      </c>
      <c r="C2666">
        <v>83279846</v>
      </c>
      <c r="D2666">
        <v>83746190</v>
      </c>
      <c r="E2666" t="s">
        <v>4448</v>
      </c>
      <c r="F2666">
        <v>0.46</v>
      </c>
      <c r="G2666" t="s">
        <v>5247</v>
      </c>
      <c r="H2666" t="s">
        <v>7851</v>
      </c>
      <c r="I2666" t="s">
        <v>10</v>
      </c>
      <c r="J2666" t="s">
        <v>2454</v>
      </c>
      <c r="K2666">
        <v>5</v>
      </c>
      <c r="L2666" t="s">
        <v>4458</v>
      </c>
      <c r="M2666">
        <v>0.148399839853145</v>
      </c>
      <c r="N2666">
        <v>0.80635875732950901</v>
      </c>
    </row>
    <row r="2667" spans="1:14">
      <c r="A2667" t="s">
        <v>2632</v>
      </c>
      <c r="B2667">
        <v>14</v>
      </c>
      <c r="C2667">
        <v>83279846</v>
      </c>
      <c r="D2667">
        <v>83746190</v>
      </c>
      <c r="E2667" t="s">
        <v>4448</v>
      </c>
      <c r="F2667">
        <v>0.16</v>
      </c>
      <c r="G2667" t="s">
        <v>5247</v>
      </c>
      <c r="H2667" t="s">
        <v>7852</v>
      </c>
      <c r="I2667" t="s">
        <v>14</v>
      </c>
      <c r="J2667" t="s">
        <v>2454</v>
      </c>
      <c r="K2667">
        <v>16</v>
      </c>
      <c r="L2667" t="s">
        <v>4545</v>
      </c>
      <c r="M2667">
        <v>5.1602574492917601E-2</v>
      </c>
      <c r="N2667">
        <v>0.40005064827049902</v>
      </c>
    </row>
    <row r="2668" spans="1:14">
      <c r="A2668" t="s">
        <v>2633</v>
      </c>
      <c r="B2668">
        <v>16</v>
      </c>
      <c r="C2668">
        <v>87029768</v>
      </c>
      <c r="D2668">
        <v>87063374</v>
      </c>
      <c r="E2668" t="s">
        <v>4448</v>
      </c>
      <c r="F2668">
        <v>0.11</v>
      </c>
      <c r="G2668" t="s">
        <v>5247</v>
      </c>
      <c r="H2668" t="s">
        <v>7853</v>
      </c>
      <c r="I2668" t="s">
        <v>14</v>
      </c>
      <c r="J2668" t="s">
        <v>2454</v>
      </c>
      <c r="K2668">
        <v>16</v>
      </c>
      <c r="L2668" t="s">
        <v>4483</v>
      </c>
      <c r="M2668">
        <v>2.8486301613217201E-2</v>
      </c>
      <c r="N2668">
        <v>0.34252768920364302</v>
      </c>
    </row>
    <row r="2669" spans="1:14">
      <c r="A2669" t="s">
        <v>2634</v>
      </c>
      <c r="B2669">
        <v>16</v>
      </c>
      <c r="C2669">
        <v>59540593</v>
      </c>
      <c r="D2669">
        <v>59574497</v>
      </c>
      <c r="E2669" t="s">
        <v>4448</v>
      </c>
      <c r="F2669">
        <v>0.48</v>
      </c>
      <c r="G2669" t="s">
        <v>5247</v>
      </c>
      <c r="H2669" t="s">
        <v>7854</v>
      </c>
      <c r="I2669" t="s">
        <v>13</v>
      </c>
      <c r="J2669" t="s">
        <v>2454</v>
      </c>
      <c r="K2669">
        <v>5</v>
      </c>
      <c r="L2669" t="s">
        <v>4549</v>
      </c>
      <c r="M2669">
        <v>0.15926236867858701</v>
      </c>
      <c r="N2669">
        <v>0.81811692991273999</v>
      </c>
    </row>
    <row r="2670" spans="1:14">
      <c r="A2670" t="s">
        <v>2634</v>
      </c>
      <c r="B2670">
        <v>16</v>
      </c>
      <c r="C2670">
        <v>59540593</v>
      </c>
      <c r="D2670">
        <v>59574497</v>
      </c>
      <c r="E2670" t="s">
        <v>4448</v>
      </c>
      <c r="F2670">
        <v>0.18</v>
      </c>
      <c r="G2670" t="s">
        <v>5247</v>
      </c>
      <c r="H2670" t="s">
        <v>7855</v>
      </c>
      <c r="I2670" t="s">
        <v>14</v>
      </c>
      <c r="J2670" t="s">
        <v>2454</v>
      </c>
      <c r="K2670">
        <v>16</v>
      </c>
      <c r="L2670" t="s">
        <v>4477</v>
      </c>
      <c r="M2670">
        <v>6.1913216705024303E-2</v>
      </c>
      <c r="N2670">
        <v>0.42199569883701499</v>
      </c>
    </row>
    <row r="2671" spans="1:14">
      <c r="A2671" t="s">
        <v>2635</v>
      </c>
      <c r="B2671">
        <v>18</v>
      </c>
      <c r="C2671">
        <v>64833502</v>
      </c>
      <c r="D2671">
        <v>62500738</v>
      </c>
      <c r="E2671" t="s">
        <v>4448</v>
      </c>
      <c r="F2671">
        <v>0.37</v>
      </c>
      <c r="G2671" t="s">
        <v>5247</v>
      </c>
      <c r="H2671" t="s">
        <v>7856</v>
      </c>
      <c r="I2671" t="s">
        <v>14</v>
      </c>
      <c r="J2671" t="s">
        <v>2454</v>
      </c>
      <c r="K2671">
        <v>16</v>
      </c>
      <c r="L2671" t="s">
        <v>4505</v>
      </c>
      <c r="M2671">
        <v>0.18124511290142301</v>
      </c>
      <c r="N2671">
        <v>0.60909288403753004</v>
      </c>
    </row>
    <row r="2672" spans="1:14">
      <c r="A2672" t="s">
        <v>2636</v>
      </c>
      <c r="B2672">
        <v>2</v>
      </c>
      <c r="C2672">
        <v>122633148</v>
      </c>
      <c r="D2672">
        <v>123390724</v>
      </c>
      <c r="E2672" t="s">
        <v>4448</v>
      </c>
      <c r="F2672">
        <v>0</v>
      </c>
      <c r="G2672" t="s">
        <v>5247</v>
      </c>
      <c r="H2672" t="s">
        <v>7857</v>
      </c>
      <c r="I2672" t="s">
        <v>14</v>
      </c>
      <c r="J2672" t="s">
        <v>2454</v>
      </c>
      <c r="K2672">
        <v>16</v>
      </c>
      <c r="L2672" t="s">
        <v>5247</v>
      </c>
      <c r="M2672">
        <v>0</v>
      </c>
      <c r="N2672">
        <v>0.193607680534436</v>
      </c>
    </row>
    <row r="2673" spans="1:14">
      <c r="A2673" t="s">
        <v>2637</v>
      </c>
      <c r="B2673">
        <v>20</v>
      </c>
      <c r="C2673">
        <v>55660517</v>
      </c>
      <c r="D2673">
        <v>54235575</v>
      </c>
      <c r="E2673" t="s">
        <v>4448</v>
      </c>
      <c r="F2673">
        <v>0</v>
      </c>
      <c r="G2673" t="s">
        <v>5247</v>
      </c>
      <c r="H2673" t="s">
        <v>7858</v>
      </c>
      <c r="I2673" t="s">
        <v>14</v>
      </c>
      <c r="J2673" t="s">
        <v>2454</v>
      </c>
      <c r="K2673">
        <v>16</v>
      </c>
      <c r="L2673" t="s">
        <v>5247</v>
      </c>
      <c r="M2673">
        <v>0</v>
      </c>
      <c r="N2673">
        <v>0.193607680534436</v>
      </c>
    </row>
    <row r="2674" spans="1:14">
      <c r="A2674" t="s">
        <v>2638</v>
      </c>
      <c r="B2674">
        <v>4</v>
      </c>
      <c r="C2674">
        <v>178773533</v>
      </c>
      <c r="D2674">
        <v>179694687</v>
      </c>
      <c r="E2674" t="s">
        <v>4448</v>
      </c>
      <c r="F2674">
        <v>0</v>
      </c>
      <c r="G2674" t="s">
        <v>5247</v>
      </c>
      <c r="H2674" t="s">
        <v>7859</v>
      </c>
      <c r="I2674" t="s">
        <v>14</v>
      </c>
      <c r="J2674" t="s">
        <v>2454</v>
      </c>
      <c r="K2674">
        <v>16</v>
      </c>
      <c r="L2674" t="s">
        <v>5247</v>
      </c>
      <c r="M2674">
        <v>0</v>
      </c>
      <c r="N2674">
        <v>0.193607680534436</v>
      </c>
    </row>
    <row r="2675" spans="1:14">
      <c r="A2675" t="s">
        <v>2639</v>
      </c>
      <c r="B2675">
        <v>5</v>
      </c>
      <c r="C2675">
        <v>25694859</v>
      </c>
      <c r="D2675">
        <v>25694968</v>
      </c>
      <c r="E2675" t="s">
        <v>4448</v>
      </c>
      <c r="F2675">
        <v>0</v>
      </c>
      <c r="G2675" t="s">
        <v>5247</v>
      </c>
      <c r="H2675" t="s">
        <v>7860</v>
      </c>
      <c r="I2675" t="s">
        <v>14</v>
      </c>
      <c r="J2675" t="s">
        <v>2454</v>
      </c>
      <c r="K2675">
        <v>16</v>
      </c>
      <c r="L2675" t="s">
        <v>5247</v>
      </c>
      <c r="M2675">
        <v>0</v>
      </c>
      <c r="N2675">
        <v>0.193607680534436</v>
      </c>
    </row>
    <row r="2676" spans="1:14">
      <c r="A2676" t="s">
        <v>2640</v>
      </c>
      <c r="B2676">
        <v>7</v>
      </c>
      <c r="C2676">
        <v>46660570</v>
      </c>
      <c r="D2676">
        <v>46700168</v>
      </c>
      <c r="E2676" t="s">
        <v>4448</v>
      </c>
      <c r="F2676">
        <v>0.38</v>
      </c>
      <c r="G2676" t="s">
        <v>5247</v>
      </c>
      <c r="H2676" t="s">
        <v>7861</v>
      </c>
      <c r="I2676" t="s">
        <v>14</v>
      </c>
      <c r="J2676" t="s">
        <v>2454</v>
      </c>
      <c r="K2676">
        <v>16</v>
      </c>
      <c r="L2676" t="s">
        <v>4441</v>
      </c>
      <c r="M2676">
        <v>0.18839871074100001</v>
      </c>
      <c r="N2676">
        <v>0.61806713258726498</v>
      </c>
    </row>
    <row r="2677" spans="1:14">
      <c r="A2677" t="s">
        <v>2641</v>
      </c>
      <c r="B2677">
        <v>1</v>
      </c>
      <c r="C2677">
        <v>208888089</v>
      </c>
      <c r="D2677">
        <v>209061434</v>
      </c>
      <c r="E2677" t="s">
        <v>4448</v>
      </c>
      <c r="F2677">
        <v>0.05</v>
      </c>
      <c r="G2677" t="s">
        <v>5247</v>
      </c>
      <c r="H2677" t="s">
        <v>7862</v>
      </c>
      <c r="I2677" t="s">
        <v>14</v>
      </c>
      <c r="J2677" t="s">
        <v>2454</v>
      </c>
      <c r="K2677">
        <v>16</v>
      </c>
      <c r="L2677" t="s">
        <v>4544</v>
      </c>
      <c r="M2677">
        <v>7.5593352321114398E-3</v>
      </c>
      <c r="N2677">
        <v>0.26668757724888098</v>
      </c>
    </row>
    <row r="2678" spans="1:14">
      <c r="A2678" t="s">
        <v>2642</v>
      </c>
      <c r="B2678">
        <v>1</v>
      </c>
      <c r="C2678">
        <v>208773842</v>
      </c>
      <c r="D2678">
        <v>208947187</v>
      </c>
      <c r="E2678" t="s">
        <v>4448</v>
      </c>
      <c r="F2678">
        <v>0.03</v>
      </c>
      <c r="G2678" t="s">
        <v>5247</v>
      </c>
      <c r="H2678" t="s">
        <v>7863</v>
      </c>
      <c r="I2678" t="s">
        <v>14</v>
      </c>
      <c r="J2678" t="s">
        <v>2454</v>
      </c>
      <c r="K2678">
        <v>16</v>
      </c>
      <c r="L2678" t="s">
        <v>4556</v>
      </c>
      <c r="M2678">
        <v>3.0372082184858002E-3</v>
      </c>
      <c r="N2678">
        <v>0.23895401148388401</v>
      </c>
    </row>
    <row r="2679" spans="1:14">
      <c r="A2679" t="s">
        <v>2643</v>
      </c>
      <c r="B2679">
        <v>1</v>
      </c>
      <c r="C2679">
        <v>208873758</v>
      </c>
      <c r="D2679">
        <v>209047103</v>
      </c>
      <c r="E2679" t="s">
        <v>4448</v>
      </c>
      <c r="F2679">
        <v>0</v>
      </c>
      <c r="G2679" t="s">
        <v>5247</v>
      </c>
      <c r="H2679" t="s">
        <v>7864</v>
      </c>
      <c r="I2679" t="s">
        <v>14</v>
      </c>
      <c r="J2679" t="s">
        <v>2454</v>
      </c>
      <c r="K2679">
        <v>16</v>
      </c>
      <c r="L2679" t="s">
        <v>5247</v>
      </c>
      <c r="M2679">
        <v>0</v>
      </c>
      <c r="N2679">
        <v>0.193607680534436</v>
      </c>
    </row>
    <row r="2680" spans="1:14">
      <c r="A2680" t="s">
        <v>2644</v>
      </c>
      <c r="B2680">
        <v>11</v>
      </c>
      <c r="C2680">
        <v>116354522</v>
      </c>
      <c r="D2680">
        <v>116225239</v>
      </c>
      <c r="E2680" t="s">
        <v>4448</v>
      </c>
      <c r="F2680">
        <v>0</v>
      </c>
      <c r="G2680" t="s">
        <v>5247</v>
      </c>
      <c r="H2680" t="s">
        <v>7865</v>
      </c>
      <c r="I2680" t="s">
        <v>14</v>
      </c>
      <c r="J2680" t="s">
        <v>2454</v>
      </c>
      <c r="K2680">
        <v>16</v>
      </c>
      <c r="L2680" t="s">
        <v>5247</v>
      </c>
      <c r="M2680">
        <v>0</v>
      </c>
      <c r="N2680">
        <v>0.193607680534436</v>
      </c>
    </row>
    <row r="2681" spans="1:14">
      <c r="A2681" t="s">
        <v>2645</v>
      </c>
      <c r="B2681">
        <v>14</v>
      </c>
      <c r="C2681">
        <v>98231000</v>
      </c>
      <c r="D2681">
        <v>98697337</v>
      </c>
      <c r="E2681" t="s">
        <v>4448</v>
      </c>
      <c r="F2681">
        <v>0.17</v>
      </c>
      <c r="G2681" t="s">
        <v>5247</v>
      </c>
      <c r="H2681" t="s">
        <v>7866</v>
      </c>
      <c r="I2681" t="s">
        <v>13</v>
      </c>
      <c r="J2681" t="s">
        <v>2454</v>
      </c>
      <c r="K2681">
        <v>5</v>
      </c>
      <c r="L2681" t="s">
        <v>4509</v>
      </c>
      <c r="M2681">
        <v>2.7261974104180301E-2</v>
      </c>
      <c r="N2681">
        <v>0.59949645265271501</v>
      </c>
    </row>
    <row r="2682" spans="1:14">
      <c r="A2682" t="s">
        <v>2645</v>
      </c>
      <c r="B2682">
        <v>14</v>
      </c>
      <c r="C2682">
        <v>98231000</v>
      </c>
      <c r="D2682">
        <v>98697337</v>
      </c>
      <c r="E2682" t="s">
        <v>4448</v>
      </c>
      <c r="F2682">
        <v>0.31</v>
      </c>
      <c r="G2682" t="s">
        <v>5247</v>
      </c>
      <c r="H2682" t="s">
        <v>7867</v>
      </c>
      <c r="I2682" t="s">
        <v>14</v>
      </c>
      <c r="J2682" t="s">
        <v>2454</v>
      </c>
      <c r="K2682">
        <v>16</v>
      </c>
      <c r="L2682" t="s">
        <v>4485</v>
      </c>
      <c r="M2682">
        <v>0.13998639527478901</v>
      </c>
      <c r="N2682">
        <v>0.553584523328297</v>
      </c>
    </row>
    <row r="2683" spans="1:14">
      <c r="A2683" t="s">
        <v>2646</v>
      </c>
      <c r="B2683">
        <v>13</v>
      </c>
      <c r="C2683">
        <v>81507015</v>
      </c>
      <c r="D2683">
        <v>82081150</v>
      </c>
      <c r="E2683" t="s">
        <v>4448</v>
      </c>
      <c r="F2683">
        <v>0</v>
      </c>
      <c r="G2683" t="s">
        <v>5247</v>
      </c>
      <c r="H2683" t="s">
        <v>7868</v>
      </c>
      <c r="I2683" t="s">
        <v>14</v>
      </c>
      <c r="J2683" t="s">
        <v>2454</v>
      </c>
      <c r="K2683">
        <v>16</v>
      </c>
      <c r="L2683" t="s">
        <v>5247</v>
      </c>
      <c r="M2683">
        <v>0</v>
      </c>
      <c r="N2683">
        <v>0.193607680534436</v>
      </c>
    </row>
    <row r="2684" spans="1:14">
      <c r="A2684" t="s">
        <v>2647</v>
      </c>
      <c r="B2684">
        <v>14</v>
      </c>
      <c r="C2684">
        <v>82863997</v>
      </c>
      <c r="D2684">
        <v>83330341</v>
      </c>
      <c r="E2684" t="s">
        <v>4448</v>
      </c>
      <c r="F2684">
        <v>0</v>
      </c>
      <c r="G2684" t="s">
        <v>5247</v>
      </c>
      <c r="H2684" t="s">
        <v>7869</v>
      </c>
      <c r="I2684" t="s">
        <v>14</v>
      </c>
      <c r="J2684" t="s">
        <v>2454</v>
      </c>
      <c r="K2684">
        <v>16</v>
      </c>
      <c r="L2684" t="s">
        <v>5247</v>
      </c>
      <c r="M2684">
        <v>0</v>
      </c>
      <c r="N2684">
        <v>0.193607680534436</v>
      </c>
    </row>
    <row r="2685" spans="1:14">
      <c r="A2685" t="s">
        <v>2648</v>
      </c>
      <c r="B2685">
        <v>18</v>
      </c>
      <c r="C2685">
        <v>78145569</v>
      </c>
      <c r="D2685">
        <v>75905569</v>
      </c>
      <c r="E2685" t="s">
        <v>4448</v>
      </c>
      <c r="F2685">
        <v>0</v>
      </c>
      <c r="G2685" t="s">
        <v>5247</v>
      </c>
      <c r="H2685" t="s">
        <v>7870</v>
      </c>
      <c r="I2685" t="s">
        <v>14</v>
      </c>
      <c r="J2685" t="s">
        <v>2454</v>
      </c>
      <c r="K2685">
        <v>16</v>
      </c>
      <c r="L2685" t="s">
        <v>5247</v>
      </c>
      <c r="M2685">
        <v>0</v>
      </c>
      <c r="N2685">
        <v>0.193607680534436</v>
      </c>
    </row>
    <row r="2686" spans="1:14">
      <c r="A2686" t="s">
        <v>2649</v>
      </c>
      <c r="B2686">
        <v>20</v>
      </c>
      <c r="C2686">
        <v>56924534</v>
      </c>
      <c r="D2686">
        <v>55499590</v>
      </c>
      <c r="E2686" t="s">
        <v>4448</v>
      </c>
      <c r="F2686">
        <v>0</v>
      </c>
      <c r="G2686" t="s">
        <v>5247</v>
      </c>
      <c r="H2686" t="s">
        <v>7871</v>
      </c>
      <c r="I2686" t="s">
        <v>14</v>
      </c>
      <c r="J2686" t="s">
        <v>2454</v>
      </c>
      <c r="K2686">
        <v>16</v>
      </c>
      <c r="L2686" t="s">
        <v>5247</v>
      </c>
      <c r="M2686">
        <v>0</v>
      </c>
      <c r="N2686">
        <v>0.193607680534436</v>
      </c>
    </row>
    <row r="2687" spans="1:14">
      <c r="A2687" t="s">
        <v>2650</v>
      </c>
      <c r="B2687">
        <v>22</v>
      </c>
      <c r="C2687">
        <v>49055083</v>
      </c>
      <c r="D2687">
        <v>49450895</v>
      </c>
      <c r="E2687" t="s">
        <v>4448</v>
      </c>
      <c r="F2687">
        <v>0.14000000000000001</v>
      </c>
      <c r="G2687" t="s">
        <v>5247</v>
      </c>
      <c r="H2687" t="s">
        <v>7872</v>
      </c>
      <c r="I2687" t="s">
        <v>10</v>
      </c>
      <c r="J2687" t="s">
        <v>2454</v>
      </c>
      <c r="K2687">
        <v>5</v>
      </c>
      <c r="L2687" t="s">
        <v>4454</v>
      </c>
      <c r="M2687">
        <v>1.9327183966870099E-2</v>
      </c>
      <c r="N2687">
        <v>0.57350019067701596</v>
      </c>
    </row>
    <row r="2688" spans="1:14">
      <c r="A2688" t="s">
        <v>2650</v>
      </c>
      <c r="B2688">
        <v>22</v>
      </c>
      <c r="C2688">
        <v>49055083</v>
      </c>
      <c r="D2688">
        <v>49450895</v>
      </c>
      <c r="E2688" t="s">
        <v>4448</v>
      </c>
      <c r="F2688">
        <v>0.08</v>
      </c>
      <c r="G2688" t="s">
        <v>5247</v>
      </c>
      <c r="H2688" t="s">
        <v>7873</v>
      </c>
      <c r="I2688" t="s">
        <v>14</v>
      </c>
      <c r="J2688" t="s">
        <v>2454</v>
      </c>
      <c r="K2688">
        <v>16</v>
      </c>
      <c r="L2688" t="s">
        <v>4447</v>
      </c>
      <c r="M2688">
        <v>1.6879457268963199E-2</v>
      </c>
      <c r="N2688">
        <v>0.305750994379963</v>
      </c>
    </row>
    <row r="2689" spans="1:14">
      <c r="A2689" t="s">
        <v>2651</v>
      </c>
      <c r="B2689">
        <v>3</v>
      </c>
      <c r="C2689">
        <v>5745167</v>
      </c>
      <c r="D2689">
        <v>5786854</v>
      </c>
      <c r="E2689" t="s">
        <v>4448</v>
      </c>
      <c r="F2689">
        <v>0.22</v>
      </c>
      <c r="G2689" t="s">
        <v>5247</v>
      </c>
      <c r="H2689" t="s">
        <v>7874</v>
      </c>
      <c r="I2689" t="s">
        <v>14</v>
      </c>
      <c r="J2689" t="s">
        <v>2454</v>
      </c>
      <c r="K2689">
        <v>16</v>
      </c>
      <c r="L2689" t="s">
        <v>4476</v>
      </c>
      <c r="M2689">
        <v>8.4047540128129095E-2</v>
      </c>
      <c r="N2689">
        <v>0.46437276097115499</v>
      </c>
    </row>
    <row r="2690" spans="1:14">
      <c r="A2690" t="s">
        <v>2652</v>
      </c>
      <c r="B2690">
        <v>6</v>
      </c>
      <c r="C2690">
        <v>14638119</v>
      </c>
      <c r="D2690">
        <v>14638350</v>
      </c>
      <c r="E2690" t="s">
        <v>4448</v>
      </c>
      <c r="F2690">
        <v>0</v>
      </c>
      <c r="G2690" t="s">
        <v>5247</v>
      </c>
      <c r="H2690" t="s">
        <v>7875</v>
      </c>
      <c r="I2690" t="s">
        <v>10</v>
      </c>
      <c r="J2690" t="s">
        <v>2454</v>
      </c>
      <c r="K2690">
        <v>5</v>
      </c>
      <c r="L2690" t="s">
        <v>5247</v>
      </c>
      <c r="M2690">
        <v>3.1392529421349397E-17</v>
      </c>
      <c r="N2690">
        <v>0.43448246478317498</v>
      </c>
    </row>
    <row r="2691" spans="1:14">
      <c r="A2691" t="s">
        <v>2652</v>
      </c>
      <c r="B2691">
        <v>6</v>
      </c>
      <c r="C2691">
        <v>14638119</v>
      </c>
      <c r="D2691">
        <v>14638350</v>
      </c>
      <c r="E2691" t="s">
        <v>4448</v>
      </c>
      <c r="F2691">
        <v>0.2</v>
      </c>
      <c r="G2691" t="s">
        <v>5247</v>
      </c>
      <c r="H2691" t="s">
        <v>7876</v>
      </c>
      <c r="I2691" t="s">
        <v>13</v>
      </c>
      <c r="J2691" t="s">
        <v>2454</v>
      </c>
      <c r="K2691">
        <v>6</v>
      </c>
      <c r="L2691" t="s">
        <v>4484</v>
      </c>
      <c r="M2691">
        <v>4.1118469700720098E-2</v>
      </c>
      <c r="N2691">
        <v>0.59308210304057896</v>
      </c>
    </row>
    <row r="2692" spans="1:14">
      <c r="A2692" t="s">
        <v>2652</v>
      </c>
      <c r="B2692">
        <v>6</v>
      </c>
      <c r="C2692">
        <v>14638119</v>
      </c>
      <c r="D2692">
        <v>14638350</v>
      </c>
      <c r="E2692" t="s">
        <v>4448</v>
      </c>
      <c r="F2692">
        <v>0.43</v>
      </c>
      <c r="G2692" t="s">
        <v>5247</v>
      </c>
      <c r="H2692" t="s">
        <v>7877</v>
      </c>
      <c r="I2692" t="s">
        <v>14</v>
      </c>
      <c r="J2692" t="s">
        <v>2454</v>
      </c>
      <c r="K2692">
        <v>16</v>
      </c>
      <c r="L2692" t="s">
        <v>4520</v>
      </c>
      <c r="M2692">
        <v>0.22529371473349299</v>
      </c>
      <c r="N2692">
        <v>0.66181136054132805</v>
      </c>
    </row>
    <row r="2693" spans="1:14">
      <c r="A2693" t="s">
        <v>2654</v>
      </c>
      <c r="B2693">
        <v>2</v>
      </c>
      <c r="C2693">
        <v>221102638</v>
      </c>
      <c r="D2693">
        <v>221967358</v>
      </c>
      <c r="E2693" t="s">
        <v>4448</v>
      </c>
      <c r="F2693">
        <v>0.33</v>
      </c>
      <c r="G2693" t="s">
        <v>5247</v>
      </c>
      <c r="H2693" t="s">
        <v>7878</v>
      </c>
      <c r="I2693" t="s">
        <v>14</v>
      </c>
      <c r="J2693" t="s">
        <v>2454</v>
      </c>
      <c r="K2693">
        <v>16</v>
      </c>
      <c r="L2693" t="s">
        <v>4487</v>
      </c>
      <c r="M2693">
        <v>0.15341403634209599</v>
      </c>
      <c r="N2693">
        <v>0.57241257503961196</v>
      </c>
    </row>
    <row r="2694" spans="1:14">
      <c r="A2694" t="s">
        <v>2655</v>
      </c>
      <c r="B2694">
        <v>11</v>
      </c>
      <c r="C2694">
        <v>98379361</v>
      </c>
      <c r="D2694">
        <v>98250089</v>
      </c>
      <c r="E2694" t="s">
        <v>4448</v>
      </c>
      <c r="F2694">
        <v>0</v>
      </c>
      <c r="G2694" t="s">
        <v>5247</v>
      </c>
      <c r="H2694" t="s">
        <v>7879</v>
      </c>
      <c r="I2694" t="s">
        <v>14</v>
      </c>
      <c r="J2694" t="s">
        <v>2454</v>
      </c>
      <c r="K2694">
        <v>16</v>
      </c>
      <c r="L2694" t="s">
        <v>5247</v>
      </c>
      <c r="M2694">
        <v>0</v>
      </c>
      <c r="N2694">
        <v>0.193607680534436</v>
      </c>
    </row>
    <row r="2695" spans="1:14">
      <c r="A2695" t="s">
        <v>2656</v>
      </c>
      <c r="B2695">
        <v>12</v>
      </c>
      <c r="C2695">
        <v>115462889</v>
      </c>
      <c r="D2695">
        <v>115900694</v>
      </c>
      <c r="E2695" t="s">
        <v>4448</v>
      </c>
      <c r="F2695">
        <v>0.13</v>
      </c>
      <c r="G2695" t="s">
        <v>5247</v>
      </c>
      <c r="H2695" t="s">
        <v>7880</v>
      </c>
      <c r="I2695" t="s">
        <v>14</v>
      </c>
      <c r="J2695" t="s">
        <v>2454</v>
      </c>
      <c r="K2695">
        <v>16</v>
      </c>
      <c r="L2695" t="s">
        <v>4456</v>
      </c>
      <c r="M2695">
        <v>3.7231133725714703E-2</v>
      </c>
      <c r="N2695">
        <v>0.36603854986976803</v>
      </c>
    </row>
    <row r="2696" spans="1:14">
      <c r="A2696" t="s">
        <v>2657</v>
      </c>
      <c r="B2696">
        <v>13</v>
      </c>
      <c r="C2696">
        <v>90398278</v>
      </c>
      <c r="D2696">
        <v>91050532</v>
      </c>
      <c r="E2696" t="s">
        <v>4448</v>
      </c>
      <c r="F2696">
        <v>0.12</v>
      </c>
      <c r="G2696" t="s">
        <v>5247</v>
      </c>
      <c r="H2696" t="s">
        <v>7881</v>
      </c>
      <c r="I2696" t="s">
        <v>14</v>
      </c>
      <c r="J2696" t="s">
        <v>2454</v>
      </c>
      <c r="K2696">
        <v>16</v>
      </c>
      <c r="L2696" t="s">
        <v>4457</v>
      </c>
      <c r="M2696">
        <v>3.2767774577422103E-2</v>
      </c>
      <c r="N2696">
        <v>0.35437406262874999</v>
      </c>
    </row>
    <row r="2697" spans="1:14">
      <c r="A2697" t="s">
        <v>2658</v>
      </c>
      <c r="B2697">
        <v>13</v>
      </c>
      <c r="C2697">
        <v>103698606</v>
      </c>
      <c r="D2697">
        <v>104350956</v>
      </c>
      <c r="E2697" t="s">
        <v>4448</v>
      </c>
      <c r="F2697">
        <v>0</v>
      </c>
      <c r="G2697" t="s">
        <v>5247</v>
      </c>
      <c r="H2697" t="s">
        <v>7882</v>
      </c>
      <c r="I2697" t="s">
        <v>14</v>
      </c>
      <c r="J2697" t="s">
        <v>2454</v>
      </c>
      <c r="K2697">
        <v>16</v>
      </c>
      <c r="L2697" t="s">
        <v>5247</v>
      </c>
      <c r="M2697">
        <v>0</v>
      </c>
      <c r="N2697">
        <v>0.193607680534436</v>
      </c>
    </row>
    <row r="2698" spans="1:14">
      <c r="A2698" t="s">
        <v>2659</v>
      </c>
      <c r="B2698">
        <v>13</v>
      </c>
      <c r="C2698">
        <v>103444248</v>
      </c>
      <c r="D2698">
        <v>104096598</v>
      </c>
      <c r="E2698" t="s">
        <v>4448</v>
      </c>
      <c r="F2698">
        <v>0</v>
      </c>
      <c r="G2698" t="s">
        <v>5247</v>
      </c>
      <c r="H2698" t="s">
        <v>7883</v>
      </c>
      <c r="I2698" t="s">
        <v>14</v>
      </c>
      <c r="J2698" t="s">
        <v>2454</v>
      </c>
      <c r="K2698">
        <v>16</v>
      </c>
      <c r="L2698" t="s">
        <v>5247</v>
      </c>
      <c r="M2698">
        <v>0</v>
      </c>
      <c r="N2698">
        <v>0.193607680534436</v>
      </c>
    </row>
    <row r="2699" spans="1:14">
      <c r="A2699" t="s">
        <v>2660</v>
      </c>
      <c r="B2699">
        <v>13</v>
      </c>
      <c r="C2699">
        <v>104550712</v>
      </c>
      <c r="D2699">
        <v>105203063</v>
      </c>
      <c r="E2699" t="s">
        <v>4448</v>
      </c>
      <c r="F2699">
        <v>0.12</v>
      </c>
      <c r="G2699" t="s">
        <v>5247</v>
      </c>
      <c r="H2699" t="s">
        <v>7884</v>
      </c>
      <c r="I2699" t="s">
        <v>14</v>
      </c>
      <c r="J2699" t="s">
        <v>2454</v>
      </c>
      <c r="K2699">
        <v>16</v>
      </c>
      <c r="L2699" t="s">
        <v>4457</v>
      </c>
      <c r="M2699">
        <v>3.2767774577422103E-2</v>
      </c>
      <c r="N2699">
        <v>0.35437406262874999</v>
      </c>
    </row>
    <row r="2700" spans="1:14">
      <c r="A2700" t="s">
        <v>2661</v>
      </c>
      <c r="B2700">
        <v>14</v>
      </c>
      <c r="C2700">
        <v>84154913</v>
      </c>
      <c r="D2700">
        <v>84621257</v>
      </c>
      <c r="E2700" t="s">
        <v>4448</v>
      </c>
      <c r="F2700">
        <v>0</v>
      </c>
      <c r="G2700" t="s">
        <v>5247</v>
      </c>
      <c r="H2700" t="s">
        <v>7885</v>
      </c>
      <c r="I2700" t="s">
        <v>14</v>
      </c>
      <c r="J2700" t="s">
        <v>2454</v>
      </c>
      <c r="K2700">
        <v>16</v>
      </c>
      <c r="L2700" t="s">
        <v>5247</v>
      </c>
      <c r="M2700">
        <v>0</v>
      </c>
      <c r="N2700">
        <v>0.193607680534436</v>
      </c>
    </row>
    <row r="2701" spans="1:14">
      <c r="A2701" t="s">
        <v>2662</v>
      </c>
      <c r="B2701">
        <v>16</v>
      </c>
      <c r="C2701">
        <v>8236847</v>
      </c>
      <c r="D2701">
        <v>8286849</v>
      </c>
      <c r="E2701" t="s">
        <v>4448</v>
      </c>
      <c r="F2701">
        <v>0</v>
      </c>
      <c r="G2701" t="s">
        <v>5247</v>
      </c>
      <c r="H2701" t="s">
        <v>7886</v>
      </c>
      <c r="I2701" t="s">
        <v>14</v>
      </c>
      <c r="J2701" t="s">
        <v>2454</v>
      </c>
      <c r="K2701">
        <v>16</v>
      </c>
      <c r="L2701" t="s">
        <v>5247</v>
      </c>
      <c r="M2701">
        <v>0</v>
      </c>
      <c r="N2701">
        <v>0.193607680534436</v>
      </c>
    </row>
    <row r="2702" spans="1:14">
      <c r="A2702" t="s">
        <v>2663</v>
      </c>
      <c r="B2702">
        <v>16</v>
      </c>
      <c r="C2702">
        <v>82424838</v>
      </c>
      <c r="D2702">
        <v>82458443</v>
      </c>
      <c r="E2702" t="s">
        <v>4448</v>
      </c>
      <c r="F2702">
        <v>0.02</v>
      </c>
      <c r="G2702" t="s">
        <v>5247</v>
      </c>
      <c r="H2702" t="s">
        <v>7887</v>
      </c>
      <c r="I2702" t="s">
        <v>14</v>
      </c>
      <c r="J2702" t="s">
        <v>2454</v>
      </c>
      <c r="K2702">
        <v>16</v>
      </c>
      <c r="L2702" t="s">
        <v>4475</v>
      </c>
      <c r="M2702">
        <v>1.4372521617873901E-3</v>
      </c>
      <c r="N2702">
        <v>0.224426121151272</v>
      </c>
    </row>
    <row r="2703" spans="1:14">
      <c r="A2703" t="s">
        <v>2664</v>
      </c>
      <c r="B2703">
        <v>17</v>
      </c>
      <c r="C2703">
        <v>12434276</v>
      </c>
      <c r="D2703">
        <v>12337593</v>
      </c>
      <c r="E2703" t="s">
        <v>4448</v>
      </c>
      <c r="F2703">
        <v>0.28999999999999998</v>
      </c>
      <c r="G2703" t="s">
        <v>5247</v>
      </c>
      <c r="H2703" t="s">
        <v>7888</v>
      </c>
      <c r="I2703" t="s">
        <v>14</v>
      </c>
      <c r="J2703" t="s">
        <v>2454</v>
      </c>
      <c r="K2703">
        <v>16</v>
      </c>
      <c r="L2703" t="s">
        <v>4488</v>
      </c>
      <c r="M2703">
        <v>0.12690074085692801</v>
      </c>
      <c r="N2703">
        <v>0.53441448496753496</v>
      </c>
    </row>
    <row r="2704" spans="1:14">
      <c r="A2704" t="s">
        <v>2665</v>
      </c>
      <c r="B2704">
        <v>18</v>
      </c>
      <c r="C2704">
        <v>73528385</v>
      </c>
      <c r="D2704">
        <v>71195620</v>
      </c>
      <c r="E2704" t="s">
        <v>4448</v>
      </c>
      <c r="F2704">
        <v>0</v>
      </c>
      <c r="G2704" t="s">
        <v>5247</v>
      </c>
      <c r="H2704" t="s">
        <v>7889</v>
      </c>
      <c r="I2704" t="s">
        <v>10</v>
      </c>
      <c r="J2704" t="s">
        <v>2454</v>
      </c>
      <c r="K2704">
        <v>6</v>
      </c>
      <c r="L2704" t="s">
        <v>5247</v>
      </c>
      <c r="M2704">
        <v>0</v>
      </c>
      <c r="N2704">
        <v>0.39033428790216501</v>
      </c>
    </row>
    <row r="2705" spans="1:14">
      <c r="A2705" t="s">
        <v>2665</v>
      </c>
      <c r="B2705">
        <v>18</v>
      </c>
      <c r="C2705">
        <v>73528385</v>
      </c>
      <c r="D2705">
        <v>71195620</v>
      </c>
      <c r="E2705" t="s">
        <v>4448</v>
      </c>
      <c r="F2705">
        <v>0.08</v>
      </c>
      <c r="G2705" t="s">
        <v>5247</v>
      </c>
      <c r="H2705" t="s">
        <v>7890</v>
      </c>
      <c r="I2705" t="s">
        <v>13</v>
      </c>
      <c r="J2705" t="s">
        <v>2454</v>
      </c>
      <c r="K2705">
        <v>5</v>
      </c>
      <c r="L2705" t="s">
        <v>4447</v>
      </c>
      <c r="M2705">
        <v>6.9873875802577102E-3</v>
      </c>
      <c r="N2705">
        <v>0.51797788283760904</v>
      </c>
    </row>
    <row r="2706" spans="1:14">
      <c r="A2706" t="s">
        <v>2665</v>
      </c>
      <c r="B2706">
        <v>18</v>
      </c>
      <c r="C2706">
        <v>73528385</v>
      </c>
      <c r="D2706">
        <v>71195620</v>
      </c>
      <c r="E2706" t="s">
        <v>4448</v>
      </c>
      <c r="F2706">
        <v>0.34</v>
      </c>
      <c r="G2706" t="s">
        <v>5247</v>
      </c>
      <c r="H2706" t="s">
        <v>7891</v>
      </c>
      <c r="I2706" t="s">
        <v>14</v>
      </c>
      <c r="J2706" t="s">
        <v>2454</v>
      </c>
      <c r="K2706">
        <v>16</v>
      </c>
      <c r="L2706" t="s">
        <v>4565</v>
      </c>
      <c r="M2706">
        <v>0.16025192850287201</v>
      </c>
      <c r="N2706">
        <v>0.58170252926814703</v>
      </c>
    </row>
    <row r="2707" spans="1:14">
      <c r="A2707" t="s">
        <v>2666</v>
      </c>
      <c r="B2707">
        <v>18</v>
      </c>
      <c r="C2707">
        <v>1483440</v>
      </c>
      <c r="D2707">
        <v>1483441</v>
      </c>
      <c r="E2707" t="s">
        <v>4448</v>
      </c>
      <c r="F2707">
        <v>0</v>
      </c>
      <c r="G2707" t="s">
        <v>5247</v>
      </c>
      <c r="H2707" t="s">
        <v>7892</v>
      </c>
      <c r="I2707" t="s">
        <v>14</v>
      </c>
      <c r="J2707" t="s">
        <v>2454</v>
      </c>
      <c r="K2707">
        <v>16</v>
      </c>
      <c r="L2707" t="s">
        <v>5247</v>
      </c>
      <c r="M2707">
        <v>0</v>
      </c>
      <c r="N2707">
        <v>0.193607680534436</v>
      </c>
    </row>
    <row r="2708" spans="1:14">
      <c r="A2708" t="s">
        <v>2667</v>
      </c>
      <c r="B2708">
        <v>18</v>
      </c>
      <c r="C2708">
        <v>1488616</v>
      </c>
      <c r="D2708">
        <v>1488617</v>
      </c>
      <c r="E2708" t="s">
        <v>4448</v>
      </c>
      <c r="F2708">
        <v>0.08</v>
      </c>
      <c r="G2708" t="s">
        <v>5247</v>
      </c>
      <c r="H2708" t="s">
        <v>7893</v>
      </c>
      <c r="I2708" t="s">
        <v>14</v>
      </c>
      <c r="J2708" t="s">
        <v>2454</v>
      </c>
      <c r="K2708">
        <v>16</v>
      </c>
      <c r="L2708" t="s">
        <v>4447</v>
      </c>
      <c r="M2708">
        <v>1.6879457268963199E-2</v>
      </c>
      <c r="N2708">
        <v>0.305750994379963</v>
      </c>
    </row>
    <row r="2709" spans="1:14">
      <c r="A2709" t="s">
        <v>2668</v>
      </c>
      <c r="B2709">
        <v>20</v>
      </c>
      <c r="C2709">
        <v>56910798</v>
      </c>
      <c r="D2709">
        <v>55485854</v>
      </c>
      <c r="E2709" t="s">
        <v>4448</v>
      </c>
      <c r="F2709">
        <v>0.28999999999999998</v>
      </c>
      <c r="G2709" t="s">
        <v>5247</v>
      </c>
      <c r="H2709" t="s">
        <v>7894</v>
      </c>
      <c r="I2709" t="s">
        <v>14</v>
      </c>
      <c r="J2709" t="s">
        <v>2454</v>
      </c>
      <c r="K2709">
        <v>16</v>
      </c>
      <c r="L2709" t="s">
        <v>4488</v>
      </c>
      <c r="M2709">
        <v>0.12690074085692801</v>
      </c>
      <c r="N2709">
        <v>0.53441448496753496</v>
      </c>
    </row>
    <row r="2710" spans="1:14">
      <c r="A2710" t="s">
        <v>2669</v>
      </c>
      <c r="B2710">
        <v>8</v>
      </c>
      <c r="C2710">
        <v>136458126</v>
      </c>
      <c r="D2710">
        <v>137470369</v>
      </c>
      <c r="E2710" t="s">
        <v>4448</v>
      </c>
      <c r="F2710">
        <v>0.56000000000000005</v>
      </c>
      <c r="G2710" t="s">
        <v>5247</v>
      </c>
      <c r="H2710" t="s">
        <v>7895</v>
      </c>
      <c r="I2710" t="s">
        <v>14</v>
      </c>
      <c r="J2710" t="s">
        <v>2454</v>
      </c>
      <c r="K2710">
        <v>16</v>
      </c>
      <c r="L2710" t="s">
        <v>4453</v>
      </c>
      <c r="M2710">
        <v>0.329660255894415</v>
      </c>
      <c r="N2710">
        <v>0.76710682244145301</v>
      </c>
    </row>
    <row r="2711" spans="1:14">
      <c r="A2711" t="s">
        <v>2670</v>
      </c>
      <c r="B2711">
        <v>3</v>
      </c>
      <c r="C2711">
        <v>71986686</v>
      </c>
      <c r="D2711">
        <v>72035837</v>
      </c>
      <c r="E2711" t="s">
        <v>4448</v>
      </c>
      <c r="F2711">
        <v>0</v>
      </c>
      <c r="G2711" t="s">
        <v>5247</v>
      </c>
      <c r="H2711" t="s">
        <v>7896</v>
      </c>
      <c r="I2711" t="s">
        <v>14</v>
      </c>
      <c r="J2711" t="s">
        <v>2454</v>
      </c>
      <c r="K2711">
        <v>16</v>
      </c>
      <c r="L2711" t="s">
        <v>5247</v>
      </c>
      <c r="M2711">
        <v>0</v>
      </c>
      <c r="N2711">
        <v>0.193607680534436</v>
      </c>
    </row>
    <row r="2712" spans="1:14">
      <c r="A2712" t="s">
        <v>2671</v>
      </c>
      <c r="B2712">
        <v>22</v>
      </c>
      <c r="C2712">
        <v>47437863</v>
      </c>
      <c r="D2712">
        <v>47833613</v>
      </c>
      <c r="E2712" t="s">
        <v>4448</v>
      </c>
      <c r="F2712">
        <v>0.06</v>
      </c>
      <c r="G2712" t="s">
        <v>5247</v>
      </c>
      <c r="H2712" t="s">
        <v>7897</v>
      </c>
      <c r="I2712" t="s">
        <v>14</v>
      </c>
      <c r="J2712" t="s">
        <v>2454</v>
      </c>
      <c r="K2712">
        <v>16</v>
      </c>
      <c r="L2712" t="s">
        <v>4460</v>
      </c>
      <c r="M2712">
        <v>1.03676375678321E-2</v>
      </c>
      <c r="N2712">
        <v>0.28000712130247202</v>
      </c>
    </row>
    <row r="2713" spans="1:14">
      <c r="A2713" t="s">
        <v>2672</v>
      </c>
      <c r="B2713">
        <v>22</v>
      </c>
      <c r="C2713">
        <v>47456294</v>
      </c>
      <c r="D2713">
        <v>47852043</v>
      </c>
      <c r="E2713" t="s">
        <v>4448</v>
      </c>
      <c r="F2713">
        <v>0.47</v>
      </c>
      <c r="G2713" t="s">
        <v>5247</v>
      </c>
      <c r="H2713" t="s">
        <v>7898</v>
      </c>
      <c r="I2713" t="s">
        <v>10</v>
      </c>
      <c r="J2713" t="s">
        <v>2454</v>
      </c>
      <c r="K2713">
        <v>6</v>
      </c>
      <c r="L2713" t="s">
        <v>4471</v>
      </c>
      <c r="M2713">
        <v>0.16966933275412399</v>
      </c>
      <c r="N2713">
        <v>0.79375072452000595</v>
      </c>
    </row>
    <row r="2714" spans="1:14">
      <c r="A2714" t="s">
        <v>2672</v>
      </c>
      <c r="B2714">
        <v>22</v>
      </c>
      <c r="C2714">
        <v>47456294</v>
      </c>
      <c r="D2714">
        <v>47852043</v>
      </c>
      <c r="E2714" t="s">
        <v>4448</v>
      </c>
      <c r="F2714">
        <v>0.49</v>
      </c>
      <c r="G2714" t="s">
        <v>5247</v>
      </c>
      <c r="H2714" t="s">
        <v>7899</v>
      </c>
      <c r="I2714" t="s">
        <v>13</v>
      </c>
      <c r="J2714" t="s">
        <v>2454</v>
      </c>
      <c r="K2714">
        <v>5</v>
      </c>
      <c r="L2714" t="s">
        <v>4510</v>
      </c>
      <c r="M2714">
        <v>0.16480568364856299</v>
      </c>
      <c r="N2714">
        <v>0.82388396564709998</v>
      </c>
    </row>
    <row r="2715" spans="1:14">
      <c r="A2715" t="s">
        <v>2672</v>
      </c>
      <c r="B2715">
        <v>22</v>
      </c>
      <c r="C2715">
        <v>47456294</v>
      </c>
      <c r="D2715">
        <v>47852043</v>
      </c>
      <c r="E2715" t="s">
        <v>4448</v>
      </c>
      <c r="F2715">
        <v>0.6</v>
      </c>
      <c r="G2715" t="s">
        <v>5247</v>
      </c>
      <c r="H2715" t="s">
        <v>7900</v>
      </c>
      <c r="I2715" t="s">
        <v>14</v>
      </c>
      <c r="J2715" t="s">
        <v>2454</v>
      </c>
      <c r="K2715">
        <v>16</v>
      </c>
      <c r="L2715" t="s">
        <v>4486</v>
      </c>
      <c r="M2715">
        <v>0.36421214799474599</v>
      </c>
      <c r="N2715">
        <v>0.79706631589836696</v>
      </c>
    </row>
    <row r="2716" spans="1:14">
      <c r="A2716" t="s">
        <v>2673</v>
      </c>
      <c r="B2716">
        <v>3</v>
      </c>
      <c r="C2716">
        <v>5897421</v>
      </c>
      <c r="D2716">
        <v>5939108</v>
      </c>
      <c r="E2716" t="s">
        <v>4448</v>
      </c>
      <c r="F2716">
        <v>0.47</v>
      </c>
      <c r="G2716" t="s">
        <v>5247</v>
      </c>
      <c r="H2716" t="s">
        <v>7901</v>
      </c>
      <c r="I2716" t="s">
        <v>14</v>
      </c>
      <c r="J2716" t="s">
        <v>2454</v>
      </c>
      <c r="K2716">
        <v>16</v>
      </c>
      <c r="L2716" t="s">
        <v>4471</v>
      </c>
      <c r="M2716">
        <v>0.25612343630935402</v>
      </c>
      <c r="N2716">
        <v>0.695493024522712</v>
      </c>
    </row>
    <row r="2717" spans="1:14">
      <c r="A2717" t="s">
        <v>2674</v>
      </c>
      <c r="B2717">
        <v>3</v>
      </c>
      <c r="C2717">
        <v>6418832</v>
      </c>
      <c r="D2717">
        <v>6460519</v>
      </c>
      <c r="E2717" t="s">
        <v>4448</v>
      </c>
      <c r="F2717">
        <v>0.2</v>
      </c>
      <c r="G2717" t="s">
        <v>5247</v>
      </c>
      <c r="H2717" t="s">
        <v>7902</v>
      </c>
      <c r="I2717" t="s">
        <v>10</v>
      </c>
      <c r="J2717" t="s">
        <v>2454</v>
      </c>
      <c r="K2717">
        <v>5</v>
      </c>
      <c r="L2717" t="s">
        <v>4484</v>
      </c>
      <c r="M2717">
        <v>3.6224108632430099E-2</v>
      </c>
      <c r="N2717">
        <v>0.62446537023747495</v>
      </c>
    </row>
    <row r="2718" spans="1:14">
      <c r="A2718" t="s">
        <v>2674</v>
      </c>
      <c r="B2718">
        <v>3</v>
      </c>
      <c r="C2718">
        <v>6418832</v>
      </c>
      <c r="D2718">
        <v>6460519</v>
      </c>
      <c r="E2718" t="s">
        <v>4448</v>
      </c>
      <c r="F2718">
        <v>0.42</v>
      </c>
      <c r="G2718" t="s">
        <v>5247</v>
      </c>
      <c r="H2718" t="s">
        <v>7903</v>
      </c>
      <c r="I2718" t="s">
        <v>14</v>
      </c>
      <c r="J2718" t="s">
        <v>2454</v>
      </c>
      <c r="K2718">
        <v>16</v>
      </c>
      <c r="L2718" t="s">
        <v>4508</v>
      </c>
      <c r="M2718">
        <v>0.21776693854541801</v>
      </c>
      <c r="N2718">
        <v>0.65321029034009204</v>
      </c>
    </row>
    <row r="2719" spans="1:14">
      <c r="A2719" t="s">
        <v>2675</v>
      </c>
      <c r="B2719">
        <v>3</v>
      </c>
      <c r="C2719">
        <v>1690006</v>
      </c>
      <c r="D2719">
        <v>1731690</v>
      </c>
      <c r="E2719" t="s">
        <v>4448</v>
      </c>
      <c r="F2719">
        <v>0.03</v>
      </c>
      <c r="G2719" t="s">
        <v>5247</v>
      </c>
      <c r="H2719" t="s">
        <v>7904</v>
      </c>
      <c r="I2719" t="s">
        <v>14</v>
      </c>
      <c r="J2719" t="s">
        <v>2454</v>
      </c>
      <c r="K2719">
        <v>16</v>
      </c>
      <c r="L2719" t="s">
        <v>4556</v>
      </c>
      <c r="M2719">
        <v>3.0372082184858002E-3</v>
      </c>
      <c r="N2719">
        <v>0.23895401148388401</v>
      </c>
    </row>
    <row r="2720" spans="1:14">
      <c r="A2720" t="s">
        <v>2676</v>
      </c>
      <c r="B2720">
        <v>4</v>
      </c>
      <c r="C2720">
        <v>59901204</v>
      </c>
      <c r="D2720">
        <v>60766922</v>
      </c>
      <c r="E2720" t="s">
        <v>4448</v>
      </c>
      <c r="F2720">
        <v>0.1</v>
      </c>
      <c r="G2720" t="s">
        <v>5247</v>
      </c>
      <c r="H2720" t="s">
        <v>7905</v>
      </c>
      <c r="I2720" t="s">
        <v>14</v>
      </c>
      <c r="J2720" t="s">
        <v>2454</v>
      </c>
      <c r="K2720">
        <v>16</v>
      </c>
      <c r="L2720" t="s">
        <v>4482</v>
      </c>
      <c r="M2720">
        <v>2.44002001745738E-2</v>
      </c>
      <c r="N2720">
        <v>0.33048594425297501</v>
      </c>
    </row>
    <row r="2721" spans="1:14">
      <c r="A2721" t="s">
        <v>2677</v>
      </c>
      <c r="B2721">
        <v>4</v>
      </c>
      <c r="C2721">
        <v>179757114</v>
      </c>
      <c r="D2721">
        <v>180678267</v>
      </c>
      <c r="E2721" t="s">
        <v>4448</v>
      </c>
      <c r="F2721">
        <v>0</v>
      </c>
      <c r="G2721" t="s">
        <v>5247</v>
      </c>
      <c r="H2721" t="s">
        <v>7906</v>
      </c>
      <c r="I2721" t="s">
        <v>14</v>
      </c>
      <c r="J2721" t="s">
        <v>2454</v>
      </c>
      <c r="K2721">
        <v>16</v>
      </c>
      <c r="L2721" t="s">
        <v>5247</v>
      </c>
      <c r="M2721">
        <v>0</v>
      </c>
      <c r="N2721">
        <v>0.193607680534436</v>
      </c>
    </row>
    <row r="2722" spans="1:14">
      <c r="A2722" t="s">
        <v>2678</v>
      </c>
      <c r="B2722">
        <v>5</v>
      </c>
      <c r="C2722">
        <v>27851176</v>
      </c>
      <c r="D2722">
        <v>27851283</v>
      </c>
      <c r="E2722" t="s">
        <v>4448</v>
      </c>
      <c r="F2722">
        <v>0.34</v>
      </c>
      <c r="G2722" t="s">
        <v>5247</v>
      </c>
      <c r="H2722" t="s">
        <v>7907</v>
      </c>
      <c r="I2722" t="s">
        <v>10</v>
      </c>
      <c r="J2722" t="s">
        <v>2454</v>
      </c>
      <c r="K2722">
        <v>6</v>
      </c>
      <c r="L2722" t="s">
        <v>4565</v>
      </c>
      <c r="M2722">
        <v>9.9977946347768007E-2</v>
      </c>
      <c r="N2722">
        <v>0.70492902578092498</v>
      </c>
    </row>
    <row r="2723" spans="1:14">
      <c r="A2723" t="s">
        <v>2678</v>
      </c>
      <c r="B2723">
        <v>5</v>
      </c>
      <c r="C2723">
        <v>27851176</v>
      </c>
      <c r="D2723">
        <v>27851283</v>
      </c>
      <c r="E2723" t="s">
        <v>4448</v>
      </c>
      <c r="F2723">
        <v>0.05</v>
      </c>
      <c r="G2723" t="s">
        <v>5247</v>
      </c>
      <c r="H2723" t="s">
        <v>7908</v>
      </c>
      <c r="I2723" t="s">
        <v>13</v>
      </c>
      <c r="J2723" t="s">
        <v>2454</v>
      </c>
      <c r="K2723">
        <v>6</v>
      </c>
      <c r="L2723" t="s">
        <v>4544</v>
      </c>
      <c r="M2723">
        <v>3.4029277060071699E-3</v>
      </c>
      <c r="N2723">
        <v>0.44789793140594197</v>
      </c>
    </row>
    <row r="2724" spans="1:14">
      <c r="A2724" t="s">
        <v>2678</v>
      </c>
      <c r="B2724">
        <v>5</v>
      </c>
      <c r="C2724">
        <v>27851176</v>
      </c>
      <c r="D2724">
        <v>27851283</v>
      </c>
      <c r="E2724" t="s">
        <v>4448</v>
      </c>
      <c r="F2724">
        <v>0.15</v>
      </c>
      <c r="G2724" t="s">
        <v>5247</v>
      </c>
      <c r="H2724" t="s">
        <v>7909</v>
      </c>
      <c r="I2724" t="s">
        <v>14</v>
      </c>
      <c r="J2724" t="s">
        <v>2454</v>
      </c>
      <c r="K2724">
        <v>16</v>
      </c>
      <c r="L2724" t="s">
        <v>4455</v>
      </c>
      <c r="M2724">
        <v>4.6658155288370001E-2</v>
      </c>
      <c r="N2724">
        <v>0.38886722108573502</v>
      </c>
    </row>
    <row r="2725" spans="1:14">
      <c r="A2725" t="s">
        <v>2679</v>
      </c>
      <c r="B2725">
        <v>5</v>
      </c>
      <c r="C2725">
        <v>27845491</v>
      </c>
      <c r="D2725">
        <v>27845598</v>
      </c>
      <c r="E2725" t="s">
        <v>4448</v>
      </c>
      <c r="F2725">
        <v>0.05</v>
      </c>
      <c r="G2725" t="s">
        <v>5247</v>
      </c>
      <c r="H2725" t="s">
        <v>7910</v>
      </c>
      <c r="I2725" t="s">
        <v>14</v>
      </c>
      <c r="J2725" t="s">
        <v>2454</v>
      </c>
      <c r="K2725">
        <v>16</v>
      </c>
      <c r="L2725" t="s">
        <v>4544</v>
      </c>
      <c r="M2725">
        <v>7.5593352321114398E-3</v>
      </c>
      <c r="N2725">
        <v>0.26668757724888098</v>
      </c>
    </row>
    <row r="2726" spans="1:14">
      <c r="A2726" t="s">
        <v>2680</v>
      </c>
      <c r="B2726">
        <v>5</v>
      </c>
      <c r="C2726">
        <v>27837699</v>
      </c>
      <c r="D2726">
        <v>27837806</v>
      </c>
      <c r="E2726" t="s">
        <v>4448</v>
      </c>
      <c r="F2726">
        <v>0.05</v>
      </c>
      <c r="G2726" t="s">
        <v>5247</v>
      </c>
      <c r="H2726" t="s">
        <v>7911</v>
      </c>
      <c r="I2726" t="s">
        <v>14</v>
      </c>
      <c r="J2726" t="s">
        <v>2454</v>
      </c>
      <c r="K2726">
        <v>16</v>
      </c>
      <c r="L2726" t="s">
        <v>4544</v>
      </c>
      <c r="M2726">
        <v>7.5593352321114398E-3</v>
      </c>
      <c r="N2726">
        <v>0.26668757724888098</v>
      </c>
    </row>
    <row r="2727" spans="1:14">
      <c r="A2727" t="s">
        <v>2681</v>
      </c>
      <c r="B2727">
        <v>6</v>
      </c>
      <c r="C2727">
        <v>68009796</v>
      </c>
      <c r="D2727">
        <v>68719688</v>
      </c>
      <c r="E2727" t="s">
        <v>4448</v>
      </c>
      <c r="F2727">
        <v>0.12</v>
      </c>
      <c r="G2727" t="s">
        <v>5247</v>
      </c>
      <c r="H2727" t="s">
        <v>7912</v>
      </c>
      <c r="I2727" t="s">
        <v>14</v>
      </c>
      <c r="J2727" t="s">
        <v>2454</v>
      </c>
      <c r="K2727">
        <v>16</v>
      </c>
      <c r="L2727" t="s">
        <v>4457</v>
      </c>
      <c r="M2727">
        <v>3.2767774577422103E-2</v>
      </c>
      <c r="N2727">
        <v>0.35437406262874999</v>
      </c>
    </row>
    <row r="2728" spans="1:14">
      <c r="A2728" t="s">
        <v>2682</v>
      </c>
      <c r="B2728">
        <v>8</v>
      </c>
      <c r="C2728">
        <v>142014776</v>
      </c>
      <c r="D2728">
        <v>143096137</v>
      </c>
      <c r="E2728" t="s">
        <v>4448</v>
      </c>
      <c r="F2728">
        <v>0.2</v>
      </c>
      <c r="G2728" t="s">
        <v>5247</v>
      </c>
      <c r="H2728" t="s">
        <v>7913</v>
      </c>
      <c r="I2728" t="s">
        <v>10</v>
      </c>
      <c r="J2728" t="s">
        <v>2454</v>
      </c>
      <c r="K2728">
        <v>6</v>
      </c>
      <c r="L2728" t="s">
        <v>4484</v>
      </c>
      <c r="M2728">
        <v>4.1118469700720098E-2</v>
      </c>
      <c r="N2728">
        <v>0.59308210304057896</v>
      </c>
    </row>
    <row r="2729" spans="1:14">
      <c r="A2729" t="s">
        <v>2682</v>
      </c>
      <c r="B2729">
        <v>8</v>
      </c>
      <c r="C2729">
        <v>142014776</v>
      </c>
      <c r="D2729">
        <v>143096137</v>
      </c>
      <c r="E2729" t="s">
        <v>4448</v>
      </c>
      <c r="F2729">
        <v>0</v>
      </c>
      <c r="G2729" t="s">
        <v>5247</v>
      </c>
      <c r="H2729" t="s">
        <v>5221</v>
      </c>
      <c r="I2729" t="s">
        <v>13</v>
      </c>
      <c r="J2729" t="s">
        <v>2454</v>
      </c>
      <c r="K2729">
        <v>7</v>
      </c>
      <c r="L2729" t="s">
        <v>5247</v>
      </c>
      <c r="M2729">
        <v>0</v>
      </c>
      <c r="N2729">
        <v>0.35433043506668699</v>
      </c>
    </row>
    <row r="2730" spans="1:14">
      <c r="A2730" t="s">
        <v>2682</v>
      </c>
      <c r="B2730">
        <v>8</v>
      </c>
      <c r="C2730">
        <v>142014776</v>
      </c>
      <c r="D2730">
        <v>143096137</v>
      </c>
      <c r="E2730" t="s">
        <v>4448</v>
      </c>
      <c r="F2730">
        <v>0.08</v>
      </c>
      <c r="G2730" t="s">
        <v>5247</v>
      </c>
      <c r="H2730" t="s">
        <v>7914</v>
      </c>
      <c r="I2730" t="s">
        <v>14</v>
      </c>
      <c r="J2730" t="s">
        <v>2454</v>
      </c>
      <c r="K2730">
        <v>16</v>
      </c>
      <c r="L2730" t="s">
        <v>4447</v>
      </c>
      <c r="M2730">
        <v>1.6879457268963199E-2</v>
      </c>
      <c r="N2730">
        <v>0.305750994379963</v>
      </c>
    </row>
    <row r="2731" spans="1:14">
      <c r="A2731" t="s">
        <v>2683</v>
      </c>
      <c r="B2731">
        <v>8</v>
      </c>
      <c r="C2731">
        <v>136475794</v>
      </c>
      <c r="D2731">
        <v>137488037</v>
      </c>
      <c r="E2731" t="s">
        <v>4448</v>
      </c>
      <c r="F2731">
        <v>0</v>
      </c>
      <c r="G2731" t="s">
        <v>5247</v>
      </c>
      <c r="H2731" t="s">
        <v>7915</v>
      </c>
      <c r="I2731" t="s">
        <v>14</v>
      </c>
      <c r="J2731" t="s">
        <v>2454</v>
      </c>
      <c r="K2731">
        <v>16</v>
      </c>
      <c r="L2731" t="s">
        <v>5247</v>
      </c>
      <c r="M2731">
        <v>0</v>
      </c>
      <c r="N2731">
        <v>0.193607680534436</v>
      </c>
    </row>
    <row r="2732" spans="1:14">
      <c r="A2732" t="s">
        <v>2684</v>
      </c>
      <c r="B2732">
        <v>8</v>
      </c>
      <c r="C2732">
        <v>137227619</v>
      </c>
      <c r="D2732">
        <v>138239862</v>
      </c>
      <c r="E2732" t="s">
        <v>4448</v>
      </c>
      <c r="F2732">
        <v>0.06</v>
      </c>
      <c r="G2732" t="s">
        <v>5247</v>
      </c>
      <c r="H2732" t="s">
        <v>7916</v>
      </c>
      <c r="I2732" t="s">
        <v>14</v>
      </c>
      <c r="J2732" t="s">
        <v>2454</v>
      </c>
      <c r="K2732">
        <v>16</v>
      </c>
      <c r="L2732" t="s">
        <v>4460</v>
      </c>
      <c r="M2732">
        <v>1.03676375678321E-2</v>
      </c>
      <c r="N2732">
        <v>0.28000712130247202</v>
      </c>
    </row>
    <row r="2733" spans="1:14">
      <c r="A2733" t="s">
        <v>2685</v>
      </c>
      <c r="B2733">
        <v>9</v>
      </c>
      <c r="C2733">
        <v>107786483</v>
      </c>
      <c r="D2733">
        <v>110548764</v>
      </c>
      <c r="E2733" t="s">
        <v>4448</v>
      </c>
      <c r="F2733">
        <v>0.04</v>
      </c>
      <c r="G2733" t="s">
        <v>5247</v>
      </c>
      <c r="H2733" t="s">
        <v>7917</v>
      </c>
      <c r="I2733" t="s">
        <v>14</v>
      </c>
      <c r="J2733" t="s">
        <v>2454</v>
      </c>
      <c r="K2733">
        <v>16</v>
      </c>
      <c r="L2733" t="s">
        <v>4479</v>
      </c>
      <c r="M2733">
        <v>5.0993162064629704E-3</v>
      </c>
      <c r="N2733">
        <v>0.25301974988521903</v>
      </c>
    </row>
    <row r="2734" spans="1:14">
      <c r="A2734" t="s">
        <v>2686</v>
      </c>
      <c r="B2734">
        <v>9</v>
      </c>
      <c r="C2734">
        <v>107782126</v>
      </c>
      <c r="D2734">
        <v>110544407</v>
      </c>
      <c r="E2734" t="s">
        <v>4448</v>
      </c>
      <c r="F2734">
        <v>0.72</v>
      </c>
      <c r="G2734" t="s">
        <v>5247</v>
      </c>
      <c r="H2734" t="s">
        <v>7918</v>
      </c>
      <c r="I2734" t="s">
        <v>10</v>
      </c>
      <c r="J2734" t="s">
        <v>2454</v>
      </c>
      <c r="K2734">
        <v>6</v>
      </c>
      <c r="L2734" t="s">
        <v>4516</v>
      </c>
      <c r="M2734">
        <v>0.340756966280227</v>
      </c>
      <c r="N2734">
        <v>0.92749594704282001</v>
      </c>
    </row>
    <row r="2735" spans="1:14">
      <c r="A2735" t="s">
        <v>2686</v>
      </c>
      <c r="B2735">
        <v>9</v>
      </c>
      <c r="C2735">
        <v>107782126</v>
      </c>
      <c r="D2735">
        <v>110544407</v>
      </c>
      <c r="E2735" t="s">
        <v>4448</v>
      </c>
      <c r="F2735">
        <v>0.17</v>
      </c>
      <c r="G2735" t="s">
        <v>5247</v>
      </c>
      <c r="H2735" t="s">
        <v>7919</v>
      </c>
      <c r="I2735" t="s">
        <v>14</v>
      </c>
      <c r="J2735" t="s">
        <v>2454</v>
      </c>
      <c r="K2735">
        <v>16</v>
      </c>
      <c r="L2735" t="s">
        <v>4509</v>
      </c>
      <c r="M2735">
        <v>5.668995858446E-2</v>
      </c>
      <c r="N2735">
        <v>0.41109111056826803</v>
      </c>
    </row>
    <row r="2736" spans="1:14">
      <c r="A2736" t="s">
        <v>2689</v>
      </c>
      <c r="B2736">
        <v>4</v>
      </c>
      <c r="C2736">
        <v>180032930</v>
      </c>
      <c r="D2736">
        <v>180954083</v>
      </c>
      <c r="E2736" t="s">
        <v>4448</v>
      </c>
      <c r="F2736">
        <v>0</v>
      </c>
      <c r="G2736" t="s">
        <v>5247</v>
      </c>
      <c r="H2736" t="s">
        <v>7920</v>
      </c>
      <c r="I2736" t="s">
        <v>14</v>
      </c>
      <c r="J2736" t="s">
        <v>2454</v>
      </c>
      <c r="K2736">
        <v>16</v>
      </c>
      <c r="L2736" t="s">
        <v>5247</v>
      </c>
      <c r="M2736">
        <v>0</v>
      </c>
      <c r="N2736">
        <v>0.193607680534436</v>
      </c>
    </row>
    <row r="2737" spans="1:14">
      <c r="A2737" t="s">
        <v>2690</v>
      </c>
      <c r="B2737">
        <v>22</v>
      </c>
      <c r="C2737">
        <v>48263453</v>
      </c>
      <c r="D2737">
        <v>48659265</v>
      </c>
      <c r="E2737" t="s">
        <v>4448</v>
      </c>
      <c r="F2737">
        <v>0</v>
      </c>
      <c r="G2737" t="s">
        <v>5247</v>
      </c>
      <c r="H2737" t="s">
        <v>7921</v>
      </c>
      <c r="I2737" t="s">
        <v>14</v>
      </c>
      <c r="J2737" t="s">
        <v>2454</v>
      </c>
      <c r="K2737">
        <v>16</v>
      </c>
      <c r="L2737" t="s">
        <v>5247</v>
      </c>
      <c r="M2737">
        <v>0</v>
      </c>
      <c r="N2737">
        <v>0.193607680534436</v>
      </c>
    </row>
    <row r="2738" spans="1:14">
      <c r="A2738" t="s">
        <v>2691</v>
      </c>
      <c r="B2738">
        <v>22</v>
      </c>
      <c r="C2738">
        <v>48264068</v>
      </c>
      <c r="D2738">
        <v>48659880</v>
      </c>
      <c r="E2738" t="s">
        <v>4448</v>
      </c>
      <c r="F2738">
        <v>0.14000000000000001</v>
      </c>
      <c r="G2738" t="s">
        <v>5247</v>
      </c>
      <c r="H2738" t="s">
        <v>7922</v>
      </c>
      <c r="I2738" t="s">
        <v>10</v>
      </c>
      <c r="J2738" t="s">
        <v>2454</v>
      </c>
      <c r="K2738">
        <v>5</v>
      </c>
      <c r="L2738" t="s">
        <v>4454</v>
      </c>
      <c r="M2738">
        <v>1.9327183966870099E-2</v>
      </c>
      <c r="N2738">
        <v>0.57350019067701596</v>
      </c>
    </row>
    <row r="2739" spans="1:14">
      <c r="A2739" t="s">
        <v>2691</v>
      </c>
      <c r="B2739">
        <v>22</v>
      </c>
      <c r="C2739">
        <v>48264068</v>
      </c>
      <c r="D2739">
        <v>48659880</v>
      </c>
      <c r="E2739" t="s">
        <v>4448</v>
      </c>
      <c r="F2739">
        <v>0.05</v>
      </c>
      <c r="G2739" t="s">
        <v>5247</v>
      </c>
      <c r="H2739" t="s">
        <v>7923</v>
      </c>
      <c r="I2739" t="s">
        <v>14</v>
      </c>
      <c r="J2739" t="s">
        <v>2454</v>
      </c>
      <c r="K2739">
        <v>16</v>
      </c>
      <c r="L2739" t="s">
        <v>4544</v>
      </c>
      <c r="M2739">
        <v>7.5593352321114398E-3</v>
      </c>
      <c r="N2739">
        <v>0.26668757724888098</v>
      </c>
    </row>
    <row r="2740" spans="1:14">
      <c r="A2740" t="s">
        <v>2692</v>
      </c>
      <c r="B2740">
        <v>13</v>
      </c>
      <c r="C2740">
        <v>82397963</v>
      </c>
      <c r="D2740">
        <v>82972098</v>
      </c>
      <c r="E2740" t="s">
        <v>4448</v>
      </c>
      <c r="F2740">
        <v>0</v>
      </c>
      <c r="G2740" t="s">
        <v>5247</v>
      </c>
      <c r="H2740" t="s">
        <v>7924</v>
      </c>
      <c r="I2740" t="s">
        <v>14</v>
      </c>
      <c r="J2740" t="s">
        <v>2454</v>
      </c>
      <c r="K2740">
        <v>16</v>
      </c>
      <c r="L2740" t="s">
        <v>5247</v>
      </c>
      <c r="M2740">
        <v>0</v>
      </c>
      <c r="N2740">
        <v>0.193607680534436</v>
      </c>
    </row>
    <row r="2741" spans="1:14">
      <c r="A2741" t="s">
        <v>2693</v>
      </c>
      <c r="B2741">
        <v>22</v>
      </c>
      <c r="C2741">
        <v>48270638</v>
      </c>
      <c r="D2741">
        <v>48666450</v>
      </c>
      <c r="E2741" t="s">
        <v>4448</v>
      </c>
      <c r="F2741">
        <v>0.05</v>
      </c>
      <c r="G2741" t="s">
        <v>5247</v>
      </c>
      <c r="H2741" t="s">
        <v>7925</v>
      </c>
      <c r="I2741" t="s">
        <v>14</v>
      </c>
      <c r="J2741" t="s">
        <v>2454</v>
      </c>
      <c r="K2741">
        <v>16</v>
      </c>
      <c r="L2741" t="s">
        <v>4544</v>
      </c>
      <c r="M2741">
        <v>7.5593352321114398E-3</v>
      </c>
      <c r="N2741">
        <v>0.26668757724888098</v>
      </c>
    </row>
    <row r="2742" spans="1:14">
      <c r="A2742" t="s">
        <v>2694</v>
      </c>
      <c r="B2742">
        <v>2</v>
      </c>
      <c r="C2742">
        <v>41330599</v>
      </c>
      <c r="D2742">
        <v>41557739</v>
      </c>
      <c r="E2742" t="s">
        <v>4448</v>
      </c>
      <c r="F2742">
        <v>0</v>
      </c>
      <c r="G2742" t="s">
        <v>5247</v>
      </c>
      <c r="H2742" t="s">
        <v>7926</v>
      </c>
      <c r="I2742" t="s">
        <v>14</v>
      </c>
      <c r="J2742" t="s">
        <v>2454</v>
      </c>
      <c r="K2742">
        <v>16</v>
      </c>
      <c r="L2742" t="s">
        <v>5247</v>
      </c>
      <c r="M2742">
        <v>0</v>
      </c>
      <c r="N2742">
        <v>0.193607680534436</v>
      </c>
    </row>
    <row r="2743" spans="1:14">
      <c r="A2743" t="s">
        <v>2695</v>
      </c>
      <c r="B2743">
        <v>14</v>
      </c>
      <c r="C2743">
        <v>94896507</v>
      </c>
      <c r="D2743">
        <v>95362844</v>
      </c>
      <c r="E2743" t="s">
        <v>4448</v>
      </c>
      <c r="F2743">
        <v>0</v>
      </c>
      <c r="G2743" t="s">
        <v>5247</v>
      </c>
      <c r="H2743" t="s">
        <v>7927</v>
      </c>
      <c r="I2743" t="s">
        <v>13</v>
      </c>
      <c r="J2743" t="s">
        <v>2454</v>
      </c>
      <c r="K2743">
        <v>6</v>
      </c>
      <c r="L2743" t="s">
        <v>5247</v>
      </c>
      <c r="M2743">
        <v>0</v>
      </c>
      <c r="N2743">
        <v>0.39033428790216501</v>
      </c>
    </row>
    <row r="2744" spans="1:14">
      <c r="A2744" t="s">
        <v>2695</v>
      </c>
      <c r="B2744">
        <v>14</v>
      </c>
      <c r="C2744">
        <v>94896507</v>
      </c>
      <c r="D2744">
        <v>95362844</v>
      </c>
      <c r="E2744" t="s">
        <v>4448</v>
      </c>
      <c r="F2744">
        <v>0.18</v>
      </c>
      <c r="G2744" t="s">
        <v>5247</v>
      </c>
      <c r="H2744" t="s">
        <v>7928</v>
      </c>
      <c r="I2744" t="s">
        <v>14</v>
      </c>
      <c r="J2744" t="s">
        <v>2454</v>
      </c>
      <c r="K2744">
        <v>16</v>
      </c>
      <c r="L2744" t="s">
        <v>4477</v>
      </c>
      <c r="M2744">
        <v>6.1913216705024303E-2</v>
      </c>
      <c r="N2744">
        <v>0.42199569883701499</v>
      </c>
    </row>
    <row r="2745" spans="1:14">
      <c r="A2745" t="s">
        <v>2696</v>
      </c>
      <c r="B2745">
        <v>2</v>
      </c>
      <c r="C2745">
        <v>234269160</v>
      </c>
      <c r="D2745">
        <v>235177804</v>
      </c>
      <c r="E2745" t="s">
        <v>4448</v>
      </c>
      <c r="F2745">
        <v>0.45</v>
      </c>
      <c r="G2745" t="s">
        <v>5247</v>
      </c>
      <c r="H2745" t="s">
        <v>7929</v>
      </c>
      <c r="I2745" t="s">
        <v>10</v>
      </c>
      <c r="J2745" t="s">
        <v>2454</v>
      </c>
      <c r="K2745">
        <v>5</v>
      </c>
      <c r="L2745" t="s">
        <v>4469</v>
      </c>
      <c r="M2745">
        <v>0.143080931366353</v>
      </c>
      <c r="N2745">
        <v>0.80036731511196402</v>
      </c>
    </row>
    <row r="2746" spans="1:14">
      <c r="A2746" t="s">
        <v>2696</v>
      </c>
      <c r="B2746">
        <v>2</v>
      </c>
      <c r="C2746">
        <v>234269160</v>
      </c>
      <c r="D2746">
        <v>235177804</v>
      </c>
      <c r="E2746" t="s">
        <v>4448</v>
      </c>
      <c r="F2746">
        <v>0.5</v>
      </c>
      <c r="G2746" t="s">
        <v>5247</v>
      </c>
      <c r="H2746" t="s">
        <v>7930</v>
      </c>
      <c r="I2746" t="s">
        <v>13</v>
      </c>
      <c r="J2746" t="s">
        <v>2454</v>
      </c>
      <c r="K2746">
        <v>5</v>
      </c>
      <c r="L2746" t="s">
        <v>4511</v>
      </c>
      <c r="M2746">
        <v>0.17042358064358801</v>
      </c>
      <c r="N2746">
        <v>0.82957641935641202</v>
      </c>
    </row>
    <row r="2747" spans="1:14">
      <c r="A2747" t="s">
        <v>2696</v>
      </c>
      <c r="B2747">
        <v>2</v>
      </c>
      <c r="C2747">
        <v>234269160</v>
      </c>
      <c r="D2747">
        <v>235177804</v>
      </c>
      <c r="E2747" t="s">
        <v>4448</v>
      </c>
      <c r="F2747">
        <v>0.2</v>
      </c>
      <c r="G2747" t="s">
        <v>5247</v>
      </c>
      <c r="H2747" t="s">
        <v>7931</v>
      </c>
      <c r="I2747" t="s">
        <v>14</v>
      </c>
      <c r="J2747" t="s">
        <v>2454</v>
      </c>
      <c r="K2747">
        <v>16</v>
      </c>
      <c r="L2747" t="s">
        <v>4484</v>
      </c>
      <c r="M2747">
        <v>7.2742662037867001E-2</v>
      </c>
      <c r="N2747">
        <v>0.44342194628279502</v>
      </c>
    </row>
    <row r="2748" spans="1:14">
      <c r="A2748" t="s">
        <v>2697</v>
      </c>
      <c r="B2748">
        <v>6</v>
      </c>
      <c r="C2748">
        <v>14506954</v>
      </c>
      <c r="D2748">
        <v>14507185</v>
      </c>
      <c r="E2748" t="s">
        <v>4448</v>
      </c>
      <c r="F2748">
        <v>0</v>
      </c>
      <c r="G2748" t="s">
        <v>5247</v>
      </c>
      <c r="H2748" t="s">
        <v>7932</v>
      </c>
      <c r="I2748" t="s">
        <v>14</v>
      </c>
      <c r="J2748" t="s">
        <v>2454</v>
      </c>
      <c r="K2748">
        <v>16</v>
      </c>
      <c r="L2748" t="s">
        <v>5247</v>
      </c>
      <c r="M2748">
        <v>0</v>
      </c>
      <c r="N2748">
        <v>0.193607680534436</v>
      </c>
    </row>
    <row r="2749" spans="1:14">
      <c r="A2749" t="s">
        <v>2698</v>
      </c>
      <c r="B2749">
        <v>13</v>
      </c>
      <c r="C2749">
        <v>103691824</v>
      </c>
      <c r="D2749">
        <v>104344174</v>
      </c>
      <c r="E2749" t="s">
        <v>4448</v>
      </c>
      <c r="F2749">
        <v>0</v>
      </c>
      <c r="G2749" t="s">
        <v>5247</v>
      </c>
      <c r="H2749" t="s">
        <v>5224</v>
      </c>
      <c r="I2749" t="s">
        <v>10</v>
      </c>
      <c r="J2749" t="s">
        <v>2454</v>
      </c>
      <c r="K2749">
        <v>6</v>
      </c>
      <c r="L2749" t="s">
        <v>5247</v>
      </c>
      <c r="M2749">
        <v>0</v>
      </c>
      <c r="N2749">
        <v>0.39033428790216501</v>
      </c>
    </row>
    <row r="2750" spans="1:14">
      <c r="A2750" t="s">
        <v>2698</v>
      </c>
      <c r="B2750">
        <v>13</v>
      </c>
      <c r="C2750">
        <v>103691824</v>
      </c>
      <c r="D2750">
        <v>104344174</v>
      </c>
      <c r="E2750" t="s">
        <v>4448</v>
      </c>
      <c r="F2750">
        <v>0</v>
      </c>
      <c r="G2750" t="s">
        <v>5247</v>
      </c>
      <c r="H2750" t="s">
        <v>5208</v>
      </c>
      <c r="I2750" t="s">
        <v>13</v>
      </c>
      <c r="J2750" t="s">
        <v>2454</v>
      </c>
      <c r="K2750">
        <v>7</v>
      </c>
      <c r="L2750" t="s">
        <v>5247</v>
      </c>
      <c r="M2750">
        <v>0</v>
      </c>
      <c r="N2750">
        <v>0.35433043506668699</v>
      </c>
    </row>
    <row r="2751" spans="1:14">
      <c r="A2751" t="s">
        <v>2698</v>
      </c>
      <c r="B2751">
        <v>13</v>
      </c>
      <c r="C2751">
        <v>103691824</v>
      </c>
      <c r="D2751">
        <v>104344174</v>
      </c>
      <c r="E2751" t="s">
        <v>4448</v>
      </c>
      <c r="F2751">
        <v>0</v>
      </c>
      <c r="G2751" t="s">
        <v>5247</v>
      </c>
      <c r="H2751" t="s">
        <v>7933</v>
      </c>
      <c r="I2751" t="s">
        <v>14</v>
      </c>
      <c r="J2751" t="s">
        <v>2454</v>
      </c>
      <c r="K2751">
        <v>16</v>
      </c>
      <c r="L2751" t="s">
        <v>5247</v>
      </c>
      <c r="M2751">
        <v>0</v>
      </c>
      <c r="N2751">
        <v>0.193607680534436</v>
      </c>
    </row>
    <row r="2752" spans="1:14">
      <c r="A2752" t="s">
        <v>2699</v>
      </c>
      <c r="B2752">
        <v>4</v>
      </c>
      <c r="C2752">
        <v>160415946</v>
      </c>
      <c r="D2752">
        <v>161337098</v>
      </c>
      <c r="E2752" t="s">
        <v>4448</v>
      </c>
      <c r="F2752">
        <v>0.81</v>
      </c>
      <c r="G2752" t="s">
        <v>5247</v>
      </c>
      <c r="H2752" t="s">
        <v>7934</v>
      </c>
      <c r="I2752" t="s">
        <v>10</v>
      </c>
      <c r="J2752" t="s">
        <v>2454</v>
      </c>
      <c r="K2752">
        <v>7</v>
      </c>
      <c r="L2752" t="s">
        <v>4513</v>
      </c>
      <c r="M2752">
        <v>0.44209397905976699</v>
      </c>
      <c r="N2752">
        <v>0.95822115119888696</v>
      </c>
    </row>
    <row r="2753" spans="1:14">
      <c r="A2753" t="s">
        <v>2699</v>
      </c>
      <c r="B2753">
        <v>4</v>
      </c>
      <c r="C2753">
        <v>160415946</v>
      </c>
      <c r="D2753">
        <v>161337098</v>
      </c>
      <c r="E2753" t="s">
        <v>4448</v>
      </c>
      <c r="F2753">
        <v>0</v>
      </c>
      <c r="G2753" t="s">
        <v>5247</v>
      </c>
      <c r="H2753" t="s">
        <v>7935</v>
      </c>
      <c r="I2753" t="s">
        <v>14</v>
      </c>
      <c r="J2753" t="s">
        <v>2454</v>
      </c>
      <c r="K2753">
        <v>16</v>
      </c>
      <c r="L2753" t="s">
        <v>5247</v>
      </c>
      <c r="M2753">
        <v>0</v>
      </c>
      <c r="N2753">
        <v>0.193607680534436</v>
      </c>
    </row>
    <row r="2754" spans="1:14">
      <c r="A2754" t="s">
        <v>2701</v>
      </c>
      <c r="B2754">
        <v>8</v>
      </c>
      <c r="C2754">
        <v>136452779</v>
      </c>
      <c r="D2754">
        <v>137465022</v>
      </c>
      <c r="E2754" t="s">
        <v>4448</v>
      </c>
      <c r="F2754">
        <v>0.08</v>
      </c>
      <c r="G2754" t="s">
        <v>5247</v>
      </c>
      <c r="H2754" t="s">
        <v>7936</v>
      </c>
      <c r="I2754" t="s">
        <v>14</v>
      </c>
      <c r="J2754" t="s">
        <v>2454</v>
      </c>
      <c r="K2754">
        <v>16</v>
      </c>
      <c r="L2754" t="s">
        <v>4447</v>
      </c>
      <c r="M2754">
        <v>1.6879457268963199E-2</v>
      </c>
      <c r="N2754">
        <v>0.305750994379963</v>
      </c>
    </row>
    <row r="2755" spans="1:14">
      <c r="A2755" t="s">
        <v>2702</v>
      </c>
      <c r="B2755">
        <v>2</v>
      </c>
      <c r="C2755">
        <v>6380155</v>
      </c>
      <c r="D2755">
        <v>6520287</v>
      </c>
      <c r="E2755" t="s">
        <v>4448</v>
      </c>
      <c r="F2755">
        <v>0</v>
      </c>
      <c r="G2755" t="s">
        <v>5247</v>
      </c>
      <c r="H2755" t="s">
        <v>7937</v>
      </c>
      <c r="I2755" t="s">
        <v>14</v>
      </c>
      <c r="J2755" t="s">
        <v>2454</v>
      </c>
      <c r="K2755">
        <v>16</v>
      </c>
      <c r="L2755" t="s">
        <v>5247</v>
      </c>
      <c r="M2755">
        <v>0</v>
      </c>
      <c r="N2755">
        <v>0.193607680534436</v>
      </c>
    </row>
    <row r="2756" spans="1:14">
      <c r="A2756" t="s">
        <v>2703</v>
      </c>
      <c r="B2756">
        <v>17</v>
      </c>
      <c r="C2756">
        <v>77691314</v>
      </c>
      <c r="D2756">
        <v>75687396</v>
      </c>
      <c r="E2756" t="s">
        <v>4448</v>
      </c>
      <c r="F2756">
        <v>0</v>
      </c>
      <c r="G2756" t="s">
        <v>5247</v>
      </c>
      <c r="H2756" t="s">
        <v>7938</v>
      </c>
      <c r="I2756" t="s">
        <v>14</v>
      </c>
      <c r="J2756" t="s">
        <v>2454</v>
      </c>
      <c r="K2756">
        <v>16</v>
      </c>
      <c r="L2756" t="s">
        <v>5247</v>
      </c>
      <c r="M2756">
        <v>0</v>
      </c>
      <c r="N2756">
        <v>0.193607680534436</v>
      </c>
    </row>
    <row r="2757" spans="1:14">
      <c r="A2757" t="s">
        <v>2704</v>
      </c>
      <c r="B2757">
        <v>15</v>
      </c>
      <c r="C2757">
        <v>95348977</v>
      </c>
      <c r="D2757">
        <v>95892206</v>
      </c>
      <c r="E2757" t="s">
        <v>4448</v>
      </c>
      <c r="F2757">
        <v>0.55000000000000004</v>
      </c>
      <c r="G2757" t="s">
        <v>5247</v>
      </c>
      <c r="H2757" t="s">
        <v>7939</v>
      </c>
      <c r="I2757" t="s">
        <v>14</v>
      </c>
      <c r="J2757" t="s">
        <v>2454</v>
      </c>
      <c r="K2757">
        <v>16</v>
      </c>
      <c r="L2757" t="s">
        <v>4531</v>
      </c>
      <c r="M2757">
        <v>0.32120409674385902</v>
      </c>
      <c r="N2757">
        <v>0.75943513520269701</v>
      </c>
    </row>
    <row r="2758" spans="1:14">
      <c r="A2758" t="s">
        <v>2705</v>
      </c>
      <c r="B2758">
        <v>11</v>
      </c>
      <c r="C2758">
        <v>98498524</v>
      </c>
      <c r="D2758">
        <v>98369253</v>
      </c>
      <c r="E2758" t="s">
        <v>4448</v>
      </c>
      <c r="F2758">
        <v>0</v>
      </c>
      <c r="G2758" t="s">
        <v>5247</v>
      </c>
      <c r="H2758" t="s">
        <v>6975</v>
      </c>
      <c r="I2758" t="s">
        <v>14</v>
      </c>
      <c r="J2758" t="s">
        <v>2454</v>
      </c>
      <c r="K2758">
        <v>16</v>
      </c>
      <c r="L2758" t="s">
        <v>5247</v>
      </c>
      <c r="M2758">
        <v>0</v>
      </c>
      <c r="N2758">
        <v>0.193607680534436</v>
      </c>
    </row>
    <row r="2759" spans="1:14">
      <c r="A2759" t="s">
        <v>2706</v>
      </c>
      <c r="B2759">
        <v>15</v>
      </c>
      <c r="C2759">
        <v>97648930</v>
      </c>
      <c r="D2759">
        <v>98192160</v>
      </c>
      <c r="E2759" t="s">
        <v>4448</v>
      </c>
      <c r="F2759">
        <v>0</v>
      </c>
      <c r="G2759" t="s">
        <v>5247</v>
      </c>
      <c r="H2759" t="s">
        <v>7940</v>
      </c>
      <c r="I2759" t="s">
        <v>14</v>
      </c>
      <c r="J2759" t="s">
        <v>2454</v>
      </c>
      <c r="K2759">
        <v>16</v>
      </c>
      <c r="L2759" t="s">
        <v>5247</v>
      </c>
      <c r="M2759">
        <v>0</v>
      </c>
      <c r="N2759">
        <v>0.193607680534436</v>
      </c>
    </row>
    <row r="2760" spans="1:14">
      <c r="A2760" t="s">
        <v>2707</v>
      </c>
      <c r="B2760">
        <v>4</v>
      </c>
      <c r="C2760">
        <v>59729434</v>
      </c>
      <c r="D2760">
        <v>60595152</v>
      </c>
      <c r="E2760" t="s">
        <v>4448</v>
      </c>
      <c r="F2760">
        <v>0</v>
      </c>
      <c r="G2760" t="s">
        <v>5247</v>
      </c>
      <c r="H2760" t="s">
        <v>7941</v>
      </c>
      <c r="I2760" t="s">
        <v>14</v>
      </c>
      <c r="J2760" t="s">
        <v>2454</v>
      </c>
      <c r="K2760">
        <v>16</v>
      </c>
      <c r="L2760" t="s">
        <v>5247</v>
      </c>
      <c r="M2760">
        <v>0</v>
      </c>
      <c r="N2760">
        <v>0.193607680534436</v>
      </c>
    </row>
    <row r="2761" spans="1:14">
      <c r="A2761" t="s">
        <v>2708</v>
      </c>
      <c r="B2761">
        <v>20</v>
      </c>
      <c r="C2761">
        <v>60966778</v>
      </c>
      <c r="D2761">
        <v>59541834</v>
      </c>
      <c r="E2761" t="s">
        <v>4448</v>
      </c>
      <c r="F2761">
        <v>0</v>
      </c>
      <c r="G2761" t="s">
        <v>5247</v>
      </c>
      <c r="H2761" t="s">
        <v>7942</v>
      </c>
      <c r="I2761" t="s">
        <v>14</v>
      </c>
      <c r="J2761" t="s">
        <v>2454</v>
      </c>
      <c r="K2761">
        <v>16</v>
      </c>
      <c r="L2761" t="s">
        <v>5247</v>
      </c>
      <c r="M2761">
        <v>0</v>
      </c>
      <c r="N2761">
        <v>0.193607680534436</v>
      </c>
    </row>
    <row r="2762" spans="1:14">
      <c r="A2762" t="s">
        <v>2709</v>
      </c>
      <c r="B2762">
        <v>11</v>
      </c>
      <c r="C2762">
        <v>91562233</v>
      </c>
      <c r="D2762">
        <v>91295399</v>
      </c>
      <c r="E2762" t="s">
        <v>4448</v>
      </c>
      <c r="F2762">
        <v>0</v>
      </c>
      <c r="G2762" t="s">
        <v>5247</v>
      </c>
      <c r="H2762" t="s">
        <v>7943</v>
      </c>
      <c r="I2762" t="s">
        <v>14</v>
      </c>
      <c r="J2762" t="s">
        <v>2454</v>
      </c>
      <c r="K2762">
        <v>16</v>
      </c>
      <c r="L2762" t="s">
        <v>5247</v>
      </c>
      <c r="M2762">
        <v>0</v>
      </c>
      <c r="N2762">
        <v>0.193607680534436</v>
      </c>
    </row>
    <row r="2763" spans="1:14">
      <c r="A2763" t="s">
        <v>2710</v>
      </c>
      <c r="B2763">
        <v>2</v>
      </c>
      <c r="C2763">
        <v>78616776</v>
      </c>
      <c r="D2763">
        <v>78843902</v>
      </c>
      <c r="E2763" t="s">
        <v>4448</v>
      </c>
      <c r="F2763">
        <v>0.09</v>
      </c>
      <c r="G2763" t="s">
        <v>5247</v>
      </c>
      <c r="H2763" t="s">
        <v>7944</v>
      </c>
      <c r="I2763" t="s">
        <v>14</v>
      </c>
      <c r="J2763" t="s">
        <v>2454</v>
      </c>
      <c r="K2763">
        <v>16</v>
      </c>
      <c r="L2763" t="s">
        <v>4562</v>
      </c>
      <c r="M2763">
        <v>2.0525132161091801E-2</v>
      </c>
      <c r="N2763">
        <v>0.31823316587714601</v>
      </c>
    </row>
    <row r="2764" spans="1:14">
      <c r="A2764" t="s">
        <v>2711</v>
      </c>
      <c r="B2764">
        <v>1</v>
      </c>
      <c r="C2764">
        <v>238848094</v>
      </c>
      <c r="D2764">
        <v>239011394</v>
      </c>
      <c r="E2764" t="s">
        <v>4448</v>
      </c>
      <c r="F2764">
        <v>0.2</v>
      </c>
      <c r="G2764" t="s">
        <v>5247</v>
      </c>
      <c r="H2764" t="s">
        <v>7945</v>
      </c>
      <c r="I2764" t="s">
        <v>14</v>
      </c>
      <c r="J2764" t="s">
        <v>2454</v>
      </c>
      <c r="K2764">
        <v>16</v>
      </c>
      <c r="L2764" t="s">
        <v>4484</v>
      </c>
      <c r="M2764">
        <v>7.2742662037867001E-2</v>
      </c>
      <c r="N2764">
        <v>0.44342194628279502</v>
      </c>
    </row>
    <row r="2765" spans="1:14">
      <c r="A2765" t="s">
        <v>2712</v>
      </c>
      <c r="B2765">
        <v>7</v>
      </c>
      <c r="C2765">
        <v>46766511</v>
      </c>
      <c r="D2765">
        <v>46806109</v>
      </c>
      <c r="E2765" t="s">
        <v>4448</v>
      </c>
      <c r="F2765">
        <v>0.48</v>
      </c>
      <c r="G2765" t="s">
        <v>5247</v>
      </c>
      <c r="H2765" t="s">
        <v>7946</v>
      </c>
      <c r="I2765" t="s">
        <v>10</v>
      </c>
      <c r="J2765" t="s">
        <v>2454</v>
      </c>
      <c r="K2765">
        <v>6</v>
      </c>
      <c r="L2765" t="s">
        <v>4549</v>
      </c>
      <c r="M2765">
        <v>0.17557538911578599</v>
      </c>
      <c r="N2765">
        <v>0.800037982400301</v>
      </c>
    </row>
    <row r="2766" spans="1:14">
      <c r="A2766" t="s">
        <v>2712</v>
      </c>
      <c r="B2766">
        <v>7</v>
      </c>
      <c r="C2766">
        <v>46766511</v>
      </c>
      <c r="D2766">
        <v>46806109</v>
      </c>
      <c r="E2766" t="s">
        <v>4448</v>
      </c>
      <c r="F2766">
        <v>0.05</v>
      </c>
      <c r="G2766" t="s">
        <v>5247</v>
      </c>
      <c r="H2766" t="s">
        <v>7947</v>
      </c>
      <c r="I2766" t="s">
        <v>14</v>
      </c>
      <c r="J2766" t="s">
        <v>2454</v>
      </c>
      <c r="K2766">
        <v>16</v>
      </c>
      <c r="L2766" t="s">
        <v>4544</v>
      </c>
      <c r="M2766">
        <v>7.5593352321114398E-3</v>
      </c>
      <c r="N2766">
        <v>0.26668757724888098</v>
      </c>
    </row>
    <row r="2767" spans="1:14">
      <c r="A2767" t="s">
        <v>2715</v>
      </c>
      <c r="B2767">
        <v>21</v>
      </c>
      <c r="C2767">
        <v>22618963</v>
      </c>
      <c r="D2767">
        <v>23991282</v>
      </c>
      <c r="E2767" t="s">
        <v>4448</v>
      </c>
      <c r="F2767">
        <v>0</v>
      </c>
      <c r="G2767" t="s">
        <v>5247</v>
      </c>
      <c r="H2767" t="s">
        <v>7948</v>
      </c>
      <c r="I2767" t="s">
        <v>14</v>
      </c>
      <c r="J2767" t="s">
        <v>2454</v>
      </c>
      <c r="K2767">
        <v>16</v>
      </c>
      <c r="L2767" t="s">
        <v>5247</v>
      </c>
      <c r="M2767">
        <v>0</v>
      </c>
      <c r="N2767">
        <v>0.193607680534436</v>
      </c>
    </row>
    <row r="2768" spans="1:14">
      <c r="A2768" t="s">
        <v>2716</v>
      </c>
      <c r="B2768">
        <v>10</v>
      </c>
      <c r="C2768">
        <v>9072290</v>
      </c>
      <c r="D2768">
        <v>9114253</v>
      </c>
      <c r="E2768" t="s">
        <v>4448</v>
      </c>
      <c r="F2768">
        <v>0</v>
      </c>
      <c r="G2768" t="s">
        <v>5247</v>
      </c>
      <c r="H2768" t="s">
        <v>7949</v>
      </c>
      <c r="I2768" t="s">
        <v>14</v>
      </c>
      <c r="J2768" t="s">
        <v>2454</v>
      </c>
      <c r="K2768">
        <v>16</v>
      </c>
      <c r="L2768" t="s">
        <v>5247</v>
      </c>
      <c r="M2768">
        <v>0</v>
      </c>
      <c r="N2768">
        <v>0.193607680534436</v>
      </c>
    </row>
    <row r="2769" spans="1:14">
      <c r="A2769" t="s">
        <v>2717</v>
      </c>
      <c r="B2769">
        <v>13</v>
      </c>
      <c r="C2769">
        <v>103683640</v>
      </c>
      <c r="D2769">
        <v>104335990</v>
      </c>
      <c r="E2769" t="s">
        <v>4448</v>
      </c>
      <c r="F2769">
        <v>0</v>
      </c>
      <c r="G2769" t="s">
        <v>5247</v>
      </c>
      <c r="H2769" t="s">
        <v>7950</v>
      </c>
      <c r="I2769" t="s">
        <v>10</v>
      </c>
      <c r="J2769" t="s">
        <v>2454</v>
      </c>
      <c r="K2769">
        <v>7</v>
      </c>
      <c r="L2769" t="s">
        <v>5247</v>
      </c>
      <c r="M2769">
        <v>0</v>
      </c>
      <c r="N2769">
        <v>0.35433043506668699</v>
      </c>
    </row>
    <row r="2770" spans="1:14">
      <c r="A2770" t="s">
        <v>2717</v>
      </c>
      <c r="B2770">
        <v>13</v>
      </c>
      <c r="C2770">
        <v>103683640</v>
      </c>
      <c r="D2770">
        <v>104335990</v>
      </c>
      <c r="E2770" t="s">
        <v>4448</v>
      </c>
      <c r="F2770">
        <v>0</v>
      </c>
      <c r="G2770" t="s">
        <v>5247</v>
      </c>
      <c r="H2770" t="s">
        <v>5225</v>
      </c>
      <c r="I2770" t="s">
        <v>13</v>
      </c>
      <c r="J2770" t="s">
        <v>2454</v>
      </c>
      <c r="K2770">
        <v>7</v>
      </c>
      <c r="L2770" t="s">
        <v>5247</v>
      </c>
      <c r="M2770">
        <v>0</v>
      </c>
      <c r="N2770">
        <v>0.35433043506668699</v>
      </c>
    </row>
    <row r="2771" spans="1:14">
      <c r="A2771" t="s">
        <v>2717</v>
      </c>
      <c r="B2771">
        <v>13</v>
      </c>
      <c r="C2771">
        <v>103683640</v>
      </c>
      <c r="D2771">
        <v>104335990</v>
      </c>
      <c r="E2771" t="s">
        <v>4448</v>
      </c>
      <c r="F2771">
        <v>0</v>
      </c>
      <c r="G2771" t="s">
        <v>5247</v>
      </c>
      <c r="H2771" t="s">
        <v>7951</v>
      </c>
      <c r="I2771" t="s">
        <v>14</v>
      </c>
      <c r="J2771" t="s">
        <v>2454</v>
      </c>
      <c r="K2771">
        <v>16</v>
      </c>
      <c r="L2771" t="s">
        <v>5247</v>
      </c>
      <c r="M2771">
        <v>0</v>
      </c>
      <c r="N2771">
        <v>0.193607680534436</v>
      </c>
    </row>
    <row r="2772" spans="1:14">
      <c r="A2772" t="s">
        <v>2718</v>
      </c>
      <c r="B2772">
        <v>13</v>
      </c>
      <c r="C2772">
        <v>81436562</v>
      </c>
      <c r="D2772">
        <v>82010697</v>
      </c>
      <c r="E2772" t="s">
        <v>4448</v>
      </c>
      <c r="F2772">
        <v>0</v>
      </c>
      <c r="G2772" t="s">
        <v>5247</v>
      </c>
      <c r="H2772" t="s">
        <v>7952</v>
      </c>
      <c r="I2772" t="s">
        <v>14</v>
      </c>
      <c r="J2772" t="s">
        <v>2454</v>
      </c>
      <c r="K2772">
        <v>16</v>
      </c>
      <c r="L2772" t="s">
        <v>5247</v>
      </c>
      <c r="M2772">
        <v>0</v>
      </c>
      <c r="N2772">
        <v>0.193607680534436</v>
      </c>
    </row>
    <row r="2773" spans="1:14">
      <c r="A2773" t="s">
        <v>2719</v>
      </c>
      <c r="B2773">
        <v>9</v>
      </c>
      <c r="C2773">
        <v>25483905</v>
      </c>
      <c r="D2773">
        <v>25483903</v>
      </c>
      <c r="E2773" t="s">
        <v>4448</v>
      </c>
      <c r="F2773">
        <v>0</v>
      </c>
      <c r="G2773" t="s">
        <v>5247</v>
      </c>
      <c r="H2773" t="s">
        <v>7953</v>
      </c>
      <c r="I2773" t="s">
        <v>14</v>
      </c>
      <c r="J2773" t="s">
        <v>2454</v>
      </c>
      <c r="K2773">
        <v>16</v>
      </c>
      <c r="L2773" t="s">
        <v>5247</v>
      </c>
      <c r="M2773">
        <v>0</v>
      </c>
      <c r="N2773">
        <v>0.193607680534436</v>
      </c>
    </row>
    <row r="2774" spans="1:14">
      <c r="A2774" t="s">
        <v>2720</v>
      </c>
      <c r="B2774">
        <v>4</v>
      </c>
      <c r="C2774">
        <v>179973291</v>
      </c>
      <c r="D2774">
        <v>180894444</v>
      </c>
      <c r="E2774" t="s">
        <v>4448</v>
      </c>
      <c r="F2774">
        <v>0</v>
      </c>
      <c r="G2774" t="s">
        <v>5247</v>
      </c>
      <c r="H2774" t="s">
        <v>7954</v>
      </c>
      <c r="I2774" t="s">
        <v>14</v>
      </c>
      <c r="J2774" t="s">
        <v>2454</v>
      </c>
      <c r="K2774">
        <v>16</v>
      </c>
      <c r="L2774" t="s">
        <v>5247</v>
      </c>
      <c r="M2774">
        <v>0</v>
      </c>
      <c r="N2774">
        <v>0.193607680534436</v>
      </c>
    </row>
    <row r="2775" spans="1:14">
      <c r="A2775" t="s">
        <v>2721</v>
      </c>
      <c r="B2775">
        <v>12</v>
      </c>
      <c r="C2775">
        <v>127502306</v>
      </c>
      <c r="D2775">
        <v>127986851</v>
      </c>
      <c r="E2775" t="s">
        <v>4448</v>
      </c>
      <c r="F2775">
        <v>0</v>
      </c>
      <c r="G2775" t="s">
        <v>5247</v>
      </c>
      <c r="H2775" t="s">
        <v>7955</v>
      </c>
      <c r="I2775" t="s">
        <v>14</v>
      </c>
      <c r="J2775" t="s">
        <v>2454</v>
      </c>
      <c r="K2775">
        <v>16</v>
      </c>
      <c r="L2775" t="s">
        <v>5247</v>
      </c>
      <c r="M2775">
        <v>0</v>
      </c>
      <c r="N2775">
        <v>0.193607680534436</v>
      </c>
    </row>
    <row r="2776" spans="1:14">
      <c r="A2776" t="s">
        <v>2722</v>
      </c>
      <c r="B2776">
        <v>11</v>
      </c>
      <c r="C2776">
        <v>116071247</v>
      </c>
      <c r="D2776">
        <v>115941965</v>
      </c>
      <c r="E2776" t="s">
        <v>4448</v>
      </c>
      <c r="F2776">
        <v>0.22</v>
      </c>
      <c r="G2776" t="s">
        <v>5247</v>
      </c>
      <c r="H2776" t="s">
        <v>7956</v>
      </c>
      <c r="I2776" t="s">
        <v>14</v>
      </c>
      <c r="J2776" t="s">
        <v>2454</v>
      </c>
      <c r="K2776">
        <v>16</v>
      </c>
      <c r="L2776" t="s">
        <v>4476</v>
      </c>
      <c r="M2776">
        <v>8.4047540128129095E-2</v>
      </c>
      <c r="N2776">
        <v>0.46437276097115499</v>
      </c>
    </row>
    <row r="2777" spans="1:14">
      <c r="A2777" t="s">
        <v>2723</v>
      </c>
      <c r="B2777">
        <v>3</v>
      </c>
      <c r="C2777">
        <v>5748081</v>
      </c>
      <c r="D2777">
        <v>5789768</v>
      </c>
      <c r="E2777" t="s">
        <v>4448</v>
      </c>
      <c r="F2777">
        <v>0</v>
      </c>
      <c r="G2777" t="s">
        <v>5247</v>
      </c>
      <c r="H2777" t="s">
        <v>7957</v>
      </c>
      <c r="I2777" t="s">
        <v>14</v>
      </c>
      <c r="J2777" t="s">
        <v>2454</v>
      </c>
      <c r="K2777">
        <v>16</v>
      </c>
      <c r="L2777" t="s">
        <v>5247</v>
      </c>
      <c r="M2777">
        <v>0</v>
      </c>
      <c r="N2777">
        <v>0.193607680534436</v>
      </c>
    </row>
    <row r="2778" spans="1:14">
      <c r="A2778" t="s">
        <v>2724</v>
      </c>
      <c r="B2778">
        <v>9</v>
      </c>
      <c r="C2778">
        <v>78975976</v>
      </c>
      <c r="D2778">
        <v>81590892</v>
      </c>
      <c r="E2778" t="s">
        <v>4448</v>
      </c>
      <c r="F2778">
        <v>0.12</v>
      </c>
      <c r="G2778" t="s">
        <v>5247</v>
      </c>
      <c r="H2778" t="s">
        <v>7958</v>
      </c>
      <c r="I2778" t="s">
        <v>14</v>
      </c>
      <c r="J2778" t="s">
        <v>2454</v>
      </c>
      <c r="K2778">
        <v>16</v>
      </c>
      <c r="L2778" t="s">
        <v>4457</v>
      </c>
      <c r="M2778">
        <v>3.2767774577422103E-2</v>
      </c>
      <c r="N2778">
        <v>0.35437406262874999</v>
      </c>
    </row>
    <row r="2779" spans="1:14">
      <c r="A2779" t="s">
        <v>2725</v>
      </c>
      <c r="B2779">
        <v>4</v>
      </c>
      <c r="C2779">
        <v>181607277</v>
      </c>
      <c r="D2779">
        <v>182528430</v>
      </c>
      <c r="E2779" t="s">
        <v>4448</v>
      </c>
      <c r="F2779">
        <v>0.14000000000000001</v>
      </c>
      <c r="G2779" t="s">
        <v>5247</v>
      </c>
      <c r="H2779" t="s">
        <v>7959</v>
      </c>
      <c r="I2779" t="s">
        <v>14</v>
      </c>
      <c r="J2779" t="s">
        <v>2454</v>
      </c>
      <c r="K2779">
        <v>16</v>
      </c>
      <c r="L2779" t="s">
        <v>4454</v>
      </c>
      <c r="M2779">
        <v>4.1864672574284598E-2</v>
      </c>
      <c r="N2779">
        <v>0.37753285741051001</v>
      </c>
    </row>
    <row r="2780" spans="1:14">
      <c r="A2780" t="s">
        <v>2726</v>
      </c>
      <c r="B2780">
        <v>4</v>
      </c>
      <c r="C2780">
        <v>181670926</v>
      </c>
      <c r="D2780">
        <v>182592079</v>
      </c>
      <c r="E2780" t="s">
        <v>4448</v>
      </c>
      <c r="F2780">
        <v>0</v>
      </c>
      <c r="G2780" t="s">
        <v>5247</v>
      </c>
      <c r="H2780" t="s">
        <v>7960</v>
      </c>
      <c r="I2780" t="s">
        <v>14</v>
      </c>
      <c r="J2780" t="s">
        <v>2454</v>
      </c>
      <c r="K2780">
        <v>16</v>
      </c>
      <c r="L2780" t="s">
        <v>5247</v>
      </c>
      <c r="M2780">
        <v>0</v>
      </c>
      <c r="N2780">
        <v>0.193607680534436</v>
      </c>
    </row>
    <row r="2781" spans="1:14">
      <c r="A2781" t="s">
        <v>2727</v>
      </c>
      <c r="B2781">
        <v>18</v>
      </c>
      <c r="C2781">
        <v>29798058</v>
      </c>
      <c r="D2781">
        <v>27378023</v>
      </c>
      <c r="E2781" t="s">
        <v>4448</v>
      </c>
      <c r="F2781">
        <v>0.72</v>
      </c>
      <c r="G2781" t="s">
        <v>5247</v>
      </c>
      <c r="H2781" t="s">
        <v>7961</v>
      </c>
      <c r="I2781" t="s">
        <v>10</v>
      </c>
      <c r="J2781" t="s">
        <v>2454</v>
      </c>
      <c r="K2781">
        <v>7</v>
      </c>
      <c r="L2781" t="s">
        <v>4516</v>
      </c>
      <c r="M2781">
        <v>0.363641775463381</v>
      </c>
      <c r="N2781">
        <v>0.92045283310727599</v>
      </c>
    </row>
    <row r="2782" spans="1:14">
      <c r="A2782" t="s">
        <v>2727</v>
      </c>
      <c r="B2782">
        <v>18</v>
      </c>
      <c r="C2782">
        <v>29798058</v>
      </c>
      <c r="D2782">
        <v>27378023</v>
      </c>
      <c r="E2782" t="s">
        <v>4448</v>
      </c>
      <c r="F2782">
        <v>0.9</v>
      </c>
      <c r="G2782" t="s">
        <v>5247</v>
      </c>
      <c r="H2782" t="s">
        <v>7962</v>
      </c>
      <c r="I2782" t="s">
        <v>13</v>
      </c>
      <c r="J2782" t="s">
        <v>2454</v>
      </c>
      <c r="K2782">
        <v>6</v>
      </c>
      <c r="L2782" t="s">
        <v>5134</v>
      </c>
      <c r="M2782">
        <v>0.49992403158822801</v>
      </c>
      <c r="N2782">
        <v>0.98780853809003999</v>
      </c>
    </row>
    <row r="2783" spans="1:14">
      <c r="A2783" t="s">
        <v>2727</v>
      </c>
      <c r="B2783">
        <v>18</v>
      </c>
      <c r="C2783">
        <v>29798058</v>
      </c>
      <c r="D2783">
        <v>27378023</v>
      </c>
      <c r="E2783" t="s">
        <v>4448</v>
      </c>
      <c r="F2783">
        <v>0.76</v>
      </c>
      <c r="G2783" t="s">
        <v>5247</v>
      </c>
      <c r="H2783" t="s">
        <v>7963</v>
      </c>
      <c r="I2783" t="s">
        <v>14</v>
      </c>
      <c r="J2783" t="s">
        <v>2454</v>
      </c>
      <c r="K2783">
        <v>16</v>
      </c>
      <c r="L2783" t="s">
        <v>4440</v>
      </c>
      <c r="M2783">
        <v>0.51511649459244402</v>
      </c>
      <c r="N2783">
        <v>0.90420751152964995</v>
      </c>
    </row>
    <row r="2784" spans="1:14">
      <c r="A2784" t="s">
        <v>2728</v>
      </c>
      <c r="B2784">
        <v>14</v>
      </c>
      <c r="C2784">
        <v>83510310</v>
      </c>
      <c r="D2784">
        <v>83976654</v>
      </c>
      <c r="E2784" t="s">
        <v>4448</v>
      </c>
      <c r="F2784">
        <v>0</v>
      </c>
      <c r="G2784" t="s">
        <v>5247</v>
      </c>
      <c r="H2784" t="s">
        <v>7964</v>
      </c>
      <c r="I2784" t="s">
        <v>14</v>
      </c>
      <c r="J2784" t="s">
        <v>2454</v>
      </c>
      <c r="K2784">
        <v>16</v>
      </c>
      <c r="L2784" t="s">
        <v>5247</v>
      </c>
      <c r="M2784">
        <v>0</v>
      </c>
      <c r="N2784">
        <v>0.193607680534436</v>
      </c>
    </row>
    <row r="2785" spans="1:14">
      <c r="A2785" t="s">
        <v>2729</v>
      </c>
      <c r="B2785">
        <v>4</v>
      </c>
      <c r="C2785">
        <v>138653431</v>
      </c>
      <c r="D2785">
        <v>139574585</v>
      </c>
      <c r="E2785" t="s">
        <v>4448</v>
      </c>
      <c r="F2785">
        <v>0.18</v>
      </c>
      <c r="G2785" t="s">
        <v>5247</v>
      </c>
      <c r="H2785" t="s">
        <v>7965</v>
      </c>
      <c r="I2785" t="s">
        <v>13</v>
      </c>
      <c r="J2785" t="s">
        <v>2454</v>
      </c>
      <c r="K2785">
        <v>7</v>
      </c>
      <c r="L2785" t="s">
        <v>4477</v>
      </c>
      <c r="M2785">
        <v>3.8129988895097999E-2</v>
      </c>
      <c r="N2785">
        <v>0.54864148954758196</v>
      </c>
    </row>
    <row r="2786" spans="1:14">
      <c r="A2786" t="s">
        <v>2729</v>
      </c>
      <c r="B2786">
        <v>4</v>
      </c>
      <c r="C2786">
        <v>138653431</v>
      </c>
      <c r="D2786">
        <v>139574585</v>
      </c>
      <c r="E2786" t="s">
        <v>4448</v>
      </c>
      <c r="F2786">
        <v>0.44</v>
      </c>
      <c r="G2786" t="s">
        <v>5247</v>
      </c>
      <c r="H2786" t="s">
        <v>7966</v>
      </c>
      <c r="I2786" t="s">
        <v>14</v>
      </c>
      <c r="J2786" t="s">
        <v>2454</v>
      </c>
      <c r="K2786">
        <v>16</v>
      </c>
      <c r="L2786" t="s">
        <v>4466</v>
      </c>
      <c r="M2786">
        <v>0.23289317755854699</v>
      </c>
      <c r="N2786">
        <v>0.67033974410558494</v>
      </c>
    </row>
    <row r="2787" spans="1:14">
      <c r="A2787" t="s">
        <v>2730</v>
      </c>
      <c r="B2787">
        <v>5</v>
      </c>
      <c r="C2787">
        <v>116891601</v>
      </c>
      <c r="D2787">
        <v>116227297</v>
      </c>
      <c r="E2787" t="s">
        <v>4448</v>
      </c>
      <c r="F2787">
        <v>0</v>
      </c>
      <c r="G2787" t="s">
        <v>5247</v>
      </c>
      <c r="H2787" t="s">
        <v>7967</v>
      </c>
      <c r="I2787" t="s">
        <v>14</v>
      </c>
      <c r="J2787" t="s">
        <v>2454</v>
      </c>
      <c r="K2787">
        <v>16</v>
      </c>
      <c r="L2787" t="s">
        <v>5247</v>
      </c>
      <c r="M2787">
        <v>0</v>
      </c>
      <c r="N2787">
        <v>0.193607680534436</v>
      </c>
    </row>
    <row r="2788" spans="1:14">
      <c r="A2788" t="s">
        <v>2731</v>
      </c>
      <c r="B2788">
        <v>10</v>
      </c>
      <c r="C2788">
        <v>129169268</v>
      </c>
      <c r="D2788">
        <v>130967532</v>
      </c>
      <c r="E2788" t="s">
        <v>4448</v>
      </c>
      <c r="F2788">
        <v>0</v>
      </c>
      <c r="G2788" t="s">
        <v>5247</v>
      </c>
      <c r="H2788" t="s">
        <v>7968</v>
      </c>
      <c r="I2788" t="s">
        <v>14</v>
      </c>
      <c r="J2788" t="s">
        <v>2454</v>
      </c>
      <c r="K2788">
        <v>16</v>
      </c>
      <c r="L2788" t="s">
        <v>5247</v>
      </c>
      <c r="M2788">
        <v>0</v>
      </c>
      <c r="N2788">
        <v>0.193607680534436</v>
      </c>
    </row>
    <row r="2789" spans="1:14">
      <c r="A2789" t="s">
        <v>2732</v>
      </c>
      <c r="B2789">
        <v>16</v>
      </c>
      <c r="C2789">
        <v>8247891</v>
      </c>
      <c r="D2789">
        <v>8297893</v>
      </c>
      <c r="E2789" t="s">
        <v>4448</v>
      </c>
      <c r="F2789">
        <v>0</v>
      </c>
      <c r="G2789" t="s">
        <v>5247</v>
      </c>
      <c r="H2789" t="s">
        <v>7969</v>
      </c>
      <c r="I2789" t="s">
        <v>14</v>
      </c>
      <c r="J2789" t="s">
        <v>2454</v>
      </c>
      <c r="K2789">
        <v>16</v>
      </c>
      <c r="L2789" t="s">
        <v>5247</v>
      </c>
      <c r="M2789">
        <v>0</v>
      </c>
      <c r="N2789">
        <v>0.193607680534436</v>
      </c>
    </row>
    <row r="2790" spans="1:14">
      <c r="A2790" t="s">
        <v>2733</v>
      </c>
      <c r="B2790">
        <v>14</v>
      </c>
      <c r="C2790">
        <v>98383694</v>
      </c>
      <c r="D2790">
        <v>98850031</v>
      </c>
      <c r="E2790" t="s">
        <v>4448</v>
      </c>
      <c r="F2790">
        <v>0.09</v>
      </c>
      <c r="G2790" t="s">
        <v>5247</v>
      </c>
      <c r="H2790" t="s">
        <v>7970</v>
      </c>
      <c r="I2790" t="s">
        <v>14</v>
      </c>
      <c r="J2790" t="s">
        <v>2454</v>
      </c>
      <c r="K2790">
        <v>16</v>
      </c>
      <c r="L2790" t="s">
        <v>4562</v>
      </c>
      <c r="M2790">
        <v>2.0525132161091801E-2</v>
      </c>
      <c r="N2790">
        <v>0.31823316587714601</v>
      </c>
    </row>
    <row r="2791" spans="1:14">
      <c r="A2791" t="s">
        <v>2734</v>
      </c>
      <c r="B2791">
        <v>4</v>
      </c>
      <c r="C2791">
        <v>136736269</v>
      </c>
      <c r="D2791">
        <v>137657424</v>
      </c>
      <c r="E2791" t="s">
        <v>4448</v>
      </c>
      <c r="F2791">
        <v>0</v>
      </c>
      <c r="G2791" t="s">
        <v>5247</v>
      </c>
      <c r="H2791" t="s">
        <v>7971</v>
      </c>
      <c r="I2791" t="s">
        <v>14</v>
      </c>
      <c r="J2791" t="s">
        <v>2454</v>
      </c>
      <c r="K2791">
        <v>16</v>
      </c>
      <c r="L2791" t="s">
        <v>5247</v>
      </c>
      <c r="M2791">
        <v>0</v>
      </c>
      <c r="N2791">
        <v>0.193607680534436</v>
      </c>
    </row>
    <row r="2792" spans="1:14">
      <c r="A2792" t="s">
        <v>2735</v>
      </c>
      <c r="B2792">
        <v>11</v>
      </c>
      <c r="C2792">
        <v>37161492</v>
      </c>
      <c r="D2792">
        <v>37183042</v>
      </c>
      <c r="E2792" t="s">
        <v>4448</v>
      </c>
      <c r="F2792">
        <v>0.28999999999999998</v>
      </c>
      <c r="G2792" t="s">
        <v>5247</v>
      </c>
      <c r="H2792" t="s">
        <v>7972</v>
      </c>
      <c r="I2792" t="s">
        <v>10</v>
      </c>
      <c r="J2792" t="s">
        <v>2454</v>
      </c>
      <c r="K2792">
        <v>7</v>
      </c>
      <c r="L2792" t="s">
        <v>4488</v>
      </c>
      <c r="M2792">
        <v>8.4242665817603105E-2</v>
      </c>
      <c r="N2792">
        <v>0.64457611691040495</v>
      </c>
    </row>
    <row r="2793" spans="1:14">
      <c r="A2793" t="s">
        <v>2735</v>
      </c>
      <c r="B2793">
        <v>11</v>
      </c>
      <c r="C2793">
        <v>37161492</v>
      </c>
      <c r="D2793">
        <v>37183042</v>
      </c>
      <c r="E2793" t="s">
        <v>4448</v>
      </c>
      <c r="F2793">
        <v>0.28999999999999998</v>
      </c>
      <c r="G2793" t="s">
        <v>5247</v>
      </c>
      <c r="H2793" t="s">
        <v>7973</v>
      </c>
      <c r="I2793" t="s">
        <v>14</v>
      </c>
      <c r="J2793" t="s">
        <v>2454</v>
      </c>
      <c r="K2793">
        <v>16</v>
      </c>
      <c r="L2793" t="s">
        <v>4488</v>
      </c>
      <c r="M2793">
        <v>0.12690074085692801</v>
      </c>
      <c r="N2793">
        <v>0.53441448496753496</v>
      </c>
    </row>
    <row r="2794" spans="1:14">
      <c r="A2794" t="s">
        <v>2736</v>
      </c>
      <c r="B2794">
        <v>7</v>
      </c>
      <c r="C2794">
        <v>46761830</v>
      </c>
      <c r="D2794">
        <v>46801428</v>
      </c>
      <c r="E2794" t="s">
        <v>4448</v>
      </c>
      <c r="F2794">
        <v>0.14000000000000001</v>
      </c>
      <c r="G2794" t="s">
        <v>5247</v>
      </c>
      <c r="H2794" t="s">
        <v>7974</v>
      </c>
      <c r="I2794" t="s">
        <v>14</v>
      </c>
      <c r="J2794" t="s">
        <v>2454</v>
      </c>
      <c r="K2794">
        <v>16</v>
      </c>
      <c r="L2794" t="s">
        <v>4454</v>
      </c>
      <c r="M2794">
        <v>4.1864672574284598E-2</v>
      </c>
      <c r="N2794">
        <v>0.37753285741051001</v>
      </c>
    </row>
    <row r="2795" spans="1:14">
      <c r="A2795" t="s">
        <v>2737</v>
      </c>
      <c r="B2795">
        <v>12</v>
      </c>
      <c r="C2795">
        <v>115676852</v>
      </c>
      <c r="D2795">
        <v>116114657</v>
      </c>
      <c r="E2795" t="s">
        <v>4448</v>
      </c>
      <c r="F2795">
        <v>0.56999999999999995</v>
      </c>
      <c r="G2795" t="s">
        <v>5247</v>
      </c>
      <c r="H2795" t="s">
        <v>7975</v>
      </c>
      <c r="I2795" t="s">
        <v>10</v>
      </c>
      <c r="J2795" t="s">
        <v>2454</v>
      </c>
      <c r="K2795">
        <v>5</v>
      </c>
      <c r="L2795" t="s">
        <v>4517</v>
      </c>
      <c r="M2795">
        <v>0.211841433947178</v>
      </c>
      <c r="N2795">
        <v>0.86733102098317705</v>
      </c>
    </row>
    <row r="2796" spans="1:14">
      <c r="A2796" t="s">
        <v>2737</v>
      </c>
      <c r="B2796">
        <v>12</v>
      </c>
      <c r="C2796">
        <v>115676852</v>
      </c>
      <c r="D2796">
        <v>116114657</v>
      </c>
      <c r="E2796" t="s">
        <v>4448</v>
      </c>
      <c r="F2796">
        <v>0.28999999999999998</v>
      </c>
      <c r="G2796" t="s">
        <v>5247</v>
      </c>
      <c r="H2796" t="s">
        <v>7976</v>
      </c>
      <c r="I2796" t="s">
        <v>14</v>
      </c>
      <c r="J2796" t="s">
        <v>2454</v>
      </c>
      <c r="K2796">
        <v>16</v>
      </c>
      <c r="L2796" t="s">
        <v>4488</v>
      </c>
      <c r="M2796">
        <v>0.12690074085692801</v>
      </c>
      <c r="N2796">
        <v>0.53441448496753496</v>
      </c>
    </row>
    <row r="2797" spans="1:14">
      <c r="A2797" t="s">
        <v>2740</v>
      </c>
      <c r="B2797">
        <v>12</v>
      </c>
      <c r="C2797">
        <v>118623779</v>
      </c>
      <c r="D2797">
        <v>119061584</v>
      </c>
      <c r="E2797" t="s">
        <v>4448</v>
      </c>
      <c r="F2797">
        <v>0</v>
      </c>
      <c r="G2797" t="s">
        <v>5247</v>
      </c>
      <c r="H2797" t="s">
        <v>7977</v>
      </c>
      <c r="I2797" t="s">
        <v>14</v>
      </c>
      <c r="J2797" t="s">
        <v>2454</v>
      </c>
      <c r="K2797">
        <v>16</v>
      </c>
      <c r="L2797" t="s">
        <v>5247</v>
      </c>
      <c r="M2797">
        <v>0</v>
      </c>
      <c r="N2797">
        <v>0.193607680534436</v>
      </c>
    </row>
    <row r="2798" spans="1:14">
      <c r="A2798" t="s">
        <v>2741</v>
      </c>
      <c r="B2798">
        <v>15</v>
      </c>
      <c r="C2798">
        <v>97145377</v>
      </c>
      <c r="D2798">
        <v>97688607</v>
      </c>
      <c r="E2798" t="s">
        <v>4448</v>
      </c>
      <c r="F2798">
        <v>0</v>
      </c>
      <c r="G2798" t="s">
        <v>5247</v>
      </c>
      <c r="H2798" t="s">
        <v>7978</v>
      </c>
      <c r="I2798" t="s">
        <v>14</v>
      </c>
      <c r="J2798" t="s">
        <v>2454</v>
      </c>
      <c r="K2798">
        <v>16</v>
      </c>
      <c r="L2798" t="s">
        <v>5247</v>
      </c>
      <c r="M2798">
        <v>0</v>
      </c>
      <c r="N2798">
        <v>0.193607680534436</v>
      </c>
    </row>
    <row r="2799" spans="1:14">
      <c r="A2799" t="s">
        <v>2742</v>
      </c>
      <c r="B2799">
        <v>15</v>
      </c>
      <c r="C2799">
        <v>94831097</v>
      </c>
      <c r="D2799">
        <v>95374326</v>
      </c>
      <c r="E2799" t="s">
        <v>4448</v>
      </c>
      <c r="F2799">
        <v>0</v>
      </c>
      <c r="G2799" t="s">
        <v>5247</v>
      </c>
      <c r="H2799" t="s">
        <v>7979</v>
      </c>
      <c r="I2799" t="s">
        <v>14</v>
      </c>
      <c r="J2799" t="s">
        <v>2454</v>
      </c>
      <c r="K2799">
        <v>16</v>
      </c>
      <c r="L2799" t="s">
        <v>5247</v>
      </c>
      <c r="M2799">
        <v>0</v>
      </c>
      <c r="N2799">
        <v>0.193607680534436</v>
      </c>
    </row>
    <row r="2800" spans="1:14">
      <c r="A2800" t="s">
        <v>2743</v>
      </c>
      <c r="B2800">
        <v>12</v>
      </c>
      <c r="C2800">
        <v>126069450</v>
      </c>
      <c r="D2800">
        <v>126553996</v>
      </c>
      <c r="E2800" t="s">
        <v>4448</v>
      </c>
      <c r="F2800">
        <v>0</v>
      </c>
      <c r="G2800" t="s">
        <v>5247</v>
      </c>
      <c r="H2800" t="s">
        <v>7980</v>
      </c>
      <c r="I2800" t="s">
        <v>14</v>
      </c>
      <c r="J2800" t="s">
        <v>2454</v>
      </c>
      <c r="K2800">
        <v>16</v>
      </c>
      <c r="L2800" t="s">
        <v>5247</v>
      </c>
      <c r="M2800">
        <v>0</v>
      </c>
      <c r="N2800">
        <v>0.193607680534436</v>
      </c>
    </row>
    <row r="2801" spans="1:14">
      <c r="A2801" t="s">
        <v>2744</v>
      </c>
      <c r="B2801">
        <v>1</v>
      </c>
      <c r="C2801">
        <v>164187722</v>
      </c>
      <c r="D2801">
        <v>164156959</v>
      </c>
      <c r="E2801" t="s">
        <v>4448</v>
      </c>
      <c r="F2801">
        <v>0</v>
      </c>
      <c r="G2801" t="s">
        <v>5247</v>
      </c>
      <c r="H2801" t="s">
        <v>7830</v>
      </c>
      <c r="I2801" t="s">
        <v>14</v>
      </c>
      <c r="J2801" t="s">
        <v>2454</v>
      </c>
      <c r="K2801">
        <v>16</v>
      </c>
      <c r="L2801" t="s">
        <v>5247</v>
      </c>
      <c r="M2801">
        <v>0</v>
      </c>
      <c r="N2801">
        <v>0.193607680534436</v>
      </c>
    </row>
    <row r="2802" spans="1:14">
      <c r="A2802" t="s">
        <v>2745</v>
      </c>
      <c r="B2802">
        <v>2</v>
      </c>
      <c r="C2802">
        <v>122771225</v>
      </c>
      <c r="D2802">
        <v>123528801</v>
      </c>
      <c r="E2802" t="s">
        <v>4448</v>
      </c>
      <c r="F2802">
        <v>0</v>
      </c>
      <c r="G2802" t="s">
        <v>5247</v>
      </c>
      <c r="H2802" t="s">
        <v>7981</v>
      </c>
      <c r="I2802" t="s">
        <v>14</v>
      </c>
      <c r="J2802" t="s">
        <v>2454</v>
      </c>
      <c r="K2802">
        <v>16</v>
      </c>
      <c r="L2802" t="s">
        <v>5247</v>
      </c>
      <c r="M2802">
        <v>0</v>
      </c>
      <c r="N2802">
        <v>0.193607680534436</v>
      </c>
    </row>
    <row r="2803" spans="1:14">
      <c r="A2803" t="s">
        <v>2746</v>
      </c>
      <c r="B2803">
        <v>14</v>
      </c>
      <c r="C2803">
        <v>82882022</v>
      </c>
      <c r="D2803">
        <v>83348366</v>
      </c>
      <c r="E2803" t="s">
        <v>4448</v>
      </c>
      <c r="F2803">
        <v>0</v>
      </c>
      <c r="G2803" t="s">
        <v>5247</v>
      </c>
      <c r="H2803" t="s">
        <v>7982</v>
      </c>
      <c r="I2803" t="s">
        <v>14</v>
      </c>
      <c r="J2803" t="s">
        <v>2454</v>
      </c>
      <c r="K2803">
        <v>16</v>
      </c>
      <c r="L2803" t="s">
        <v>5247</v>
      </c>
      <c r="M2803">
        <v>0</v>
      </c>
      <c r="N2803">
        <v>0.193607680534436</v>
      </c>
    </row>
    <row r="2804" spans="1:14">
      <c r="A2804" t="s">
        <v>2747</v>
      </c>
      <c r="B2804">
        <v>5</v>
      </c>
      <c r="C2804">
        <v>28007955</v>
      </c>
      <c r="D2804">
        <v>28008062</v>
      </c>
      <c r="E2804" t="s">
        <v>4448</v>
      </c>
      <c r="F2804">
        <v>0</v>
      </c>
      <c r="G2804" t="s">
        <v>5247</v>
      </c>
      <c r="H2804" t="s">
        <v>7983</v>
      </c>
      <c r="I2804" t="s">
        <v>10</v>
      </c>
      <c r="J2804" t="s">
        <v>2454</v>
      </c>
      <c r="K2804">
        <v>5</v>
      </c>
      <c r="L2804" t="s">
        <v>5247</v>
      </c>
      <c r="M2804">
        <v>3.1392529421349397E-17</v>
      </c>
      <c r="N2804">
        <v>0.43448246478317498</v>
      </c>
    </row>
    <row r="2805" spans="1:14">
      <c r="A2805" t="s">
        <v>2747</v>
      </c>
      <c r="B2805">
        <v>5</v>
      </c>
      <c r="C2805">
        <v>28007955</v>
      </c>
      <c r="D2805">
        <v>28008062</v>
      </c>
      <c r="E2805" t="s">
        <v>4448</v>
      </c>
      <c r="F2805">
        <v>0</v>
      </c>
      <c r="G2805" t="s">
        <v>5247</v>
      </c>
      <c r="H2805" t="s">
        <v>7984</v>
      </c>
      <c r="I2805" t="s">
        <v>13</v>
      </c>
      <c r="J2805" t="s">
        <v>2454</v>
      </c>
      <c r="K2805">
        <v>6</v>
      </c>
      <c r="L2805" t="s">
        <v>5247</v>
      </c>
      <c r="M2805">
        <v>0</v>
      </c>
      <c r="N2805">
        <v>0.39033428790216501</v>
      </c>
    </row>
    <row r="2806" spans="1:14">
      <c r="A2806" t="s">
        <v>2747</v>
      </c>
      <c r="B2806">
        <v>5</v>
      </c>
      <c r="C2806">
        <v>28007955</v>
      </c>
      <c r="D2806">
        <v>28008062</v>
      </c>
      <c r="E2806" t="s">
        <v>4448</v>
      </c>
      <c r="F2806">
        <v>0.2</v>
      </c>
      <c r="G2806" t="s">
        <v>5247</v>
      </c>
      <c r="H2806" t="s">
        <v>7985</v>
      </c>
      <c r="I2806" t="s">
        <v>14</v>
      </c>
      <c r="J2806" t="s">
        <v>2454</v>
      </c>
      <c r="K2806">
        <v>16</v>
      </c>
      <c r="L2806" t="s">
        <v>4484</v>
      </c>
      <c r="M2806">
        <v>7.2742662037867001E-2</v>
      </c>
      <c r="N2806">
        <v>0.44342194628279502</v>
      </c>
    </row>
    <row r="2807" spans="1:14">
      <c r="A2807" t="s">
        <v>2748</v>
      </c>
      <c r="B2807">
        <v>1</v>
      </c>
      <c r="C2807">
        <v>4214954</v>
      </c>
      <c r="D2807">
        <v>4275014</v>
      </c>
      <c r="E2807" t="s">
        <v>4448</v>
      </c>
      <c r="F2807">
        <v>0</v>
      </c>
      <c r="G2807" t="s">
        <v>5247</v>
      </c>
      <c r="H2807" t="s">
        <v>7986</v>
      </c>
      <c r="I2807" t="s">
        <v>10</v>
      </c>
      <c r="J2807" t="s">
        <v>2454</v>
      </c>
      <c r="K2807">
        <v>7</v>
      </c>
      <c r="L2807" t="s">
        <v>5247</v>
      </c>
      <c r="M2807">
        <v>0</v>
      </c>
      <c r="N2807">
        <v>0.35433043506668699</v>
      </c>
    </row>
    <row r="2808" spans="1:14">
      <c r="A2808" t="s">
        <v>2748</v>
      </c>
      <c r="B2808">
        <v>1</v>
      </c>
      <c r="C2808">
        <v>4214954</v>
      </c>
      <c r="D2808">
        <v>4275014</v>
      </c>
      <c r="E2808" t="s">
        <v>4448</v>
      </c>
      <c r="F2808">
        <v>0</v>
      </c>
      <c r="G2808" t="s">
        <v>5247</v>
      </c>
      <c r="H2808" t="s">
        <v>5226</v>
      </c>
      <c r="I2808" t="s">
        <v>13</v>
      </c>
      <c r="J2808" t="s">
        <v>2454</v>
      </c>
      <c r="K2808">
        <v>7</v>
      </c>
      <c r="L2808" t="s">
        <v>5247</v>
      </c>
      <c r="M2808">
        <v>0</v>
      </c>
      <c r="N2808">
        <v>0.35433043506668699</v>
      </c>
    </row>
    <row r="2809" spans="1:14">
      <c r="A2809" t="s">
        <v>2748</v>
      </c>
      <c r="B2809">
        <v>1</v>
      </c>
      <c r="C2809">
        <v>4214954</v>
      </c>
      <c r="D2809">
        <v>4275014</v>
      </c>
      <c r="E2809" t="s">
        <v>4448</v>
      </c>
      <c r="F2809">
        <v>0</v>
      </c>
      <c r="G2809" t="s">
        <v>5247</v>
      </c>
      <c r="H2809" t="s">
        <v>7987</v>
      </c>
      <c r="I2809" t="s">
        <v>14</v>
      </c>
      <c r="J2809" t="s">
        <v>2454</v>
      </c>
      <c r="K2809">
        <v>16</v>
      </c>
      <c r="L2809" t="s">
        <v>5247</v>
      </c>
      <c r="M2809">
        <v>0</v>
      </c>
      <c r="N2809">
        <v>0.193607680534436</v>
      </c>
    </row>
    <row r="2810" spans="1:14">
      <c r="A2810" t="s">
        <v>2749</v>
      </c>
      <c r="B2810">
        <v>3</v>
      </c>
      <c r="C2810">
        <v>20852386</v>
      </c>
      <c r="D2810">
        <v>20893878</v>
      </c>
      <c r="E2810" t="s">
        <v>4448</v>
      </c>
      <c r="F2810">
        <v>0.27</v>
      </c>
      <c r="G2810" t="s">
        <v>5247</v>
      </c>
      <c r="H2810" t="s">
        <v>7988</v>
      </c>
      <c r="I2810" t="s">
        <v>14</v>
      </c>
      <c r="J2810" t="s">
        <v>2454</v>
      </c>
      <c r="K2810">
        <v>16</v>
      </c>
      <c r="L2810" t="s">
        <v>4541</v>
      </c>
      <c r="M2810">
        <v>0.114172650502742</v>
      </c>
      <c r="N2810">
        <v>0.514886882543099</v>
      </c>
    </row>
    <row r="2811" spans="1:14">
      <c r="A2811" t="s">
        <v>2750</v>
      </c>
      <c r="B2811">
        <v>8</v>
      </c>
      <c r="C2811">
        <v>142029264</v>
      </c>
      <c r="D2811">
        <v>143110625</v>
      </c>
      <c r="E2811" t="s">
        <v>4448</v>
      </c>
      <c r="F2811">
        <v>0</v>
      </c>
      <c r="G2811" t="s">
        <v>5247</v>
      </c>
      <c r="H2811" t="s">
        <v>7989</v>
      </c>
      <c r="I2811" t="s">
        <v>14</v>
      </c>
      <c r="J2811" t="s">
        <v>2454</v>
      </c>
      <c r="K2811">
        <v>16</v>
      </c>
      <c r="L2811" t="s">
        <v>5247</v>
      </c>
      <c r="M2811">
        <v>0</v>
      </c>
      <c r="N2811">
        <v>0.193607680534436</v>
      </c>
    </row>
    <row r="2812" spans="1:14">
      <c r="A2812" t="s">
        <v>2751</v>
      </c>
      <c r="B2812">
        <v>8</v>
      </c>
      <c r="C2812">
        <v>137621506</v>
      </c>
      <c r="D2812">
        <v>138633749</v>
      </c>
      <c r="E2812" t="s">
        <v>4448</v>
      </c>
      <c r="F2812">
        <v>0</v>
      </c>
      <c r="G2812" t="s">
        <v>5247</v>
      </c>
      <c r="H2812" t="s">
        <v>7942</v>
      </c>
      <c r="I2812" t="s">
        <v>14</v>
      </c>
      <c r="J2812" t="s">
        <v>2454</v>
      </c>
      <c r="K2812">
        <v>16</v>
      </c>
      <c r="L2812" t="s">
        <v>5247</v>
      </c>
      <c r="M2812">
        <v>0</v>
      </c>
      <c r="N2812">
        <v>0.193607680534436</v>
      </c>
    </row>
    <row r="2813" spans="1:14">
      <c r="A2813" t="s">
        <v>2752</v>
      </c>
      <c r="B2813">
        <v>13</v>
      </c>
      <c r="C2813">
        <v>90597253</v>
      </c>
      <c r="D2813">
        <v>91249507</v>
      </c>
      <c r="E2813" t="s">
        <v>4448</v>
      </c>
      <c r="F2813">
        <v>0</v>
      </c>
      <c r="G2813" t="s">
        <v>5247</v>
      </c>
      <c r="H2813" t="s">
        <v>7990</v>
      </c>
      <c r="I2813" t="s">
        <v>14</v>
      </c>
      <c r="J2813" t="s">
        <v>2454</v>
      </c>
      <c r="K2813">
        <v>16</v>
      </c>
      <c r="L2813" t="s">
        <v>5247</v>
      </c>
      <c r="M2813">
        <v>0</v>
      </c>
      <c r="N2813">
        <v>0.193607680534436</v>
      </c>
    </row>
    <row r="2814" spans="1:14">
      <c r="A2814" t="s">
        <v>2753</v>
      </c>
      <c r="B2814">
        <v>15</v>
      </c>
      <c r="C2814">
        <v>95352674</v>
      </c>
      <c r="D2814">
        <v>95895903</v>
      </c>
      <c r="E2814" t="s">
        <v>4448</v>
      </c>
      <c r="F2814">
        <v>0</v>
      </c>
      <c r="G2814" t="s">
        <v>5247</v>
      </c>
      <c r="H2814" t="s">
        <v>7991</v>
      </c>
      <c r="I2814" t="s">
        <v>14</v>
      </c>
      <c r="J2814" t="s">
        <v>2454</v>
      </c>
      <c r="K2814">
        <v>16</v>
      </c>
      <c r="L2814" t="s">
        <v>5247</v>
      </c>
      <c r="M2814">
        <v>0</v>
      </c>
      <c r="N2814">
        <v>0.193607680534436</v>
      </c>
    </row>
    <row r="2815" spans="1:14">
      <c r="A2815" t="s">
        <v>2754</v>
      </c>
      <c r="B2815">
        <v>14</v>
      </c>
      <c r="C2815">
        <v>83290751</v>
      </c>
      <c r="D2815">
        <v>83757095</v>
      </c>
      <c r="E2815" t="s">
        <v>4448</v>
      </c>
      <c r="F2815">
        <v>0</v>
      </c>
      <c r="G2815" t="s">
        <v>5247</v>
      </c>
      <c r="H2815" t="s">
        <v>5205</v>
      </c>
      <c r="I2815" t="s">
        <v>10</v>
      </c>
      <c r="J2815" t="s">
        <v>2454</v>
      </c>
      <c r="K2815">
        <v>7</v>
      </c>
      <c r="L2815" t="s">
        <v>5247</v>
      </c>
      <c r="M2815">
        <v>0</v>
      </c>
      <c r="N2815">
        <v>0.35433043506668699</v>
      </c>
    </row>
    <row r="2816" spans="1:14">
      <c r="A2816" t="s">
        <v>2754</v>
      </c>
      <c r="B2816">
        <v>14</v>
      </c>
      <c r="C2816">
        <v>83290751</v>
      </c>
      <c r="D2816">
        <v>83757095</v>
      </c>
      <c r="E2816" t="s">
        <v>4448</v>
      </c>
      <c r="F2816">
        <v>0</v>
      </c>
      <c r="G2816" t="s">
        <v>5247</v>
      </c>
      <c r="H2816" t="s">
        <v>5215</v>
      </c>
      <c r="I2816" t="s">
        <v>13</v>
      </c>
      <c r="J2816" t="s">
        <v>2454</v>
      </c>
      <c r="K2816">
        <v>7</v>
      </c>
      <c r="L2816" t="s">
        <v>5247</v>
      </c>
      <c r="M2816">
        <v>0</v>
      </c>
      <c r="N2816">
        <v>0.35433043506668699</v>
      </c>
    </row>
    <row r="2817" spans="1:14">
      <c r="A2817" t="s">
        <v>2754</v>
      </c>
      <c r="B2817">
        <v>14</v>
      </c>
      <c r="C2817">
        <v>83290751</v>
      </c>
      <c r="D2817">
        <v>83757095</v>
      </c>
      <c r="E2817" t="s">
        <v>4448</v>
      </c>
      <c r="F2817">
        <v>0</v>
      </c>
      <c r="G2817" t="s">
        <v>5247</v>
      </c>
      <c r="H2817" t="s">
        <v>7727</v>
      </c>
      <c r="I2817" t="s">
        <v>14</v>
      </c>
      <c r="J2817" t="s">
        <v>2454</v>
      </c>
      <c r="K2817">
        <v>16</v>
      </c>
      <c r="L2817" t="s">
        <v>5247</v>
      </c>
      <c r="M2817">
        <v>0</v>
      </c>
      <c r="N2817">
        <v>0.193607680534436</v>
      </c>
    </row>
    <row r="2818" spans="1:14">
      <c r="A2818" t="s">
        <v>2755</v>
      </c>
      <c r="B2818">
        <v>7</v>
      </c>
      <c r="C2818">
        <v>46765315</v>
      </c>
      <c r="D2818">
        <v>46804913</v>
      </c>
      <c r="E2818" t="s">
        <v>4448</v>
      </c>
      <c r="F2818">
        <v>0</v>
      </c>
      <c r="G2818" t="s">
        <v>5247</v>
      </c>
      <c r="H2818" t="s">
        <v>7992</v>
      </c>
      <c r="I2818" t="s">
        <v>10</v>
      </c>
      <c r="J2818" t="s">
        <v>2454</v>
      </c>
      <c r="K2818">
        <v>6</v>
      </c>
      <c r="L2818" t="s">
        <v>5247</v>
      </c>
      <c r="M2818">
        <v>0</v>
      </c>
      <c r="N2818">
        <v>0.39033428790216501</v>
      </c>
    </row>
    <row r="2819" spans="1:14">
      <c r="A2819" t="s">
        <v>2755</v>
      </c>
      <c r="B2819">
        <v>7</v>
      </c>
      <c r="C2819">
        <v>46765315</v>
      </c>
      <c r="D2819">
        <v>46804913</v>
      </c>
      <c r="E2819" t="s">
        <v>4448</v>
      </c>
      <c r="F2819">
        <v>0</v>
      </c>
      <c r="G2819" t="s">
        <v>5247</v>
      </c>
      <c r="H2819" t="s">
        <v>7993</v>
      </c>
      <c r="I2819" t="s">
        <v>13</v>
      </c>
      <c r="J2819" t="s">
        <v>2454</v>
      </c>
      <c r="K2819">
        <v>5</v>
      </c>
      <c r="L2819" t="s">
        <v>5247</v>
      </c>
      <c r="M2819">
        <v>3.1392529421349397E-17</v>
      </c>
      <c r="N2819">
        <v>0.43448246478317498</v>
      </c>
    </row>
    <row r="2820" spans="1:14">
      <c r="A2820" t="s">
        <v>2755</v>
      </c>
      <c r="B2820">
        <v>7</v>
      </c>
      <c r="C2820">
        <v>46765315</v>
      </c>
      <c r="D2820">
        <v>46804913</v>
      </c>
      <c r="E2820" t="s">
        <v>4448</v>
      </c>
      <c r="F2820">
        <v>0.17</v>
      </c>
      <c r="G2820" t="s">
        <v>5247</v>
      </c>
      <c r="H2820" t="s">
        <v>7994</v>
      </c>
      <c r="I2820" t="s">
        <v>14</v>
      </c>
      <c r="J2820" t="s">
        <v>2454</v>
      </c>
      <c r="K2820">
        <v>16</v>
      </c>
      <c r="L2820" t="s">
        <v>4509</v>
      </c>
      <c r="M2820">
        <v>5.668995858446E-2</v>
      </c>
      <c r="N2820">
        <v>0.41109111056826803</v>
      </c>
    </row>
    <row r="2821" spans="1:14">
      <c r="A2821" t="s">
        <v>2756</v>
      </c>
      <c r="B2821">
        <v>16</v>
      </c>
      <c r="C2821">
        <v>8385729</v>
      </c>
      <c r="D2821">
        <v>8435731</v>
      </c>
      <c r="E2821" t="s">
        <v>4448</v>
      </c>
      <c r="F2821">
        <v>0.22</v>
      </c>
      <c r="G2821" t="s">
        <v>5247</v>
      </c>
      <c r="H2821" t="s">
        <v>7995</v>
      </c>
      <c r="I2821" t="s">
        <v>10</v>
      </c>
      <c r="J2821" t="s">
        <v>2454</v>
      </c>
      <c r="K2821">
        <v>5</v>
      </c>
      <c r="L2821" t="s">
        <v>4476</v>
      </c>
      <c r="M2821">
        <v>4.2728423691493898E-2</v>
      </c>
      <c r="N2821">
        <v>0.64058175658708405</v>
      </c>
    </row>
    <row r="2822" spans="1:14">
      <c r="A2822" t="s">
        <v>2756</v>
      </c>
      <c r="B2822">
        <v>16</v>
      </c>
      <c r="C2822">
        <v>8385729</v>
      </c>
      <c r="D2822">
        <v>8435731</v>
      </c>
      <c r="E2822" t="s">
        <v>4448</v>
      </c>
      <c r="F2822">
        <v>0</v>
      </c>
      <c r="G2822" t="s">
        <v>5247</v>
      </c>
      <c r="H2822" t="s">
        <v>7996</v>
      </c>
      <c r="I2822" t="s">
        <v>14</v>
      </c>
      <c r="J2822" t="s">
        <v>2454</v>
      </c>
      <c r="K2822">
        <v>16</v>
      </c>
      <c r="L2822" t="s">
        <v>5247</v>
      </c>
      <c r="M2822">
        <v>0</v>
      </c>
      <c r="N2822">
        <v>0.193607680534436</v>
      </c>
    </row>
    <row r="2823" spans="1:14">
      <c r="A2823" t="s">
        <v>2757</v>
      </c>
      <c r="B2823">
        <v>1</v>
      </c>
      <c r="C2823">
        <v>4216596</v>
      </c>
      <c r="D2823">
        <v>4276656</v>
      </c>
      <c r="E2823" t="s">
        <v>4448</v>
      </c>
      <c r="F2823">
        <v>0</v>
      </c>
      <c r="G2823" t="s">
        <v>5247</v>
      </c>
      <c r="H2823" t="s">
        <v>6919</v>
      </c>
      <c r="I2823" t="s">
        <v>14</v>
      </c>
      <c r="J2823" t="s">
        <v>2454</v>
      </c>
      <c r="K2823">
        <v>16</v>
      </c>
      <c r="L2823" t="s">
        <v>5247</v>
      </c>
      <c r="M2823">
        <v>0</v>
      </c>
      <c r="N2823">
        <v>0.193607680534436</v>
      </c>
    </row>
    <row r="2824" spans="1:14">
      <c r="A2824" t="s">
        <v>2758</v>
      </c>
      <c r="B2824">
        <v>10</v>
      </c>
      <c r="C2824">
        <v>2245671</v>
      </c>
      <c r="D2824">
        <v>2287865</v>
      </c>
      <c r="E2824" t="s">
        <v>4448</v>
      </c>
      <c r="F2824">
        <v>0.66</v>
      </c>
      <c r="G2824" t="s">
        <v>5247</v>
      </c>
      <c r="H2824" t="s">
        <v>7997</v>
      </c>
      <c r="I2824" t="s">
        <v>13</v>
      </c>
      <c r="J2824" t="s">
        <v>2454</v>
      </c>
      <c r="K2824">
        <v>5</v>
      </c>
      <c r="L2824" t="s">
        <v>4481</v>
      </c>
      <c r="M2824">
        <v>0.27059140936125597</v>
      </c>
      <c r="N2824">
        <v>0.91037420190812801</v>
      </c>
    </row>
    <row r="2825" spans="1:14">
      <c r="A2825" t="s">
        <v>2758</v>
      </c>
      <c r="B2825">
        <v>10</v>
      </c>
      <c r="C2825">
        <v>2245671</v>
      </c>
      <c r="D2825">
        <v>2287865</v>
      </c>
      <c r="E2825" t="s">
        <v>4448</v>
      </c>
      <c r="F2825">
        <v>0.22</v>
      </c>
      <c r="G2825" t="s">
        <v>5247</v>
      </c>
      <c r="H2825" t="s">
        <v>7998</v>
      </c>
      <c r="I2825" t="s">
        <v>14</v>
      </c>
      <c r="J2825" t="s">
        <v>2454</v>
      </c>
      <c r="K2825">
        <v>16</v>
      </c>
      <c r="L2825" t="s">
        <v>4476</v>
      </c>
      <c r="M2825">
        <v>8.4047540128129095E-2</v>
      </c>
      <c r="N2825">
        <v>0.46437276097115499</v>
      </c>
    </row>
    <row r="2826" spans="1:14">
      <c r="A2826" t="s">
        <v>2759</v>
      </c>
      <c r="B2826">
        <v>15</v>
      </c>
      <c r="C2826">
        <v>69812374</v>
      </c>
      <c r="D2826">
        <v>70104713</v>
      </c>
      <c r="E2826" t="s">
        <v>4448</v>
      </c>
      <c r="F2826">
        <v>0.28000000000000003</v>
      </c>
      <c r="G2826" t="s">
        <v>5247</v>
      </c>
      <c r="H2826" t="s">
        <v>7999</v>
      </c>
      <c r="I2826" t="s">
        <v>10</v>
      </c>
      <c r="J2826" t="s">
        <v>2454</v>
      </c>
      <c r="K2826">
        <v>5</v>
      </c>
      <c r="L2826" t="s">
        <v>4558</v>
      </c>
      <c r="M2826">
        <v>6.4574284775827606E-2</v>
      </c>
      <c r="N2826">
        <v>0.68659799972877</v>
      </c>
    </row>
    <row r="2827" spans="1:14">
      <c r="A2827" t="s">
        <v>2759</v>
      </c>
      <c r="B2827">
        <v>15</v>
      </c>
      <c r="C2827">
        <v>69812374</v>
      </c>
      <c r="D2827">
        <v>70104713</v>
      </c>
      <c r="E2827" t="s">
        <v>4448</v>
      </c>
      <c r="F2827">
        <v>0.32</v>
      </c>
      <c r="G2827" t="s">
        <v>5247</v>
      </c>
      <c r="H2827" t="s">
        <v>8000</v>
      </c>
      <c r="I2827" t="s">
        <v>14</v>
      </c>
      <c r="J2827" t="s">
        <v>2454</v>
      </c>
      <c r="K2827">
        <v>16</v>
      </c>
      <c r="L2827" t="s">
        <v>4450</v>
      </c>
      <c r="M2827">
        <v>0.14665833863345301</v>
      </c>
      <c r="N2827">
        <v>0.56304042635894402</v>
      </c>
    </row>
    <row r="2828" spans="1:14">
      <c r="A2828" t="s">
        <v>2760</v>
      </c>
      <c r="B2828">
        <v>4</v>
      </c>
      <c r="C2828">
        <v>59908936</v>
      </c>
      <c r="D2828">
        <v>60774654</v>
      </c>
      <c r="E2828" t="s">
        <v>4448</v>
      </c>
      <c r="F2828">
        <v>0</v>
      </c>
      <c r="G2828" t="s">
        <v>5247</v>
      </c>
      <c r="H2828" t="s">
        <v>8001</v>
      </c>
      <c r="I2828" t="s">
        <v>14</v>
      </c>
      <c r="J2828" t="s">
        <v>2454</v>
      </c>
      <c r="K2828">
        <v>16</v>
      </c>
      <c r="L2828" t="s">
        <v>5247</v>
      </c>
      <c r="M2828">
        <v>0</v>
      </c>
      <c r="N2828">
        <v>0.193607680534436</v>
      </c>
    </row>
    <row r="2829" spans="1:14">
      <c r="A2829" t="s">
        <v>2761</v>
      </c>
      <c r="B2829">
        <v>4</v>
      </c>
      <c r="C2829">
        <v>162620201</v>
      </c>
      <c r="D2829">
        <v>163541353</v>
      </c>
      <c r="E2829" t="s">
        <v>4448</v>
      </c>
      <c r="F2829">
        <v>0.31</v>
      </c>
      <c r="G2829" t="s">
        <v>5247</v>
      </c>
      <c r="H2829" t="s">
        <v>8002</v>
      </c>
      <c r="I2829" t="s">
        <v>14</v>
      </c>
      <c r="J2829" t="s">
        <v>2454</v>
      </c>
      <c r="K2829">
        <v>16</v>
      </c>
      <c r="L2829" t="s">
        <v>4485</v>
      </c>
      <c r="M2829">
        <v>0.13998639527478901</v>
      </c>
      <c r="N2829">
        <v>0.553584523328297</v>
      </c>
    </row>
    <row r="2830" spans="1:14">
      <c r="A2830" t="s">
        <v>2762</v>
      </c>
      <c r="B2830">
        <v>3</v>
      </c>
      <c r="C2830">
        <v>6433069</v>
      </c>
      <c r="D2830">
        <v>6474756</v>
      </c>
      <c r="E2830" t="s">
        <v>4448</v>
      </c>
      <c r="F2830">
        <v>0.13</v>
      </c>
      <c r="G2830" t="s">
        <v>5247</v>
      </c>
      <c r="H2830" t="s">
        <v>8003</v>
      </c>
      <c r="I2830" t="s">
        <v>14</v>
      </c>
      <c r="J2830" t="s">
        <v>2454</v>
      </c>
      <c r="K2830">
        <v>16</v>
      </c>
      <c r="L2830" t="s">
        <v>4456</v>
      </c>
      <c r="M2830">
        <v>3.7231133725714703E-2</v>
      </c>
      <c r="N2830">
        <v>0.36603854986976803</v>
      </c>
    </row>
    <row r="2831" spans="1:14">
      <c r="A2831" t="s">
        <v>2763</v>
      </c>
      <c r="B2831">
        <v>18</v>
      </c>
      <c r="C2831">
        <v>1185290</v>
      </c>
      <c r="D2831">
        <v>1185291</v>
      </c>
      <c r="E2831" t="s">
        <v>4448</v>
      </c>
      <c r="F2831">
        <v>0.75</v>
      </c>
      <c r="G2831" t="s">
        <v>5247</v>
      </c>
      <c r="H2831" t="s">
        <v>8004</v>
      </c>
      <c r="I2831" t="s">
        <v>10</v>
      </c>
      <c r="J2831" t="s">
        <v>2454</v>
      </c>
      <c r="K2831">
        <v>6</v>
      </c>
      <c r="L2831" t="s">
        <v>4467</v>
      </c>
      <c r="M2831">
        <v>0.36482256073733899</v>
      </c>
      <c r="N2831">
        <v>0.94001029531157898</v>
      </c>
    </row>
    <row r="2832" spans="1:14">
      <c r="A2832" t="s">
        <v>2763</v>
      </c>
      <c r="B2832">
        <v>18</v>
      </c>
      <c r="C2832">
        <v>1185290</v>
      </c>
      <c r="D2832">
        <v>1185291</v>
      </c>
      <c r="E2832" t="s">
        <v>4448</v>
      </c>
      <c r="F2832">
        <v>0.67</v>
      </c>
      <c r="G2832" t="s">
        <v>5247</v>
      </c>
      <c r="H2832" t="s">
        <v>8005</v>
      </c>
      <c r="I2832" t="s">
        <v>13</v>
      </c>
      <c r="J2832" t="s">
        <v>2454</v>
      </c>
      <c r="K2832">
        <v>6</v>
      </c>
      <c r="L2832" t="s">
        <v>4567</v>
      </c>
      <c r="M2832">
        <v>0.302468570861682</v>
      </c>
      <c r="N2832">
        <v>0.90481777125158203</v>
      </c>
    </row>
    <row r="2833" spans="1:14">
      <c r="A2833" t="s">
        <v>2763</v>
      </c>
      <c r="B2833">
        <v>18</v>
      </c>
      <c r="C2833">
        <v>1185290</v>
      </c>
      <c r="D2833">
        <v>1185291</v>
      </c>
      <c r="E2833" t="s">
        <v>4448</v>
      </c>
      <c r="F2833">
        <v>0.66</v>
      </c>
      <c r="G2833" t="s">
        <v>5247</v>
      </c>
      <c r="H2833" t="s">
        <v>8006</v>
      </c>
      <c r="I2833" t="s">
        <v>14</v>
      </c>
      <c r="J2833" t="s">
        <v>2454</v>
      </c>
      <c r="K2833">
        <v>16</v>
      </c>
      <c r="L2833" t="s">
        <v>4481</v>
      </c>
      <c r="M2833">
        <v>0.41829747073185303</v>
      </c>
      <c r="N2833">
        <v>0.83974807149712805</v>
      </c>
    </row>
    <row r="2834" spans="1:14">
      <c r="A2834" t="s">
        <v>2766</v>
      </c>
      <c r="B2834">
        <v>9</v>
      </c>
      <c r="C2834">
        <v>25512572</v>
      </c>
      <c r="D2834">
        <v>25512570</v>
      </c>
      <c r="E2834" t="s">
        <v>4448</v>
      </c>
      <c r="F2834">
        <v>0</v>
      </c>
      <c r="G2834" t="s">
        <v>5247</v>
      </c>
      <c r="H2834" t="s">
        <v>8007</v>
      </c>
      <c r="I2834" t="s">
        <v>14</v>
      </c>
      <c r="J2834" t="s">
        <v>2454</v>
      </c>
      <c r="K2834">
        <v>16</v>
      </c>
      <c r="L2834" t="s">
        <v>5247</v>
      </c>
      <c r="M2834">
        <v>0</v>
      </c>
      <c r="N2834">
        <v>0.193607680534436</v>
      </c>
    </row>
    <row r="2835" spans="1:14">
      <c r="A2835" t="s">
        <v>2767</v>
      </c>
      <c r="B2835">
        <v>12</v>
      </c>
      <c r="C2835">
        <v>115057627</v>
      </c>
      <c r="D2835">
        <v>115495432</v>
      </c>
      <c r="E2835" t="s">
        <v>4448</v>
      </c>
      <c r="F2835">
        <v>0</v>
      </c>
      <c r="G2835" t="s">
        <v>5247</v>
      </c>
      <c r="H2835" t="s">
        <v>8008</v>
      </c>
      <c r="I2835" t="s">
        <v>14</v>
      </c>
      <c r="J2835" t="s">
        <v>2454</v>
      </c>
      <c r="K2835">
        <v>16</v>
      </c>
      <c r="L2835" t="s">
        <v>5247</v>
      </c>
      <c r="M2835">
        <v>0</v>
      </c>
      <c r="N2835">
        <v>0.193607680534436</v>
      </c>
    </row>
    <row r="2836" spans="1:14">
      <c r="A2836" t="s">
        <v>2768</v>
      </c>
      <c r="B2836">
        <v>8</v>
      </c>
      <c r="C2836">
        <v>136462242</v>
      </c>
      <c r="D2836">
        <v>137474485</v>
      </c>
      <c r="E2836" t="s">
        <v>4448</v>
      </c>
      <c r="F2836">
        <v>0</v>
      </c>
      <c r="G2836" t="s">
        <v>5247</v>
      </c>
      <c r="H2836" t="s">
        <v>8009</v>
      </c>
      <c r="I2836" t="s">
        <v>14</v>
      </c>
      <c r="J2836" t="s">
        <v>2454</v>
      </c>
      <c r="K2836">
        <v>16</v>
      </c>
      <c r="L2836" t="s">
        <v>5247</v>
      </c>
      <c r="M2836">
        <v>0</v>
      </c>
      <c r="N2836">
        <v>0.193607680534436</v>
      </c>
    </row>
    <row r="2837" spans="1:14">
      <c r="A2837" t="s">
        <v>2769</v>
      </c>
      <c r="B2837">
        <v>5</v>
      </c>
      <c r="C2837">
        <v>5988953</v>
      </c>
      <c r="D2837">
        <v>5989066</v>
      </c>
      <c r="E2837" t="s">
        <v>4448</v>
      </c>
      <c r="F2837">
        <v>0</v>
      </c>
      <c r="G2837" t="s">
        <v>5247</v>
      </c>
      <c r="H2837" t="s">
        <v>8010</v>
      </c>
      <c r="I2837" t="s">
        <v>14</v>
      </c>
      <c r="J2837" t="s">
        <v>2454</v>
      </c>
      <c r="K2837">
        <v>16</v>
      </c>
      <c r="L2837" t="s">
        <v>5247</v>
      </c>
      <c r="M2837">
        <v>0</v>
      </c>
      <c r="N2837">
        <v>0.193607680534436</v>
      </c>
    </row>
    <row r="2838" spans="1:14">
      <c r="A2838" t="s">
        <v>2770</v>
      </c>
      <c r="B2838">
        <v>14</v>
      </c>
      <c r="C2838">
        <v>84141850</v>
      </c>
      <c r="D2838">
        <v>84608194</v>
      </c>
      <c r="E2838" t="s">
        <v>4448</v>
      </c>
      <c r="F2838">
        <v>0</v>
      </c>
      <c r="G2838" t="s">
        <v>5247</v>
      </c>
      <c r="H2838" t="s">
        <v>8011</v>
      </c>
      <c r="I2838" t="s">
        <v>10</v>
      </c>
      <c r="J2838" t="s">
        <v>2454</v>
      </c>
      <c r="K2838">
        <v>7</v>
      </c>
      <c r="L2838" t="s">
        <v>5247</v>
      </c>
      <c r="M2838">
        <v>0</v>
      </c>
      <c r="N2838">
        <v>0.35433043506668699</v>
      </c>
    </row>
    <row r="2839" spans="1:14">
      <c r="A2839" t="s">
        <v>2770</v>
      </c>
      <c r="B2839">
        <v>14</v>
      </c>
      <c r="C2839">
        <v>84141850</v>
      </c>
      <c r="D2839">
        <v>84608194</v>
      </c>
      <c r="E2839" t="s">
        <v>4448</v>
      </c>
      <c r="F2839">
        <v>0</v>
      </c>
      <c r="G2839" t="s">
        <v>5247</v>
      </c>
      <c r="H2839" t="s">
        <v>5227</v>
      </c>
      <c r="I2839" t="s">
        <v>13</v>
      </c>
      <c r="J2839" t="s">
        <v>2454</v>
      </c>
      <c r="K2839">
        <v>7</v>
      </c>
      <c r="L2839" t="s">
        <v>5247</v>
      </c>
      <c r="M2839">
        <v>0</v>
      </c>
      <c r="N2839">
        <v>0.35433043506668699</v>
      </c>
    </row>
    <row r="2840" spans="1:14">
      <c r="A2840" t="s">
        <v>2770</v>
      </c>
      <c r="B2840">
        <v>14</v>
      </c>
      <c r="C2840">
        <v>84141850</v>
      </c>
      <c r="D2840">
        <v>84608194</v>
      </c>
      <c r="E2840" t="s">
        <v>4448</v>
      </c>
      <c r="F2840">
        <v>0</v>
      </c>
      <c r="G2840" t="s">
        <v>5247</v>
      </c>
      <c r="H2840" t="s">
        <v>8012</v>
      </c>
      <c r="I2840" t="s">
        <v>14</v>
      </c>
      <c r="J2840" t="s">
        <v>2454</v>
      </c>
      <c r="K2840">
        <v>16</v>
      </c>
      <c r="L2840" t="s">
        <v>5247</v>
      </c>
      <c r="M2840">
        <v>0</v>
      </c>
      <c r="N2840">
        <v>0.193607680534436</v>
      </c>
    </row>
    <row r="2841" spans="1:14">
      <c r="A2841" t="s">
        <v>2771</v>
      </c>
      <c r="B2841">
        <v>11</v>
      </c>
      <c r="C2841">
        <v>116077759</v>
      </c>
      <c r="D2841">
        <v>115948477</v>
      </c>
      <c r="E2841" t="s">
        <v>4448</v>
      </c>
      <c r="F2841">
        <v>0</v>
      </c>
      <c r="G2841" t="s">
        <v>5247</v>
      </c>
      <c r="H2841" t="s">
        <v>8013</v>
      </c>
      <c r="I2841" t="s">
        <v>10</v>
      </c>
      <c r="J2841" t="s">
        <v>2454</v>
      </c>
      <c r="K2841">
        <v>7</v>
      </c>
      <c r="L2841" t="s">
        <v>5247</v>
      </c>
      <c r="M2841">
        <v>0</v>
      </c>
      <c r="N2841">
        <v>0.35433043506668699</v>
      </c>
    </row>
    <row r="2842" spans="1:14">
      <c r="A2842" t="s">
        <v>2771</v>
      </c>
      <c r="B2842">
        <v>11</v>
      </c>
      <c r="C2842">
        <v>116077759</v>
      </c>
      <c r="D2842">
        <v>115948477</v>
      </c>
      <c r="E2842" t="s">
        <v>4448</v>
      </c>
      <c r="F2842">
        <v>0</v>
      </c>
      <c r="G2842" t="s">
        <v>5247</v>
      </c>
      <c r="H2842" t="s">
        <v>8014</v>
      </c>
      <c r="I2842" t="s">
        <v>13</v>
      </c>
      <c r="J2842" t="s">
        <v>2454</v>
      </c>
      <c r="K2842">
        <v>7</v>
      </c>
      <c r="L2842" t="s">
        <v>5247</v>
      </c>
      <c r="M2842">
        <v>0</v>
      </c>
      <c r="N2842">
        <v>0.35433043506668699</v>
      </c>
    </row>
    <row r="2843" spans="1:14">
      <c r="A2843" t="s">
        <v>2771</v>
      </c>
      <c r="B2843">
        <v>11</v>
      </c>
      <c r="C2843">
        <v>116077759</v>
      </c>
      <c r="D2843">
        <v>115948477</v>
      </c>
      <c r="E2843" t="s">
        <v>4448</v>
      </c>
      <c r="F2843">
        <v>0</v>
      </c>
      <c r="G2843" t="s">
        <v>5247</v>
      </c>
      <c r="H2843" t="s">
        <v>8015</v>
      </c>
      <c r="I2843" t="s">
        <v>14</v>
      </c>
      <c r="J2843" t="s">
        <v>2454</v>
      </c>
      <c r="K2843">
        <v>16</v>
      </c>
      <c r="L2843" t="s">
        <v>5247</v>
      </c>
      <c r="M2843">
        <v>0</v>
      </c>
      <c r="N2843">
        <v>0.193607680534436</v>
      </c>
    </row>
    <row r="2844" spans="1:14">
      <c r="A2844" t="s">
        <v>2772</v>
      </c>
      <c r="B2844">
        <v>14</v>
      </c>
      <c r="C2844">
        <v>84159829</v>
      </c>
      <c r="D2844">
        <v>84626173</v>
      </c>
      <c r="E2844" t="s">
        <v>4448</v>
      </c>
      <c r="F2844">
        <v>0.36</v>
      </c>
      <c r="G2844" t="s">
        <v>5247</v>
      </c>
      <c r="H2844" t="s">
        <v>8016</v>
      </c>
      <c r="I2844" t="s">
        <v>13</v>
      </c>
      <c r="J2844" t="s">
        <v>2454</v>
      </c>
      <c r="K2844">
        <v>5</v>
      </c>
      <c r="L2844" t="s">
        <v>4445</v>
      </c>
      <c r="M2844">
        <v>9.8640099433966302E-2</v>
      </c>
      <c r="N2844">
        <v>0.74301499070532295</v>
      </c>
    </row>
    <row r="2845" spans="1:14">
      <c r="A2845" t="s">
        <v>2772</v>
      </c>
      <c r="B2845">
        <v>14</v>
      </c>
      <c r="C2845">
        <v>84159829</v>
      </c>
      <c r="D2845">
        <v>84626173</v>
      </c>
      <c r="E2845" t="s">
        <v>4448</v>
      </c>
      <c r="F2845">
        <v>0.31</v>
      </c>
      <c r="G2845" t="s">
        <v>5247</v>
      </c>
      <c r="H2845" t="s">
        <v>8017</v>
      </c>
      <c r="I2845" t="s">
        <v>14</v>
      </c>
      <c r="J2845" t="s">
        <v>2454</v>
      </c>
      <c r="K2845">
        <v>16</v>
      </c>
      <c r="L2845" t="s">
        <v>4485</v>
      </c>
      <c r="M2845">
        <v>0.13998639527478901</v>
      </c>
      <c r="N2845">
        <v>0.553584523328297</v>
      </c>
    </row>
    <row r="2846" spans="1:14">
      <c r="A2846" t="s">
        <v>2773</v>
      </c>
      <c r="B2846">
        <v>1</v>
      </c>
      <c r="C2846">
        <v>14322476</v>
      </c>
      <c r="D2846">
        <v>14648971</v>
      </c>
      <c r="E2846" t="s">
        <v>4448</v>
      </c>
      <c r="F2846">
        <v>0</v>
      </c>
      <c r="G2846" t="s">
        <v>5247</v>
      </c>
      <c r="H2846" t="s">
        <v>8018</v>
      </c>
      <c r="I2846" t="s">
        <v>14</v>
      </c>
      <c r="J2846" t="s">
        <v>2454</v>
      </c>
      <c r="K2846">
        <v>16</v>
      </c>
      <c r="L2846" t="s">
        <v>5247</v>
      </c>
      <c r="M2846">
        <v>0</v>
      </c>
      <c r="N2846">
        <v>0.193607680534436</v>
      </c>
    </row>
    <row r="2847" spans="1:14">
      <c r="A2847" t="s">
        <v>2774</v>
      </c>
      <c r="B2847">
        <v>2</v>
      </c>
      <c r="C2847">
        <v>5163038</v>
      </c>
      <c r="D2847">
        <v>5303171</v>
      </c>
      <c r="E2847" t="s">
        <v>4448</v>
      </c>
      <c r="F2847">
        <v>0</v>
      </c>
      <c r="G2847" t="s">
        <v>5247</v>
      </c>
      <c r="H2847" t="s">
        <v>8019</v>
      </c>
      <c r="I2847" t="s">
        <v>14</v>
      </c>
      <c r="J2847" t="s">
        <v>2454</v>
      </c>
      <c r="K2847">
        <v>16</v>
      </c>
      <c r="L2847" t="s">
        <v>5247</v>
      </c>
      <c r="M2847">
        <v>0</v>
      </c>
      <c r="N2847">
        <v>0.193607680534436</v>
      </c>
    </row>
    <row r="2848" spans="1:14">
      <c r="A2848" t="s">
        <v>2775</v>
      </c>
      <c r="B2848">
        <v>4</v>
      </c>
      <c r="C2848">
        <v>27425713</v>
      </c>
      <c r="D2848">
        <v>27427335</v>
      </c>
      <c r="E2848" t="s">
        <v>4448</v>
      </c>
      <c r="F2848">
        <v>0</v>
      </c>
      <c r="G2848" t="s">
        <v>5247</v>
      </c>
      <c r="H2848" t="s">
        <v>6919</v>
      </c>
      <c r="I2848" t="s">
        <v>14</v>
      </c>
      <c r="J2848" t="s">
        <v>2454</v>
      </c>
      <c r="K2848">
        <v>16</v>
      </c>
      <c r="L2848" t="s">
        <v>5247</v>
      </c>
      <c r="M2848">
        <v>0</v>
      </c>
      <c r="N2848">
        <v>0.193607680534436</v>
      </c>
    </row>
    <row r="2849" spans="1:14">
      <c r="A2849" t="s">
        <v>2776</v>
      </c>
      <c r="B2849">
        <v>5</v>
      </c>
      <c r="C2849">
        <v>25686927</v>
      </c>
      <c r="D2849">
        <v>25687036</v>
      </c>
      <c r="E2849" t="s">
        <v>4448</v>
      </c>
      <c r="F2849">
        <v>0</v>
      </c>
      <c r="G2849" t="s">
        <v>5247</v>
      </c>
      <c r="H2849" t="s">
        <v>8020</v>
      </c>
      <c r="I2849" t="s">
        <v>14</v>
      </c>
      <c r="J2849" t="s">
        <v>2454</v>
      </c>
      <c r="K2849">
        <v>16</v>
      </c>
      <c r="L2849" t="s">
        <v>5247</v>
      </c>
      <c r="M2849">
        <v>0</v>
      </c>
      <c r="N2849">
        <v>0.193607680534436</v>
      </c>
    </row>
    <row r="2850" spans="1:14">
      <c r="A2850" t="s">
        <v>2777</v>
      </c>
      <c r="B2850">
        <v>6</v>
      </c>
      <c r="C2850">
        <v>66650397</v>
      </c>
      <c r="D2850">
        <v>67360290</v>
      </c>
      <c r="E2850" t="s">
        <v>4448</v>
      </c>
      <c r="F2850">
        <v>0</v>
      </c>
      <c r="G2850" t="s">
        <v>5247</v>
      </c>
      <c r="H2850" t="s">
        <v>8021</v>
      </c>
      <c r="I2850" t="s">
        <v>14</v>
      </c>
      <c r="J2850" t="s">
        <v>2454</v>
      </c>
      <c r="K2850">
        <v>16</v>
      </c>
      <c r="L2850" t="s">
        <v>5247</v>
      </c>
      <c r="M2850">
        <v>0</v>
      </c>
      <c r="N2850">
        <v>0.193607680534436</v>
      </c>
    </row>
    <row r="2851" spans="1:14">
      <c r="A2851" t="s">
        <v>2778</v>
      </c>
      <c r="B2851">
        <v>8</v>
      </c>
      <c r="C2851">
        <v>137231375</v>
      </c>
      <c r="D2851">
        <v>138243618</v>
      </c>
      <c r="E2851" t="s">
        <v>4448</v>
      </c>
      <c r="F2851">
        <v>0</v>
      </c>
      <c r="G2851" t="s">
        <v>5247</v>
      </c>
      <c r="H2851" t="s">
        <v>8022</v>
      </c>
      <c r="I2851" t="s">
        <v>14</v>
      </c>
      <c r="J2851" t="s">
        <v>2454</v>
      </c>
      <c r="K2851">
        <v>16</v>
      </c>
      <c r="L2851" t="s">
        <v>5247</v>
      </c>
      <c r="M2851">
        <v>0</v>
      </c>
      <c r="N2851">
        <v>0.193607680534436</v>
      </c>
    </row>
    <row r="2852" spans="1:14">
      <c r="A2852" t="s">
        <v>2779</v>
      </c>
      <c r="B2852">
        <v>12</v>
      </c>
      <c r="C2852">
        <v>126501207</v>
      </c>
      <c r="D2852">
        <v>126985753</v>
      </c>
      <c r="E2852" t="s">
        <v>4448</v>
      </c>
      <c r="F2852">
        <v>0.01</v>
      </c>
      <c r="G2852" t="s">
        <v>5247</v>
      </c>
      <c r="H2852" t="s">
        <v>8023</v>
      </c>
      <c r="I2852" t="s">
        <v>14</v>
      </c>
      <c r="J2852" t="s">
        <v>2454</v>
      </c>
      <c r="K2852">
        <v>16</v>
      </c>
      <c r="L2852" t="s">
        <v>4525</v>
      </c>
      <c r="M2852">
        <v>3.8518796935948E-4</v>
      </c>
      <c r="N2852">
        <v>0.20935033895438801</v>
      </c>
    </row>
    <row r="2853" spans="1:14">
      <c r="A2853" t="s">
        <v>2780</v>
      </c>
      <c r="B2853">
        <v>9</v>
      </c>
      <c r="C2853">
        <v>11088668</v>
      </c>
      <c r="D2853">
        <v>11088668</v>
      </c>
      <c r="E2853" t="s">
        <v>4448</v>
      </c>
      <c r="F2853">
        <v>0</v>
      </c>
      <c r="G2853" t="s">
        <v>5247</v>
      </c>
      <c r="H2853" t="s">
        <v>8024</v>
      </c>
      <c r="I2853" t="s">
        <v>14</v>
      </c>
      <c r="J2853" t="s">
        <v>2454</v>
      </c>
      <c r="K2853">
        <v>16</v>
      </c>
      <c r="L2853" t="s">
        <v>5247</v>
      </c>
      <c r="M2853">
        <v>0</v>
      </c>
      <c r="N2853">
        <v>0.193607680534436</v>
      </c>
    </row>
    <row r="2854" spans="1:14">
      <c r="A2854" t="s">
        <v>2781</v>
      </c>
      <c r="B2854">
        <v>13</v>
      </c>
      <c r="C2854">
        <v>90447005</v>
      </c>
      <c r="D2854">
        <v>91099259</v>
      </c>
      <c r="E2854" t="s">
        <v>4448</v>
      </c>
      <c r="F2854">
        <v>0</v>
      </c>
      <c r="G2854" t="s">
        <v>5247</v>
      </c>
      <c r="H2854" t="s">
        <v>8025</v>
      </c>
      <c r="I2854" t="s">
        <v>14</v>
      </c>
      <c r="J2854" t="s">
        <v>2454</v>
      </c>
      <c r="K2854">
        <v>16</v>
      </c>
      <c r="L2854" t="s">
        <v>5247</v>
      </c>
      <c r="M2854">
        <v>0</v>
      </c>
      <c r="N2854">
        <v>0.193607680534436</v>
      </c>
    </row>
    <row r="2855" spans="1:14">
      <c r="A2855" t="s">
        <v>2782</v>
      </c>
      <c r="B2855">
        <v>12</v>
      </c>
      <c r="C2855">
        <v>115207362</v>
      </c>
      <c r="D2855">
        <v>115645167</v>
      </c>
      <c r="E2855" t="s">
        <v>4448</v>
      </c>
      <c r="F2855">
        <v>0</v>
      </c>
      <c r="G2855" t="s">
        <v>5247</v>
      </c>
      <c r="H2855" t="s">
        <v>8026</v>
      </c>
      <c r="I2855" t="s">
        <v>14</v>
      </c>
      <c r="J2855" t="s">
        <v>2454</v>
      </c>
      <c r="K2855">
        <v>16</v>
      </c>
      <c r="L2855" t="s">
        <v>5247</v>
      </c>
      <c r="M2855">
        <v>0</v>
      </c>
      <c r="N2855">
        <v>0.193607680534436</v>
      </c>
    </row>
    <row r="2856" spans="1:14">
      <c r="A2856" t="s">
        <v>2783</v>
      </c>
      <c r="B2856">
        <v>15</v>
      </c>
      <c r="C2856">
        <v>95150651</v>
      </c>
      <c r="D2856">
        <v>95693880</v>
      </c>
      <c r="E2856" t="s">
        <v>4448</v>
      </c>
      <c r="F2856">
        <v>0</v>
      </c>
      <c r="G2856" t="s">
        <v>5247</v>
      </c>
      <c r="H2856" t="s">
        <v>6847</v>
      </c>
      <c r="I2856" t="s">
        <v>14</v>
      </c>
      <c r="J2856" t="s">
        <v>2454</v>
      </c>
      <c r="K2856">
        <v>16</v>
      </c>
      <c r="L2856" t="s">
        <v>5247</v>
      </c>
      <c r="M2856">
        <v>0</v>
      </c>
      <c r="N2856">
        <v>0.193607680534436</v>
      </c>
    </row>
    <row r="2857" spans="1:14">
      <c r="A2857" t="s">
        <v>2784</v>
      </c>
      <c r="B2857">
        <v>15</v>
      </c>
      <c r="C2857">
        <v>95192874</v>
      </c>
      <c r="D2857">
        <v>95736103</v>
      </c>
      <c r="E2857" t="s">
        <v>4448</v>
      </c>
      <c r="F2857">
        <v>0</v>
      </c>
      <c r="G2857" t="s">
        <v>5247</v>
      </c>
      <c r="H2857" t="s">
        <v>8027</v>
      </c>
      <c r="I2857" t="s">
        <v>14</v>
      </c>
      <c r="J2857" t="s">
        <v>2454</v>
      </c>
      <c r="K2857">
        <v>16</v>
      </c>
      <c r="L2857" t="s">
        <v>5247</v>
      </c>
      <c r="M2857">
        <v>0</v>
      </c>
      <c r="N2857">
        <v>0.193607680534436</v>
      </c>
    </row>
    <row r="2858" spans="1:14">
      <c r="A2858" t="s">
        <v>2785</v>
      </c>
      <c r="B2858">
        <v>15</v>
      </c>
      <c r="C2858">
        <v>69846293</v>
      </c>
      <c r="D2858">
        <v>70138632</v>
      </c>
      <c r="E2858" t="s">
        <v>4448</v>
      </c>
      <c r="F2858">
        <v>0.01</v>
      </c>
      <c r="G2858" t="s">
        <v>5247</v>
      </c>
      <c r="H2858" t="s">
        <v>8028</v>
      </c>
      <c r="I2858" t="s">
        <v>14</v>
      </c>
      <c r="J2858" t="s">
        <v>2454</v>
      </c>
      <c r="K2858">
        <v>16</v>
      </c>
      <c r="L2858" t="s">
        <v>4525</v>
      </c>
      <c r="M2858">
        <v>3.8518796935948E-4</v>
      </c>
      <c r="N2858">
        <v>0.20935033895438801</v>
      </c>
    </row>
    <row r="2859" spans="1:14">
      <c r="A2859" t="s">
        <v>2786</v>
      </c>
      <c r="B2859">
        <v>13</v>
      </c>
      <c r="C2859">
        <v>103737572</v>
      </c>
      <c r="D2859">
        <v>104389922</v>
      </c>
      <c r="E2859" t="s">
        <v>4448</v>
      </c>
      <c r="F2859">
        <v>0</v>
      </c>
      <c r="G2859" t="s">
        <v>5247</v>
      </c>
      <c r="H2859" t="s">
        <v>8029</v>
      </c>
      <c r="I2859" t="s">
        <v>14</v>
      </c>
      <c r="J2859" t="s">
        <v>2454</v>
      </c>
      <c r="K2859">
        <v>16</v>
      </c>
      <c r="L2859" t="s">
        <v>5247</v>
      </c>
      <c r="M2859">
        <v>0</v>
      </c>
      <c r="N2859">
        <v>0.193607680534436</v>
      </c>
    </row>
    <row r="2860" spans="1:14">
      <c r="A2860" t="s">
        <v>2787</v>
      </c>
      <c r="B2860">
        <v>13</v>
      </c>
      <c r="C2860">
        <v>103912815</v>
      </c>
      <c r="D2860">
        <v>104565165</v>
      </c>
      <c r="E2860" t="s">
        <v>4448</v>
      </c>
      <c r="F2860">
        <v>0</v>
      </c>
      <c r="G2860" t="s">
        <v>5247</v>
      </c>
      <c r="H2860" t="s">
        <v>8030</v>
      </c>
      <c r="I2860" t="s">
        <v>14</v>
      </c>
      <c r="J2860" t="s">
        <v>2454</v>
      </c>
      <c r="K2860">
        <v>16</v>
      </c>
      <c r="L2860" t="s">
        <v>5247</v>
      </c>
      <c r="M2860">
        <v>0</v>
      </c>
      <c r="N2860">
        <v>0.193607680534436</v>
      </c>
    </row>
    <row r="2861" spans="1:14">
      <c r="A2861" t="s">
        <v>2788</v>
      </c>
      <c r="B2861">
        <v>13</v>
      </c>
      <c r="C2861">
        <v>104135403</v>
      </c>
      <c r="D2861">
        <v>104787753</v>
      </c>
      <c r="E2861" t="s">
        <v>4448</v>
      </c>
      <c r="F2861">
        <v>0</v>
      </c>
      <c r="G2861" t="s">
        <v>5247</v>
      </c>
      <c r="H2861" t="s">
        <v>8031</v>
      </c>
      <c r="I2861" t="s">
        <v>14</v>
      </c>
      <c r="J2861" t="s">
        <v>2454</v>
      </c>
      <c r="K2861">
        <v>16</v>
      </c>
      <c r="L2861" t="s">
        <v>5247</v>
      </c>
      <c r="M2861">
        <v>0</v>
      </c>
      <c r="N2861">
        <v>0.193607680534436</v>
      </c>
    </row>
    <row r="2862" spans="1:14">
      <c r="A2862" t="s">
        <v>2789</v>
      </c>
      <c r="B2862">
        <v>17</v>
      </c>
      <c r="C2862">
        <v>77696822</v>
      </c>
      <c r="D2862">
        <v>75692904</v>
      </c>
      <c r="E2862" t="s">
        <v>4448</v>
      </c>
      <c r="F2862">
        <v>0</v>
      </c>
      <c r="G2862" t="s">
        <v>5247</v>
      </c>
      <c r="H2862" t="s">
        <v>7841</v>
      </c>
      <c r="I2862" t="s">
        <v>14</v>
      </c>
      <c r="J2862" t="s">
        <v>2454</v>
      </c>
      <c r="K2862">
        <v>16</v>
      </c>
      <c r="L2862" t="s">
        <v>5247</v>
      </c>
      <c r="M2862">
        <v>0</v>
      </c>
      <c r="N2862">
        <v>0.193607680534436</v>
      </c>
    </row>
    <row r="2863" spans="1:14">
      <c r="A2863" t="s">
        <v>2790</v>
      </c>
      <c r="B2863">
        <v>15</v>
      </c>
      <c r="C2863">
        <v>95145840</v>
      </c>
      <c r="D2863">
        <v>95689069</v>
      </c>
      <c r="E2863" t="s">
        <v>4448</v>
      </c>
      <c r="F2863">
        <v>0</v>
      </c>
      <c r="G2863" t="s">
        <v>5247</v>
      </c>
      <c r="H2863" t="s">
        <v>5228</v>
      </c>
      <c r="I2863" t="s">
        <v>10</v>
      </c>
      <c r="J2863" t="s">
        <v>2454</v>
      </c>
      <c r="K2863">
        <v>6</v>
      </c>
      <c r="L2863" t="s">
        <v>5247</v>
      </c>
      <c r="M2863">
        <v>0</v>
      </c>
      <c r="N2863">
        <v>0.39033428790216501</v>
      </c>
    </row>
    <row r="2864" spans="1:14">
      <c r="A2864" t="s">
        <v>2790</v>
      </c>
      <c r="B2864">
        <v>15</v>
      </c>
      <c r="C2864">
        <v>95145840</v>
      </c>
      <c r="D2864">
        <v>95689069</v>
      </c>
      <c r="E2864" t="s">
        <v>4448</v>
      </c>
      <c r="F2864">
        <v>0.01</v>
      </c>
      <c r="G2864" t="s">
        <v>5247</v>
      </c>
      <c r="H2864" t="s">
        <v>8032</v>
      </c>
      <c r="I2864" t="s">
        <v>13</v>
      </c>
      <c r="J2864" t="s">
        <v>2454</v>
      </c>
      <c r="K2864">
        <v>6</v>
      </c>
      <c r="L2864" t="s">
        <v>4525</v>
      </c>
      <c r="M2864">
        <v>1.5151638819502301E-4</v>
      </c>
      <c r="N2864">
        <v>0.40237608575592698</v>
      </c>
    </row>
    <row r="2865" spans="1:14">
      <c r="A2865" t="s">
        <v>2790</v>
      </c>
      <c r="B2865">
        <v>15</v>
      </c>
      <c r="C2865">
        <v>95145840</v>
      </c>
      <c r="D2865">
        <v>95689069</v>
      </c>
      <c r="E2865" t="s">
        <v>4448</v>
      </c>
      <c r="F2865">
        <v>0.16</v>
      </c>
      <c r="G2865" t="s">
        <v>5247</v>
      </c>
      <c r="H2865" t="s">
        <v>8033</v>
      </c>
      <c r="I2865" t="s">
        <v>14</v>
      </c>
      <c r="J2865" t="s">
        <v>2454</v>
      </c>
      <c r="K2865">
        <v>16</v>
      </c>
      <c r="L2865" t="s">
        <v>4545</v>
      </c>
      <c r="M2865">
        <v>5.1602574492917601E-2</v>
      </c>
      <c r="N2865">
        <v>0.40005064827049902</v>
      </c>
    </row>
    <row r="2866" spans="1:14">
      <c r="A2866" t="s">
        <v>2791</v>
      </c>
      <c r="B2866">
        <v>17</v>
      </c>
      <c r="C2866">
        <v>71494715</v>
      </c>
      <c r="D2866">
        <v>69490856</v>
      </c>
      <c r="E2866" t="s">
        <v>4448</v>
      </c>
      <c r="F2866">
        <v>0</v>
      </c>
      <c r="G2866" t="s">
        <v>5247</v>
      </c>
      <c r="H2866" t="s">
        <v>8034</v>
      </c>
      <c r="I2866" t="s">
        <v>14</v>
      </c>
      <c r="J2866" t="s">
        <v>2454</v>
      </c>
      <c r="K2866">
        <v>16</v>
      </c>
      <c r="L2866" t="s">
        <v>5247</v>
      </c>
      <c r="M2866">
        <v>0</v>
      </c>
      <c r="N2866">
        <v>0.193607680534436</v>
      </c>
    </row>
    <row r="2867" spans="1:14">
      <c r="A2867" t="s">
        <v>2792</v>
      </c>
      <c r="B2867">
        <v>17</v>
      </c>
      <c r="C2867">
        <v>71501087</v>
      </c>
      <c r="D2867">
        <v>69497228</v>
      </c>
      <c r="E2867" t="s">
        <v>4448</v>
      </c>
      <c r="F2867">
        <v>0</v>
      </c>
      <c r="G2867" t="s">
        <v>5247</v>
      </c>
      <c r="H2867" t="s">
        <v>8035</v>
      </c>
      <c r="I2867" t="s">
        <v>14</v>
      </c>
      <c r="J2867" t="s">
        <v>2454</v>
      </c>
      <c r="K2867">
        <v>16</v>
      </c>
      <c r="L2867" t="s">
        <v>5247</v>
      </c>
      <c r="M2867">
        <v>0</v>
      </c>
      <c r="N2867">
        <v>0.193607680534436</v>
      </c>
    </row>
    <row r="2868" spans="1:14">
      <c r="A2868" t="s">
        <v>2793</v>
      </c>
      <c r="B2868">
        <v>17</v>
      </c>
      <c r="C2868">
        <v>71505434</v>
      </c>
      <c r="D2868">
        <v>69501575</v>
      </c>
      <c r="E2868" t="s">
        <v>4448</v>
      </c>
      <c r="F2868">
        <v>0</v>
      </c>
      <c r="G2868" t="s">
        <v>5247</v>
      </c>
      <c r="H2868" t="s">
        <v>8036</v>
      </c>
      <c r="I2868" t="s">
        <v>14</v>
      </c>
      <c r="J2868" t="s">
        <v>2454</v>
      </c>
      <c r="K2868">
        <v>16</v>
      </c>
      <c r="L2868" t="s">
        <v>5247</v>
      </c>
      <c r="M2868">
        <v>0</v>
      </c>
      <c r="N2868">
        <v>0.193607680534436</v>
      </c>
    </row>
    <row r="2869" spans="1:14">
      <c r="A2869" t="s">
        <v>2794</v>
      </c>
      <c r="B2869">
        <v>20</v>
      </c>
      <c r="C2869">
        <v>55678961</v>
      </c>
      <c r="D2869">
        <v>54254019</v>
      </c>
      <c r="E2869" t="s">
        <v>4448</v>
      </c>
      <c r="F2869">
        <v>0</v>
      </c>
      <c r="G2869" t="s">
        <v>5247</v>
      </c>
      <c r="H2869" t="s">
        <v>8037</v>
      </c>
      <c r="I2869" t="s">
        <v>14</v>
      </c>
      <c r="J2869" t="s">
        <v>2454</v>
      </c>
      <c r="K2869">
        <v>16</v>
      </c>
      <c r="L2869" t="s">
        <v>5247</v>
      </c>
      <c r="M2869">
        <v>0</v>
      </c>
      <c r="N2869">
        <v>0.193607680534436</v>
      </c>
    </row>
    <row r="2870" spans="1:14">
      <c r="A2870" t="s">
        <v>2795</v>
      </c>
      <c r="B2870">
        <v>14</v>
      </c>
      <c r="C2870">
        <v>42736541</v>
      </c>
      <c r="D2870">
        <v>43205744</v>
      </c>
      <c r="E2870" t="s">
        <v>4448</v>
      </c>
      <c r="F2870">
        <v>0.46</v>
      </c>
      <c r="G2870" t="s">
        <v>5247</v>
      </c>
      <c r="H2870" t="s">
        <v>8038</v>
      </c>
      <c r="I2870" t="s">
        <v>14</v>
      </c>
      <c r="J2870" t="s">
        <v>2454</v>
      </c>
      <c r="K2870">
        <v>16</v>
      </c>
      <c r="L2870" t="s">
        <v>4458</v>
      </c>
      <c r="M2870">
        <v>0.248308389151675</v>
      </c>
      <c r="N2870">
        <v>0.68718022529108003</v>
      </c>
    </row>
    <row r="2871" spans="1:14">
      <c r="A2871" t="s">
        <v>2796</v>
      </c>
      <c r="B2871">
        <v>21</v>
      </c>
      <c r="C2871">
        <v>17337613</v>
      </c>
      <c r="D2871">
        <v>18709932</v>
      </c>
      <c r="E2871" t="s">
        <v>4448</v>
      </c>
      <c r="F2871">
        <v>0.17</v>
      </c>
      <c r="G2871" t="s">
        <v>5247</v>
      </c>
      <c r="H2871" t="s">
        <v>8039</v>
      </c>
      <c r="I2871" t="s">
        <v>14</v>
      </c>
      <c r="J2871" t="s">
        <v>2454</v>
      </c>
      <c r="K2871">
        <v>16</v>
      </c>
      <c r="L2871" t="s">
        <v>4509</v>
      </c>
      <c r="M2871">
        <v>5.668995858446E-2</v>
      </c>
      <c r="N2871">
        <v>0.41109111056826803</v>
      </c>
    </row>
    <row r="2872" spans="1:14">
      <c r="A2872" t="s">
        <v>2797</v>
      </c>
      <c r="B2872">
        <v>21</v>
      </c>
      <c r="C2872">
        <v>23295566</v>
      </c>
      <c r="D2872">
        <v>24667888</v>
      </c>
      <c r="E2872" t="s">
        <v>4448</v>
      </c>
      <c r="F2872">
        <v>0</v>
      </c>
      <c r="G2872" t="s">
        <v>5247</v>
      </c>
      <c r="H2872" t="s">
        <v>8040</v>
      </c>
      <c r="I2872" t="s">
        <v>14</v>
      </c>
      <c r="J2872" t="s">
        <v>2454</v>
      </c>
      <c r="K2872">
        <v>16</v>
      </c>
      <c r="L2872" t="s">
        <v>5247</v>
      </c>
      <c r="M2872">
        <v>0</v>
      </c>
      <c r="N2872">
        <v>0.193607680534436</v>
      </c>
    </row>
    <row r="2873" spans="1:14">
      <c r="A2873" t="s">
        <v>2798</v>
      </c>
      <c r="B2873">
        <v>2</v>
      </c>
      <c r="C2873">
        <v>122786721</v>
      </c>
      <c r="D2873">
        <v>123544297</v>
      </c>
      <c r="E2873" t="s">
        <v>4448</v>
      </c>
      <c r="F2873">
        <v>0</v>
      </c>
      <c r="G2873" t="s">
        <v>5247</v>
      </c>
      <c r="H2873" t="s">
        <v>8041</v>
      </c>
      <c r="I2873" t="s">
        <v>14</v>
      </c>
      <c r="J2873" t="s">
        <v>2454</v>
      </c>
      <c r="K2873">
        <v>16</v>
      </c>
      <c r="L2873" t="s">
        <v>5247</v>
      </c>
      <c r="M2873">
        <v>0</v>
      </c>
      <c r="N2873">
        <v>0.193607680534436</v>
      </c>
    </row>
    <row r="2874" spans="1:14">
      <c r="A2874" t="s">
        <v>2799</v>
      </c>
      <c r="B2874">
        <v>1</v>
      </c>
      <c r="C2874">
        <v>208786612</v>
      </c>
      <c r="D2874">
        <v>208959957</v>
      </c>
      <c r="E2874" t="s">
        <v>4448</v>
      </c>
      <c r="F2874">
        <v>0</v>
      </c>
      <c r="G2874" t="s">
        <v>5247</v>
      </c>
      <c r="H2874" t="s">
        <v>8042</v>
      </c>
      <c r="I2874" t="s">
        <v>14</v>
      </c>
      <c r="J2874" t="s">
        <v>2454</v>
      </c>
      <c r="K2874">
        <v>16</v>
      </c>
      <c r="L2874" t="s">
        <v>5247</v>
      </c>
      <c r="M2874">
        <v>0</v>
      </c>
      <c r="N2874">
        <v>0.193607680534436</v>
      </c>
    </row>
    <row r="2875" spans="1:14">
      <c r="A2875" t="s">
        <v>2800</v>
      </c>
      <c r="B2875">
        <v>2</v>
      </c>
      <c r="C2875">
        <v>41279919</v>
      </c>
      <c r="D2875">
        <v>41507059</v>
      </c>
      <c r="E2875" t="s">
        <v>4448</v>
      </c>
      <c r="F2875">
        <v>0</v>
      </c>
      <c r="G2875" t="s">
        <v>5247</v>
      </c>
      <c r="H2875" t="s">
        <v>8043</v>
      </c>
      <c r="I2875" t="s">
        <v>14</v>
      </c>
      <c r="J2875" t="s">
        <v>2454</v>
      </c>
      <c r="K2875">
        <v>16</v>
      </c>
      <c r="L2875" t="s">
        <v>5247</v>
      </c>
      <c r="M2875">
        <v>0</v>
      </c>
      <c r="N2875">
        <v>0.193607680534436</v>
      </c>
    </row>
    <row r="2876" spans="1:14">
      <c r="A2876" t="s">
        <v>2801</v>
      </c>
      <c r="B2876">
        <v>3</v>
      </c>
      <c r="C2876">
        <v>1669923</v>
      </c>
      <c r="D2876">
        <v>1711607</v>
      </c>
      <c r="E2876" t="s">
        <v>4448</v>
      </c>
      <c r="F2876">
        <v>0</v>
      </c>
      <c r="G2876" t="s">
        <v>5247</v>
      </c>
      <c r="H2876" t="s">
        <v>5423</v>
      </c>
      <c r="I2876" t="s">
        <v>14</v>
      </c>
      <c r="J2876" t="s">
        <v>2454</v>
      </c>
      <c r="K2876">
        <v>16</v>
      </c>
      <c r="L2876" t="s">
        <v>5247</v>
      </c>
      <c r="M2876">
        <v>0</v>
      </c>
      <c r="N2876">
        <v>0.193607680534436</v>
      </c>
    </row>
    <row r="2877" spans="1:14">
      <c r="A2877" t="s">
        <v>2802</v>
      </c>
      <c r="B2877">
        <v>4</v>
      </c>
      <c r="C2877">
        <v>162616860</v>
      </c>
      <c r="D2877">
        <v>163538012</v>
      </c>
      <c r="E2877" t="s">
        <v>4448</v>
      </c>
      <c r="F2877">
        <v>0</v>
      </c>
      <c r="G2877" t="s">
        <v>5247</v>
      </c>
      <c r="H2877" t="s">
        <v>7203</v>
      </c>
      <c r="I2877" t="s">
        <v>14</v>
      </c>
      <c r="J2877" t="s">
        <v>2454</v>
      </c>
      <c r="K2877">
        <v>16</v>
      </c>
      <c r="L2877" t="s">
        <v>5247</v>
      </c>
      <c r="M2877">
        <v>0</v>
      </c>
      <c r="N2877">
        <v>0.193607680534436</v>
      </c>
    </row>
    <row r="2878" spans="1:14">
      <c r="A2878" t="s">
        <v>2803</v>
      </c>
      <c r="B2878">
        <v>3</v>
      </c>
      <c r="C2878">
        <v>5794056</v>
      </c>
      <c r="D2878">
        <v>5835743</v>
      </c>
      <c r="E2878" t="s">
        <v>4448</v>
      </c>
      <c r="F2878">
        <v>0.23</v>
      </c>
      <c r="G2878" t="s">
        <v>5247</v>
      </c>
      <c r="H2878" t="s">
        <v>8044</v>
      </c>
      <c r="I2878" t="s">
        <v>10</v>
      </c>
      <c r="J2878" t="s">
        <v>2454</v>
      </c>
      <c r="K2878">
        <v>5</v>
      </c>
      <c r="L2878" t="s">
        <v>4478</v>
      </c>
      <c r="M2878">
        <v>4.6131675776357399E-2</v>
      </c>
      <c r="N2878">
        <v>0.64848885520655697</v>
      </c>
    </row>
    <row r="2879" spans="1:14">
      <c r="A2879" t="s">
        <v>2803</v>
      </c>
      <c r="B2879">
        <v>3</v>
      </c>
      <c r="C2879">
        <v>5794056</v>
      </c>
      <c r="D2879">
        <v>5835743</v>
      </c>
      <c r="E2879" t="s">
        <v>4448</v>
      </c>
      <c r="F2879">
        <v>0</v>
      </c>
      <c r="G2879" t="s">
        <v>5247</v>
      </c>
      <c r="H2879" t="s">
        <v>8045</v>
      </c>
      <c r="I2879" t="s">
        <v>13</v>
      </c>
      <c r="J2879" t="s">
        <v>2454</v>
      </c>
      <c r="K2879">
        <v>5</v>
      </c>
      <c r="L2879" t="s">
        <v>5247</v>
      </c>
      <c r="M2879">
        <v>3.1392529421349397E-17</v>
      </c>
      <c r="N2879">
        <v>0.43448246478317498</v>
      </c>
    </row>
    <row r="2880" spans="1:14">
      <c r="A2880" t="s">
        <v>2803</v>
      </c>
      <c r="B2880">
        <v>3</v>
      </c>
      <c r="C2880">
        <v>5794056</v>
      </c>
      <c r="D2880">
        <v>5835743</v>
      </c>
      <c r="E2880" t="s">
        <v>4448</v>
      </c>
      <c r="F2880">
        <v>0.62</v>
      </c>
      <c r="G2880" t="s">
        <v>5247</v>
      </c>
      <c r="H2880" t="s">
        <v>8046</v>
      </c>
      <c r="I2880" t="s">
        <v>14</v>
      </c>
      <c r="J2880" t="s">
        <v>2454</v>
      </c>
      <c r="K2880">
        <v>16</v>
      </c>
      <c r="L2880" t="s">
        <v>4522</v>
      </c>
      <c r="M2880">
        <v>0.38193286741273502</v>
      </c>
      <c r="N2880">
        <v>0.81160128925899999</v>
      </c>
    </row>
    <row r="2881" spans="1:14">
      <c r="A2881" t="s">
        <v>2804</v>
      </c>
      <c r="B2881">
        <v>3</v>
      </c>
      <c r="C2881">
        <v>6436077</v>
      </c>
      <c r="D2881">
        <v>6477764</v>
      </c>
      <c r="E2881" t="s">
        <v>4448</v>
      </c>
      <c r="F2881">
        <v>0.09</v>
      </c>
      <c r="G2881" t="s">
        <v>5247</v>
      </c>
      <c r="H2881" t="s">
        <v>8047</v>
      </c>
      <c r="I2881" t="s">
        <v>14</v>
      </c>
      <c r="J2881" t="s">
        <v>2454</v>
      </c>
      <c r="K2881">
        <v>16</v>
      </c>
      <c r="L2881" t="s">
        <v>4562</v>
      </c>
      <c r="M2881">
        <v>2.0525132161091801E-2</v>
      </c>
      <c r="N2881">
        <v>0.31823316587714601</v>
      </c>
    </row>
    <row r="2882" spans="1:14">
      <c r="A2882" t="s">
        <v>2805</v>
      </c>
      <c r="B2882">
        <v>4</v>
      </c>
      <c r="C2882">
        <v>130325943</v>
      </c>
      <c r="D2882">
        <v>131247098</v>
      </c>
      <c r="E2882" t="s">
        <v>4448</v>
      </c>
      <c r="F2882">
        <v>0.53</v>
      </c>
      <c r="G2882" t="s">
        <v>5247</v>
      </c>
      <c r="H2882" t="s">
        <v>8048</v>
      </c>
      <c r="I2882" t="s">
        <v>13</v>
      </c>
      <c r="J2882" t="s">
        <v>2454</v>
      </c>
      <c r="K2882">
        <v>5</v>
      </c>
      <c r="L2882" t="s">
        <v>4535</v>
      </c>
      <c r="M2882">
        <v>0.18772476386495501</v>
      </c>
      <c r="N2882">
        <v>0.84620628824805399</v>
      </c>
    </row>
    <row r="2883" spans="1:14">
      <c r="A2883" t="s">
        <v>2805</v>
      </c>
      <c r="B2883">
        <v>4</v>
      </c>
      <c r="C2883">
        <v>130325943</v>
      </c>
      <c r="D2883">
        <v>131247098</v>
      </c>
      <c r="E2883" t="s">
        <v>4448</v>
      </c>
      <c r="F2883">
        <v>0</v>
      </c>
      <c r="G2883" t="s">
        <v>5247</v>
      </c>
      <c r="H2883" t="s">
        <v>8049</v>
      </c>
      <c r="I2883" t="s">
        <v>14</v>
      </c>
      <c r="J2883" t="s">
        <v>2454</v>
      </c>
      <c r="K2883">
        <v>16</v>
      </c>
      <c r="L2883" t="s">
        <v>5247</v>
      </c>
      <c r="M2883">
        <v>0</v>
      </c>
      <c r="N2883">
        <v>0.193607680534436</v>
      </c>
    </row>
    <row r="2884" spans="1:14">
      <c r="A2884" t="s">
        <v>2806</v>
      </c>
      <c r="B2884">
        <v>8</v>
      </c>
      <c r="C2884">
        <v>29509400</v>
      </c>
      <c r="D2884">
        <v>29366917</v>
      </c>
      <c r="E2884" t="s">
        <v>4448</v>
      </c>
      <c r="F2884">
        <v>0.13</v>
      </c>
      <c r="G2884" t="s">
        <v>5247</v>
      </c>
      <c r="H2884" t="s">
        <v>8050</v>
      </c>
      <c r="I2884" t="s">
        <v>14</v>
      </c>
      <c r="J2884" t="s">
        <v>2454</v>
      </c>
      <c r="K2884">
        <v>16</v>
      </c>
      <c r="L2884" t="s">
        <v>4456</v>
      </c>
      <c r="M2884">
        <v>3.7231133725714703E-2</v>
      </c>
      <c r="N2884">
        <v>0.36603854986976803</v>
      </c>
    </row>
    <row r="2885" spans="1:14">
      <c r="A2885" t="s">
        <v>2807</v>
      </c>
      <c r="B2885">
        <v>12</v>
      </c>
      <c r="C2885">
        <v>126781399</v>
      </c>
      <c r="D2885">
        <v>127265945</v>
      </c>
      <c r="E2885" t="s">
        <v>4448</v>
      </c>
      <c r="F2885">
        <v>0.09</v>
      </c>
      <c r="G2885" t="s">
        <v>5247</v>
      </c>
      <c r="H2885" t="s">
        <v>8051</v>
      </c>
      <c r="I2885" t="s">
        <v>14</v>
      </c>
      <c r="J2885" t="s">
        <v>2454</v>
      </c>
      <c r="K2885">
        <v>16</v>
      </c>
      <c r="L2885" t="s">
        <v>4562</v>
      </c>
      <c r="M2885">
        <v>2.0525132161091801E-2</v>
      </c>
      <c r="N2885">
        <v>0.31823316587714601</v>
      </c>
    </row>
    <row r="2886" spans="1:14">
      <c r="A2886" t="s">
        <v>2808</v>
      </c>
      <c r="B2886">
        <v>4</v>
      </c>
      <c r="C2886">
        <v>181406312</v>
      </c>
      <c r="D2886">
        <v>182327465</v>
      </c>
      <c r="E2886" t="s">
        <v>4448</v>
      </c>
      <c r="F2886">
        <v>0.19</v>
      </c>
      <c r="G2886" t="s">
        <v>5247</v>
      </c>
      <c r="H2886" t="s">
        <v>8052</v>
      </c>
      <c r="I2886" t="s">
        <v>14</v>
      </c>
      <c r="J2886" t="s">
        <v>2454</v>
      </c>
      <c r="K2886">
        <v>16</v>
      </c>
      <c r="L2886" t="s">
        <v>4446</v>
      </c>
      <c r="M2886">
        <v>6.7266012751223195E-2</v>
      </c>
      <c r="N2886">
        <v>0.43277074918012698</v>
      </c>
    </row>
    <row r="2887" spans="1:14">
      <c r="A2887" t="s">
        <v>2809</v>
      </c>
      <c r="B2887">
        <v>4</v>
      </c>
      <c r="C2887">
        <v>181615511</v>
      </c>
      <c r="D2887">
        <v>182536664</v>
      </c>
      <c r="E2887" t="s">
        <v>4448</v>
      </c>
      <c r="F2887">
        <v>0</v>
      </c>
      <c r="G2887" t="s">
        <v>5247</v>
      </c>
      <c r="H2887" t="s">
        <v>8053</v>
      </c>
      <c r="I2887" t="s">
        <v>14</v>
      </c>
      <c r="J2887" t="s">
        <v>2454</v>
      </c>
      <c r="K2887">
        <v>16</v>
      </c>
      <c r="L2887" t="s">
        <v>5247</v>
      </c>
      <c r="M2887">
        <v>0</v>
      </c>
      <c r="N2887">
        <v>0.193607680534436</v>
      </c>
    </row>
    <row r="2888" spans="1:14">
      <c r="A2888" t="s">
        <v>2810</v>
      </c>
      <c r="B2888">
        <v>9</v>
      </c>
      <c r="C2888">
        <v>79065531</v>
      </c>
      <c r="D2888">
        <v>81680447</v>
      </c>
      <c r="E2888" t="s">
        <v>4448</v>
      </c>
      <c r="F2888">
        <v>7.0000000000000007E-2</v>
      </c>
      <c r="G2888" t="s">
        <v>5247</v>
      </c>
      <c r="H2888" t="s">
        <v>8054</v>
      </c>
      <c r="I2888" t="s">
        <v>14</v>
      </c>
      <c r="J2888" t="s">
        <v>2454</v>
      </c>
      <c r="K2888">
        <v>16</v>
      </c>
      <c r="L2888" t="s">
        <v>4543</v>
      </c>
      <c r="M2888">
        <v>1.34849283033924E-2</v>
      </c>
      <c r="N2888">
        <v>0.29301767695622299</v>
      </c>
    </row>
    <row r="2889" spans="1:14">
      <c r="A2889" t="s">
        <v>2811</v>
      </c>
      <c r="B2889">
        <v>18</v>
      </c>
      <c r="C2889">
        <v>73457255</v>
      </c>
      <c r="D2889">
        <v>71124490</v>
      </c>
      <c r="E2889" t="s">
        <v>4448</v>
      </c>
      <c r="F2889">
        <v>0</v>
      </c>
      <c r="G2889" t="s">
        <v>5247</v>
      </c>
      <c r="H2889" t="s">
        <v>8055</v>
      </c>
      <c r="I2889" t="s">
        <v>14</v>
      </c>
      <c r="J2889" t="s">
        <v>2454</v>
      </c>
      <c r="K2889">
        <v>16</v>
      </c>
      <c r="L2889" t="s">
        <v>5247</v>
      </c>
      <c r="M2889">
        <v>0</v>
      </c>
      <c r="N2889">
        <v>0.193607680534436</v>
      </c>
    </row>
    <row r="2890" spans="1:14">
      <c r="A2890" t="s">
        <v>2812</v>
      </c>
      <c r="B2890">
        <v>18</v>
      </c>
      <c r="C2890">
        <v>73539492</v>
      </c>
      <c r="D2890">
        <v>71206727</v>
      </c>
      <c r="E2890" t="s">
        <v>4448</v>
      </c>
      <c r="F2890">
        <v>0</v>
      </c>
      <c r="G2890" t="s">
        <v>5247</v>
      </c>
      <c r="H2890" t="s">
        <v>8056</v>
      </c>
      <c r="I2890" t="s">
        <v>14</v>
      </c>
      <c r="J2890" t="s">
        <v>2454</v>
      </c>
      <c r="K2890">
        <v>16</v>
      </c>
      <c r="L2890" t="s">
        <v>5247</v>
      </c>
      <c r="M2890">
        <v>0</v>
      </c>
      <c r="N2890">
        <v>0.193607680534436</v>
      </c>
    </row>
    <row r="2891" spans="1:14">
      <c r="A2891" t="s">
        <v>2813</v>
      </c>
      <c r="B2891">
        <v>18</v>
      </c>
      <c r="C2891">
        <v>73676866</v>
      </c>
      <c r="D2891">
        <v>71344101</v>
      </c>
      <c r="E2891" t="s">
        <v>4448</v>
      </c>
      <c r="F2891">
        <v>0</v>
      </c>
      <c r="G2891" t="s">
        <v>5247</v>
      </c>
      <c r="H2891" t="s">
        <v>8057</v>
      </c>
      <c r="I2891" t="s">
        <v>14</v>
      </c>
      <c r="J2891" t="s">
        <v>2454</v>
      </c>
      <c r="K2891">
        <v>16</v>
      </c>
      <c r="L2891" t="s">
        <v>5247</v>
      </c>
      <c r="M2891">
        <v>0</v>
      </c>
      <c r="N2891">
        <v>0.193607680534436</v>
      </c>
    </row>
    <row r="2892" spans="1:14">
      <c r="A2892" t="s">
        <v>2814</v>
      </c>
      <c r="B2892">
        <v>14</v>
      </c>
      <c r="C2892">
        <v>82924200</v>
      </c>
      <c r="D2892">
        <v>83390544</v>
      </c>
      <c r="E2892" t="s">
        <v>4448</v>
      </c>
      <c r="F2892">
        <v>0</v>
      </c>
      <c r="G2892" t="s">
        <v>5247</v>
      </c>
      <c r="H2892" t="s">
        <v>8058</v>
      </c>
      <c r="I2892" t="s">
        <v>14</v>
      </c>
      <c r="J2892" t="s">
        <v>2454</v>
      </c>
      <c r="K2892">
        <v>16</v>
      </c>
      <c r="L2892" t="s">
        <v>5247</v>
      </c>
      <c r="M2892">
        <v>0</v>
      </c>
      <c r="N2892">
        <v>0.193607680534436</v>
      </c>
    </row>
    <row r="2893" spans="1:14">
      <c r="A2893" t="s">
        <v>2815</v>
      </c>
      <c r="B2893">
        <v>5</v>
      </c>
      <c r="C2893">
        <v>116795406</v>
      </c>
      <c r="D2893">
        <v>116131102</v>
      </c>
      <c r="E2893" t="s">
        <v>4448</v>
      </c>
      <c r="F2893">
        <v>0</v>
      </c>
      <c r="G2893" t="s">
        <v>5247</v>
      </c>
      <c r="H2893" t="s">
        <v>8059</v>
      </c>
      <c r="I2893" t="s">
        <v>14</v>
      </c>
      <c r="J2893" t="s">
        <v>2454</v>
      </c>
      <c r="K2893">
        <v>16</v>
      </c>
      <c r="L2893" t="s">
        <v>5247</v>
      </c>
      <c r="M2893">
        <v>0</v>
      </c>
      <c r="N2893">
        <v>0.193607680534436</v>
      </c>
    </row>
    <row r="2894" spans="1:14">
      <c r="A2894" t="s">
        <v>2816</v>
      </c>
      <c r="B2894">
        <v>10</v>
      </c>
      <c r="C2894">
        <v>9066546</v>
      </c>
      <c r="D2894">
        <v>9108509</v>
      </c>
      <c r="E2894" t="s">
        <v>4448</v>
      </c>
      <c r="F2894">
        <v>0</v>
      </c>
      <c r="G2894" t="s">
        <v>5247</v>
      </c>
      <c r="H2894" t="s">
        <v>8060</v>
      </c>
      <c r="I2894" t="s">
        <v>14</v>
      </c>
      <c r="J2894" t="s">
        <v>2454</v>
      </c>
      <c r="K2894">
        <v>16</v>
      </c>
      <c r="L2894" t="s">
        <v>5247</v>
      </c>
      <c r="M2894">
        <v>0</v>
      </c>
      <c r="N2894">
        <v>0.193607680534436</v>
      </c>
    </row>
    <row r="2895" spans="1:14">
      <c r="A2895" t="s">
        <v>2817</v>
      </c>
      <c r="B2895">
        <v>5</v>
      </c>
      <c r="C2895">
        <v>124417708</v>
      </c>
      <c r="D2895">
        <v>123753401</v>
      </c>
      <c r="E2895" t="s">
        <v>4448</v>
      </c>
      <c r="F2895">
        <v>0</v>
      </c>
      <c r="G2895" t="s">
        <v>5247</v>
      </c>
      <c r="H2895" t="s">
        <v>8061</v>
      </c>
      <c r="I2895" t="s">
        <v>14</v>
      </c>
      <c r="J2895" t="s">
        <v>2454</v>
      </c>
      <c r="K2895">
        <v>16</v>
      </c>
      <c r="L2895" t="s">
        <v>5247</v>
      </c>
      <c r="M2895">
        <v>0</v>
      </c>
      <c r="N2895">
        <v>0.193607680534436</v>
      </c>
    </row>
    <row r="2896" spans="1:14">
      <c r="A2896" t="s">
        <v>2818</v>
      </c>
      <c r="B2896">
        <v>10</v>
      </c>
      <c r="C2896">
        <v>2276349</v>
      </c>
      <c r="D2896">
        <v>2318543</v>
      </c>
      <c r="E2896" t="s">
        <v>4448</v>
      </c>
      <c r="F2896">
        <v>0</v>
      </c>
      <c r="G2896" t="s">
        <v>5247</v>
      </c>
      <c r="H2896" t="s">
        <v>7400</v>
      </c>
      <c r="I2896" t="s">
        <v>14</v>
      </c>
      <c r="J2896" t="s">
        <v>2454</v>
      </c>
      <c r="K2896">
        <v>16</v>
      </c>
      <c r="L2896" t="s">
        <v>5247</v>
      </c>
      <c r="M2896">
        <v>0</v>
      </c>
      <c r="N2896">
        <v>0.193607680534436</v>
      </c>
    </row>
    <row r="2897" spans="1:14">
      <c r="A2897" t="s">
        <v>2819</v>
      </c>
      <c r="B2897">
        <v>7</v>
      </c>
      <c r="C2897">
        <v>10101141</v>
      </c>
      <c r="D2897">
        <v>10140768</v>
      </c>
      <c r="E2897" t="s">
        <v>4448</v>
      </c>
      <c r="F2897">
        <v>7.0000000000000007E-2</v>
      </c>
      <c r="G2897" t="s">
        <v>5247</v>
      </c>
      <c r="H2897" t="s">
        <v>8062</v>
      </c>
      <c r="I2897" t="s">
        <v>14</v>
      </c>
      <c r="J2897" t="s">
        <v>2454</v>
      </c>
      <c r="K2897">
        <v>16</v>
      </c>
      <c r="L2897" t="s">
        <v>4543</v>
      </c>
      <c r="M2897">
        <v>1.34849283033924E-2</v>
      </c>
      <c r="N2897">
        <v>0.29301767695622299</v>
      </c>
    </row>
    <row r="2898" spans="1:14">
      <c r="A2898" t="s">
        <v>2820</v>
      </c>
      <c r="B2898">
        <v>7</v>
      </c>
      <c r="C2898">
        <v>46673623</v>
      </c>
      <c r="D2898">
        <v>46713221</v>
      </c>
      <c r="E2898" t="s">
        <v>4448</v>
      </c>
      <c r="F2898">
        <v>0</v>
      </c>
      <c r="G2898" t="s">
        <v>5247</v>
      </c>
      <c r="H2898" t="s">
        <v>8063</v>
      </c>
      <c r="I2898" t="s">
        <v>14</v>
      </c>
      <c r="J2898" t="s">
        <v>2454</v>
      </c>
      <c r="K2898">
        <v>16</v>
      </c>
      <c r="L2898" t="s">
        <v>5247</v>
      </c>
      <c r="M2898">
        <v>0</v>
      </c>
      <c r="N2898">
        <v>0.193607680534436</v>
      </c>
    </row>
    <row r="2899" spans="1:14">
      <c r="A2899" t="s">
        <v>2821</v>
      </c>
      <c r="B2899">
        <v>20</v>
      </c>
      <c r="C2899">
        <v>60948156</v>
      </c>
      <c r="D2899">
        <v>59523212</v>
      </c>
      <c r="E2899" t="s">
        <v>4448</v>
      </c>
      <c r="F2899">
        <v>0</v>
      </c>
      <c r="G2899" t="s">
        <v>5247</v>
      </c>
      <c r="H2899" t="s">
        <v>8064</v>
      </c>
      <c r="I2899" t="s">
        <v>14</v>
      </c>
      <c r="J2899" t="s">
        <v>2454</v>
      </c>
      <c r="K2899">
        <v>16</v>
      </c>
      <c r="L2899" t="s">
        <v>5247</v>
      </c>
      <c r="M2899">
        <v>0</v>
      </c>
      <c r="N2899">
        <v>0.193607680534436</v>
      </c>
    </row>
    <row r="2900" spans="1:14">
      <c r="A2900" t="s">
        <v>2822</v>
      </c>
      <c r="B2900">
        <v>5</v>
      </c>
      <c r="C2900">
        <v>8571376</v>
      </c>
      <c r="D2900">
        <v>8571488</v>
      </c>
      <c r="E2900" t="s">
        <v>4448</v>
      </c>
      <c r="F2900">
        <v>0.19</v>
      </c>
      <c r="G2900" t="s">
        <v>5247</v>
      </c>
      <c r="H2900" t="s">
        <v>8065</v>
      </c>
      <c r="I2900" t="s">
        <v>14</v>
      </c>
      <c r="J2900" t="s">
        <v>2454</v>
      </c>
      <c r="K2900">
        <v>16</v>
      </c>
      <c r="L2900" t="s">
        <v>4446</v>
      </c>
      <c r="M2900">
        <v>6.7266012751223195E-2</v>
      </c>
      <c r="N2900">
        <v>0.43277074918012698</v>
      </c>
    </row>
    <row r="2901" spans="1:14">
      <c r="A2901" t="s">
        <v>2823</v>
      </c>
      <c r="B2901">
        <v>21</v>
      </c>
      <c r="C2901">
        <v>15342159</v>
      </c>
      <c r="D2901">
        <v>16714478</v>
      </c>
      <c r="E2901" t="s">
        <v>4448</v>
      </c>
      <c r="F2901">
        <v>0</v>
      </c>
      <c r="G2901" t="s">
        <v>5247</v>
      </c>
      <c r="H2901" t="s">
        <v>8066</v>
      </c>
      <c r="I2901" t="s">
        <v>14</v>
      </c>
      <c r="J2901" t="s">
        <v>2454</v>
      </c>
      <c r="K2901">
        <v>16</v>
      </c>
      <c r="L2901" t="s">
        <v>5247</v>
      </c>
      <c r="M2901">
        <v>0</v>
      </c>
      <c r="N2901">
        <v>0.193607680534436</v>
      </c>
    </row>
    <row r="2902" spans="1:14">
      <c r="A2902" t="s">
        <v>2824</v>
      </c>
      <c r="B2902">
        <v>13</v>
      </c>
      <c r="C2902">
        <v>81480067</v>
      </c>
      <c r="D2902">
        <v>82054202</v>
      </c>
      <c r="E2902" t="s">
        <v>4448</v>
      </c>
      <c r="F2902">
        <v>0</v>
      </c>
      <c r="G2902" t="s">
        <v>5247</v>
      </c>
      <c r="H2902" t="s">
        <v>8067</v>
      </c>
      <c r="I2902" t="s">
        <v>14</v>
      </c>
      <c r="J2902" t="s">
        <v>2454</v>
      </c>
      <c r="K2902">
        <v>16</v>
      </c>
      <c r="L2902" t="s">
        <v>5247</v>
      </c>
      <c r="M2902">
        <v>0</v>
      </c>
      <c r="N2902">
        <v>0.193607680534436</v>
      </c>
    </row>
    <row r="2903" spans="1:14">
      <c r="A2903" t="s">
        <v>2825</v>
      </c>
      <c r="B2903">
        <v>14</v>
      </c>
      <c r="C2903">
        <v>94892902</v>
      </c>
      <c r="D2903">
        <v>95359239</v>
      </c>
      <c r="E2903" t="s">
        <v>4448</v>
      </c>
      <c r="F2903">
        <v>0</v>
      </c>
      <c r="G2903" t="s">
        <v>5247</v>
      </c>
      <c r="H2903" t="s">
        <v>8068</v>
      </c>
      <c r="I2903" t="s">
        <v>14</v>
      </c>
      <c r="J2903" t="s">
        <v>2454</v>
      </c>
      <c r="K2903">
        <v>16</v>
      </c>
      <c r="L2903" t="s">
        <v>5247</v>
      </c>
      <c r="M2903">
        <v>0</v>
      </c>
      <c r="N2903">
        <v>0.193607680534436</v>
      </c>
    </row>
    <row r="2904" spans="1:14">
      <c r="A2904" t="s">
        <v>2826</v>
      </c>
      <c r="B2904">
        <v>13</v>
      </c>
      <c r="C2904">
        <v>104424772</v>
      </c>
      <c r="D2904">
        <v>105077122</v>
      </c>
      <c r="E2904" t="s">
        <v>4448</v>
      </c>
      <c r="F2904">
        <v>0.6</v>
      </c>
      <c r="G2904" t="s">
        <v>5247</v>
      </c>
      <c r="H2904" t="s">
        <v>8069</v>
      </c>
      <c r="I2904" t="s">
        <v>13</v>
      </c>
      <c r="J2904" t="s">
        <v>2454</v>
      </c>
      <c r="K2904">
        <v>5</v>
      </c>
      <c r="L2904" t="s">
        <v>4486</v>
      </c>
      <c r="M2904">
        <v>0.23072428127601299</v>
      </c>
      <c r="N2904">
        <v>0.88237922576735195</v>
      </c>
    </row>
    <row r="2905" spans="1:14">
      <c r="A2905" t="s">
        <v>2826</v>
      </c>
      <c r="B2905">
        <v>13</v>
      </c>
      <c r="C2905">
        <v>104424772</v>
      </c>
      <c r="D2905">
        <v>105077122</v>
      </c>
      <c r="E2905" t="s">
        <v>4448</v>
      </c>
      <c r="F2905">
        <v>0.09</v>
      </c>
      <c r="G2905" t="s">
        <v>5247</v>
      </c>
      <c r="H2905" t="s">
        <v>8070</v>
      </c>
      <c r="I2905" t="s">
        <v>14</v>
      </c>
      <c r="J2905" t="s">
        <v>2454</v>
      </c>
      <c r="K2905">
        <v>16</v>
      </c>
      <c r="L2905" t="s">
        <v>4562</v>
      </c>
      <c r="M2905">
        <v>2.0525132161091801E-2</v>
      </c>
      <c r="N2905">
        <v>0.31823316587714601</v>
      </c>
    </row>
    <row r="2906" spans="1:14">
      <c r="A2906" t="s">
        <v>2827</v>
      </c>
      <c r="B2906">
        <v>8</v>
      </c>
      <c r="C2906">
        <v>29547443</v>
      </c>
      <c r="D2906">
        <v>29404960</v>
      </c>
      <c r="E2906" t="s">
        <v>4448</v>
      </c>
      <c r="F2906">
        <v>0.19</v>
      </c>
      <c r="G2906" t="s">
        <v>5247</v>
      </c>
      <c r="H2906" t="s">
        <v>8071</v>
      </c>
      <c r="I2906" t="s">
        <v>14</v>
      </c>
      <c r="J2906" t="s">
        <v>2454</v>
      </c>
      <c r="K2906">
        <v>16</v>
      </c>
      <c r="L2906" t="s">
        <v>4446</v>
      </c>
      <c r="M2906">
        <v>6.7266012751223195E-2</v>
      </c>
      <c r="N2906">
        <v>0.43277074918012698</v>
      </c>
    </row>
    <row r="2907" spans="1:14">
      <c r="A2907" t="s">
        <v>2828</v>
      </c>
      <c r="B2907">
        <v>2</v>
      </c>
      <c r="C2907">
        <v>35451216</v>
      </c>
      <c r="D2907">
        <v>35676282</v>
      </c>
      <c r="E2907" t="s">
        <v>4448</v>
      </c>
      <c r="F2907">
        <v>0.23</v>
      </c>
      <c r="G2907" t="s">
        <v>5247</v>
      </c>
      <c r="H2907" t="s">
        <v>8072</v>
      </c>
      <c r="I2907" t="s">
        <v>14</v>
      </c>
      <c r="J2907" t="s">
        <v>2454</v>
      </c>
      <c r="K2907">
        <v>16</v>
      </c>
      <c r="L2907" t="s">
        <v>4478</v>
      </c>
      <c r="M2907">
        <v>8.9866955870574194E-2</v>
      </c>
      <c r="N2907">
        <v>0.47468119161802202</v>
      </c>
    </row>
    <row r="2908" spans="1:14">
      <c r="A2908" t="s">
        <v>2829</v>
      </c>
      <c r="B2908">
        <v>2</v>
      </c>
      <c r="C2908">
        <v>78634071</v>
      </c>
      <c r="D2908">
        <v>78861197</v>
      </c>
      <c r="E2908" t="s">
        <v>4448</v>
      </c>
      <c r="F2908">
        <v>0</v>
      </c>
      <c r="G2908" t="s">
        <v>5247</v>
      </c>
      <c r="H2908" t="s">
        <v>8073</v>
      </c>
      <c r="I2908" t="s">
        <v>14</v>
      </c>
      <c r="J2908" t="s">
        <v>2454</v>
      </c>
      <c r="K2908">
        <v>16</v>
      </c>
      <c r="L2908" t="s">
        <v>5247</v>
      </c>
      <c r="M2908">
        <v>0</v>
      </c>
      <c r="N2908">
        <v>0.193607680534436</v>
      </c>
    </row>
    <row r="2909" spans="1:14">
      <c r="A2909" t="s">
        <v>2830</v>
      </c>
      <c r="B2909">
        <v>7</v>
      </c>
      <c r="C2909">
        <v>46763860</v>
      </c>
      <c r="D2909">
        <v>46803458</v>
      </c>
      <c r="E2909" t="s">
        <v>4448</v>
      </c>
      <c r="F2909">
        <v>0.01</v>
      </c>
      <c r="G2909" t="s">
        <v>5247</v>
      </c>
      <c r="H2909" t="s">
        <v>8074</v>
      </c>
      <c r="I2909" t="s">
        <v>14</v>
      </c>
      <c r="J2909" t="s">
        <v>2454</v>
      </c>
      <c r="K2909">
        <v>16</v>
      </c>
      <c r="L2909" t="s">
        <v>4525</v>
      </c>
      <c r="M2909">
        <v>3.8518796935948E-4</v>
      </c>
      <c r="N2909">
        <v>0.20935033895438801</v>
      </c>
    </row>
    <row r="2910" spans="1:14">
      <c r="A2910" t="s">
        <v>2831</v>
      </c>
      <c r="B2910">
        <v>14</v>
      </c>
      <c r="C2910">
        <v>82853532</v>
      </c>
      <c r="D2910">
        <v>83319876</v>
      </c>
      <c r="E2910" t="s">
        <v>4448</v>
      </c>
      <c r="F2910">
        <v>0</v>
      </c>
      <c r="G2910" t="s">
        <v>5247</v>
      </c>
      <c r="H2910" t="s">
        <v>8075</v>
      </c>
      <c r="I2910" t="s">
        <v>14</v>
      </c>
      <c r="J2910" t="s">
        <v>2454</v>
      </c>
      <c r="K2910">
        <v>16</v>
      </c>
      <c r="L2910" t="s">
        <v>5247</v>
      </c>
      <c r="M2910">
        <v>0</v>
      </c>
      <c r="N2910">
        <v>0.193607680534436</v>
      </c>
    </row>
    <row r="2911" spans="1:14">
      <c r="A2911" t="s">
        <v>2832</v>
      </c>
      <c r="B2911">
        <v>13</v>
      </c>
      <c r="C2911">
        <v>70699362</v>
      </c>
      <c r="D2911">
        <v>71273494</v>
      </c>
      <c r="E2911" t="s">
        <v>4448</v>
      </c>
      <c r="F2911">
        <v>7.0000000000000007E-2</v>
      </c>
      <c r="G2911" t="s">
        <v>5247</v>
      </c>
      <c r="H2911" t="s">
        <v>8076</v>
      </c>
      <c r="I2911" t="s">
        <v>14</v>
      </c>
      <c r="J2911" t="s">
        <v>2454</v>
      </c>
      <c r="K2911">
        <v>16</v>
      </c>
      <c r="L2911" t="s">
        <v>4543</v>
      </c>
      <c r="M2911">
        <v>1.34849283033924E-2</v>
      </c>
      <c r="N2911">
        <v>0.29301767695622299</v>
      </c>
    </row>
    <row r="2912" spans="1:14">
      <c r="A2912" t="s">
        <v>2833</v>
      </c>
      <c r="B2912">
        <v>4</v>
      </c>
      <c r="C2912">
        <v>178564952</v>
      </c>
      <c r="D2912">
        <v>179486106</v>
      </c>
      <c r="E2912" t="s">
        <v>4448</v>
      </c>
      <c r="F2912">
        <v>0.24</v>
      </c>
      <c r="G2912" t="s">
        <v>5247</v>
      </c>
      <c r="H2912" t="s">
        <v>8077</v>
      </c>
      <c r="I2912" t="s">
        <v>14</v>
      </c>
      <c r="J2912" t="s">
        <v>2454</v>
      </c>
      <c r="K2912">
        <v>16</v>
      </c>
      <c r="L2912" t="s">
        <v>4449</v>
      </c>
      <c r="M2912">
        <v>9.5792488470350406E-2</v>
      </c>
      <c r="N2912">
        <v>0.48488350540755698</v>
      </c>
    </row>
    <row r="2913" spans="1:14">
      <c r="A2913" t="s">
        <v>2834</v>
      </c>
      <c r="B2913">
        <v>5</v>
      </c>
      <c r="C2913">
        <v>4090187</v>
      </c>
      <c r="D2913">
        <v>4090300</v>
      </c>
      <c r="E2913" t="s">
        <v>4448</v>
      </c>
      <c r="F2913">
        <v>0.11</v>
      </c>
      <c r="G2913" t="s">
        <v>5247</v>
      </c>
      <c r="H2913" t="s">
        <v>8078</v>
      </c>
      <c r="I2913" t="s">
        <v>14</v>
      </c>
      <c r="J2913" t="s">
        <v>2454</v>
      </c>
      <c r="K2913">
        <v>16</v>
      </c>
      <c r="L2913" t="s">
        <v>4483</v>
      </c>
      <c r="M2913">
        <v>2.8486301613217201E-2</v>
      </c>
      <c r="N2913">
        <v>0.34252768920364302</v>
      </c>
    </row>
    <row r="2914" spans="1:14">
      <c r="A2914" t="s">
        <v>2835</v>
      </c>
      <c r="B2914">
        <v>13</v>
      </c>
      <c r="C2914">
        <v>103750262</v>
      </c>
      <c r="D2914">
        <v>104402612</v>
      </c>
      <c r="E2914" t="s">
        <v>4448</v>
      </c>
      <c r="F2914">
        <v>0</v>
      </c>
      <c r="G2914" t="s">
        <v>5247</v>
      </c>
      <c r="H2914" t="s">
        <v>5217</v>
      </c>
      <c r="I2914" t="s">
        <v>10</v>
      </c>
      <c r="J2914" t="s">
        <v>2454</v>
      </c>
      <c r="K2914">
        <v>6</v>
      </c>
      <c r="L2914" t="s">
        <v>5247</v>
      </c>
      <c r="M2914">
        <v>0</v>
      </c>
      <c r="N2914">
        <v>0.39033428790216501</v>
      </c>
    </row>
    <row r="2915" spans="1:14">
      <c r="A2915" t="s">
        <v>2835</v>
      </c>
      <c r="B2915">
        <v>13</v>
      </c>
      <c r="C2915">
        <v>103750262</v>
      </c>
      <c r="D2915">
        <v>104402612</v>
      </c>
      <c r="E2915" t="s">
        <v>4448</v>
      </c>
      <c r="F2915">
        <v>0</v>
      </c>
      <c r="G2915" t="s">
        <v>5247</v>
      </c>
      <c r="H2915" t="s">
        <v>5203</v>
      </c>
      <c r="I2915" t="s">
        <v>13</v>
      </c>
      <c r="J2915" t="s">
        <v>2454</v>
      </c>
      <c r="K2915">
        <v>6</v>
      </c>
      <c r="L2915" t="s">
        <v>5247</v>
      </c>
      <c r="M2915">
        <v>0</v>
      </c>
      <c r="N2915">
        <v>0.39033428790216501</v>
      </c>
    </row>
    <row r="2916" spans="1:14">
      <c r="A2916" t="s">
        <v>2835</v>
      </c>
      <c r="B2916">
        <v>13</v>
      </c>
      <c r="C2916">
        <v>103750262</v>
      </c>
      <c r="D2916">
        <v>104402612</v>
      </c>
      <c r="E2916" t="s">
        <v>4448</v>
      </c>
      <c r="F2916">
        <v>0</v>
      </c>
      <c r="G2916" t="s">
        <v>5247</v>
      </c>
      <c r="H2916" t="s">
        <v>8079</v>
      </c>
      <c r="I2916" t="s">
        <v>14</v>
      </c>
      <c r="J2916" t="s">
        <v>2454</v>
      </c>
      <c r="K2916">
        <v>16</v>
      </c>
      <c r="L2916" t="s">
        <v>5247</v>
      </c>
      <c r="M2916">
        <v>0</v>
      </c>
      <c r="N2916">
        <v>0.193607680534436</v>
      </c>
    </row>
    <row r="2917" spans="1:14">
      <c r="A2917" t="s">
        <v>2836</v>
      </c>
      <c r="B2917">
        <v>15</v>
      </c>
      <c r="C2917">
        <v>94794084</v>
      </c>
      <c r="D2917">
        <v>95337313</v>
      </c>
      <c r="E2917" t="s">
        <v>4448</v>
      </c>
      <c r="F2917">
        <v>0</v>
      </c>
      <c r="G2917" t="s">
        <v>5247</v>
      </c>
      <c r="H2917" t="s">
        <v>8080</v>
      </c>
      <c r="I2917" t="s">
        <v>14</v>
      </c>
      <c r="J2917" t="s">
        <v>2454</v>
      </c>
      <c r="K2917">
        <v>16</v>
      </c>
      <c r="L2917" t="s">
        <v>5247</v>
      </c>
      <c r="M2917">
        <v>0</v>
      </c>
      <c r="N2917">
        <v>0.193607680534436</v>
      </c>
    </row>
    <row r="2918" spans="1:14">
      <c r="A2918" t="s">
        <v>2837</v>
      </c>
      <c r="B2918">
        <v>4</v>
      </c>
      <c r="C2918">
        <v>179244686</v>
      </c>
      <c r="D2918">
        <v>180165840</v>
      </c>
      <c r="E2918" t="s">
        <v>4448</v>
      </c>
      <c r="F2918">
        <v>0</v>
      </c>
      <c r="G2918" t="s">
        <v>5247</v>
      </c>
      <c r="H2918" t="s">
        <v>8081</v>
      </c>
      <c r="I2918" t="s">
        <v>14</v>
      </c>
      <c r="J2918" t="s">
        <v>2454</v>
      </c>
      <c r="K2918">
        <v>16</v>
      </c>
      <c r="L2918" t="s">
        <v>5247</v>
      </c>
      <c r="M2918">
        <v>0</v>
      </c>
      <c r="N2918">
        <v>0.193607680534436</v>
      </c>
    </row>
    <row r="2919" spans="1:14">
      <c r="A2919" t="s">
        <v>2838</v>
      </c>
      <c r="B2919">
        <v>5</v>
      </c>
      <c r="C2919">
        <v>4885449</v>
      </c>
      <c r="D2919">
        <v>4885562</v>
      </c>
      <c r="E2919" t="s">
        <v>4448</v>
      </c>
      <c r="F2919">
        <v>0.05</v>
      </c>
      <c r="G2919" t="s">
        <v>5247</v>
      </c>
      <c r="H2919" t="s">
        <v>8082</v>
      </c>
      <c r="I2919" t="s">
        <v>14</v>
      </c>
      <c r="J2919" t="s">
        <v>2454</v>
      </c>
      <c r="K2919">
        <v>16</v>
      </c>
      <c r="L2919" t="s">
        <v>4544</v>
      </c>
      <c r="M2919">
        <v>7.5593352321114398E-3</v>
      </c>
      <c r="N2919">
        <v>0.26668757724888098</v>
      </c>
    </row>
    <row r="2920" spans="1:14">
      <c r="A2920" t="s">
        <v>2839</v>
      </c>
      <c r="B2920">
        <v>18</v>
      </c>
      <c r="C2920">
        <v>64871387</v>
      </c>
      <c r="D2920">
        <v>62538623</v>
      </c>
      <c r="E2920" t="s">
        <v>4448</v>
      </c>
      <c r="F2920">
        <v>0</v>
      </c>
      <c r="G2920" t="s">
        <v>5247</v>
      </c>
      <c r="H2920" t="s">
        <v>8083</v>
      </c>
      <c r="I2920" t="s">
        <v>14</v>
      </c>
      <c r="J2920" t="s">
        <v>2454</v>
      </c>
      <c r="K2920">
        <v>16</v>
      </c>
      <c r="L2920" t="s">
        <v>5247</v>
      </c>
      <c r="M2920">
        <v>0</v>
      </c>
      <c r="N2920">
        <v>0.193607680534436</v>
      </c>
    </row>
    <row r="2921" spans="1:14">
      <c r="A2921" t="s">
        <v>2840</v>
      </c>
      <c r="B2921">
        <v>16</v>
      </c>
      <c r="C2921">
        <v>8247501</v>
      </c>
      <c r="D2921">
        <v>8297503</v>
      </c>
      <c r="E2921" t="s">
        <v>4448</v>
      </c>
      <c r="F2921">
        <v>0</v>
      </c>
      <c r="G2921" t="s">
        <v>5247</v>
      </c>
      <c r="H2921" t="s">
        <v>8084</v>
      </c>
      <c r="I2921" t="s">
        <v>14</v>
      </c>
      <c r="J2921" t="s">
        <v>2454</v>
      </c>
      <c r="K2921">
        <v>16</v>
      </c>
      <c r="L2921" t="s">
        <v>5247</v>
      </c>
      <c r="M2921">
        <v>0</v>
      </c>
      <c r="N2921">
        <v>0.193607680534436</v>
      </c>
    </row>
    <row r="2922" spans="1:14">
      <c r="A2922" t="s">
        <v>2841</v>
      </c>
      <c r="B2922">
        <v>4</v>
      </c>
      <c r="C2922">
        <v>180041093</v>
      </c>
      <c r="D2922">
        <v>180962246</v>
      </c>
      <c r="E2922" t="s">
        <v>4448</v>
      </c>
      <c r="F2922">
        <v>0</v>
      </c>
      <c r="G2922" t="s">
        <v>5247</v>
      </c>
      <c r="H2922" t="s">
        <v>7334</v>
      </c>
      <c r="I2922" t="s">
        <v>14</v>
      </c>
      <c r="J2922" t="s">
        <v>2454</v>
      </c>
      <c r="K2922">
        <v>16</v>
      </c>
      <c r="L2922" t="s">
        <v>5247</v>
      </c>
      <c r="M2922">
        <v>0</v>
      </c>
      <c r="N2922">
        <v>0.193607680534436</v>
      </c>
    </row>
    <row r="2923" spans="1:14">
      <c r="A2923" t="s">
        <v>2842</v>
      </c>
      <c r="B2923">
        <v>4</v>
      </c>
      <c r="C2923">
        <v>181623892</v>
      </c>
      <c r="D2923">
        <v>182545045</v>
      </c>
      <c r="E2923" t="s">
        <v>4448</v>
      </c>
      <c r="F2923">
        <v>0.01</v>
      </c>
      <c r="G2923" t="s">
        <v>5247</v>
      </c>
      <c r="H2923" t="s">
        <v>8085</v>
      </c>
      <c r="I2923" t="s">
        <v>14</v>
      </c>
      <c r="J2923" t="s">
        <v>2454</v>
      </c>
      <c r="K2923">
        <v>16</v>
      </c>
      <c r="L2923" t="s">
        <v>4525</v>
      </c>
      <c r="M2923">
        <v>3.8518796935948E-4</v>
      </c>
      <c r="N2923">
        <v>0.20935033895438801</v>
      </c>
    </row>
    <row r="2924" spans="1:14">
      <c r="A2924" t="s">
        <v>2843</v>
      </c>
      <c r="B2924">
        <v>4</v>
      </c>
      <c r="C2924">
        <v>178782473</v>
      </c>
      <c r="D2924">
        <v>179703627</v>
      </c>
      <c r="E2924" t="s">
        <v>4448</v>
      </c>
      <c r="F2924">
        <v>0</v>
      </c>
      <c r="G2924" t="s">
        <v>5247</v>
      </c>
      <c r="H2924" t="s">
        <v>8086</v>
      </c>
      <c r="I2924" t="s">
        <v>14</v>
      </c>
      <c r="J2924" t="s">
        <v>2454</v>
      </c>
      <c r="K2924">
        <v>16</v>
      </c>
      <c r="L2924" t="s">
        <v>5247</v>
      </c>
      <c r="M2924">
        <v>0</v>
      </c>
      <c r="N2924">
        <v>0.193607680534436</v>
      </c>
    </row>
    <row r="2925" spans="1:14">
      <c r="A2925" t="s">
        <v>2844</v>
      </c>
      <c r="B2925">
        <v>6</v>
      </c>
      <c r="C2925">
        <v>9395182</v>
      </c>
      <c r="D2925">
        <v>9395415</v>
      </c>
      <c r="E2925" t="s">
        <v>4448</v>
      </c>
      <c r="F2925">
        <v>0</v>
      </c>
      <c r="G2925" t="s">
        <v>5247</v>
      </c>
      <c r="H2925" t="s">
        <v>8087</v>
      </c>
      <c r="I2925" t="s">
        <v>14</v>
      </c>
      <c r="J2925" t="s">
        <v>2454</v>
      </c>
      <c r="K2925">
        <v>16</v>
      </c>
      <c r="L2925" t="s">
        <v>5247</v>
      </c>
      <c r="M2925">
        <v>0</v>
      </c>
      <c r="N2925">
        <v>0.193607680534436</v>
      </c>
    </row>
    <row r="2926" spans="1:14">
      <c r="A2926" t="s">
        <v>2845</v>
      </c>
      <c r="B2926">
        <v>16</v>
      </c>
      <c r="C2926">
        <v>62432675</v>
      </c>
      <c r="D2926">
        <v>62466579</v>
      </c>
      <c r="E2926" t="s">
        <v>4448</v>
      </c>
      <c r="F2926">
        <v>0.59</v>
      </c>
      <c r="G2926" t="s">
        <v>5247</v>
      </c>
      <c r="H2926" t="s">
        <v>8088</v>
      </c>
      <c r="I2926" t="s">
        <v>14</v>
      </c>
      <c r="J2926" t="s">
        <v>2454</v>
      </c>
      <c r="K2926">
        <v>16</v>
      </c>
      <c r="L2926" t="s">
        <v>4468</v>
      </c>
      <c r="M2926">
        <v>0.35546400599137701</v>
      </c>
      <c r="N2926">
        <v>0.78968661151242403</v>
      </c>
    </row>
    <row r="2927" spans="1:14">
      <c r="A2927" t="s">
        <v>2846</v>
      </c>
      <c r="B2927">
        <v>9</v>
      </c>
      <c r="C2927">
        <v>107798361</v>
      </c>
      <c r="D2927">
        <v>110560642</v>
      </c>
      <c r="E2927" t="s">
        <v>4448</v>
      </c>
      <c r="F2927">
        <v>0</v>
      </c>
      <c r="G2927" t="s">
        <v>5247</v>
      </c>
      <c r="H2927" t="s">
        <v>8089</v>
      </c>
      <c r="I2927" t="s">
        <v>14</v>
      </c>
      <c r="J2927" t="s">
        <v>2454</v>
      </c>
      <c r="K2927">
        <v>16</v>
      </c>
      <c r="L2927" t="s">
        <v>5247</v>
      </c>
      <c r="M2927">
        <v>0</v>
      </c>
      <c r="N2927">
        <v>0.193607680534436</v>
      </c>
    </row>
    <row r="2928" spans="1:14">
      <c r="A2928" t="s">
        <v>2847</v>
      </c>
      <c r="B2928">
        <v>9</v>
      </c>
      <c r="C2928">
        <v>23485993</v>
      </c>
      <c r="D2928">
        <v>23485991</v>
      </c>
      <c r="E2928" t="s">
        <v>4448</v>
      </c>
      <c r="F2928">
        <v>0</v>
      </c>
      <c r="G2928" t="s">
        <v>5247</v>
      </c>
      <c r="H2928" t="s">
        <v>8090</v>
      </c>
      <c r="I2928" t="s">
        <v>14</v>
      </c>
      <c r="J2928" t="s">
        <v>2454</v>
      </c>
      <c r="K2928">
        <v>16</v>
      </c>
      <c r="L2928" t="s">
        <v>5247</v>
      </c>
      <c r="M2928">
        <v>0</v>
      </c>
      <c r="N2928">
        <v>0.193607680534436</v>
      </c>
    </row>
    <row r="2929" spans="1:14">
      <c r="A2929" t="s">
        <v>2848</v>
      </c>
      <c r="B2929">
        <v>14</v>
      </c>
      <c r="C2929">
        <v>43010273</v>
      </c>
      <c r="D2929">
        <v>43479476</v>
      </c>
      <c r="E2929" t="s">
        <v>4448</v>
      </c>
      <c r="F2929">
        <v>0</v>
      </c>
      <c r="G2929" t="s">
        <v>5247</v>
      </c>
      <c r="H2929" t="s">
        <v>8091</v>
      </c>
      <c r="I2929" t="s">
        <v>14</v>
      </c>
      <c r="J2929" t="s">
        <v>2454</v>
      </c>
      <c r="K2929">
        <v>16</v>
      </c>
      <c r="L2929" t="s">
        <v>5247</v>
      </c>
      <c r="M2929">
        <v>0</v>
      </c>
      <c r="N2929">
        <v>0.193607680534436</v>
      </c>
    </row>
    <row r="2930" spans="1:14">
      <c r="A2930" t="s">
        <v>2849</v>
      </c>
      <c r="B2930">
        <v>16</v>
      </c>
      <c r="C2930">
        <v>8377447</v>
      </c>
      <c r="D2930">
        <v>8427449</v>
      </c>
      <c r="E2930" t="s">
        <v>4448</v>
      </c>
      <c r="F2930">
        <v>0.03</v>
      </c>
      <c r="G2930" t="s">
        <v>5247</v>
      </c>
      <c r="H2930" t="s">
        <v>8092</v>
      </c>
      <c r="I2930" t="s">
        <v>10</v>
      </c>
      <c r="J2930" t="s">
        <v>2454</v>
      </c>
      <c r="K2930">
        <v>7</v>
      </c>
      <c r="L2930" t="s">
        <v>4556</v>
      </c>
      <c r="M2930">
        <v>1.4839694458344301E-3</v>
      </c>
      <c r="N2930">
        <v>0.39158663951685202</v>
      </c>
    </row>
    <row r="2931" spans="1:14">
      <c r="A2931" t="s">
        <v>2849</v>
      </c>
      <c r="B2931">
        <v>16</v>
      </c>
      <c r="C2931">
        <v>8377447</v>
      </c>
      <c r="D2931">
        <v>8427449</v>
      </c>
      <c r="E2931" t="s">
        <v>4448</v>
      </c>
      <c r="F2931">
        <v>0</v>
      </c>
      <c r="G2931" t="s">
        <v>5247</v>
      </c>
      <c r="H2931" t="s">
        <v>5229</v>
      </c>
      <c r="I2931" t="s">
        <v>13</v>
      </c>
      <c r="J2931" t="s">
        <v>2454</v>
      </c>
      <c r="K2931">
        <v>7</v>
      </c>
      <c r="L2931" t="s">
        <v>5247</v>
      </c>
      <c r="M2931">
        <v>0</v>
      </c>
      <c r="N2931">
        <v>0.35433043506668699</v>
      </c>
    </row>
    <row r="2932" spans="1:14">
      <c r="A2932" t="s">
        <v>2849</v>
      </c>
      <c r="B2932">
        <v>16</v>
      </c>
      <c r="C2932">
        <v>8377447</v>
      </c>
      <c r="D2932">
        <v>8427449</v>
      </c>
      <c r="E2932" t="s">
        <v>4448</v>
      </c>
      <c r="F2932">
        <v>0.01</v>
      </c>
      <c r="G2932" t="s">
        <v>5247</v>
      </c>
      <c r="H2932" t="s">
        <v>8093</v>
      </c>
      <c r="I2932" t="s">
        <v>14</v>
      </c>
      <c r="J2932" t="s">
        <v>2454</v>
      </c>
      <c r="K2932">
        <v>16</v>
      </c>
      <c r="L2932" t="s">
        <v>4525</v>
      </c>
      <c r="M2932">
        <v>3.8518796935948E-4</v>
      </c>
      <c r="N2932">
        <v>0.20935033895438801</v>
      </c>
    </row>
    <row r="2933" spans="1:14">
      <c r="A2933" t="s">
        <v>2850</v>
      </c>
      <c r="B2933">
        <v>6</v>
      </c>
      <c r="C2933">
        <v>66640376</v>
      </c>
      <c r="D2933">
        <v>67350269</v>
      </c>
      <c r="E2933" t="s">
        <v>4448</v>
      </c>
      <c r="F2933">
        <v>0.32</v>
      </c>
      <c r="G2933" t="s">
        <v>5247</v>
      </c>
      <c r="H2933" t="s">
        <v>8094</v>
      </c>
      <c r="I2933" t="s">
        <v>13</v>
      </c>
      <c r="J2933" t="s">
        <v>2454</v>
      </c>
      <c r="K2933">
        <v>6</v>
      </c>
      <c r="L2933" t="s">
        <v>4450</v>
      </c>
      <c r="M2933">
        <v>9.0471524952594307E-2</v>
      </c>
      <c r="N2933">
        <v>0.69004881869218504</v>
      </c>
    </row>
    <row r="2934" spans="1:14">
      <c r="A2934" t="s">
        <v>2850</v>
      </c>
      <c r="B2934">
        <v>6</v>
      </c>
      <c r="C2934">
        <v>66640376</v>
      </c>
      <c r="D2934">
        <v>67350269</v>
      </c>
      <c r="E2934" t="s">
        <v>4448</v>
      </c>
      <c r="F2934">
        <v>0.21</v>
      </c>
      <c r="G2934" t="s">
        <v>5247</v>
      </c>
      <c r="H2934" t="s">
        <v>8095</v>
      </c>
      <c r="I2934" t="s">
        <v>14</v>
      </c>
      <c r="J2934" t="s">
        <v>2454</v>
      </c>
      <c r="K2934">
        <v>16</v>
      </c>
      <c r="L2934" t="s">
        <v>4442</v>
      </c>
      <c r="M2934">
        <v>7.8338045832293507E-2</v>
      </c>
      <c r="N2934">
        <v>0.45395440887768002</v>
      </c>
    </row>
    <row r="2935" spans="1:14">
      <c r="A2935" t="s">
        <v>2851</v>
      </c>
      <c r="B2935">
        <v>12</v>
      </c>
      <c r="C2935">
        <v>118625106</v>
      </c>
      <c r="D2935">
        <v>119062911</v>
      </c>
      <c r="E2935" t="s">
        <v>4448</v>
      </c>
      <c r="F2935">
        <v>0</v>
      </c>
      <c r="G2935" t="s">
        <v>5247</v>
      </c>
      <c r="H2935" t="s">
        <v>8096</v>
      </c>
      <c r="I2935" t="s">
        <v>14</v>
      </c>
      <c r="J2935" t="s">
        <v>2454</v>
      </c>
      <c r="K2935">
        <v>16</v>
      </c>
      <c r="L2935" t="s">
        <v>5247</v>
      </c>
      <c r="M2935">
        <v>0</v>
      </c>
      <c r="N2935">
        <v>0.193607680534436</v>
      </c>
    </row>
    <row r="2936" spans="1:14">
      <c r="A2936" t="s">
        <v>2852</v>
      </c>
      <c r="B2936">
        <v>6</v>
      </c>
      <c r="C2936">
        <v>14651937</v>
      </c>
      <c r="D2936">
        <v>14652168</v>
      </c>
      <c r="E2936" t="s">
        <v>4448</v>
      </c>
      <c r="F2936">
        <v>0.42</v>
      </c>
      <c r="G2936" t="s">
        <v>5247</v>
      </c>
      <c r="H2936" t="s">
        <v>8097</v>
      </c>
      <c r="I2936" t="s">
        <v>14</v>
      </c>
      <c r="J2936" t="s">
        <v>2454</v>
      </c>
      <c r="K2936">
        <v>16</v>
      </c>
      <c r="L2936" t="s">
        <v>4508</v>
      </c>
      <c r="M2936">
        <v>0.21776693854541801</v>
      </c>
      <c r="N2936">
        <v>0.65321029034009204</v>
      </c>
    </row>
    <row r="2937" spans="1:14">
      <c r="A2937" t="s">
        <v>2853</v>
      </c>
      <c r="B2937">
        <v>11</v>
      </c>
      <c r="C2937">
        <v>116201486</v>
      </c>
      <c r="D2937">
        <v>116072203</v>
      </c>
      <c r="E2937" t="s">
        <v>4448</v>
      </c>
      <c r="F2937">
        <v>0</v>
      </c>
      <c r="G2937" t="s">
        <v>5247</v>
      </c>
      <c r="H2937" t="s">
        <v>8098</v>
      </c>
      <c r="I2937" t="s">
        <v>14</v>
      </c>
      <c r="J2937" t="s">
        <v>2454</v>
      </c>
      <c r="K2937">
        <v>16</v>
      </c>
      <c r="L2937" t="s">
        <v>5247</v>
      </c>
      <c r="M2937">
        <v>0</v>
      </c>
      <c r="N2937">
        <v>0.193607680534436</v>
      </c>
    </row>
    <row r="2938" spans="1:14">
      <c r="A2938" t="s">
        <v>2854</v>
      </c>
      <c r="B2938">
        <v>11</v>
      </c>
      <c r="C2938">
        <v>116189713</v>
      </c>
      <c r="D2938">
        <v>116060430</v>
      </c>
      <c r="E2938" t="s">
        <v>4448</v>
      </c>
      <c r="F2938">
        <v>0.02</v>
      </c>
      <c r="G2938" t="s">
        <v>5247</v>
      </c>
      <c r="H2938" t="s">
        <v>8099</v>
      </c>
      <c r="I2938" t="s">
        <v>14</v>
      </c>
      <c r="J2938" t="s">
        <v>2454</v>
      </c>
      <c r="K2938">
        <v>16</v>
      </c>
      <c r="L2938" t="s">
        <v>4475</v>
      </c>
      <c r="M2938">
        <v>1.4372521617873901E-3</v>
      </c>
      <c r="N2938">
        <v>0.224426121151272</v>
      </c>
    </row>
    <row r="2939" spans="1:14">
      <c r="A2939" t="s">
        <v>2855</v>
      </c>
      <c r="B2939">
        <v>4</v>
      </c>
      <c r="C2939">
        <v>130813516</v>
      </c>
      <c r="D2939">
        <v>131734671</v>
      </c>
      <c r="E2939" t="s">
        <v>4448</v>
      </c>
      <c r="F2939">
        <v>0</v>
      </c>
      <c r="G2939" t="s">
        <v>5247</v>
      </c>
      <c r="H2939" t="s">
        <v>8100</v>
      </c>
      <c r="I2939" t="s">
        <v>14</v>
      </c>
      <c r="J2939" t="s">
        <v>2454</v>
      </c>
      <c r="K2939">
        <v>16</v>
      </c>
      <c r="L2939" t="s">
        <v>5247</v>
      </c>
      <c r="M2939">
        <v>0</v>
      </c>
      <c r="N2939">
        <v>0.193607680534436</v>
      </c>
    </row>
    <row r="2940" spans="1:14">
      <c r="A2940" t="s">
        <v>2856</v>
      </c>
      <c r="B2940">
        <v>1</v>
      </c>
      <c r="C2940">
        <v>238625656</v>
      </c>
      <c r="D2940">
        <v>238788956</v>
      </c>
      <c r="E2940" t="s">
        <v>4448</v>
      </c>
      <c r="F2940">
        <v>0</v>
      </c>
      <c r="G2940" t="s">
        <v>5247</v>
      </c>
      <c r="H2940" t="s">
        <v>8101</v>
      </c>
      <c r="I2940" t="s">
        <v>14</v>
      </c>
      <c r="J2940" t="s">
        <v>2454</v>
      </c>
      <c r="K2940">
        <v>16</v>
      </c>
      <c r="L2940" t="s">
        <v>5247</v>
      </c>
      <c r="M2940">
        <v>0</v>
      </c>
      <c r="N2940">
        <v>0.193607680534436</v>
      </c>
    </row>
    <row r="2941" spans="1:14">
      <c r="A2941" t="s">
        <v>2857</v>
      </c>
      <c r="B2941">
        <v>10</v>
      </c>
      <c r="C2941">
        <v>80879671</v>
      </c>
      <c r="D2941">
        <v>82639427</v>
      </c>
      <c r="E2941" t="s">
        <v>4448</v>
      </c>
      <c r="F2941">
        <v>0.17</v>
      </c>
      <c r="G2941" t="s">
        <v>5247</v>
      </c>
      <c r="H2941" t="s">
        <v>8102</v>
      </c>
      <c r="I2941" t="s">
        <v>14</v>
      </c>
      <c r="J2941" t="s">
        <v>2454</v>
      </c>
      <c r="K2941">
        <v>16</v>
      </c>
      <c r="L2941" t="s">
        <v>4509</v>
      </c>
      <c r="M2941">
        <v>5.668995858446E-2</v>
      </c>
      <c r="N2941">
        <v>0.41109111056826803</v>
      </c>
    </row>
    <row r="2942" spans="1:14">
      <c r="A2942" t="s">
        <v>2858</v>
      </c>
      <c r="B2942">
        <v>8</v>
      </c>
      <c r="C2942">
        <v>139353399</v>
      </c>
      <c r="D2942">
        <v>140365643</v>
      </c>
      <c r="E2942" t="s">
        <v>4448</v>
      </c>
      <c r="F2942">
        <v>0</v>
      </c>
      <c r="G2942" t="s">
        <v>5247</v>
      </c>
      <c r="H2942" t="s">
        <v>8103</v>
      </c>
      <c r="I2942" t="s">
        <v>14</v>
      </c>
      <c r="J2942" t="s">
        <v>2454</v>
      </c>
      <c r="K2942">
        <v>16</v>
      </c>
      <c r="L2942" t="s">
        <v>5247</v>
      </c>
      <c r="M2942">
        <v>0</v>
      </c>
      <c r="N2942">
        <v>0.193607680534436</v>
      </c>
    </row>
    <row r="2943" spans="1:14">
      <c r="A2943" t="s">
        <v>2859</v>
      </c>
      <c r="B2943">
        <v>21</v>
      </c>
      <c r="C2943">
        <v>22592144</v>
      </c>
      <c r="D2943">
        <v>23964463</v>
      </c>
      <c r="E2943" t="s">
        <v>4448</v>
      </c>
      <c r="F2943">
        <v>0.24</v>
      </c>
      <c r="G2943" t="s">
        <v>5247</v>
      </c>
      <c r="H2943" t="s">
        <v>8104</v>
      </c>
      <c r="I2943" t="s">
        <v>14</v>
      </c>
      <c r="J2943" t="s">
        <v>2454</v>
      </c>
      <c r="K2943">
        <v>16</v>
      </c>
      <c r="L2943" t="s">
        <v>4449</v>
      </c>
      <c r="M2943">
        <v>9.5792488470350406E-2</v>
      </c>
      <c r="N2943">
        <v>0.48488350540755698</v>
      </c>
    </row>
    <row r="2944" spans="1:14">
      <c r="A2944" t="s">
        <v>2860</v>
      </c>
      <c r="B2944">
        <v>4</v>
      </c>
      <c r="C2944">
        <v>164672592</v>
      </c>
      <c r="D2944">
        <v>165593744</v>
      </c>
      <c r="E2944" t="s">
        <v>4448</v>
      </c>
      <c r="F2944">
        <v>0.72</v>
      </c>
      <c r="G2944" t="s">
        <v>5247</v>
      </c>
      <c r="H2944" t="s">
        <v>8105</v>
      </c>
      <c r="I2944" t="s">
        <v>10</v>
      </c>
      <c r="J2944" t="s">
        <v>2454</v>
      </c>
      <c r="K2944">
        <v>5</v>
      </c>
      <c r="L2944" t="s">
        <v>4516</v>
      </c>
      <c r="M2944">
        <v>0.313402000271231</v>
      </c>
      <c r="N2944">
        <v>0.93542571522417295</v>
      </c>
    </row>
    <row r="2945" spans="1:14">
      <c r="A2945" t="s">
        <v>2860</v>
      </c>
      <c r="B2945">
        <v>4</v>
      </c>
      <c r="C2945">
        <v>164672592</v>
      </c>
      <c r="D2945">
        <v>165593744</v>
      </c>
      <c r="E2945" t="s">
        <v>4448</v>
      </c>
      <c r="F2945">
        <v>0.32</v>
      </c>
      <c r="G2945" t="s">
        <v>5247</v>
      </c>
      <c r="H2945" t="s">
        <v>8106</v>
      </c>
      <c r="I2945" t="s">
        <v>14</v>
      </c>
      <c r="J2945" t="s">
        <v>2454</v>
      </c>
      <c r="K2945">
        <v>16</v>
      </c>
      <c r="L2945" t="s">
        <v>4450</v>
      </c>
      <c r="M2945">
        <v>0.14665833863345301</v>
      </c>
      <c r="N2945">
        <v>0.56304042635894402</v>
      </c>
    </row>
    <row r="2946" spans="1:14">
      <c r="A2946" t="s">
        <v>2861</v>
      </c>
      <c r="B2946">
        <v>20</v>
      </c>
      <c r="C2946">
        <v>56924844</v>
      </c>
      <c r="D2946">
        <v>55499900</v>
      </c>
      <c r="E2946" t="s">
        <v>4448</v>
      </c>
      <c r="F2946">
        <v>0</v>
      </c>
      <c r="G2946" t="s">
        <v>5247</v>
      </c>
      <c r="H2946" t="s">
        <v>8107</v>
      </c>
      <c r="I2946" t="s">
        <v>14</v>
      </c>
      <c r="J2946" t="s">
        <v>2454</v>
      </c>
      <c r="K2946">
        <v>16</v>
      </c>
      <c r="L2946" t="s">
        <v>5247</v>
      </c>
      <c r="M2946">
        <v>0</v>
      </c>
      <c r="N2946">
        <v>0.193607680534436</v>
      </c>
    </row>
    <row r="2947" spans="1:14">
      <c r="A2947" t="s">
        <v>2862</v>
      </c>
      <c r="B2947">
        <v>13</v>
      </c>
      <c r="C2947">
        <v>21947212</v>
      </c>
      <c r="D2947">
        <v>22521351</v>
      </c>
      <c r="E2947" t="s">
        <v>4448</v>
      </c>
      <c r="F2947">
        <v>0</v>
      </c>
      <c r="G2947" t="s">
        <v>5247</v>
      </c>
      <c r="H2947" t="s">
        <v>8108</v>
      </c>
      <c r="I2947" t="s">
        <v>14</v>
      </c>
      <c r="J2947" t="s">
        <v>2454</v>
      </c>
      <c r="K2947">
        <v>16</v>
      </c>
      <c r="L2947" t="s">
        <v>5247</v>
      </c>
      <c r="M2947">
        <v>0</v>
      </c>
      <c r="N2947">
        <v>0.193607680534436</v>
      </c>
    </row>
    <row r="2948" spans="1:14">
      <c r="A2948" t="s">
        <v>2863</v>
      </c>
      <c r="B2948">
        <v>13</v>
      </c>
      <c r="C2948">
        <v>90553475</v>
      </c>
      <c r="D2948">
        <v>91205729</v>
      </c>
      <c r="E2948" t="s">
        <v>4448</v>
      </c>
      <c r="F2948">
        <v>0</v>
      </c>
      <c r="G2948" t="s">
        <v>5247</v>
      </c>
      <c r="H2948" t="s">
        <v>5211</v>
      </c>
      <c r="I2948" t="s">
        <v>10</v>
      </c>
      <c r="J2948" t="s">
        <v>2454</v>
      </c>
      <c r="K2948">
        <v>7</v>
      </c>
      <c r="L2948" t="s">
        <v>5247</v>
      </c>
      <c r="M2948">
        <v>0</v>
      </c>
      <c r="N2948">
        <v>0.35433043506668699</v>
      </c>
    </row>
    <row r="2949" spans="1:14">
      <c r="A2949" t="s">
        <v>2863</v>
      </c>
      <c r="B2949">
        <v>13</v>
      </c>
      <c r="C2949">
        <v>90553475</v>
      </c>
      <c r="D2949">
        <v>91205729</v>
      </c>
      <c r="E2949" t="s">
        <v>4448</v>
      </c>
      <c r="F2949">
        <v>0</v>
      </c>
      <c r="G2949" t="s">
        <v>5247</v>
      </c>
      <c r="H2949" t="s">
        <v>5230</v>
      </c>
      <c r="I2949" t="s">
        <v>13</v>
      </c>
      <c r="J2949" t="s">
        <v>2454</v>
      </c>
      <c r="K2949">
        <v>6</v>
      </c>
      <c r="L2949" t="s">
        <v>5247</v>
      </c>
      <c r="M2949">
        <v>0</v>
      </c>
      <c r="N2949">
        <v>0.39033428790216501</v>
      </c>
    </row>
    <row r="2950" spans="1:14">
      <c r="A2950" t="s">
        <v>2863</v>
      </c>
      <c r="B2950">
        <v>13</v>
      </c>
      <c r="C2950">
        <v>90553475</v>
      </c>
      <c r="D2950">
        <v>91205729</v>
      </c>
      <c r="E2950" t="s">
        <v>4448</v>
      </c>
      <c r="F2950">
        <v>0</v>
      </c>
      <c r="G2950" t="s">
        <v>5247</v>
      </c>
      <c r="H2950" t="s">
        <v>5424</v>
      </c>
      <c r="I2950" t="s">
        <v>14</v>
      </c>
      <c r="J2950" t="s">
        <v>2454</v>
      </c>
      <c r="K2950">
        <v>16</v>
      </c>
      <c r="L2950" t="s">
        <v>5247</v>
      </c>
      <c r="M2950">
        <v>0</v>
      </c>
      <c r="N2950">
        <v>0.193607680534436</v>
      </c>
    </row>
    <row r="2951" spans="1:14">
      <c r="A2951" t="s">
        <v>2864</v>
      </c>
      <c r="B2951">
        <v>14</v>
      </c>
      <c r="C2951">
        <v>83462536</v>
      </c>
      <c r="D2951">
        <v>83928880</v>
      </c>
      <c r="E2951" t="s">
        <v>4448</v>
      </c>
      <c r="F2951">
        <v>0.5</v>
      </c>
      <c r="G2951" t="s">
        <v>5247</v>
      </c>
      <c r="H2951" t="s">
        <v>8109</v>
      </c>
      <c r="I2951" t="s">
        <v>14</v>
      </c>
      <c r="J2951" t="s">
        <v>2454</v>
      </c>
      <c r="K2951">
        <v>16</v>
      </c>
      <c r="L2951" t="s">
        <v>4511</v>
      </c>
      <c r="M2951">
        <v>0.27999563610326</v>
      </c>
      <c r="N2951">
        <v>0.72000436389674005</v>
      </c>
    </row>
    <row r="2952" spans="1:14">
      <c r="A2952" t="s">
        <v>2865</v>
      </c>
      <c r="B2952">
        <v>17</v>
      </c>
      <c r="C2952">
        <v>72295015</v>
      </c>
      <c r="D2952">
        <v>70291156</v>
      </c>
      <c r="E2952" t="s">
        <v>4448</v>
      </c>
      <c r="F2952">
        <v>0.23</v>
      </c>
      <c r="G2952" t="s">
        <v>5247</v>
      </c>
      <c r="H2952" t="s">
        <v>8110</v>
      </c>
      <c r="I2952" t="s">
        <v>10</v>
      </c>
      <c r="J2952" t="s">
        <v>2454</v>
      </c>
      <c r="K2952">
        <v>7</v>
      </c>
      <c r="L2952" t="s">
        <v>4478</v>
      </c>
      <c r="M2952">
        <v>5.7519037118913E-2</v>
      </c>
      <c r="N2952">
        <v>0.59381939781709803</v>
      </c>
    </row>
    <row r="2953" spans="1:14">
      <c r="A2953" t="s">
        <v>2865</v>
      </c>
      <c r="B2953">
        <v>17</v>
      </c>
      <c r="C2953">
        <v>72295015</v>
      </c>
      <c r="D2953">
        <v>70291156</v>
      </c>
      <c r="E2953" t="s">
        <v>4448</v>
      </c>
      <c r="F2953">
        <v>0</v>
      </c>
      <c r="G2953" t="s">
        <v>5247</v>
      </c>
      <c r="H2953" t="s">
        <v>8111</v>
      </c>
      <c r="I2953" t="s">
        <v>13</v>
      </c>
      <c r="J2953" t="s">
        <v>2454</v>
      </c>
      <c r="K2953">
        <v>5</v>
      </c>
      <c r="L2953" t="s">
        <v>5247</v>
      </c>
      <c r="M2953">
        <v>3.1392529421349397E-17</v>
      </c>
      <c r="N2953">
        <v>0.43448246478317498</v>
      </c>
    </row>
    <row r="2954" spans="1:14">
      <c r="A2954" t="s">
        <v>2865</v>
      </c>
      <c r="B2954">
        <v>17</v>
      </c>
      <c r="C2954">
        <v>72295015</v>
      </c>
      <c r="D2954">
        <v>70291156</v>
      </c>
      <c r="E2954" t="s">
        <v>4448</v>
      </c>
      <c r="F2954">
        <v>0.12</v>
      </c>
      <c r="G2954" t="s">
        <v>5247</v>
      </c>
      <c r="H2954" t="s">
        <v>8112</v>
      </c>
      <c r="I2954" t="s">
        <v>14</v>
      </c>
      <c r="J2954" t="s">
        <v>2454</v>
      </c>
      <c r="K2954">
        <v>16</v>
      </c>
      <c r="L2954" t="s">
        <v>4457</v>
      </c>
      <c r="M2954">
        <v>3.2767774577422103E-2</v>
      </c>
      <c r="N2954">
        <v>0.35437406262874999</v>
      </c>
    </row>
    <row r="2955" spans="1:14">
      <c r="A2955" t="s">
        <v>2867</v>
      </c>
      <c r="B2955">
        <v>9</v>
      </c>
      <c r="C2955">
        <v>78756525</v>
      </c>
      <c r="D2955">
        <v>81371441</v>
      </c>
      <c r="E2955" t="s">
        <v>4448</v>
      </c>
      <c r="F2955">
        <v>0.14000000000000001</v>
      </c>
      <c r="G2955" t="s">
        <v>5247</v>
      </c>
      <c r="H2955" t="s">
        <v>8113</v>
      </c>
      <c r="I2955" t="s">
        <v>14</v>
      </c>
      <c r="J2955" t="s">
        <v>2454</v>
      </c>
      <c r="K2955">
        <v>16</v>
      </c>
      <c r="L2955" t="s">
        <v>4454</v>
      </c>
      <c r="M2955">
        <v>4.1864672574284598E-2</v>
      </c>
      <c r="N2955">
        <v>0.37753285741051001</v>
      </c>
    </row>
    <row r="2956" spans="1:14">
      <c r="A2956" t="s">
        <v>2868</v>
      </c>
      <c r="B2956">
        <v>14</v>
      </c>
      <c r="C2956">
        <v>83443576</v>
      </c>
      <c r="D2956">
        <v>83909920</v>
      </c>
      <c r="E2956" t="s">
        <v>4448</v>
      </c>
      <c r="F2956">
        <v>0</v>
      </c>
      <c r="G2956" t="s">
        <v>5247</v>
      </c>
      <c r="H2956" t="s">
        <v>8114</v>
      </c>
      <c r="I2956" t="s">
        <v>14</v>
      </c>
      <c r="J2956" t="s">
        <v>2454</v>
      </c>
      <c r="K2956">
        <v>16</v>
      </c>
      <c r="L2956" t="s">
        <v>5247</v>
      </c>
      <c r="M2956">
        <v>0</v>
      </c>
      <c r="N2956">
        <v>0.193607680534436</v>
      </c>
    </row>
    <row r="2957" spans="1:14">
      <c r="A2957" t="s">
        <v>2869</v>
      </c>
      <c r="B2957">
        <v>5</v>
      </c>
      <c r="C2957">
        <v>166771756</v>
      </c>
      <c r="D2957">
        <v>166198761</v>
      </c>
      <c r="E2957" t="s">
        <v>4448</v>
      </c>
      <c r="F2957">
        <v>0</v>
      </c>
      <c r="G2957" t="s">
        <v>5247</v>
      </c>
      <c r="H2957" t="s">
        <v>8115</v>
      </c>
      <c r="I2957" t="s">
        <v>14</v>
      </c>
      <c r="J2957" t="s">
        <v>2454</v>
      </c>
      <c r="K2957">
        <v>16</v>
      </c>
      <c r="L2957" t="s">
        <v>5247</v>
      </c>
      <c r="M2957">
        <v>0</v>
      </c>
      <c r="N2957">
        <v>0.193607680534436</v>
      </c>
    </row>
    <row r="2958" spans="1:14">
      <c r="A2958" t="s">
        <v>2870</v>
      </c>
      <c r="B2958">
        <v>14</v>
      </c>
      <c r="C2958">
        <v>98374441</v>
      </c>
      <c r="D2958">
        <v>98840778</v>
      </c>
      <c r="E2958" t="s">
        <v>4448</v>
      </c>
      <c r="F2958">
        <v>0</v>
      </c>
      <c r="G2958" t="s">
        <v>5247</v>
      </c>
      <c r="H2958" t="s">
        <v>8116</v>
      </c>
      <c r="I2958" t="s">
        <v>10</v>
      </c>
      <c r="J2958" t="s">
        <v>2454</v>
      </c>
      <c r="K2958">
        <v>7</v>
      </c>
      <c r="L2958" t="s">
        <v>5247</v>
      </c>
      <c r="M2958">
        <v>0</v>
      </c>
      <c r="N2958">
        <v>0.35433043506668699</v>
      </c>
    </row>
    <row r="2959" spans="1:14">
      <c r="A2959" t="s">
        <v>2870</v>
      </c>
      <c r="B2959">
        <v>14</v>
      </c>
      <c r="C2959">
        <v>98374441</v>
      </c>
      <c r="D2959">
        <v>98840778</v>
      </c>
      <c r="E2959" t="s">
        <v>4448</v>
      </c>
      <c r="F2959">
        <v>0</v>
      </c>
      <c r="G2959" t="s">
        <v>5247</v>
      </c>
      <c r="H2959" t="s">
        <v>5207</v>
      </c>
      <c r="I2959" t="s">
        <v>13</v>
      </c>
      <c r="J2959" t="s">
        <v>2454</v>
      </c>
      <c r="K2959">
        <v>7</v>
      </c>
      <c r="L2959" t="s">
        <v>5247</v>
      </c>
      <c r="M2959">
        <v>0</v>
      </c>
      <c r="N2959">
        <v>0.35433043506668699</v>
      </c>
    </row>
    <row r="2960" spans="1:14">
      <c r="A2960" t="s">
        <v>2870</v>
      </c>
      <c r="B2960">
        <v>14</v>
      </c>
      <c r="C2960">
        <v>98374441</v>
      </c>
      <c r="D2960">
        <v>98840778</v>
      </c>
      <c r="E2960" t="s">
        <v>4448</v>
      </c>
      <c r="F2960">
        <v>0</v>
      </c>
      <c r="G2960" t="s">
        <v>5247</v>
      </c>
      <c r="H2960" t="s">
        <v>8117</v>
      </c>
      <c r="I2960" t="s">
        <v>14</v>
      </c>
      <c r="J2960" t="s">
        <v>2454</v>
      </c>
      <c r="K2960">
        <v>16</v>
      </c>
      <c r="L2960" t="s">
        <v>5247</v>
      </c>
      <c r="M2960">
        <v>0</v>
      </c>
      <c r="N2960">
        <v>0.193607680534436</v>
      </c>
    </row>
    <row r="2961" spans="1:14">
      <c r="A2961" t="s">
        <v>2871</v>
      </c>
      <c r="B2961">
        <v>4</v>
      </c>
      <c r="C2961">
        <v>135583346</v>
      </c>
      <c r="D2961">
        <v>136504501</v>
      </c>
      <c r="E2961" t="s">
        <v>4448</v>
      </c>
      <c r="F2961">
        <v>0.26</v>
      </c>
      <c r="G2961" t="s">
        <v>5247</v>
      </c>
      <c r="H2961" t="s">
        <v>8118</v>
      </c>
      <c r="I2961" t="s">
        <v>14</v>
      </c>
      <c r="J2961" t="s">
        <v>2454</v>
      </c>
      <c r="K2961">
        <v>16</v>
      </c>
      <c r="L2961" t="s">
        <v>4459</v>
      </c>
      <c r="M2961">
        <v>0.10794835711853</v>
      </c>
      <c r="N2961">
        <v>0.50498332953799996</v>
      </c>
    </row>
    <row r="2962" spans="1:14">
      <c r="A2962" t="s">
        <v>2872</v>
      </c>
      <c r="B2962">
        <v>18</v>
      </c>
      <c r="C2962">
        <v>29796899</v>
      </c>
      <c r="D2962">
        <v>27376864</v>
      </c>
      <c r="E2962" t="s">
        <v>4448</v>
      </c>
      <c r="F2962">
        <v>0</v>
      </c>
      <c r="G2962" t="s">
        <v>5247</v>
      </c>
      <c r="H2962" t="s">
        <v>8119</v>
      </c>
      <c r="I2962" t="s">
        <v>14</v>
      </c>
      <c r="J2962" t="s">
        <v>2454</v>
      </c>
      <c r="K2962">
        <v>16</v>
      </c>
      <c r="L2962" t="s">
        <v>5247</v>
      </c>
      <c r="M2962">
        <v>0</v>
      </c>
      <c r="N2962">
        <v>0.193607680534436</v>
      </c>
    </row>
    <row r="2963" spans="1:14">
      <c r="A2963" t="s">
        <v>2873</v>
      </c>
      <c r="B2963">
        <v>9</v>
      </c>
      <c r="C2963">
        <v>89949507</v>
      </c>
      <c r="D2963">
        <v>92711789</v>
      </c>
      <c r="E2963" t="s">
        <v>4448</v>
      </c>
      <c r="F2963">
        <v>0</v>
      </c>
      <c r="G2963" t="s">
        <v>5247</v>
      </c>
      <c r="H2963" t="s">
        <v>8120</v>
      </c>
      <c r="I2963" t="s">
        <v>14</v>
      </c>
      <c r="J2963" t="s">
        <v>2454</v>
      </c>
      <c r="K2963">
        <v>16</v>
      </c>
      <c r="L2963" t="s">
        <v>5247</v>
      </c>
      <c r="M2963">
        <v>0</v>
      </c>
      <c r="N2963">
        <v>0.193607680534436</v>
      </c>
    </row>
    <row r="2964" spans="1:14">
      <c r="A2964" t="s">
        <v>2874</v>
      </c>
      <c r="B2964">
        <v>16</v>
      </c>
      <c r="C2964">
        <v>59538725</v>
      </c>
      <c r="D2964">
        <v>59572629</v>
      </c>
      <c r="E2964" t="s">
        <v>4448</v>
      </c>
      <c r="F2964">
        <v>0.27</v>
      </c>
      <c r="G2964" t="s">
        <v>5247</v>
      </c>
      <c r="H2964" t="s">
        <v>8121</v>
      </c>
      <c r="I2964" t="s">
        <v>10</v>
      </c>
      <c r="J2964" t="s">
        <v>2454</v>
      </c>
      <c r="K2964">
        <v>5</v>
      </c>
      <c r="L2964" t="s">
        <v>4541</v>
      </c>
      <c r="M2964">
        <v>6.0701776889939399E-2</v>
      </c>
      <c r="N2964">
        <v>0.67916015691032094</v>
      </c>
    </row>
    <row r="2965" spans="1:14">
      <c r="A2965" t="s">
        <v>2874</v>
      </c>
      <c r="B2965">
        <v>16</v>
      </c>
      <c r="C2965">
        <v>59538725</v>
      </c>
      <c r="D2965">
        <v>59572629</v>
      </c>
      <c r="E2965" t="s">
        <v>4448</v>
      </c>
      <c r="F2965">
        <v>0.57999999999999996</v>
      </c>
      <c r="G2965" t="s">
        <v>5247</v>
      </c>
      <c r="H2965" t="s">
        <v>8122</v>
      </c>
      <c r="I2965" t="s">
        <v>13</v>
      </c>
      <c r="J2965" t="s">
        <v>2454</v>
      </c>
      <c r="K2965">
        <v>6</v>
      </c>
      <c r="L2965" t="s">
        <v>4461</v>
      </c>
      <c r="M2965">
        <v>0.238836905415827</v>
      </c>
      <c r="N2965">
        <v>0.85870960851982703</v>
      </c>
    </row>
    <row r="2966" spans="1:14">
      <c r="A2966" t="s">
        <v>2874</v>
      </c>
      <c r="B2966">
        <v>16</v>
      </c>
      <c r="C2966">
        <v>59538725</v>
      </c>
      <c r="D2966">
        <v>59572629</v>
      </c>
      <c r="E2966" t="s">
        <v>4448</v>
      </c>
      <c r="F2966">
        <v>0.48</v>
      </c>
      <c r="G2966" t="s">
        <v>5247</v>
      </c>
      <c r="H2966" t="s">
        <v>8123</v>
      </c>
      <c r="I2966" t="s">
        <v>14</v>
      </c>
      <c r="J2966" t="s">
        <v>2454</v>
      </c>
      <c r="K2966">
        <v>16</v>
      </c>
      <c r="L2966" t="s">
        <v>4549</v>
      </c>
      <c r="M2966">
        <v>0.26400976338675802</v>
      </c>
      <c r="N2966">
        <v>0.70373454383461997</v>
      </c>
    </row>
    <row r="2967" spans="1:14">
      <c r="A2967" t="s">
        <v>2877</v>
      </c>
      <c r="B2967">
        <v>16</v>
      </c>
      <c r="C2967">
        <v>59555356</v>
      </c>
      <c r="D2967">
        <v>59589260</v>
      </c>
      <c r="E2967" t="s">
        <v>4448</v>
      </c>
      <c r="F2967">
        <v>0.37</v>
      </c>
      <c r="G2967" t="s">
        <v>5247</v>
      </c>
      <c r="H2967" t="s">
        <v>8124</v>
      </c>
      <c r="I2967" t="s">
        <v>14</v>
      </c>
      <c r="J2967" t="s">
        <v>2454</v>
      </c>
      <c r="K2967">
        <v>16</v>
      </c>
      <c r="L2967" t="s">
        <v>4505</v>
      </c>
      <c r="M2967">
        <v>0.18124511290142301</v>
      </c>
      <c r="N2967">
        <v>0.60909288403753004</v>
      </c>
    </row>
    <row r="2968" spans="1:14">
      <c r="A2968" t="s">
        <v>2878</v>
      </c>
      <c r="B2968">
        <v>6</v>
      </c>
      <c r="C2968">
        <v>4591146</v>
      </c>
      <c r="D2968">
        <v>4591380</v>
      </c>
      <c r="E2968" t="s">
        <v>4448</v>
      </c>
      <c r="F2968">
        <v>0.12</v>
      </c>
      <c r="G2968" t="s">
        <v>5247</v>
      </c>
      <c r="H2968" t="s">
        <v>8125</v>
      </c>
      <c r="I2968" t="s">
        <v>14</v>
      </c>
      <c r="J2968" t="s">
        <v>2454</v>
      </c>
      <c r="K2968">
        <v>16</v>
      </c>
      <c r="L2968" t="s">
        <v>4457</v>
      </c>
      <c r="M2968">
        <v>3.2767774577422103E-2</v>
      </c>
      <c r="N2968">
        <v>0.35437406262874999</v>
      </c>
    </row>
    <row r="2969" spans="1:14">
      <c r="A2969" t="s">
        <v>2879</v>
      </c>
      <c r="B2969">
        <v>14</v>
      </c>
      <c r="C2969">
        <v>86577208</v>
      </c>
      <c r="D2969">
        <v>87043552</v>
      </c>
      <c r="E2969" t="s">
        <v>4448</v>
      </c>
      <c r="F2969">
        <v>0.14000000000000001</v>
      </c>
      <c r="G2969" t="s">
        <v>5247</v>
      </c>
      <c r="H2969" t="s">
        <v>8126</v>
      </c>
      <c r="I2969" t="s">
        <v>14</v>
      </c>
      <c r="J2969" t="s">
        <v>2454</v>
      </c>
      <c r="K2969">
        <v>16</v>
      </c>
      <c r="L2969" t="s">
        <v>4454</v>
      </c>
      <c r="M2969">
        <v>4.1864672574284598E-2</v>
      </c>
      <c r="N2969">
        <v>0.37753285741051001</v>
      </c>
    </row>
    <row r="2970" spans="1:14">
      <c r="A2970" t="s">
        <v>2880</v>
      </c>
      <c r="B2970">
        <v>15</v>
      </c>
      <c r="C2970">
        <v>94816306</v>
      </c>
      <c r="D2970">
        <v>95359535</v>
      </c>
      <c r="E2970" t="s">
        <v>4448</v>
      </c>
      <c r="F2970">
        <v>0.11</v>
      </c>
      <c r="G2970" t="s">
        <v>5247</v>
      </c>
      <c r="H2970" t="s">
        <v>8127</v>
      </c>
      <c r="I2970" t="s">
        <v>10</v>
      </c>
      <c r="J2970" t="s">
        <v>2454</v>
      </c>
      <c r="K2970">
        <v>5</v>
      </c>
      <c r="L2970" t="s">
        <v>4483</v>
      </c>
      <c r="M2970">
        <v>1.2523991025066799E-2</v>
      </c>
      <c r="N2970">
        <v>0.54637233150580899</v>
      </c>
    </row>
    <row r="2971" spans="1:14">
      <c r="A2971" t="s">
        <v>2880</v>
      </c>
      <c r="B2971">
        <v>15</v>
      </c>
      <c r="C2971">
        <v>94816306</v>
      </c>
      <c r="D2971">
        <v>95359535</v>
      </c>
      <c r="E2971" t="s">
        <v>4448</v>
      </c>
      <c r="F2971">
        <v>0.23</v>
      </c>
      <c r="G2971" t="s">
        <v>5247</v>
      </c>
      <c r="H2971" t="s">
        <v>8128</v>
      </c>
      <c r="I2971" t="s">
        <v>13</v>
      </c>
      <c r="J2971" t="s">
        <v>2454</v>
      </c>
      <c r="K2971">
        <v>5</v>
      </c>
      <c r="L2971" t="s">
        <v>4478</v>
      </c>
      <c r="M2971">
        <v>4.6131675776357399E-2</v>
      </c>
      <c r="N2971">
        <v>0.64848885520655697</v>
      </c>
    </row>
    <row r="2972" spans="1:14">
      <c r="A2972" t="s">
        <v>2880</v>
      </c>
      <c r="B2972">
        <v>15</v>
      </c>
      <c r="C2972">
        <v>94816306</v>
      </c>
      <c r="D2972">
        <v>95359535</v>
      </c>
      <c r="E2972" t="s">
        <v>4448</v>
      </c>
      <c r="F2972">
        <v>0.12</v>
      </c>
      <c r="G2972" t="s">
        <v>5247</v>
      </c>
      <c r="H2972" t="s">
        <v>8129</v>
      </c>
      <c r="I2972" t="s">
        <v>14</v>
      </c>
      <c r="J2972" t="s">
        <v>2454</v>
      </c>
      <c r="K2972">
        <v>16</v>
      </c>
      <c r="L2972" t="s">
        <v>4457</v>
      </c>
      <c r="M2972">
        <v>3.2767774577422103E-2</v>
      </c>
      <c r="N2972">
        <v>0.35437406262874999</v>
      </c>
    </row>
    <row r="2973" spans="1:14">
      <c r="A2973" t="s">
        <v>2881</v>
      </c>
      <c r="B2973">
        <v>18</v>
      </c>
      <c r="C2973">
        <v>76104932</v>
      </c>
      <c r="D2973">
        <v>73816887</v>
      </c>
      <c r="E2973" t="s">
        <v>4448</v>
      </c>
      <c r="F2973">
        <v>0</v>
      </c>
      <c r="G2973" t="s">
        <v>5247</v>
      </c>
      <c r="H2973" t="s">
        <v>5231</v>
      </c>
      <c r="I2973" t="s">
        <v>10</v>
      </c>
      <c r="J2973" t="s">
        <v>2454</v>
      </c>
      <c r="K2973">
        <v>6</v>
      </c>
      <c r="L2973" t="s">
        <v>5247</v>
      </c>
      <c r="M2973">
        <v>0</v>
      </c>
      <c r="N2973">
        <v>0.39033428790216501</v>
      </c>
    </row>
    <row r="2974" spans="1:14">
      <c r="A2974" t="s">
        <v>2881</v>
      </c>
      <c r="B2974">
        <v>18</v>
      </c>
      <c r="C2974">
        <v>76104932</v>
      </c>
      <c r="D2974">
        <v>73816887</v>
      </c>
      <c r="E2974" t="s">
        <v>4448</v>
      </c>
      <c r="F2974">
        <v>0</v>
      </c>
      <c r="G2974" t="s">
        <v>5247</v>
      </c>
      <c r="H2974" t="s">
        <v>5232</v>
      </c>
      <c r="I2974" t="s">
        <v>13</v>
      </c>
      <c r="J2974" t="s">
        <v>2454</v>
      </c>
      <c r="K2974">
        <v>6</v>
      </c>
      <c r="L2974" t="s">
        <v>5247</v>
      </c>
      <c r="M2974">
        <v>0</v>
      </c>
      <c r="N2974">
        <v>0.39033428790216501</v>
      </c>
    </row>
    <row r="2975" spans="1:14">
      <c r="A2975" t="s">
        <v>2881</v>
      </c>
      <c r="B2975">
        <v>18</v>
      </c>
      <c r="C2975">
        <v>76104932</v>
      </c>
      <c r="D2975">
        <v>73816887</v>
      </c>
      <c r="E2975" t="s">
        <v>4448</v>
      </c>
      <c r="F2975">
        <v>0</v>
      </c>
      <c r="G2975" t="s">
        <v>5247</v>
      </c>
      <c r="H2975" t="s">
        <v>8130</v>
      </c>
      <c r="I2975" t="s">
        <v>14</v>
      </c>
      <c r="J2975" t="s">
        <v>2454</v>
      </c>
      <c r="K2975">
        <v>16</v>
      </c>
      <c r="L2975" t="s">
        <v>5247</v>
      </c>
      <c r="M2975">
        <v>0</v>
      </c>
      <c r="N2975">
        <v>0.193607680534436</v>
      </c>
    </row>
    <row r="2976" spans="1:14">
      <c r="A2976" t="s">
        <v>2882</v>
      </c>
      <c r="B2976">
        <v>1</v>
      </c>
      <c r="C2976">
        <v>238846187</v>
      </c>
      <c r="D2976">
        <v>239009487</v>
      </c>
      <c r="E2976" t="s">
        <v>4448</v>
      </c>
      <c r="F2976">
        <v>0</v>
      </c>
      <c r="G2976" t="s">
        <v>5247</v>
      </c>
      <c r="H2976" t="s">
        <v>8131</v>
      </c>
      <c r="I2976" t="s">
        <v>14</v>
      </c>
      <c r="J2976" t="s">
        <v>2454</v>
      </c>
      <c r="K2976">
        <v>16</v>
      </c>
      <c r="L2976" t="s">
        <v>5247</v>
      </c>
      <c r="M2976">
        <v>0</v>
      </c>
      <c r="N2976">
        <v>0.193607680534436</v>
      </c>
    </row>
    <row r="2977" spans="1:14">
      <c r="A2977" t="s">
        <v>2883</v>
      </c>
      <c r="B2977">
        <v>4</v>
      </c>
      <c r="C2977">
        <v>180257154</v>
      </c>
      <c r="D2977">
        <v>181178307</v>
      </c>
      <c r="E2977" t="s">
        <v>4448</v>
      </c>
      <c r="F2977">
        <v>0</v>
      </c>
      <c r="G2977" t="s">
        <v>5247</v>
      </c>
      <c r="H2977" t="s">
        <v>8132</v>
      </c>
      <c r="I2977" t="s">
        <v>14</v>
      </c>
      <c r="J2977" t="s">
        <v>2454</v>
      </c>
      <c r="K2977">
        <v>16</v>
      </c>
      <c r="L2977" t="s">
        <v>5247</v>
      </c>
      <c r="M2977">
        <v>0</v>
      </c>
      <c r="N2977">
        <v>0.193607680534436</v>
      </c>
    </row>
    <row r="2978" spans="1:14">
      <c r="A2978" t="s">
        <v>2884</v>
      </c>
      <c r="B2978">
        <v>16</v>
      </c>
      <c r="C2978">
        <v>87011024</v>
      </c>
      <c r="D2978">
        <v>87044630</v>
      </c>
      <c r="E2978" t="s">
        <v>4448</v>
      </c>
      <c r="F2978">
        <v>0.16</v>
      </c>
      <c r="G2978" t="s">
        <v>5247</v>
      </c>
      <c r="H2978" t="s">
        <v>8133</v>
      </c>
      <c r="I2978" t="s">
        <v>14</v>
      </c>
      <c r="J2978" t="s">
        <v>2454</v>
      </c>
      <c r="K2978">
        <v>16</v>
      </c>
      <c r="L2978" t="s">
        <v>4545</v>
      </c>
      <c r="M2978">
        <v>5.1602574492917601E-2</v>
      </c>
      <c r="N2978">
        <v>0.40005064827049902</v>
      </c>
    </row>
    <row r="2979" spans="1:14">
      <c r="A2979" t="s">
        <v>2885</v>
      </c>
      <c r="B2979">
        <v>5</v>
      </c>
      <c r="C2979">
        <v>27952909</v>
      </c>
      <c r="D2979">
        <v>27953016</v>
      </c>
      <c r="E2979" t="s">
        <v>4448</v>
      </c>
      <c r="F2979">
        <v>0.18</v>
      </c>
      <c r="G2979" t="s">
        <v>5247</v>
      </c>
      <c r="H2979" t="s">
        <v>8134</v>
      </c>
      <c r="I2979" t="s">
        <v>14</v>
      </c>
      <c r="J2979" t="s">
        <v>2454</v>
      </c>
      <c r="K2979">
        <v>16</v>
      </c>
      <c r="L2979" t="s">
        <v>4477</v>
      </c>
      <c r="M2979">
        <v>6.1913216705024303E-2</v>
      </c>
      <c r="N2979">
        <v>0.42199569883701499</v>
      </c>
    </row>
    <row r="2980" spans="1:14">
      <c r="A2980" t="s">
        <v>2886</v>
      </c>
      <c r="B2980">
        <v>12</v>
      </c>
      <c r="C2980">
        <v>127239225</v>
      </c>
      <c r="D2980">
        <v>127723770</v>
      </c>
      <c r="E2980" t="s">
        <v>4448</v>
      </c>
      <c r="F2980">
        <v>0</v>
      </c>
      <c r="G2980" t="s">
        <v>5247</v>
      </c>
      <c r="H2980" t="s">
        <v>8135</v>
      </c>
      <c r="I2980" t="s">
        <v>10</v>
      </c>
      <c r="J2980" t="s">
        <v>2454</v>
      </c>
      <c r="K2980">
        <v>5</v>
      </c>
      <c r="L2980" t="s">
        <v>5247</v>
      </c>
      <c r="M2980">
        <v>3.1392529421349397E-17</v>
      </c>
      <c r="N2980">
        <v>0.43448246478317498</v>
      </c>
    </row>
    <row r="2981" spans="1:14">
      <c r="A2981" t="s">
        <v>2886</v>
      </c>
      <c r="B2981">
        <v>12</v>
      </c>
      <c r="C2981">
        <v>127239225</v>
      </c>
      <c r="D2981">
        <v>127723770</v>
      </c>
      <c r="E2981" t="s">
        <v>4448</v>
      </c>
      <c r="F2981">
        <v>0</v>
      </c>
      <c r="G2981" t="s">
        <v>5247</v>
      </c>
      <c r="H2981" t="s">
        <v>8136</v>
      </c>
      <c r="I2981" t="s">
        <v>13</v>
      </c>
      <c r="J2981" t="s">
        <v>2454</v>
      </c>
      <c r="K2981">
        <v>5</v>
      </c>
      <c r="L2981" t="s">
        <v>5247</v>
      </c>
      <c r="M2981">
        <v>3.1392529421349397E-17</v>
      </c>
      <c r="N2981">
        <v>0.43448246478317498</v>
      </c>
    </row>
    <row r="2982" spans="1:14">
      <c r="A2982" t="s">
        <v>2886</v>
      </c>
      <c r="B2982">
        <v>12</v>
      </c>
      <c r="C2982">
        <v>127239225</v>
      </c>
      <c r="D2982">
        <v>127723770</v>
      </c>
      <c r="E2982" t="s">
        <v>4448</v>
      </c>
      <c r="F2982">
        <v>0.11</v>
      </c>
      <c r="G2982" t="s">
        <v>5247</v>
      </c>
      <c r="H2982" t="s">
        <v>8137</v>
      </c>
      <c r="I2982" t="s">
        <v>14</v>
      </c>
      <c r="J2982" t="s">
        <v>2454</v>
      </c>
      <c r="K2982">
        <v>16</v>
      </c>
      <c r="L2982" t="s">
        <v>4483</v>
      </c>
      <c r="M2982">
        <v>2.8486301613217201E-2</v>
      </c>
      <c r="N2982">
        <v>0.34252768920364302</v>
      </c>
    </row>
    <row r="2983" spans="1:14">
      <c r="A2983" t="s">
        <v>2887</v>
      </c>
      <c r="B2983">
        <v>7</v>
      </c>
      <c r="C2983">
        <v>155929965</v>
      </c>
      <c r="D2983">
        <v>155722659</v>
      </c>
      <c r="E2983" t="s">
        <v>4448</v>
      </c>
      <c r="F2983">
        <v>0</v>
      </c>
      <c r="G2983" t="s">
        <v>5247</v>
      </c>
      <c r="H2983" t="s">
        <v>8138</v>
      </c>
      <c r="I2983" t="s">
        <v>14</v>
      </c>
      <c r="J2983" t="s">
        <v>2454</v>
      </c>
      <c r="K2983">
        <v>16</v>
      </c>
      <c r="L2983" t="s">
        <v>5247</v>
      </c>
      <c r="M2983">
        <v>0</v>
      </c>
      <c r="N2983">
        <v>0.193607680534436</v>
      </c>
    </row>
    <row r="2984" spans="1:14">
      <c r="A2984" t="s">
        <v>2888</v>
      </c>
      <c r="B2984">
        <v>7</v>
      </c>
      <c r="C2984">
        <v>156114923</v>
      </c>
      <c r="D2984">
        <v>155907617</v>
      </c>
      <c r="E2984" t="s">
        <v>4448</v>
      </c>
      <c r="F2984">
        <v>0</v>
      </c>
      <c r="G2984" t="s">
        <v>5247</v>
      </c>
      <c r="H2984" t="s">
        <v>8139</v>
      </c>
      <c r="I2984" t="s">
        <v>14</v>
      </c>
      <c r="J2984" t="s">
        <v>2454</v>
      </c>
      <c r="K2984">
        <v>16</v>
      </c>
      <c r="L2984" t="s">
        <v>5247</v>
      </c>
      <c r="M2984">
        <v>0</v>
      </c>
      <c r="N2984">
        <v>0.193607680534436</v>
      </c>
    </row>
    <row r="2985" spans="1:14">
      <c r="A2985" t="s">
        <v>2889</v>
      </c>
      <c r="B2985">
        <v>17</v>
      </c>
      <c r="C2985">
        <v>12425239</v>
      </c>
      <c r="D2985">
        <v>12328556</v>
      </c>
      <c r="E2985" t="s">
        <v>4448</v>
      </c>
      <c r="F2985">
        <v>0.68</v>
      </c>
      <c r="G2985" t="s">
        <v>5247</v>
      </c>
      <c r="H2985" t="s">
        <v>8140</v>
      </c>
      <c r="I2985" t="s">
        <v>10</v>
      </c>
      <c r="J2985" t="s">
        <v>2454</v>
      </c>
      <c r="K2985">
        <v>6</v>
      </c>
      <c r="L2985" t="s">
        <v>4528</v>
      </c>
      <c r="M2985">
        <v>0.30995118130781502</v>
      </c>
      <c r="N2985">
        <v>0.90952847504740597</v>
      </c>
    </row>
    <row r="2986" spans="1:14">
      <c r="A2986" t="s">
        <v>2889</v>
      </c>
      <c r="B2986">
        <v>17</v>
      </c>
      <c r="C2986">
        <v>12425239</v>
      </c>
      <c r="D2986">
        <v>12328556</v>
      </c>
      <c r="E2986" t="s">
        <v>4448</v>
      </c>
      <c r="F2986">
        <v>0.93</v>
      </c>
      <c r="G2986" t="s">
        <v>5247</v>
      </c>
      <c r="H2986" t="s">
        <v>8141</v>
      </c>
      <c r="I2986" t="s">
        <v>13</v>
      </c>
      <c r="J2986" t="s">
        <v>2454</v>
      </c>
      <c r="K2986">
        <v>5</v>
      </c>
      <c r="L2986" t="s">
        <v>4463</v>
      </c>
      <c r="M2986">
        <v>0.491797704063893</v>
      </c>
      <c r="N2986">
        <v>0.99454737622257605</v>
      </c>
    </row>
    <row r="2987" spans="1:14">
      <c r="A2987" t="s">
        <v>2889</v>
      </c>
      <c r="B2987">
        <v>17</v>
      </c>
      <c r="C2987">
        <v>12425239</v>
      </c>
      <c r="D2987">
        <v>12328556</v>
      </c>
      <c r="E2987" t="s">
        <v>4448</v>
      </c>
      <c r="F2987">
        <v>0.43</v>
      </c>
      <c r="G2987" t="s">
        <v>5247</v>
      </c>
      <c r="H2987" t="s">
        <v>8142</v>
      </c>
      <c r="I2987" t="s">
        <v>14</v>
      </c>
      <c r="J2987" t="s">
        <v>2454</v>
      </c>
      <c r="K2987">
        <v>16</v>
      </c>
      <c r="L2987" t="s">
        <v>4520</v>
      </c>
      <c r="M2987">
        <v>0.22529371473349299</v>
      </c>
      <c r="N2987">
        <v>0.66181136054132805</v>
      </c>
    </row>
    <row r="2988" spans="1:14">
      <c r="A2988" t="s">
        <v>2890</v>
      </c>
      <c r="B2988">
        <v>10</v>
      </c>
      <c r="C2988">
        <v>8960435</v>
      </c>
      <c r="D2988">
        <v>9002398</v>
      </c>
      <c r="E2988" t="s">
        <v>4448</v>
      </c>
      <c r="F2988">
        <v>0</v>
      </c>
      <c r="G2988" t="s">
        <v>5247</v>
      </c>
      <c r="H2988" t="s">
        <v>8143</v>
      </c>
      <c r="I2988" t="s">
        <v>14</v>
      </c>
      <c r="J2988" t="s">
        <v>2454</v>
      </c>
      <c r="K2988">
        <v>16</v>
      </c>
      <c r="L2988" t="s">
        <v>5247</v>
      </c>
      <c r="M2988">
        <v>0</v>
      </c>
      <c r="N2988">
        <v>0.193607680534436</v>
      </c>
    </row>
    <row r="2989" spans="1:14">
      <c r="A2989" t="s">
        <v>2891</v>
      </c>
      <c r="B2989">
        <v>16</v>
      </c>
      <c r="C2989">
        <v>59542582</v>
      </c>
      <c r="D2989">
        <v>59576486</v>
      </c>
      <c r="E2989" t="s">
        <v>4448</v>
      </c>
      <c r="F2989">
        <v>0.01</v>
      </c>
      <c r="G2989" t="s">
        <v>5247</v>
      </c>
      <c r="H2989" t="s">
        <v>8144</v>
      </c>
      <c r="I2989" t="s">
        <v>14</v>
      </c>
      <c r="J2989" t="s">
        <v>2454</v>
      </c>
      <c r="K2989">
        <v>16</v>
      </c>
      <c r="L2989" t="s">
        <v>4525</v>
      </c>
      <c r="M2989">
        <v>3.8518796935948E-4</v>
      </c>
      <c r="N2989">
        <v>0.20935033895438801</v>
      </c>
    </row>
    <row r="2990" spans="1:14">
      <c r="A2990" t="s">
        <v>2892</v>
      </c>
      <c r="B2990">
        <v>21</v>
      </c>
      <c r="C2990">
        <v>24610685</v>
      </c>
      <c r="D2990">
        <v>25982999</v>
      </c>
      <c r="E2990" t="s">
        <v>4448</v>
      </c>
      <c r="F2990">
        <v>0</v>
      </c>
      <c r="G2990" t="s">
        <v>5247</v>
      </c>
      <c r="H2990" t="s">
        <v>8145</v>
      </c>
      <c r="I2990" t="s">
        <v>10</v>
      </c>
      <c r="J2990" t="s">
        <v>2454</v>
      </c>
      <c r="K2990">
        <v>7</v>
      </c>
      <c r="L2990" t="s">
        <v>5247</v>
      </c>
      <c r="M2990">
        <v>0</v>
      </c>
      <c r="N2990">
        <v>0.35433043506668699</v>
      </c>
    </row>
    <row r="2991" spans="1:14">
      <c r="A2991" t="s">
        <v>2892</v>
      </c>
      <c r="B2991">
        <v>21</v>
      </c>
      <c r="C2991">
        <v>24610685</v>
      </c>
      <c r="D2991">
        <v>25982999</v>
      </c>
      <c r="E2991" t="s">
        <v>4448</v>
      </c>
      <c r="F2991">
        <v>0</v>
      </c>
      <c r="G2991" t="s">
        <v>5247</v>
      </c>
      <c r="H2991" t="s">
        <v>8146</v>
      </c>
      <c r="I2991" t="s">
        <v>13</v>
      </c>
      <c r="J2991" t="s">
        <v>2454</v>
      </c>
      <c r="K2991">
        <v>7</v>
      </c>
      <c r="L2991" t="s">
        <v>5247</v>
      </c>
      <c r="M2991">
        <v>0</v>
      </c>
      <c r="N2991">
        <v>0.35433043506668699</v>
      </c>
    </row>
    <row r="2992" spans="1:14">
      <c r="A2992" t="s">
        <v>2892</v>
      </c>
      <c r="B2992">
        <v>21</v>
      </c>
      <c r="C2992">
        <v>24610685</v>
      </c>
      <c r="D2992">
        <v>25982999</v>
      </c>
      <c r="E2992" t="s">
        <v>4448</v>
      </c>
      <c r="F2992">
        <v>0</v>
      </c>
      <c r="G2992" t="s">
        <v>5247</v>
      </c>
      <c r="H2992" t="s">
        <v>8147</v>
      </c>
      <c r="I2992" t="s">
        <v>14</v>
      </c>
      <c r="J2992" t="s">
        <v>2454</v>
      </c>
      <c r="K2992">
        <v>16</v>
      </c>
      <c r="L2992" t="s">
        <v>5247</v>
      </c>
      <c r="M2992">
        <v>0</v>
      </c>
      <c r="N2992">
        <v>0.193607680534436</v>
      </c>
    </row>
    <row r="2993" spans="1:14">
      <c r="A2993" t="s">
        <v>2893</v>
      </c>
      <c r="B2993">
        <v>11</v>
      </c>
      <c r="C2993">
        <v>37157952</v>
      </c>
      <c r="D2993">
        <v>37179502</v>
      </c>
      <c r="E2993" t="s">
        <v>4448</v>
      </c>
      <c r="F2993">
        <v>0</v>
      </c>
      <c r="G2993" t="s">
        <v>5247</v>
      </c>
      <c r="H2993" t="s">
        <v>5233</v>
      </c>
      <c r="I2993" t="s">
        <v>10</v>
      </c>
      <c r="J2993" t="s">
        <v>2454</v>
      </c>
      <c r="K2993">
        <v>6</v>
      </c>
      <c r="L2993" t="s">
        <v>5247</v>
      </c>
      <c r="M2993">
        <v>0</v>
      </c>
      <c r="N2993">
        <v>0.39033428790216501</v>
      </c>
    </row>
    <row r="2994" spans="1:14">
      <c r="A2994" t="s">
        <v>2893</v>
      </c>
      <c r="B2994">
        <v>11</v>
      </c>
      <c r="C2994">
        <v>37157952</v>
      </c>
      <c r="D2994">
        <v>37179502</v>
      </c>
      <c r="E2994" t="s">
        <v>4448</v>
      </c>
      <c r="F2994">
        <v>0</v>
      </c>
      <c r="G2994" t="s">
        <v>5247</v>
      </c>
      <c r="H2994" t="s">
        <v>5233</v>
      </c>
      <c r="I2994" t="s">
        <v>13</v>
      </c>
      <c r="J2994" t="s">
        <v>2454</v>
      </c>
      <c r="K2994">
        <v>6</v>
      </c>
      <c r="L2994" t="s">
        <v>5247</v>
      </c>
      <c r="M2994">
        <v>0</v>
      </c>
      <c r="N2994">
        <v>0.39033428790216501</v>
      </c>
    </row>
    <row r="2995" spans="1:14">
      <c r="A2995" t="s">
        <v>2893</v>
      </c>
      <c r="B2995">
        <v>11</v>
      </c>
      <c r="C2995">
        <v>37157952</v>
      </c>
      <c r="D2995">
        <v>37179502</v>
      </c>
      <c r="E2995" t="s">
        <v>4448</v>
      </c>
      <c r="F2995">
        <v>0</v>
      </c>
      <c r="G2995" t="s">
        <v>5247</v>
      </c>
      <c r="H2995" t="s">
        <v>6860</v>
      </c>
      <c r="I2995" t="s">
        <v>14</v>
      </c>
      <c r="J2995" t="s">
        <v>2454</v>
      </c>
      <c r="K2995">
        <v>16</v>
      </c>
      <c r="L2995" t="s">
        <v>5247</v>
      </c>
      <c r="M2995">
        <v>0</v>
      </c>
      <c r="N2995">
        <v>0.193607680534436</v>
      </c>
    </row>
    <row r="2996" spans="1:14">
      <c r="A2996" t="s">
        <v>2894</v>
      </c>
      <c r="B2996">
        <v>21</v>
      </c>
      <c r="C2996">
        <v>27469392</v>
      </c>
      <c r="D2996">
        <v>28841711</v>
      </c>
      <c r="E2996" t="s">
        <v>4448</v>
      </c>
      <c r="F2996">
        <v>0.49</v>
      </c>
      <c r="G2996" t="s">
        <v>5247</v>
      </c>
      <c r="H2996" t="s">
        <v>8148</v>
      </c>
      <c r="I2996" t="s">
        <v>10</v>
      </c>
      <c r="J2996" t="s">
        <v>2454</v>
      </c>
      <c r="K2996">
        <v>6</v>
      </c>
      <c r="L2996" t="s">
        <v>4510</v>
      </c>
      <c r="M2996">
        <v>0.18155774160955901</v>
      </c>
      <c r="N2996">
        <v>0.80624894414848403</v>
      </c>
    </row>
    <row r="2997" spans="1:14">
      <c r="A2997" t="s">
        <v>2894</v>
      </c>
      <c r="B2997">
        <v>21</v>
      </c>
      <c r="C2997">
        <v>27469392</v>
      </c>
      <c r="D2997">
        <v>28841711</v>
      </c>
      <c r="E2997" t="s">
        <v>4448</v>
      </c>
      <c r="F2997">
        <v>0.06</v>
      </c>
      <c r="G2997" t="s">
        <v>5247</v>
      </c>
      <c r="H2997" t="s">
        <v>8149</v>
      </c>
      <c r="I2997" t="s">
        <v>13</v>
      </c>
      <c r="J2997" t="s">
        <v>2454</v>
      </c>
      <c r="K2997">
        <v>5</v>
      </c>
      <c r="L2997" t="s">
        <v>4460</v>
      </c>
      <c r="M2997">
        <v>4.0859567232370397E-3</v>
      </c>
      <c r="N2997">
        <v>0.49825861228595703</v>
      </c>
    </row>
    <row r="2998" spans="1:14">
      <c r="A2998" t="s">
        <v>2894</v>
      </c>
      <c r="B2998">
        <v>21</v>
      </c>
      <c r="C2998">
        <v>27469392</v>
      </c>
      <c r="D2998">
        <v>28841711</v>
      </c>
      <c r="E2998" t="s">
        <v>4448</v>
      </c>
      <c r="F2998">
        <v>0.35</v>
      </c>
      <c r="G2998" t="s">
        <v>5247</v>
      </c>
      <c r="H2998" t="s">
        <v>8150</v>
      </c>
      <c r="I2998" t="s">
        <v>14</v>
      </c>
      <c r="J2998" t="s">
        <v>2454</v>
      </c>
      <c r="K2998">
        <v>16</v>
      </c>
      <c r="L2998" t="s">
        <v>4489</v>
      </c>
      <c r="M2998">
        <v>0.16717058820748501</v>
      </c>
      <c r="N2998">
        <v>0.59091171595284597</v>
      </c>
    </row>
    <row r="2999" spans="1:14">
      <c r="A2999" t="s">
        <v>2895</v>
      </c>
      <c r="B2999">
        <v>11</v>
      </c>
      <c r="C2999">
        <v>91575693</v>
      </c>
      <c r="D2999">
        <v>91308859</v>
      </c>
      <c r="E2999" t="s">
        <v>4448</v>
      </c>
      <c r="F2999">
        <v>0.51</v>
      </c>
      <c r="G2999" t="s">
        <v>5247</v>
      </c>
      <c r="H2999" t="s">
        <v>8151</v>
      </c>
      <c r="I2999" t="s">
        <v>14</v>
      </c>
      <c r="J2999" t="s">
        <v>2454</v>
      </c>
      <c r="K2999">
        <v>16</v>
      </c>
      <c r="L2999" t="s">
        <v>4514</v>
      </c>
      <c r="M2999">
        <v>0.28809504412547499</v>
      </c>
      <c r="N2999">
        <v>0.72803280226383604</v>
      </c>
    </row>
    <row r="3000" spans="1:14">
      <c r="A3000" t="s">
        <v>2896</v>
      </c>
      <c r="B3000">
        <v>5</v>
      </c>
      <c r="C3000">
        <v>4966569</v>
      </c>
      <c r="D3000">
        <v>4966682</v>
      </c>
      <c r="E3000" t="s">
        <v>4448</v>
      </c>
      <c r="F3000">
        <v>0.05</v>
      </c>
      <c r="G3000" t="s">
        <v>5247</v>
      </c>
      <c r="H3000" t="s">
        <v>8152</v>
      </c>
      <c r="I3000" t="s">
        <v>14</v>
      </c>
      <c r="J3000" t="s">
        <v>2454</v>
      </c>
      <c r="K3000">
        <v>16</v>
      </c>
      <c r="L3000" t="s">
        <v>4544</v>
      </c>
      <c r="M3000">
        <v>7.5593352321114398E-3</v>
      </c>
      <c r="N3000">
        <v>0.26668757724888098</v>
      </c>
    </row>
    <row r="3001" spans="1:14">
      <c r="A3001" t="s">
        <v>2897</v>
      </c>
      <c r="B3001">
        <v>3</v>
      </c>
      <c r="C3001">
        <v>5484625</v>
      </c>
      <c r="D3001">
        <v>5526312</v>
      </c>
      <c r="E3001" t="s">
        <v>4448</v>
      </c>
      <c r="F3001">
        <v>0.27</v>
      </c>
      <c r="G3001" t="s">
        <v>5247</v>
      </c>
      <c r="H3001" t="s">
        <v>8153</v>
      </c>
      <c r="I3001" t="s">
        <v>10</v>
      </c>
      <c r="J3001" t="s">
        <v>2454</v>
      </c>
      <c r="K3001">
        <v>6</v>
      </c>
      <c r="L3001" t="s">
        <v>4541</v>
      </c>
      <c r="M3001">
        <v>6.8238248221731898E-2</v>
      </c>
      <c r="N3001">
        <v>0.651315524213264</v>
      </c>
    </row>
    <row r="3002" spans="1:14">
      <c r="A3002" t="s">
        <v>2897</v>
      </c>
      <c r="B3002">
        <v>3</v>
      </c>
      <c r="C3002">
        <v>5484625</v>
      </c>
      <c r="D3002">
        <v>5526312</v>
      </c>
      <c r="E3002" t="s">
        <v>4448</v>
      </c>
      <c r="F3002">
        <v>0.23</v>
      </c>
      <c r="G3002" t="s">
        <v>5247</v>
      </c>
      <c r="H3002" t="s">
        <v>8154</v>
      </c>
      <c r="I3002" t="s">
        <v>14</v>
      </c>
      <c r="J3002" t="s">
        <v>2454</v>
      </c>
      <c r="K3002">
        <v>16</v>
      </c>
      <c r="L3002" t="s">
        <v>4478</v>
      </c>
      <c r="M3002">
        <v>8.9866955870574194E-2</v>
      </c>
      <c r="N3002">
        <v>0.47468119161802202</v>
      </c>
    </row>
    <row r="3003" spans="1:14">
      <c r="A3003" t="s">
        <v>2899</v>
      </c>
      <c r="B3003">
        <v>10</v>
      </c>
      <c r="C3003">
        <v>64641336</v>
      </c>
      <c r="D3003">
        <v>66401093</v>
      </c>
      <c r="E3003" t="s">
        <v>4448</v>
      </c>
      <c r="F3003">
        <v>0.22</v>
      </c>
      <c r="G3003" t="s">
        <v>5247</v>
      </c>
      <c r="H3003" t="s">
        <v>8155</v>
      </c>
      <c r="I3003" t="s">
        <v>13</v>
      </c>
      <c r="J3003" t="s">
        <v>2454</v>
      </c>
      <c r="K3003">
        <v>7</v>
      </c>
      <c r="L3003" t="s">
        <v>4476</v>
      </c>
      <c r="M3003">
        <v>5.3418941867869003E-2</v>
      </c>
      <c r="N3003">
        <v>0.58500610176947598</v>
      </c>
    </row>
    <row r="3004" spans="1:14">
      <c r="A3004" t="s">
        <v>2899</v>
      </c>
      <c r="B3004">
        <v>10</v>
      </c>
      <c r="C3004">
        <v>64641336</v>
      </c>
      <c r="D3004">
        <v>66401093</v>
      </c>
      <c r="E3004" t="s">
        <v>4448</v>
      </c>
      <c r="F3004">
        <v>0.35</v>
      </c>
      <c r="G3004" t="s">
        <v>5247</v>
      </c>
      <c r="H3004" t="s">
        <v>8156</v>
      </c>
      <c r="I3004" t="s">
        <v>14</v>
      </c>
      <c r="J3004" t="s">
        <v>2454</v>
      </c>
      <c r="K3004">
        <v>16</v>
      </c>
      <c r="L3004" t="s">
        <v>4489</v>
      </c>
      <c r="M3004">
        <v>0.16717058820748501</v>
      </c>
      <c r="N3004">
        <v>0.59091171595284597</v>
      </c>
    </row>
    <row r="3005" spans="1:14">
      <c r="A3005" t="s">
        <v>2900</v>
      </c>
      <c r="B3005">
        <v>2</v>
      </c>
      <c r="C3005">
        <v>6041723</v>
      </c>
      <c r="D3005">
        <v>6181855</v>
      </c>
      <c r="E3005" t="s">
        <v>4448</v>
      </c>
      <c r="F3005">
        <v>7.0000000000000007E-2</v>
      </c>
      <c r="G3005" t="s">
        <v>5247</v>
      </c>
      <c r="H3005" t="s">
        <v>8157</v>
      </c>
      <c r="I3005" t="s">
        <v>14</v>
      </c>
      <c r="J3005" t="s">
        <v>2454</v>
      </c>
      <c r="K3005">
        <v>16</v>
      </c>
      <c r="L3005" t="s">
        <v>4543</v>
      </c>
      <c r="M3005">
        <v>1.34849283033924E-2</v>
      </c>
      <c r="N3005">
        <v>0.29301767695622299</v>
      </c>
    </row>
    <row r="3006" spans="1:14">
      <c r="A3006" t="s">
        <v>2901</v>
      </c>
      <c r="B3006">
        <v>5</v>
      </c>
      <c r="C3006">
        <v>124411494</v>
      </c>
      <c r="D3006">
        <v>123747187</v>
      </c>
      <c r="E3006" t="s">
        <v>4448</v>
      </c>
      <c r="F3006">
        <v>0</v>
      </c>
      <c r="G3006" t="s">
        <v>5247</v>
      </c>
      <c r="H3006" t="s">
        <v>8158</v>
      </c>
      <c r="I3006" t="s">
        <v>14</v>
      </c>
      <c r="J3006" t="s">
        <v>2454</v>
      </c>
      <c r="K3006">
        <v>16</v>
      </c>
      <c r="L3006" t="s">
        <v>5247</v>
      </c>
      <c r="M3006">
        <v>0</v>
      </c>
      <c r="N3006">
        <v>0.193607680534436</v>
      </c>
    </row>
    <row r="3007" spans="1:14">
      <c r="A3007" t="s">
        <v>2902</v>
      </c>
      <c r="B3007">
        <v>4</v>
      </c>
      <c r="C3007">
        <v>178575503</v>
      </c>
      <c r="D3007">
        <v>179496657</v>
      </c>
      <c r="E3007" t="s">
        <v>4448</v>
      </c>
      <c r="F3007">
        <v>0.13</v>
      </c>
      <c r="G3007" t="s">
        <v>5247</v>
      </c>
      <c r="H3007" t="s">
        <v>8159</v>
      </c>
      <c r="I3007" t="s">
        <v>10</v>
      </c>
      <c r="J3007" t="s">
        <v>2454</v>
      </c>
      <c r="K3007">
        <v>7</v>
      </c>
      <c r="L3007" t="s">
        <v>4456</v>
      </c>
      <c r="M3007">
        <v>2.1806262180891801E-2</v>
      </c>
      <c r="N3007">
        <v>0.50039825976845698</v>
      </c>
    </row>
    <row r="3008" spans="1:14">
      <c r="A3008" t="s">
        <v>2902</v>
      </c>
      <c r="B3008">
        <v>4</v>
      </c>
      <c r="C3008">
        <v>178575503</v>
      </c>
      <c r="D3008">
        <v>179496657</v>
      </c>
      <c r="E3008" t="s">
        <v>4448</v>
      </c>
      <c r="F3008">
        <v>0</v>
      </c>
      <c r="G3008" t="s">
        <v>5247</v>
      </c>
      <c r="H3008" t="s">
        <v>5217</v>
      </c>
      <c r="I3008" t="s">
        <v>13</v>
      </c>
      <c r="J3008" t="s">
        <v>2454</v>
      </c>
      <c r="K3008">
        <v>7</v>
      </c>
      <c r="L3008" t="s">
        <v>5247</v>
      </c>
      <c r="M3008">
        <v>0</v>
      </c>
      <c r="N3008">
        <v>0.35433043506668699</v>
      </c>
    </row>
    <row r="3009" spans="1:14">
      <c r="A3009" t="s">
        <v>2902</v>
      </c>
      <c r="B3009">
        <v>4</v>
      </c>
      <c r="C3009">
        <v>178575503</v>
      </c>
      <c r="D3009">
        <v>179496657</v>
      </c>
      <c r="E3009" t="s">
        <v>4448</v>
      </c>
      <c r="F3009">
        <v>0</v>
      </c>
      <c r="G3009" t="s">
        <v>5247</v>
      </c>
      <c r="H3009" t="s">
        <v>8160</v>
      </c>
      <c r="I3009" t="s">
        <v>14</v>
      </c>
      <c r="J3009" t="s">
        <v>2454</v>
      </c>
      <c r="K3009">
        <v>16</v>
      </c>
      <c r="L3009" t="s">
        <v>5247</v>
      </c>
      <c r="M3009">
        <v>0</v>
      </c>
      <c r="N3009">
        <v>0.193607680534436</v>
      </c>
    </row>
    <row r="3010" spans="1:14">
      <c r="A3010" t="s">
        <v>2905</v>
      </c>
      <c r="B3010">
        <v>12</v>
      </c>
      <c r="C3010">
        <v>127232647</v>
      </c>
      <c r="D3010">
        <v>127717192</v>
      </c>
      <c r="E3010" t="s">
        <v>4448</v>
      </c>
      <c r="F3010">
        <v>0.65</v>
      </c>
      <c r="G3010" t="s">
        <v>5247</v>
      </c>
      <c r="H3010" t="s">
        <v>8161</v>
      </c>
      <c r="I3010" t="s">
        <v>13</v>
      </c>
      <c r="J3010" t="s">
        <v>2454</v>
      </c>
      <c r="K3010">
        <v>5</v>
      </c>
      <c r="L3010" t="s">
        <v>4465</v>
      </c>
      <c r="M3010">
        <v>0.26374789172407198</v>
      </c>
      <c r="N3010">
        <v>0.905907368840975</v>
      </c>
    </row>
    <row r="3011" spans="1:14">
      <c r="A3011" t="s">
        <v>2905</v>
      </c>
      <c r="B3011">
        <v>12</v>
      </c>
      <c r="C3011">
        <v>127232647</v>
      </c>
      <c r="D3011">
        <v>127717192</v>
      </c>
      <c r="E3011" t="s">
        <v>4448</v>
      </c>
      <c r="F3011">
        <v>0.41</v>
      </c>
      <c r="G3011" t="s">
        <v>5247</v>
      </c>
      <c r="H3011" t="s">
        <v>8162</v>
      </c>
      <c r="I3011" t="s">
        <v>14</v>
      </c>
      <c r="J3011" t="s">
        <v>2454</v>
      </c>
      <c r="K3011">
        <v>16</v>
      </c>
      <c r="L3011" t="s">
        <v>5201</v>
      </c>
      <c r="M3011">
        <v>0.210313388487576</v>
      </c>
      <c r="N3011">
        <v>0.64453599400862305</v>
      </c>
    </row>
    <row r="3012" spans="1:14">
      <c r="A3012" t="s">
        <v>2906</v>
      </c>
      <c r="B3012">
        <v>12</v>
      </c>
      <c r="C3012">
        <v>127168282</v>
      </c>
      <c r="D3012">
        <v>127652827</v>
      </c>
      <c r="E3012" t="s">
        <v>4448</v>
      </c>
      <c r="F3012">
        <v>0.49</v>
      </c>
      <c r="G3012" t="s">
        <v>5247</v>
      </c>
      <c r="H3012" t="s">
        <v>8163</v>
      </c>
      <c r="I3012" t="s">
        <v>10</v>
      </c>
      <c r="J3012" t="s">
        <v>2454</v>
      </c>
      <c r="K3012">
        <v>7</v>
      </c>
      <c r="L3012" t="s">
        <v>4510</v>
      </c>
      <c r="M3012">
        <v>0.195953434346853</v>
      </c>
      <c r="N3012">
        <v>0.79113317435448005</v>
      </c>
    </row>
    <row r="3013" spans="1:14">
      <c r="A3013" t="s">
        <v>2906</v>
      </c>
      <c r="B3013">
        <v>12</v>
      </c>
      <c r="C3013">
        <v>127168282</v>
      </c>
      <c r="D3013">
        <v>127652827</v>
      </c>
      <c r="E3013" t="s">
        <v>4448</v>
      </c>
      <c r="F3013">
        <v>0.36</v>
      </c>
      <c r="G3013" t="s">
        <v>5247</v>
      </c>
      <c r="H3013" t="s">
        <v>8164</v>
      </c>
      <c r="I3013" t="s">
        <v>13</v>
      </c>
      <c r="J3013" t="s">
        <v>2454</v>
      </c>
      <c r="K3013">
        <v>7</v>
      </c>
      <c r="L3013" t="s">
        <v>4445</v>
      </c>
      <c r="M3013">
        <v>0.11960882409175</v>
      </c>
      <c r="N3013">
        <v>0.69960369772692199</v>
      </c>
    </row>
    <row r="3014" spans="1:14">
      <c r="A3014" t="s">
        <v>2906</v>
      </c>
      <c r="B3014">
        <v>12</v>
      </c>
      <c r="C3014">
        <v>127168282</v>
      </c>
      <c r="D3014">
        <v>127652827</v>
      </c>
      <c r="E3014" t="s">
        <v>4448</v>
      </c>
      <c r="F3014">
        <v>0.17</v>
      </c>
      <c r="G3014" t="s">
        <v>5247</v>
      </c>
      <c r="H3014" t="s">
        <v>8165</v>
      </c>
      <c r="I3014" t="s">
        <v>14</v>
      </c>
      <c r="J3014" t="s">
        <v>2454</v>
      </c>
      <c r="K3014">
        <v>16</v>
      </c>
      <c r="L3014" t="s">
        <v>4509</v>
      </c>
      <c r="M3014">
        <v>5.668995858446E-2</v>
      </c>
      <c r="N3014">
        <v>0.41109111056826803</v>
      </c>
    </row>
    <row r="3015" spans="1:14">
      <c r="A3015" t="s">
        <v>2909</v>
      </c>
      <c r="B3015">
        <v>17</v>
      </c>
      <c r="C3015">
        <v>12381636</v>
      </c>
      <c r="D3015">
        <v>12284953</v>
      </c>
      <c r="E3015" t="s">
        <v>4448</v>
      </c>
      <c r="F3015">
        <v>0</v>
      </c>
      <c r="G3015" t="s">
        <v>5247</v>
      </c>
      <c r="H3015" t="s">
        <v>8166</v>
      </c>
      <c r="I3015" t="s">
        <v>14</v>
      </c>
      <c r="J3015" t="s">
        <v>2454</v>
      </c>
      <c r="K3015">
        <v>16</v>
      </c>
      <c r="L3015" t="s">
        <v>5247</v>
      </c>
      <c r="M3015">
        <v>0</v>
      </c>
      <c r="N3015">
        <v>0.193607680534436</v>
      </c>
    </row>
    <row r="3016" spans="1:14">
      <c r="A3016" t="s">
        <v>2910</v>
      </c>
      <c r="B3016">
        <v>4</v>
      </c>
      <c r="C3016">
        <v>129680641</v>
      </c>
      <c r="D3016">
        <v>130601796</v>
      </c>
      <c r="E3016" t="s">
        <v>4448</v>
      </c>
      <c r="F3016">
        <v>0.56000000000000005</v>
      </c>
      <c r="G3016" t="s">
        <v>5247</v>
      </c>
      <c r="H3016" t="s">
        <v>8167</v>
      </c>
      <c r="I3016" t="s">
        <v>14</v>
      </c>
      <c r="J3016" t="s">
        <v>2454</v>
      </c>
      <c r="K3016">
        <v>16</v>
      </c>
      <c r="L3016" t="s">
        <v>4453</v>
      </c>
      <c r="M3016">
        <v>0.329660255894415</v>
      </c>
      <c r="N3016">
        <v>0.76710682244145301</v>
      </c>
    </row>
    <row r="3017" spans="1:14">
      <c r="A3017" t="s">
        <v>2911</v>
      </c>
      <c r="B3017">
        <v>3</v>
      </c>
      <c r="C3017">
        <v>5867838</v>
      </c>
      <c r="D3017">
        <v>5909525</v>
      </c>
      <c r="E3017" t="s">
        <v>4448</v>
      </c>
      <c r="F3017">
        <v>0</v>
      </c>
      <c r="G3017" t="s">
        <v>5247</v>
      </c>
      <c r="H3017" t="s">
        <v>8168</v>
      </c>
      <c r="I3017" t="s">
        <v>14</v>
      </c>
      <c r="J3017" t="s">
        <v>2454</v>
      </c>
      <c r="K3017">
        <v>16</v>
      </c>
      <c r="L3017" t="s">
        <v>5247</v>
      </c>
      <c r="M3017">
        <v>0</v>
      </c>
      <c r="N3017">
        <v>0.193607680534436</v>
      </c>
    </row>
    <row r="3018" spans="1:14">
      <c r="A3018" t="s">
        <v>2912</v>
      </c>
      <c r="B3018">
        <v>13</v>
      </c>
      <c r="C3018">
        <v>103933064</v>
      </c>
      <c r="D3018">
        <v>104585414</v>
      </c>
      <c r="E3018" t="s">
        <v>4448</v>
      </c>
      <c r="F3018">
        <v>0</v>
      </c>
      <c r="G3018" t="s">
        <v>5247</v>
      </c>
      <c r="H3018" t="s">
        <v>5202</v>
      </c>
      <c r="I3018" t="s">
        <v>10</v>
      </c>
      <c r="J3018" t="s">
        <v>2454</v>
      </c>
      <c r="K3018">
        <v>5</v>
      </c>
      <c r="L3018" t="s">
        <v>5247</v>
      </c>
      <c r="M3018">
        <v>3.1392529421349397E-17</v>
      </c>
      <c r="N3018">
        <v>0.43448246478317498</v>
      </c>
    </row>
    <row r="3019" spans="1:14">
      <c r="A3019" t="s">
        <v>2912</v>
      </c>
      <c r="B3019">
        <v>13</v>
      </c>
      <c r="C3019">
        <v>103933064</v>
      </c>
      <c r="D3019">
        <v>104585414</v>
      </c>
      <c r="E3019" t="s">
        <v>4448</v>
      </c>
      <c r="F3019">
        <v>0.25</v>
      </c>
      <c r="G3019" t="s">
        <v>5247</v>
      </c>
      <c r="H3019" t="s">
        <v>8169</v>
      </c>
      <c r="I3019" t="s">
        <v>14</v>
      </c>
      <c r="J3019" t="s">
        <v>2454</v>
      </c>
      <c r="K3019">
        <v>16</v>
      </c>
      <c r="L3019" t="s">
        <v>4506</v>
      </c>
      <c r="M3019">
        <v>0.10182067491213</v>
      </c>
      <c r="N3019">
        <v>0.49498316535508802</v>
      </c>
    </row>
    <row r="3020" spans="1:14">
      <c r="A3020" t="s">
        <v>2913</v>
      </c>
      <c r="B3020">
        <v>3</v>
      </c>
      <c r="C3020">
        <v>6405212</v>
      </c>
      <c r="D3020">
        <v>6446899</v>
      </c>
      <c r="E3020" t="s">
        <v>4448</v>
      </c>
      <c r="F3020">
        <v>0.28999999999999998</v>
      </c>
      <c r="G3020" t="s">
        <v>5247</v>
      </c>
      <c r="H3020" t="s">
        <v>8170</v>
      </c>
      <c r="I3020" t="s">
        <v>14</v>
      </c>
      <c r="J3020" t="s">
        <v>2454</v>
      </c>
      <c r="K3020">
        <v>16</v>
      </c>
      <c r="L3020" t="s">
        <v>4488</v>
      </c>
      <c r="M3020">
        <v>0.12690074085692801</v>
      </c>
      <c r="N3020">
        <v>0.53441448496753496</v>
      </c>
    </row>
    <row r="3021" spans="1:14">
      <c r="A3021" t="s">
        <v>2914</v>
      </c>
      <c r="B3021">
        <v>13</v>
      </c>
      <c r="C3021">
        <v>54355458</v>
      </c>
      <c r="D3021">
        <v>54929593</v>
      </c>
      <c r="E3021" t="s">
        <v>4448</v>
      </c>
      <c r="F3021">
        <v>0.22</v>
      </c>
      <c r="G3021" t="s">
        <v>5247</v>
      </c>
      <c r="H3021" t="s">
        <v>8171</v>
      </c>
      <c r="I3021" t="s">
        <v>14</v>
      </c>
      <c r="J3021" t="s">
        <v>2454</v>
      </c>
      <c r="K3021">
        <v>16</v>
      </c>
      <c r="L3021" t="s">
        <v>4476</v>
      </c>
      <c r="M3021">
        <v>8.4047540128129095E-2</v>
      </c>
      <c r="N3021">
        <v>0.46437276097115499</v>
      </c>
    </row>
    <row r="3022" spans="1:14">
      <c r="A3022" t="s">
        <v>2915</v>
      </c>
      <c r="B3022">
        <v>21</v>
      </c>
      <c r="C3022">
        <v>15473786</v>
      </c>
      <c r="D3022">
        <v>16846105</v>
      </c>
      <c r="E3022" t="s">
        <v>4448</v>
      </c>
      <c r="F3022">
        <v>0.11</v>
      </c>
      <c r="G3022" t="s">
        <v>5247</v>
      </c>
      <c r="H3022" t="s">
        <v>8172</v>
      </c>
      <c r="I3022" t="s">
        <v>14</v>
      </c>
      <c r="J3022" t="s">
        <v>2454</v>
      </c>
      <c r="K3022">
        <v>16</v>
      </c>
      <c r="L3022" t="s">
        <v>4483</v>
      </c>
      <c r="M3022">
        <v>2.8486301613217201E-2</v>
      </c>
      <c r="N3022">
        <v>0.34252768920364302</v>
      </c>
    </row>
    <row r="3023" spans="1:14">
      <c r="A3023" t="s">
        <v>2916</v>
      </c>
      <c r="B3023">
        <v>21</v>
      </c>
      <c r="C3023">
        <v>23308816</v>
      </c>
      <c r="D3023">
        <v>24681138</v>
      </c>
      <c r="E3023" t="s">
        <v>4448</v>
      </c>
      <c r="F3023">
        <v>0</v>
      </c>
      <c r="G3023" t="s">
        <v>5247</v>
      </c>
      <c r="H3023" t="s">
        <v>8173</v>
      </c>
      <c r="I3023" t="s">
        <v>14</v>
      </c>
      <c r="J3023" t="s">
        <v>2454</v>
      </c>
      <c r="K3023">
        <v>16</v>
      </c>
      <c r="L3023" t="s">
        <v>5247</v>
      </c>
      <c r="M3023">
        <v>0</v>
      </c>
      <c r="N3023">
        <v>0.193607680534436</v>
      </c>
    </row>
    <row r="3024" spans="1:14">
      <c r="A3024" t="s">
        <v>2917</v>
      </c>
      <c r="B3024">
        <v>21</v>
      </c>
      <c r="C3024">
        <v>24648988</v>
      </c>
      <c r="D3024">
        <v>26021302</v>
      </c>
      <c r="E3024" t="s">
        <v>4448</v>
      </c>
      <c r="F3024">
        <v>0.12</v>
      </c>
      <c r="G3024" t="s">
        <v>5247</v>
      </c>
      <c r="H3024" t="s">
        <v>8174</v>
      </c>
      <c r="I3024" t="s">
        <v>14</v>
      </c>
      <c r="J3024" t="s">
        <v>2454</v>
      </c>
      <c r="K3024">
        <v>16</v>
      </c>
      <c r="L3024" t="s">
        <v>4457</v>
      </c>
      <c r="M3024">
        <v>3.2767774577422103E-2</v>
      </c>
      <c r="N3024">
        <v>0.35437406262874999</v>
      </c>
    </row>
    <row r="3025" spans="1:14">
      <c r="A3025" t="s">
        <v>2918</v>
      </c>
      <c r="B3025">
        <v>21</v>
      </c>
      <c r="C3025">
        <v>24649560</v>
      </c>
      <c r="D3025">
        <v>26021874</v>
      </c>
      <c r="E3025" t="s">
        <v>4448</v>
      </c>
      <c r="F3025">
        <v>0.43</v>
      </c>
      <c r="G3025" t="s">
        <v>5247</v>
      </c>
      <c r="H3025" t="s">
        <v>8175</v>
      </c>
      <c r="I3025" t="s">
        <v>14</v>
      </c>
      <c r="J3025" t="s">
        <v>2454</v>
      </c>
      <c r="K3025">
        <v>16</v>
      </c>
      <c r="L3025" t="s">
        <v>4520</v>
      </c>
      <c r="M3025">
        <v>0.22529371473349299</v>
      </c>
      <c r="N3025">
        <v>0.66181136054132805</v>
      </c>
    </row>
    <row r="3026" spans="1:14">
      <c r="A3026" t="s">
        <v>2919</v>
      </c>
      <c r="B3026">
        <v>21</v>
      </c>
      <c r="C3026">
        <v>24662659</v>
      </c>
      <c r="D3026">
        <v>26034973</v>
      </c>
      <c r="E3026" t="s">
        <v>4448</v>
      </c>
      <c r="F3026">
        <v>0.27</v>
      </c>
      <c r="G3026" t="s">
        <v>5247</v>
      </c>
      <c r="H3026" t="s">
        <v>8176</v>
      </c>
      <c r="I3026" t="s">
        <v>10</v>
      </c>
      <c r="J3026" t="s">
        <v>2454</v>
      </c>
      <c r="K3026">
        <v>5</v>
      </c>
      <c r="L3026" t="s">
        <v>4541</v>
      </c>
      <c r="M3026">
        <v>6.0701776889939399E-2</v>
      </c>
      <c r="N3026">
        <v>0.67916015691032094</v>
      </c>
    </row>
    <row r="3027" spans="1:14">
      <c r="A3027" t="s">
        <v>2919</v>
      </c>
      <c r="B3027">
        <v>21</v>
      </c>
      <c r="C3027">
        <v>24662659</v>
      </c>
      <c r="D3027">
        <v>26034973</v>
      </c>
      <c r="E3027" t="s">
        <v>4448</v>
      </c>
      <c r="F3027">
        <v>0</v>
      </c>
      <c r="G3027" t="s">
        <v>5247</v>
      </c>
      <c r="H3027" t="s">
        <v>5231</v>
      </c>
      <c r="I3027" t="s">
        <v>13</v>
      </c>
      <c r="J3027" t="s">
        <v>2454</v>
      </c>
      <c r="K3027">
        <v>6</v>
      </c>
      <c r="L3027" t="s">
        <v>5247</v>
      </c>
      <c r="M3027">
        <v>0</v>
      </c>
      <c r="N3027">
        <v>0.39033428790216501</v>
      </c>
    </row>
    <row r="3028" spans="1:14">
      <c r="A3028" t="s">
        <v>2919</v>
      </c>
      <c r="B3028">
        <v>21</v>
      </c>
      <c r="C3028">
        <v>24662659</v>
      </c>
      <c r="D3028">
        <v>26034973</v>
      </c>
      <c r="E3028" t="s">
        <v>4448</v>
      </c>
      <c r="F3028">
        <v>0.24</v>
      </c>
      <c r="G3028" t="s">
        <v>5247</v>
      </c>
      <c r="H3028" t="s">
        <v>8177</v>
      </c>
      <c r="I3028" t="s">
        <v>14</v>
      </c>
      <c r="J3028" t="s">
        <v>2454</v>
      </c>
      <c r="K3028">
        <v>16</v>
      </c>
      <c r="L3028" t="s">
        <v>4449</v>
      </c>
      <c r="M3028">
        <v>9.5792488470350406E-2</v>
      </c>
      <c r="N3028">
        <v>0.48488350540755698</v>
      </c>
    </row>
    <row r="3029" spans="1:14">
      <c r="A3029" t="s">
        <v>2920</v>
      </c>
      <c r="B3029">
        <v>21</v>
      </c>
      <c r="C3029">
        <v>27488771</v>
      </c>
      <c r="D3029">
        <v>28861090</v>
      </c>
      <c r="E3029" t="s">
        <v>4448</v>
      </c>
      <c r="F3029">
        <v>0.06</v>
      </c>
      <c r="G3029" t="s">
        <v>5247</v>
      </c>
      <c r="H3029" t="s">
        <v>8178</v>
      </c>
      <c r="I3029" t="s">
        <v>14</v>
      </c>
      <c r="J3029" t="s">
        <v>2454</v>
      </c>
      <c r="K3029">
        <v>16</v>
      </c>
      <c r="L3029" t="s">
        <v>4460</v>
      </c>
      <c r="M3029">
        <v>1.03676375678321E-2</v>
      </c>
      <c r="N3029">
        <v>0.28000712130247202</v>
      </c>
    </row>
    <row r="3030" spans="1:14">
      <c r="A3030" t="s">
        <v>2921</v>
      </c>
      <c r="B3030">
        <v>9</v>
      </c>
      <c r="C3030">
        <v>107656647</v>
      </c>
      <c r="D3030">
        <v>110418928</v>
      </c>
      <c r="E3030" t="s">
        <v>4448</v>
      </c>
      <c r="F3030">
        <v>0</v>
      </c>
      <c r="G3030" t="s">
        <v>5247</v>
      </c>
      <c r="H3030" t="s">
        <v>8179</v>
      </c>
      <c r="I3030" t="s">
        <v>14</v>
      </c>
      <c r="J3030" t="s">
        <v>2454</v>
      </c>
      <c r="K3030">
        <v>16</v>
      </c>
      <c r="L3030" t="s">
        <v>5247</v>
      </c>
      <c r="M3030">
        <v>0</v>
      </c>
      <c r="N3030">
        <v>0.193607680534436</v>
      </c>
    </row>
    <row r="3031" spans="1:14">
      <c r="A3031" t="s">
        <v>2922</v>
      </c>
      <c r="B3031">
        <v>1</v>
      </c>
      <c r="C3031">
        <v>238793387</v>
      </c>
      <c r="D3031">
        <v>238956687</v>
      </c>
      <c r="E3031" t="s">
        <v>4448</v>
      </c>
      <c r="F3031">
        <v>0</v>
      </c>
      <c r="G3031" t="s">
        <v>5247</v>
      </c>
      <c r="H3031" t="s">
        <v>8180</v>
      </c>
      <c r="I3031" t="s">
        <v>14</v>
      </c>
      <c r="J3031" t="s">
        <v>2454</v>
      </c>
      <c r="K3031">
        <v>16</v>
      </c>
      <c r="L3031" t="s">
        <v>5247</v>
      </c>
      <c r="M3031">
        <v>0</v>
      </c>
      <c r="N3031">
        <v>0.193607680534436</v>
      </c>
    </row>
    <row r="3032" spans="1:14">
      <c r="A3032" t="s">
        <v>2923</v>
      </c>
      <c r="B3032">
        <v>4</v>
      </c>
      <c r="C3032">
        <v>28857910</v>
      </c>
      <c r="D3032">
        <v>28859532</v>
      </c>
      <c r="E3032" t="s">
        <v>4448</v>
      </c>
      <c r="F3032">
        <v>0</v>
      </c>
      <c r="G3032" t="s">
        <v>5247</v>
      </c>
      <c r="H3032" t="s">
        <v>8181</v>
      </c>
      <c r="I3032" t="s">
        <v>14</v>
      </c>
      <c r="J3032" t="s">
        <v>2454</v>
      </c>
      <c r="K3032">
        <v>16</v>
      </c>
      <c r="L3032" t="s">
        <v>5247</v>
      </c>
      <c r="M3032">
        <v>0</v>
      </c>
      <c r="N3032">
        <v>0.193607680534436</v>
      </c>
    </row>
    <row r="3033" spans="1:14">
      <c r="A3033" t="s">
        <v>2924</v>
      </c>
      <c r="B3033">
        <v>15</v>
      </c>
      <c r="C3033">
        <v>95200061</v>
      </c>
      <c r="D3033">
        <v>95743290</v>
      </c>
      <c r="E3033" t="s">
        <v>4448</v>
      </c>
      <c r="F3033">
        <v>0</v>
      </c>
      <c r="G3033" t="s">
        <v>5247</v>
      </c>
      <c r="H3033" t="s">
        <v>7842</v>
      </c>
      <c r="I3033" t="s">
        <v>14</v>
      </c>
      <c r="J3033" t="s">
        <v>2454</v>
      </c>
      <c r="K3033">
        <v>16</v>
      </c>
      <c r="L3033" t="s">
        <v>5247</v>
      </c>
      <c r="M3033">
        <v>0</v>
      </c>
      <c r="N3033">
        <v>0.193607680534436</v>
      </c>
    </row>
    <row r="3034" spans="1:14">
      <c r="A3034" t="s">
        <v>2925</v>
      </c>
      <c r="B3034">
        <v>11</v>
      </c>
      <c r="C3034">
        <v>97930459</v>
      </c>
      <c r="D3034">
        <v>97801459</v>
      </c>
      <c r="E3034" t="s">
        <v>4448</v>
      </c>
      <c r="F3034">
        <v>0</v>
      </c>
      <c r="G3034" t="s">
        <v>5247</v>
      </c>
      <c r="H3034" t="s">
        <v>8182</v>
      </c>
      <c r="I3034" t="s">
        <v>14</v>
      </c>
      <c r="J3034" t="s">
        <v>2454</v>
      </c>
      <c r="K3034">
        <v>16</v>
      </c>
      <c r="L3034" t="s">
        <v>5247</v>
      </c>
      <c r="M3034">
        <v>0</v>
      </c>
      <c r="N3034">
        <v>0.193607680534436</v>
      </c>
    </row>
    <row r="3035" spans="1:14">
      <c r="A3035" t="s">
        <v>2926</v>
      </c>
      <c r="B3035">
        <v>8</v>
      </c>
      <c r="C3035">
        <v>137592808</v>
      </c>
      <c r="D3035">
        <v>138605051</v>
      </c>
      <c r="E3035" t="s">
        <v>4448</v>
      </c>
      <c r="F3035">
        <v>0</v>
      </c>
      <c r="G3035" t="s">
        <v>5247</v>
      </c>
      <c r="H3035" t="s">
        <v>8183</v>
      </c>
      <c r="I3035" t="s">
        <v>14</v>
      </c>
      <c r="J3035" t="s">
        <v>2454</v>
      </c>
      <c r="K3035">
        <v>16</v>
      </c>
      <c r="L3035" t="s">
        <v>5247</v>
      </c>
      <c r="M3035">
        <v>0</v>
      </c>
      <c r="N3035">
        <v>0.193607680534436</v>
      </c>
    </row>
    <row r="3036" spans="1:14">
      <c r="A3036" t="s">
        <v>2927</v>
      </c>
      <c r="B3036">
        <v>13</v>
      </c>
      <c r="C3036">
        <v>81430697</v>
      </c>
      <c r="D3036">
        <v>82004832</v>
      </c>
      <c r="E3036" t="s">
        <v>4448</v>
      </c>
      <c r="F3036">
        <v>0.47</v>
      </c>
      <c r="G3036" t="s">
        <v>5247</v>
      </c>
      <c r="H3036" t="s">
        <v>8184</v>
      </c>
      <c r="I3036" t="s">
        <v>14</v>
      </c>
      <c r="J3036" t="s">
        <v>2454</v>
      </c>
      <c r="K3036">
        <v>16</v>
      </c>
      <c r="L3036" t="s">
        <v>4471</v>
      </c>
      <c r="M3036">
        <v>0.25612343630935402</v>
      </c>
      <c r="N3036">
        <v>0.695493024522712</v>
      </c>
    </row>
    <row r="3037" spans="1:14">
      <c r="A3037" t="s">
        <v>2928</v>
      </c>
      <c r="B3037">
        <v>20</v>
      </c>
      <c r="C3037">
        <v>60953478</v>
      </c>
      <c r="D3037">
        <v>59528534</v>
      </c>
      <c r="E3037" t="s">
        <v>4448</v>
      </c>
      <c r="F3037">
        <v>0.38</v>
      </c>
      <c r="G3037" t="s">
        <v>5247</v>
      </c>
      <c r="H3037" t="s">
        <v>8185</v>
      </c>
      <c r="I3037" t="s">
        <v>10</v>
      </c>
      <c r="J3037" t="s">
        <v>2454</v>
      </c>
      <c r="K3037">
        <v>5</v>
      </c>
      <c r="L3037" t="s">
        <v>4441</v>
      </c>
      <c r="M3037">
        <v>0.107973695285009</v>
      </c>
      <c r="N3037">
        <v>0.75630209626295297</v>
      </c>
    </row>
    <row r="3038" spans="1:14">
      <c r="A3038" t="s">
        <v>2928</v>
      </c>
      <c r="B3038">
        <v>20</v>
      </c>
      <c r="C3038">
        <v>60953478</v>
      </c>
      <c r="D3038">
        <v>59528534</v>
      </c>
      <c r="E3038" t="s">
        <v>4448</v>
      </c>
      <c r="F3038">
        <v>0.34</v>
      </c>
      <c r="G3038" t="s">
        <v>5247</v>
      </c>
      <c r="H3038" t="s">
        <v>8186</v>
      </c>
      <c r="I3038" t="s">
        <v>14</v>
      </c>
      <c r="J3038" t="s">
        <v>2454</v>
      </c>
      <c r="K3038">
        <v>16</v>
      </c>
      <c r="L3038" t="s">
        <v>4565</v>
      </c>
      <c r="M3038">
        <v>0.16025192850287201</v>
      </c>
      <c r="N3038">
        <v>0.58170252926814703</v>
      </c>
    </row>
    <row r="3039" spans="1:14">
      <c r="A3039" t="s">
        <v>2929</v>
      </c>
      <c r="B3039">
        <v>4</v>
      </c>
      <c r="C3039">
        <v>180258686</v>
      </c>
      <c r="D3039">
        <v>181179839</v>
      </c>
      <c r="E3039" t="s">
        <v>4448</v>
      </c>
      <c r="F3039">
        <v>0</v>
      </c>
      <c r="G3039" t="s">
        <v>5247</v>
      </c>
      <c r="H3039" t="s">
        <v>8187</v>
      </c>
      <c r="I3039" t="s">
        <v>14</v>
      </c>
      <c r="J3039" t="s">
        <v>2454</v>
      </c>
      <c r="K3039">
        <v>16</v>
      </c>
      <c r="L3039" t="s">
        <v>5247</v>
      </c>
      <c r="M3039">
        <v>0</v>
      </c>
      <c r="N3039">
        <v>0.193607680534436</v>
      </c>
    </row>
    <row r="3040" spans="1:14">
      <c r="A3040" t="s">
        <v>2930</v>
      </c>
      <c r="B3040">
        <v>4</v>
      </c>
      <c r="C3040">
        <v>27430658</v>
      </c>
      <c r="D3040">
        <v>27432280</v>
      </c>
      <c r="E3040" t="s">
        <v>4448</v>
      </c>
      <c r="F3040">
        <v>0</v>
      </c>
      <c r="G3040" t="s">
        <v>5247</v>
      </c>
      <c r="H3040" t="s">
        <v>8188</v>
      </c>
      <c r="I3040" t="s">
        <v>14</v>
      </c>
      <c r="J3040" t="s">
        <v>2454</v>
      </c>
      <c r="K3040">
        <v>16</v>
      </c>
      <c r="L3040" t="s">
        <v>5247</v>
      </c>
      <c r="M3040">
        <v>0</v>
      </c>
      <c r="N3040">
        <v>0.193607680534436</v>
      </c>
    </row>
    <row r="3041" spans="1:14">
      <c r="A3041" t="s">
        <v>2931</v>
      </c>
      <c r="B3041">
        <v>15</v>
      </c>
      <c r="C3041">
        <v>97634171</v>
      </c>
      <c r="D3041">
        <v>98177401</v>
      </c>
      <c r="E3041" t="s">
        <v>4448</v>
      </c>
      <c r="F3041">
        <v>0</v>
      </c>
      <c r="G3041" t="s">
        <v>5247</v>
      </c>
      <c r="H3041" t="s">
        <v>8189</v>
      </c>
      <c r="I3041" t="s">
        <v>14</v>
      </c>
      <c r="J3041" t="s">
        <v>2454</v>
      </c>
      <c r="K3041">
        <v>16</v>
      </c>
      <c r="L3041" t="s">
        <v>5247</v>
      </c>
      <c r="M3041">
        <v>0</v>
      </c>
      <c r="N3041">
        <v>0.193607680534436</v>
      </c>
    </row>
    <row r="3042" spans="1:14">
      <c r="A3042" t="s">
        <v>2932</v>
      </c>
      <c r="B3042">
        <v>15</v>
      </c>
      <c r="C3042">
        <v>97702785</v>
      </c>
      <c r="D3042">
        <v>98246015</v>
      </c>
      <c r="E3042" t="s">
        <v>4448</v>
      </c>
      <c r="F3042">
        <v>0.57999999999999996</v>
      </c>
      <c r="G3042" t="s">
        <v>5247</v>
      </c>
      <c r="H3042" t="s">
        <v>8190</v>
      </c>
      <c r="I3042" t="s">
        <v>13</v>
      </c>
      <c r="J3042" t="s">
        <v>2454</v>
      </c>
      <c r="K3042">
        <v>6</v>
      </c>
      <c r="L3042" t="s">
        <v>4461</v>
      </c>
      <c r="M3042">
        <v>0.238836905415827</v>
      </c>
      <c r="N3042">
        <v>0.85870960851982703</v>
      </c>
    </row>
    <row r="3043" spans="1:14">
      <c r="A3043" t="s">
        <v>2932</v>
      </c>
      <c r="B3043">
        <v>15</v>
      </c>
      <c r="C3043">
        <v>97702785</v>
      </c>
      <c r="D3043">
        <v>98246015</v>
      </c>
      <c r="E3043" t="s">
        <v>4448</v>
      </c>
      <c r="F3043">
        <v>0.48</v>
      </c>
      <c r="G3043" t="s">
        <v>5247</v>
      </c>
      <c r="H3043" t="s">
        <v>8191</v>
      </c>
      <c r="I3043" t="s">
        <v>14</v>
      </c>
      <c r="J3043" t="s">
        <v>2454</v>
      </c>
      <c r="K3043">
        <v>16</v>
      </c>
      <c r="L3043" t="s">
        <v>4549</v>
      </c>
      <c r="M3043">
        <v>0.26400976338675802</v>
      </c>
      <c r="N3043">
        <v>0.70373454383461997</v>
      </c>
    </row>
    <row r="3044" spans="1:14">
      <c r="A3044" t="s">
        <v>2933</v>
      </c>
      <c r="B3044">
        <v>15</v>
      </c>
      <c r="C3044">
        <v>69763561</v>
      </c>
      <c r="D3044">
        <v>70055900</v>
      </c>
      <c r="E3044" t="s">
        <v>4448</v>
      </c>
      <c r="F3044">
        <v>0.04</v>
      </c>
      <c r="G3044" t="s">
        <v>5247</v>
      </c>
      <c r="H3044" t="s">
        <v>8192</v>
      </c>
      <c r="I3044" t="s">
        <v>14</v>
      </c>
      <c r="J3044" t="s">
        <v>2454</v>
      </c>
      <c r="K3044">
        <v>16</v>
      </c>
      <c r="L3044" t="s">
        <v>4479</v>
      </c>
      <c r="M3044">
        <v>5.0993162064629704E-3</v>
      </c>
      <c r="N3044">
        <v>0.25301974988521903</v>
      </c>
    </row>
    <row r="3045" spans="1:14">
      <c r="A3045" t="s">
        <v>2934</v>
      </c>
      <c r="B3045">
        <v>15</v>
      </c>
      <c r="C3045">
        <v>95139444</v>
      </c>
      <c r="D3045">
        <v>95682673</v>
      </c>
      <c r="E3045" t="s">
        <v>4448</v>
      </c>
      <c r="F3045">
        <v>0</v>
      </c>
      <c r="G3045" t="s">
        <v>5247</v>
      </c>
      <c r="H3045" t="s">
        <v>8193</v>
      </c>
      <c r="I3045" t="s">
        <v>14</v>
      </c>
      <c r="J3045" t="s">
        <v>2454</v>
      </c>
      <c r="K3045">
        <v>16</v>
      </c>
      <c r="L3045" t="s">
        <v>5247</v>
      </c>
      <c r="M3045">
        <v>0</v>
      </c>
      <c r="N3045">
        <v>0.193607680534436</v>
      </c>
    </row>
    <row r="3046" spans="1:14">
      <c r="A3046" t="s">
        <v>2935</v>
      </c>
      <c r="B3046">
        <v>15</v>
      </c>
      <c r="C3046">
        <v>95194032</v>
      </c>
      <c r="D3046">
        <v>95737261</v>
      </c>
      <c r="E3046" t="s">
        <v>4448</v>
      </c>
      <c r="F3046">
        <v>0</v>
      </c>
      <c r="G3046" t="s">
        <v>5247</v>
      </c>
      <c r="H3046" t="s">
        <v>8194</v>
      </c>
      <c r="I3046" t="s">
        <v>14</v>
      </c>
      <c r="J3046" t="s">
        <v>2454</v>
      </c>
      <c r="K3046">
        <v>16</v>
      </c>
      <c r="L3046" t="s">
        <v>5247</v>
      </c>
      <c r="M3046">
        <v>0</v>
      </c>
      <c r="N3046">
        <v>0.193607680534436</v>
      </c>
    </row>
    <row r="3047" spans="1:14">
      <c r="A3047" t="s">
        <v>2936</v>
      </c>
      <c r="B3047">
        <v>7</v>
      </c>
      <c r="C3047">
        <v>52109281</v>
      </c>
      <c r="D3047">
        <v>52176977</v>
      </c>
      <c r="E3047" t="s">
        <v>4448</v>
      </c>
      <c r="F3047">
        <v>0.8</v>
      </c>
      <c r="G3047" t="s">
        <v>5247</v>
      </c>
      <c r="H3047" t="s">
        <v>8195</v>
      </c>
      <c r="I3047" t="s">
        <v>10</v>
      </c>
      <c r="J3047" t="s">
        <v>2454</v>
      </c>
      <c r="K3047">
        <v>6</v>
      </c>
      <c r="L3047" t="s">
        <v>4503</v>
      </c>
      <c r="M3047">
        <v>0.40691789695942099</v>
      </c>
      <c r="N3047">
        <v>0.95888153029928003</v>
      </c>
    </row>
    <row r="3048" spans="1:14">
      <c r="A3048" t="s">
        <v>2936</v>
      </c>
      <c r="B3048">
        <v>7</v>
      </c>
      <c r="C3048">
        <v>52109281</v>
      </c>
      <c r="D3048">
        <v>52176977</v>
      </c>
      <c r="E3048" t="s">
        <v>4448</v>
      </c>
      <c r="F3048">
        <v>0.02</v>
      </c>
      <c r="G3048" t="s">
        <v>5247</v>
      </c>
      <c r="H3048" t="s">
        <v>8196</v>
      </c>
      <c r="I3048" t="s">
        <v>14</v>
      </c>
      <c r="J3048" t="s">
        <v>2454</v>
      </c>
      <c r="K3048">
        <v>16</v>
      </c>
      <c r="L3048" t="s">
        <v>4475</v>
      </c>
      <c r="M3048">
        <v>1.4372521617873901E-3</v>
      </c>
      <c r="N3048">
        <v>0.224426121151272</v>
      </c>
    </row>
    <row r="3049" spans="1:14">
      <c r="A3049" t="s">
        <v>2937</v>
      </c>
      <c r="B3049">
        <v>4</v>
      </c>
      <c r="C3049">
        <v>27712944</v>
      </c>
      <c r="D3049">
        <v>27714566</v>
      </c>
      <c r="E3049" t="s">
        <v>4448</v>
      </c>
      <c r="F3049">
        <v>0.02</v>
      </c>
      <c r="G3049" t="s">
        <v>5247</v>
      </c>
      <c r="H3049" t="s">
        <v>8197</v>
      </c>
      <c r="I3049" t="s">
        <v>14</v>
      </c>
      <c r="J3049" t="s">
        <v>2454</v>
      </c>
      <c r="K3049">
        <v>16</v>
      </c>
      <c r="L3049" t="s">
        <v>4475</v>
      </c>
      <c r="M3049">
        <v>1.4372521617873901E-3</v>
      </c>
      <c r="N3049">
        <v>0.224426121151272</v>
      </c>
    </row>
    <row r="3050" spans="1:14">
      <c r="A3050" t="s">
        <v>2938</v>
      </c>
      <c r="B3050">
        <v>5</v>
      </c>
      <c r="C3050">
        <v>2901246</v>
      </c>
      <c r="D3050">
        <v>2901360</v>
      </c>
      <c r="E3050" t="s">
        <v>4448</v>
      </c>
      <c r="F3050">
        <v>0.27</v>
      </c>
      <c r="G3050" t="s">
        <v>5247</v>
      </c>
      <c r="H3050" t="s">
        <v>8198</v>
      </c>
      <c r="I3050" t="s">
        <v>14</v>
      </c>
      <c r="J3050" t="s">
        <v>2454</v>
      </c>
      <c r="K3050">
        <v>16</v>
      </c>
      <c r="L3050" t="s">
        <v>4541</v>
      </c>
      <c r="M3050">
        <v>0.114172650502742</v>
      </c>
      <c r="N3050">
        <v>0.514886882543099</v>
      </c>
    </row>
    <row r="3051" spans="1:14">
      <c r="A3051" t="s">
        <v>2939</v>
      </c>
      <c r="B3051">
        <v>1</v>
      </c>
      <c r="C3051">
        <v>194574153</v>
      </c>
      <c r="D3051">
        <v>194543283</v>
      </c>
      <c r="E3051" t="s">
        <v>4448</v>
      </c>
      <c r="F3051">
        <v>0</v>
      </c>
      <c r="G3051" t="s">
        <v>5247</v>
      </c>
      <c r="H3051" t="s">
        <v>8199</v>
      </c>
      <c r="I3051" t="s">
        <v>14</v>
      </c>
      <c r="J3051" t="s">
        <v>2454</v>
      </c>
      <c r="K3051">
        <v>16</v>
      </c>
      <c r="L3051" t="s">
        <v>5247</v>
      </c>
      <c r="M3051">
        <v>0</v>
      </c>
      <c r="N3051">
        <v>0.193607680534436</v>
      </c>
    </row>
    <row r="3052" spans="1:14">
      <c r="A3052" t="s">
        <v>2940</v>
      </c>
      <c r="B3052">
        <v>13</v>
      </c>
      <c r="C3052">
        <v>105249152</v>
      </c>
      <c r="D3052">
        <v>105901503</v>
      </c>
      <c r="E3052" t="s">
        <v>4448</v>
      </c>
      <c r="F3052">
        <v>0</v>
      </c>
      <c r="G3052" t="s">
        <v>5247</v>
      </c>
      <c r="H3052" t="s">
        <v>5234</v>
      </c>
      <c r="I3052" t="s">
        <v>13</v>
      </c>
      <c r="J3052" t="s">
        <v>2454</v>
      </c>
      <c r="K3052">
        <v>7</v>
      </c>
      <c r="L3052" t="s">
        <v>5247</v>
      </c>
      <c r="M3052">
        <v>0</v>
      </c>
      <c r="N3052">
        <v>0.35433043506668699</v>
      </c>
    </row>
    <row r="3053" spans="1:14">
      <c r="A3053" t="s">
        <v>2940</v>
      </c>
      <c r="B3053">
        <v>13</v>
      </c>
      <c r="C3053">
        <v>105249152</v>
      </c>
      <c r="D3053">
        <v>105901503</v>
      </c>
      <c r="E3053" t="s">
        <v>4448</v>
      </c>
      <c r="F3053">
        <v>0</v>
      </c>
      <c r="G3053" t="s">
        <v>5247</v>
      </c>
      <c r="H3053" t="s">
        <v>8200</v>
      </c>
      <c r="I3053" t="s">
        <v>14</v>
      </c>
      <c r="J3053" t="s">
        <v>2454</v>
      </c>
      <c r="K3053">
        <v>16</v>
      </c>
      <c r="L3053" t="s">
        <v>5247</v>
      </c>
      <c r="M3053">
        <v>0</v>
      </c>
      <c r="N3053">
        <v>0.193607680534436</v>
      </c>
    </row>
    <row r="3054" spans="1:14">
      <c r="A3054" t="s">
        <v>2941</v>
      </c>
      <c r="B3054">
        <v>15</v>
      </c>
      <c r="C3054">
        <v>69816368</v>
      </c>
      <c r="D3054">
        <v>70108707</v>
      </c>
      <c r="E3054" t="s">
        <v>4448</v>
      </c>
      <c r="F3054">
        <v>0.51</v>
      </c>
      <c r="G3054" t="s">
        <v>5247</v>
      </c>
      <c r="H3054" t="s">
        <v>8201</v>
      </c>
      <c r="I3054" t="s">
        <v>14</v>
      </c>
      <c r="J3054" t="s">
        <v>2454</v>
      </c>
      <c r="K3054">
        <v>16</v>
      </c>
      <c r="L3054" t="s">
        <v>4514</v>
      </c>
      <c r="M3054">
        <v>0.28809504412547499</v>
      </c>
      <c r="N3054">
        <v>0.72803280226383604</v>
      </c>
    </row>
    <row r="3055" spans="1:14">
      <c r="A3055" t="s">
        <v>2942</v>
      </c>
      <c r="B3055">
        <v>2</v>
      </c>
      <c r="C3055">
        <v>6439362</v>
      </c>
      <c r="D3055">
        <v>6579494</v>
      </c>
      <c r="E3055" t="s">
        <v>4448</v>
      </c>
      <c r="F3055">
        <v>0</v>
      </c>
      <c r="G3055" t="s">
        <v>5247</v>
      </c>
      <c r="H3055" t="s">
        <v>8202</v>
      </c>
      <c r="I3055" t="s">
        <v>14</v>
      </c>
      <c r="J3055" t="s">
        <v>2454</v>
      </c>
      <c r="K3055">
        <v>16</v>
      </c>
      <c r="L3055" t="s">
        <v>5247</v>
      </c>
      <c r="M3055">
        <v>0</v>
      </c>
      <c r="N3055">
        <v>0.193607680534436</v>
      </c>
    </row>
    <row r="3056" spans="1:14">
      <c r="A3056" t="s">
        <v>2943</v>
      </c>
      <c r="B3056">
        <v>11</v>
      </c>
      <c r="C3056">
        <v>91556226</v>
      </c>
      <c r="D3056">
        <v>91289392</v>
      </c>
      <c r="E3056" t="s">
        <v>4448</v>
      </c>
      <c r="F3056">
        <v>0.34</v>
      </c>
      <c r="G3056" t="s">
        <v>5247</v>
      </c>
      <c r="H3056" t="s">
        <v>8203</v>
      </c>
      <c r="I3056" t="s">
        <v>14</v>
      </c>
      <c r="J3056" t="s">
        <v>2454</v>
      </c>
      <c r="K3056">
        <v>16</v>
      </c>
      <c r="L3056" t="s">
        <v>4565</v>
      </c>
      <c r="M3056">
        <v>0.16025192850287201</v>
      </c>
      <c r="N3056">
        <v>0.58170252926814703</v>
      </c>
    </row>
    <row r="3057" spans="1:14">
      <c r="A3057" t="s">
        <v>2944</v>
      </c>
      <c r="B3057">
        <v>5</v>
      </c>
      <c r="C3057">
        <v>5791347</v>
      </c>
      <c r="D3057">
        <v>5791460</v>
      </c>
      <c r="E3057" t="s">
        <v>4448</v>
      </c>
      <c r="F3057">
        <v>0.22</v>
      </c>
      <c r="G3057" t="s">
        <v>5247</v>
      </c>
      <c r="H3057" t="s">
        <v>8204</v>
      </c>
      <c r="I3057" t="s">
        <v>14</v>
      </c>
      <c r="J3057" t="s">
        <v>2454</v>
      </c>
      <c r="K3057">
        <v>16</v>
      </c>
      <c r="L3057" t="s">
        <v>4476</v>
      </c>
      <c r="M3057">
        <v>8.4047540128129095E-2</v>
      </c>
      <c r="N3057">
        <v>0.46437276097115499</v>
      </c>
    </row>
    <row r="3058" spans="1:14">
      <c r="A3058" t="s">
        <v>2945</v>
      </c>
      <c r="B3058">
        <v>5</v>
      </c>
      <c r="C3058">
        <v>8150312</v>
      </c>
      <c r="D3058">
        <v>8150425</v>
      </c>
      <c r="E3058" t="s">
        <v>4448</v>
      </c>
      <c r="F3058">
        <v>0.17</v>
      </c>
      <c r="G3058" t="s">
        <v>5247</v>
      </c>
      <c r="H3058" t="s">
        <v>8205</v>
      </c>
      <c r="I3058" t="s">
        <v>14</v>
      </c>
      <c r="J3058" t="s">
        <v>2454</v>
      </c>
      <c r="K3058">
        <v>16</v>
      </c>
      <c r="L3058" t="s">
        <v>4509</v>
      </c>
      <c r="M3058">
        <v>5.668995858446E-2</v>
      </c>
      <c r="N3058">
        <v>0.41109111056826803</v>
      </c>
    </row>
    <row r="3059" spans="1:14">
      <c r="A3059" t="s">
        <v>2946</v>
      </c>
      <c r="B3059">
        <v>13</v>
      </c>
      <c r="C3059">
        <v>70668903</v>
      </c>
      <c r="D3059">
        <v>71243035</v>
      </c>
      <c r="E3059" t="s">
        <v>4448</v>
      </c>
      <c r="F3059">
        <v>0</v>
      </c>
      <c r="G3059" t="s">
        <v>5247</v>
      </c>
      <c r="H3059" t="s">
        <v>8206</v>
      </c>
      <c r="I3059" t="s">
        <v>10</v>
      </c>
      <c r="J3059" t="s">
        <v>2454</v>
      </c>
      <c r="K3059">
        <v>6</v>
      </c>
      <c r="L3059" t="s">
        <v>5247</v>
      </c>
      <c r="M3059">
        <v>0</v>
      </c>
      <c r="N3059">
        <v>0.39033428790216501</v>
      </c>
    </row>
    <row r="3060" spans="1:14">
      <c r="A3060" t="s">
        <v>2946</v>
      </c>
      <c r="B3060">
        <v>13</v>
      </c>
      <c r="C3060">
        <v>70668903</v>
      </c>
      <c r="D3060">
        <v>71243035</v>
      </c>
      <c r="E3060" t="s">
        <v>4448</v>
      </c>
      <c r="F3060">
        <v>0</v>
      </c>
      <c r="G3060" t="s">
        <v>5247</v>
      </c>
      <c r="H3060" t="s">
        <v>5232</v>
      </c>
      <c r="I3060" t="s">
        <v>13</v>
      </c>
      <c r="J3060" t="s">
        <v>2454</v>
      </c>
      <c r="K3060">
        <v>6</v>
      </c>
      <c r="L3060" t="s">
        <v>5247</v>
      </c>
      <c r="M3060">
        <v>0</v>
      </c>
      <c r="N3060">
        <v>0.39033428790216501</v>
      </c>
    </row>
    <row r="3061" spans="1:14">
      <c r="A3061" t="s">
        <v>2946</v>
      </c>
      <c r="B3061">
        <v>13</v>
      </c>
      <c r="C3061">
        <v>70668903</v>
      </c>
      <c r="D3061">
        <v>71243035</v>
      </c>
      <c r="E3061" t="s">
        <v>4448</v>
      </c>
      <c r="F3061">
        <v>0</v>
      </c>
      <c r="G3061" t="s">
        <v>5247</v>
      </c>
      <c r="H3061" t="s">
        <v>8207</v>
      </c>
      <c r="I3061" t="s">
        <v>14</v>
      </c>
      <c r="J3061" t="s">
        <v>2454</v>
      </c>
      <c r="K3061">
        <v>16</v>
      </c>
      <c r="L3061" t="s">
        <v>5247</v>
      </c>
      <c r="M3061">
        <v>0</v>
      </c>
      <c r="N3061">
        <v>0.193607680534436</v>
      </c>
    </row>
    <row r="3062" spans="1:14">
      <c r="A3062" t="s">
        <v>2947</v>
      </c>
      <c r="B3062">
        <v>12</v>
      </c>
      <c r="C3062">
        <v>126776929</v>
      </c>
      <c r="D3062">
        <v>127261475</v>
      </c>
      <c r="E3062" t="s">
        <v>4448</v>
      </c>
      <c r="F3062">
        <v>0.56000000000000005</v>
      </c>
      <c r="G3062" t="s">
        <v>5247</v>
      </c>
      <c r="H3062" t="s">
        <v>8208</v>
      </c>
      <c r="I3062" t="s">
        <v>14</v>
      </c>
      <c r="J3062" t="s">
        <v>2454</v>
      </c>
      <c r="K3062">
        <v>19</v>
      </c>
      <c r="L3062" t="s">
        <v>4453</v>
      </c>
      <c r="M3062">
        <v>0.346092701321636</v>
      </c>
      <c r="N3062">
        <v>0.75372579179205001</v>
      </c>
    </row>
    <row r="3063" spans="1:14">
      <c r="A3063" t="s">
        <v>2949</v>
      </c>
      <c r="B3063">
        <v>2</v>
      </c>
      <c r="C3063">
        <v>16211646</v>
      </c>
      <c r="D3063">
        <v>16392914</v>
      </c>
      <c r="E3063" t="s">
        <v>4448</v>
      </c>
      <c r="F3063">
        <v>0.17</v>
      </c>
      <c r="G3063" t="s">
        <v>5247</v>
      </c>
      <c r="H3063" t="s">
        <v>8209</v>
      </c>
      <c r="I3063" t="s">
        <v>10</v>
      </c>
      <c r="J3063" t="s">
        <v>2454</v>
      </c>
      <c r="K3063">
        <v>6</v>
      </c>
      <c r="L3063" t="s">
        <v>4509</v>
      </c>
      <c r="M3063">
        <v>3.1101022536604801E-2</v>
      </c>
      <c r="N3063">
        <v>0.56651960747882402</v>
      </c>
    </row>
    <row r="3064" spans="1:14">
      <c r="A3064" t="s">
        <v>2949</v>
      </c>
      <c r="B3064">
        <v>2</v>
      </c>
      <c r="C3064">
        <v>16211646</v>
      </c>
      <c r="D3064">
        <v>16392914</v>
      </c>
      <c r="E3064" t="s">
        <v>4448</v>
      </c>
      <c r="F3064">
        <v>0</v>
      </c>
      <c r="G3064" t="s">
        <v>5247</v>
      </c>
      <c r="H3064" t="s">
        <v>8210</v>
      </c>
      <c r="I3064" t="s">
        <v>13</v>
      </c>
      <c r="J3064" t="s">
        <v>2454</v>
      </c>
      <c r="K3064">
        <v>6</v>
      </c>
      <c r="L3064" t="s">
        <v>5247</v>
      </c>
      <c r="M3064">
        <v>0</v>
      </c>
      <c r="N3064">
        <v>0.39033428790216501</v>
      </c>
    </row>
    <row r="3065" spans="1:14">
      <c r="A3065" t="s">
        <v>2949</v>
      </c>
      <c r="B3065">
        <v>2</v>
      </c>
      <c r="C3065">
        <v>16211646</v>
      </c>
      <c r="D3065">
        <v>16392914</v>
      </c>
      <c r="E3065" t="s">
        <v>4448</v>
      </c>
      <c r="F3065">
        <v>0.15</v>
      </c>
      <c r="G3065" t="s">
        <v>5247</v>
      </c>
      <c r="H3065" t="s">
        <v>8211</v>
      </c>
      <c r="I3065" t="s">
        <v>14</v>
      </c>
      <c r="J3065" t="s">
        <v>2454</v>
      </c>
      <c r="K3065">
        <v>16</v>
      </c>
      <c r="L3065" t="s">
        <v>4455</v>
      </c>
      <c r="M3065">
        <v>4.6658155288370001E-2</v>
      </c>
      <c r="N3065">
        <v>0.38886722108573502</v>
      </c>
    </row>
    <row r="3066" spans="1:14">
      <c r="A3066" t="s">
        <v>2950</v>
      </c>
      <c r="B3066">
        <v>5</v>
      </c>
      <c r="C3066">
        <v>165686317</v>
      </c>
      <c r="D3066">
        <v>165113322</v>
      </c>
      <c r="E3066" t="s">
        <v>4448</v>
      </c>
      <c r="F3066">
        <v>0</v>
      </c>
      <c r="G3066" t="s">
        <v>5247</v>
      </c>
      <c r="H3066" t="s">
        <v>8212</v>
      </c>
      <c r="I3066" t="s">
        <v>14</v>
      </c>
      <c r="J3066" t="s">
        <v>2454</v>
      </c>
      <c r="K3066">
        <v>16</v>
      </c>
      <c r="L3066" t="s">
        <v>5247</v>
      </c>
      <c r="M3066">
        <v>0</v>
      </c>
      <c r="N3066">
        <v>0.193607680534436</v>
      </c>
    </row>
    <row r="3067" spans="1:14">
      <c r="A3067" t="s">
        <v>2951</v>
      </c>
      <c r="B3067">
        <v>15</v>
      </c>
      <c r="C3067">
        <v>97059308</v>
      </c>
      <c r="D3067">
        <v>97602538</v>
      </c>
      <c r="E3067" t="s">
        <v>4448</v>
      </c>
      <c r="F3067">
        <v>0</v>
      </c>
      <c r="G3067" t="s">
        <v>5247</v>
      </c>
      <c r="H3067" t="s">
        <v>8213</v>
      </c>
      <c r="I3067" t="s">
        <v>14</v>
      </c>
      <c r="J3067" t="s">
        <v>2454</v>
      </c>
      <c r="K3067">
        <v>16</v>
      </c>
      <c r="L3067" t="s">
        <v>5247</v>
      </c>
      <c r="M3067">
        <v>0</v>
      </c>
      <c r="N3067">
        <v>0.193607680534436</v>
      </c>
    </row>
    <row r="3068" spans="1:14">
      <c r="A3068" t="s">
        <v>2952</v>
      </c>
      <c r="B3068">
        <v>7</v>
      </c>
      <c r="C3068">
        <v>156142795</v>
      </c>
      <c r="D3068">
        <v>155935489</v>
      </c>
      <c r="E3068" t="s">
        <v>4448</v>
      </c>
      <c r="F3068">
        <v>0.28000000000000003</v>
      </c>
      <c r="G3068" t="s">
        <v>5247</v>
      </c>
      <c r="H3068" t="s">
        <v>8214</v>
      </c>
      <c r="I3068" t="s">
        <v>14</v>
      </c>
      <c r="J3068" t="s">
        <v>2454</v>
      </c>
      <c r="K3068">
        <v>16</v>
      </c>
      <c r="L3068" t="s">
        <v>4558</v>
      </c>
      <c r="M3068">
        <v>0.120490916853126</v>
      </c>
      <c r="N3068">
        <v>0.52469646258202596</v>
      </c>
    </row>
    <row r="3069" spans="1:14">
      <c r="A3069" t="s">
        <v>2953</v>
      </c>
      <c r="B3069">
        <v>5</v>
      </c>
      <c r="C3069">
        <v>105687846</v>
      </c>
      <c r="D3069">
        <v>105023547</v>
      </c>
      <c r="E3069" t="s">
        <v>4448</v>
      </c>
      <c r="F3069">
        <v>0.21</v>
      </c>
      <c r="G3069" t="s">
        <v>5247</v>
      </c>
      <c r="H3069" t="s">
        <v>8215</v>
      </c>
      <c r="I3069" t="s">
        <v>14</v>
      </c>
      <c r="J3069" t="s">
        <v>2454</v>
      </c>
      <c r="K3069">
        <v>16</v>
      </c>
      <c r="L3069" t="s">
        <v>4442</v>
      </c>
      <c r="M3069">
        <v>7.8338045832293507E-2</v>
      </c>
      <c r="N3069">
        <v>0.45395440887768002</v>
      </c>
    </row>
    <row r="3070" spans="1:14">
      <c r="A3070" t="s">
        <v>2954</v>
      </c>
      <c r="B3070">
        <v>20</v>
      </c>
      <c r="C3070">
        <v>60951432</v>
      </c>
      <c r="D3070">
        <v>59526488</v>
      </c>
      <c r="E3070" t="s">
        <v>4448</v>
      </c>
      <c r="F3070">
        <v>0.14000000000000001</v>
      </c>
      <c r="G3070" t="s">
        <v>5247</v>
      </c>
      <c r="H3070" t="s">
        <v>8216</v>
      </c>
      <c r="I3070" t="s">
        <v>14</v>
      </c>
      <c r="J3070" t="s">
        <v>2454</v>
      </c>
      <c r="K3070">
        <v>16</v>
      </c>
      <c r="L3070" t="s">
        <v>4454</v>
      </c>
      <c r="M3070">
        <v>4.1864672574284598E-2</v>
      </c>
      <c r="N3070">
        <v>0.37753285741051001</v>
      </c>
    </row>
    <row r="3071" spans="1:14">
      <c r="A3071" t="s">
        <v>2955</v>
      </c>
      <c r="B3071">
        <v>2</v>
      </c>
      <c r="C3071">
        <v>52424188</v>
      </c>
      <c r="D3071">
        <v>52651326</v>
      </c>
      <c r="E3071" t="s">
        <v>4448</v>
      </c>
      <c r="F3071">
        <v>0</v>
      </c>
      <c r="G3071" t="s">
        <v>5247</v>
      </c>
      <c r="H3071" t="s">
        <v>7382</v>
      </c>
      <c r="I3071" t="s">
        <v>14</v>
      </c>
      <c r="J3071" t="s">
        <v>2454</v>
      </c>
      <c r="K3071">
        <v>16</v>
      </c>
      <c r="L3071" t="s">
        <v>5247</v>
      </c>
      <c r="M3071">
        <v>0</v>
      </c>
      <c r="N3071">
        <v>0.193607680534436</v>
      </c>
    </row>
    <row r="3072" spans="1:14">
      <c r="A3072" t="s">
        <v>2956</v>
      </c>
      <c r="B3072">
        <v>11</v>
      </c>
      <c r="C3072">
        <v>39365633</v>
      </c>
      <c r="D3072">
        <v>39387183</v>
      </c>
      <c r="E3072" t="s">
        <v>4448</v>
      </c>
      <c r="F3072">
        <v>0</v>
      </c>
      <c r="G3072" t="s">
        <v>5247</v>
      </c>
      <c r="H3072" t="s">
        <v>8217</v>
      </c>
      <c r="I3072" t="s">
        <v>14</v>
      </c>
      <c r="J3072" t="s">
        <v>2454</v>
      </c>
      <c r="K3072">
        <v>16</v>
      </c>
      <c r="L3072" t="s">
        <v>5247</v>
      </c>
      <c r="M3072">
        <v>0</v>
      </c>
      <c r="N3072">
        <v>0.193607680534436</v>
      </c>
    </row>
    <row r="3073" spans="1:14">
      <c r="A3073" t="s">
        <v>2957</v>
      </c>
      <c r="B3073">
        <v>3</v>
      </c>
      <c r="C3073">
        <v>5878477</v>
      </c>
      <c r="D3073">
        <v>5920164</v>
      </c>
      <c r="E3073" t="s">
        <v>4448</v>
      </c>
      <c r="F3073">
        <v>0</v>
      </c>
      <c r="G3073" t="s">
        <v>5247</v>
      </c>
      <c r="H3073" t="s">
        <v>8218</v>
      </c>
      <c r="I3073" t="s">
        <v>14</v>
      </c>
      <c r="J3073" t="s">
        <v>2454</v>
      </c>
      <c r="K3073">
        <v>16</v>
      </c>
      <c r="L3073" t="s">
        <v>5247</v>
      </c>
      <c r="M3073">
        <v>0</v>
      </c>
      <c r="N3073">
        <v>0.193607680534436</v>
      </c>
    </row>
    <row r="3074" spans="1:14">
      <c r="A3074" t="s">
        <v>2958</v>
      </c>
      <c r="B3074">
        <v>16</v>
      </c>
      <c r="C3074">
        <v>87013026</v>
      </c>
      <c r="D3074">
        <v>87046632</v>
      </c>
      <c r="E3074" t="s">
        <v>4448</v>
      </c>
      <c r="F3074">
        <v>0.35</v>
      </c>
      <c r="G3074" t="s">
        <v>5247</v>
      </c>
      <c r="H3074" t="s">
        <v>8219</v>
      </c>
      <c r="I3074" t="s">
        <v>14</v>
      </c>
      <c r="J3074" t="s">
        <v>2454</v>
      </c>
      <c r="K3074">
        <v>16</v>
      </c>
      <c r="L3074" t="s">
        <v>4489</v>
      </c>
      <c r="M3074">
        <v>0.16717058820748501</v>
      </c>
      <c r="N3074">
        <v>0.59091171595284597</v>
      </c>
    </row>
    <row r="3075" spans="1:14">
      <c r="A3075" t="s">
        <v>2959</v>
      </c>
      <c r="B3075">
        <v>7</v>
      </c>
      <c r="C3075">
        <v>156050533</v>
      </c>
      <c r="D3075">
        <v>155843227</v>
      </c>
      <c r="E3075" t="s">
        <v>4448</v>
      </c>
      <c r="F3075">
        <v>0</v>
      </c>
      <c r="G3075" t="s">
        <v>5247</v>
      </c>
      <c r="H3075" t="s">
        <v>8220</v>
      </c>
      <c r="I3075" t="s">
        <v>14</v>
      </c>
      <c r="J3075" t="s">
        <v>2454</v>
      </c>
      <c r="K3075">
        <v>16</v>
      </c>
      <c r="L3075" t="s">
        <v>5247</v>
      </c>
      <c r="M3075">
        <v>0</v>
      </c>
      <c r="N3075">
        <v>0.193607680534436</v>
      </c>
    </row>
    <row r="3076" spans="1:14">
      <c r="A3076" t="s">
        <v>2960</v>
      </c>
      <c r="B3076">
        <v>14</v>
      </c>
      <c r="C3076">
        <v>82925054</v>
      </c>
      <c r="D3076">
        <v>83391398</v>
      </c>
      <c r="E3076" t="s">
        <v>4448</v>
      </c>
      <c r="F3076">
        <v>0.14000000000000001</v>
      </c>
      <c r="G3076" t="s">
        <v>5247</v>
      </c>
      <c r="H3076" t="s">
        <v>8221</v>
      </c>
      <c r="I3076" t="s">
        <v>14</v>
      </c>
      <c r="J3076" t="s">
        <v>2454</v>
      </c>
      <c r="K3076">
        <v>16</v>
      </c>
      <c r="L3076" t="s">
        <v>4454</v>
      </c>
      <c r="M3076">
        <v>4.1864672574284598E-2</v>
      </c>
      <c r="N3076">
        <v>0.37753285741051001</v>
      </c>
    </row>
    <row r="3077" spans="1:14">
      <c r="A3077" t="s">
        <v>2961</v>
      </c>
      <c r="B3077">
        <v>18</v>
      </c>
      <c r="C3077">
        <v>1504903</v>
      </c>
      <c r="D3077">
        <v>1504904</v>
      </c>
      <c r="E3077" t="s">
        <v>4448</v>
      </c>
      <c r="F3077">
        <v>0.02</v>
      </c>
      <c r="G3077" t="s">
        <v>5247</v>
      </c>
      <c r="H3077" t="s">
        <v>8222</v>
      </c>
      <c r="I3077" t="s">
        <v>14</v>
      </c>
      <c r="J3077" t="s">
        <v>2454</v>
      </c>
      <c r="K3077">
        <v>16</v>
      </c>
      <c r="L3077" t="s">
        <v>4475</v>
      </c>
      <c r="M3077">
        <v>1.4372521617873901E-3</v>
      </c>
      <c r="N3077">
        <v>0.224426121151272</v>
      </c>
    </row>
    <row r="3078" spans="1:14">
      <c r="A3078" t="s">
        <v>2962</v>
      </c>
      <c r="B3078">
        <v>10</v>
      </c>
      <c r="C3078">
        <v>57473303</v>
      </c>
      <c r="D3078">
        <v>59233063</v>
      </c>
      <c r="E3078" t="s">
        <v>4448</v>
      </c>
      <c r="F3078">
        <v>0</v>
      </c>
      <c r="G3078" t="s">
        <v>5247</v>
      </c>
      <c r="H3078" t="s">
        <v>8223</v>
      </c>
      <c r="I3078" t="s">
        <v>14</v>
      </c>
      <c r="J3078" t="s">
        <v>2454</v>
      </c>
      <c r="K3078">
        <v>16</v>
      </c>
      <c r="L3078" t="s">
        <v>5247</v>
      </c>
      <c r="M3078">
        <v>0</v>
      </c>
      <c r="N3078">
        <v>0.193607680534436</v>
      </c>
    </row>
    <row r="3079" spans="1:14">
      <c r="A3079" t="s">
        <v>2963</v>
      </c>
      <c r="B3079">
        <v>14</v>
      </c>
      <c r="C3079">
        <v>98394148</v>
      </c>
      <c r="D3079">
        <v>98860485</v>
      </c>
      <c r="E3079" t="s">
        <v>4448</v>
      </c>
      <c r="F3079">
        <v>0.05</v>
      </c>
      <c r="G3079" t="s">
        <v>5247</v>
      </c>
      <c r="H3079" t="s">
        <v>8224</v>
      </c>
      <c r="I3079" t="s">
        <v>14</v>
      </c>
      <c r="J3079" t="s">
        <v>2454</v>
      </c>
      <c r="K3079">
        <v>16</v>
      </c>
      <c r="L3079" t="s">
        <v>4544</v>
      </c>
      <c r="M3079">
        <v>7.5593352321114398E-3</v>
      </c>
      <c r="N3079">
        <v>0.26668757724888098</v>
      </c>
    </row>
    <row r="3080" spans="1:14">
      <c r="A3080" t="s">
        <v>2964</v>
      </c>
      <c r="B3080">
        <v>3</v>
      </c>
      <c r="C3080">
        <v>6431381</v>
      </c>
      <c r="D3080">
        <v>6473068</v>
      </c>
      <c r="E3080" t="s">
        <v>4448</v>
      </c>
      <c r="F3080">
        <v>0</v>
      </c>
      <c r="G3080" t="s">
        <v>5247</v>
      </c>
      <c r="H3080" t="s">
        <v>8225</v>
      </c>
      <c r="I3080" t="s">
        <v>14</v>
      </c>
      <c r="J3080" t="s">
        <v>2454</v>
      </c>
      <c r="K3080">
        <v>16</v>
      </c>
      <c r="L3080" t="s">
        <v>5247</v>
      </c>
      <c r="M3080">
        <v>0</v>
      </c>
      <c r="N3080">
        <v>0.193607680534436</v>
      </c>
    </row>
    <row r="3081" spans="1:14">
      <c r="A3081" t="s">
        <v>2965</v>
      </c>
      <c r="B3081">
        <v>12</v>
      </c>
      <c r="C3081">
        <v>115093747</v>
      </c>
      <c r="D3081">
        <v>115531552</v>
      </c>
      <c r="E3081" t="s">
        <v>4448</v>
      </c>
      <c r="F3081">
        <v>0.13</v>
      </c>
      <c r="G3081" t="s">
        <v>5247</v>
      </c>
      <c r="H3081" t="s">
        <v>8226</v>
      </c>
      <c r="I3081" t="s">
        <v>14</v>
      </c>
      <c r="J3081" t="s">
        <v>2454</v>
      </c>
      <c r="K3081">
        <v>16</v>
      </c>
      <c r="L3081" t="s">
        <v>4456</v>
      </c>
      <c r="M3081">
        <v>3.7231133725714703E-2</v>
      </c>
      <c r="N3081">
        <v>0.36603854986976803</v>
      </c>
    </row>
    <row r="3082" spans="1:14">
      <c r="A3082" t="s">
        <v>2966</v>
      </c>
      <c r="B3082">
        <v>4</v>
      </c>
      <c r="C3082">
        <v>179990382</v>
      </c>
      <c r="D3082">
        <v>180911535</v>
      </c>
      <c r="E3082" t="s">
        <v>4448</v>
      </c>
      <c r="F3082">
        <v>0.47</v>
      </c>
      <c r="G3082" t="s">
        <v>5247</v>
      </c>
      <c r="H3082" t="s">
        <v>8227</v>
      </c>
      <c r="I3082" t="s">
        <v>10</v>
      </c>
      <c r="J3082" t="s">
        <v>2454</v>
      </c>
      <c r="K3082">
        <v>5</v>
      </c>
      <c r="L3082" t="s">
        <v>4471</v>
      </c>
      <c r="M3082">
        <v>0.15379371175194601</v>
      </c>
      <c r="N3082">
        <v>0.81227523613504504</v>
      </c>
    </row>
    <row r="3083" spans="1:14">
      <c r="A3083" t="s">
        <v>2966</v>
      </c>
      <c r="B3083">
        <v>4</v>
      </c>
      <c r="C3083">
        <v>179990382</v>
      </c>
      <c r="D3083">
        <v>180911535</v>
      </c>
      <c r="E3083" t="s">
        <v>4448</v>
      </c>
      <c r="F3083">
        <v>0.1</v>
      </c>
      <c r="G3083" t="s">
        <v>5247</v>
      </c>
      <c r="H3083" t="s">
        <v>8228</v>
      </c>
      <c r="I3083" t="s">
        <v>14</v>
      </c>
      <c r="J3083" t="s">
        <v>2454</v>
      </c>
      <c r="K3083">
        <v>16</v>
      </c>
      <c r="L3083" t="s">
        <v>4482</v>
      </c>
      <c r="M3083">
        <v>2.44002001745738E-2</v>
      </c>
      <c r="N3083">
        <v>0.33048594425297501</v>
      </c>
    </row>
    <row r="3084" spans="1:14">
      <c r="A3084" t="s">
        <v>2967</v>
      </c>
      <c r="B3084">
        <v>14</v>
      </c>
      <c r="C3084">
        <v>98353350</v>
      </c>
      <c r="D3084">
        <v>98819687</v>
      </c>
      <c r="E3084" t="s">
        <v>4448</v>
      </c>
      <c r="F3084">
        <v>0.08</v>
      </c>
      <c r="G3084" t="s">
        <v>5247</v>
      </c>
      <c r="H3084" t="s">
        <v>8229</v>
      </c>
      <c r="I3084" t="s">
        <v>14</v>
      </c>
      <c r="J3084" t="s">
        <v>2454</v>
      </c>
      <c r="K3084">
        <v>16</v>
      </c>
      <c r="L3084" t="s">
        <v>4447</v>
      </c>
      <c r="M3084">
        <v>1.6879457268963199E-2</v>
      </c>
      <c r="N3084">
        <v>0.305750994379963</v>
      </c>
    </row>
    <row r="3085" spans="1:14">
      <c r="A3085" t="s">
        <v>2968</v>
      </c>
      <c r="B3085">
        <v>2</v>
      </c>
      <c r="C3085">
        <v>234295650</v>
      </c>
      <c r="D3085">
        <v>235204294</v>
      </c>
      <c r="E3085" t="s">
        <v>4448</v>
      </c>
      <c r="F3085">
        <v>0.48</v>
      </c>
      <c r="G3085" t="s">
        <v>5247</v>
      </c>
      <c r="H3085" t="s">
        <v>8230</v>
      </c>
      <c r="I3085" t="s">
        <v>10</v>
      </c>
      <c r="J3085" t="s">
        <v>2454</v>
      </c>
      <c r="K3085">
        <v>5</v>
      </c>
      <c r="L3085" t="s">
        <v>4549</v>
      </c>
      <c r="M3085">
        <v>0.15926236867858701</v>
      </c>
      <c r="N3085">
        <v>0.81811692991273999</v>
      </c>
    </row>
    <row r="3086" spans="1:14">
      <c r="A3086" t="s">
        <v>2968</v>
      </c>
      <c r="B3086">
        <v>2</v>
      </c>
      <c r="C3086">
        <v>234295650</v>
      </c>
      <c r="D3086">
        <v>235204294</v>
      </c>
      <c r="E3086" t="s">
        <v>4448</v>
      </c>
      <c r="F3086">
        <v>0.03</v>
      </c>
      <c r="G3086" t="s">
        <v>5247</v>
      </c>
      <c r="H3086" t="s">
        <v>8231</v>
      </c>
      <c r="I3086" t="s">
        <v>14</v>
      </c>
      <c r="J3086" t="s">
        <v>2454</v>
      </c>
      <c r="K3086">
        <v>16</v>
      </c>
      <c r="L3086" t="s">
        <v>4556</v>
      </c>
      <c r="M3086">
        <v>3.0372082184858002E-3</v>
      </c>
      <c r="N3086">
        <v>0.23895401148388401</v>
      </c>
    </row>
    <row r="3087" spans="1:14">
      <c r="A3087" t="s">
        <v>2969</v>
      </c>
      <c r="B3087">
        <v>8</v>
      </c>
      <c r="C3087">
        <v>137607550</v>
      </c>
      <c r="D3087">
        <v>138619793</v>
      </c>
      <c r="E3087" t="s">
        <v>4448</v>
      </c>
      <c r="F3087">
        <v>0</v>
      </c>
      <c r="G3087" t="s">
        <v>5247</v>
      </c>
      <c r="H3087" t="s">
        <v>8232</v>
      </c>
      <c r="I3087" t="s">
        <v>14</v>
      </c>
      <c r="J3087" t="s">
        <v>2454</v>
      </c>
      <c r="K3087">
        <v>16</v>
      </c>
      <c r="L3087" t="s">
        <v>5247</v>
      </c>
      <c r="M3087">
        <v>0</v>
      </c>
      <c r="N3087">
        <v>0.193607680534436</v>
      </c>
    </row>
    <row r="3088" spans="1:14">
      <c r="A3088" t="s">
        <v>2970</v>
      </c>
      <c r="B3088">
        <v>21</v>
      </c>
      <c r="C3088">
        <v>23447482</v>
      </c>
      <c r="D3088">
        <v>24819801</v>
      </c>
      <c r="E3088" t="s">
        <v>4448</v>
      </c>
      <c r="F3088">
        <v>0.36</v>
      </c>
      <c r="G3088" t="s">
        <v>5247</v>
      </c>
      <c r="H3088" t="s">
        <v>8233</v>
      </c>
      <c r="I3088" t="s">
        <v>13</v>
      </c>
      <c r="J3088" t="s">
        <v>2454</v>
      </c>
      <c r="K3088">
        <v>6</v>
      </c>
      <c r="L3088" t="s">
        <v>4445</v>
      </c>
      <c r="M3088">
        <v>0.10982014019210699</v>
      </c>
      <c r="N3088">
        <v>0.71947346042049998</v>
      </c>
    </row>
    <row r="3089" spans="1:14">
      <c r="A3089" t="s">
        <v>2970</v>
      </c>
      <c r="B3089">
        <v>21</v>
      </c>
      <c r="C3089">
        <v>23447482</v>
      </c>
      <c r="D3089">
        <v>24819801</v>
      </c>
      <c r="E3089" t="s">
        <v>4448</v>
      </c>
      <c r="F3089">
        <v>0.11</v>
      </c>
      <c r="G3089" t="s">
        <v>5247</v>
      </c>
      <c r="H3089" t="s">
        <v>8234</v>
      </c>
      <c r="I3089" t="s">
        <v>14</v>
      </c>
      <c r="J3089" t="s">
        <v>2454</v>
      </c>
      <c r="K3089">
        <v>16</v>
      </c>
      <c r="L3089" t="s">
        <v>4483</v>
      </c>
      <c r="M3089">
        <v>2.8486301613217201E-2</v>
      </c>
      <c r="N3089">
        <v>0.34252768920364302</v>
      </c>
    </row>
    <row r="3090" spans="1:14">
      <c r="A3090" t="s">
        <v>2971</v>
      </c>
      <c r="B3090">
        <v>8</v>
      </c>
      <c r="C3090">
        <v>137790890</v>
      </c>
      <c r="D3090">
        <v>138803133</v>
      </c>
      <c r="E3090" t="s">
        <v>4448</v>
      </c>
      <c r="F3090">
        <v>0</v>
      </c>
      <c r="G3090" t="s">
        <v>5247</v>
      </c>
      <c r="H3090" t="s">
        <v>8235</v>
      </c>
      <c r="I3090" t="s">
        <v>14</v>
      </c>
      <c r="J3090" t="s">
        <v>2454</v>
      </c>
      <c r="K3090">
        <v>16</v>
      </c>
      <c r="L3090" t="s">
        <v>5247</v>
      </c>
      <c r="M3090">
        <v>0</v>
      </c>
      <c r="N3090">
        <v>0.193607680534436</v>
      </c>
    </row>
    <row r="3091" spans="1:14">
      <c r="A3091" t="s">
        <v>2972</v>
      </c>
      <c r="B3091">
        <v>12</v>
      </c>
      <c r="C3091">
        <v>127239578</v>
      </c>
      <c r="D3091">
        <v>127724123</v>
      </c>
      <c r="E3091" t="s">
        <v>4448</v>
      </c>
      <c r="F3091">
        <v>0.67</v>
      </c>
      <c r="G3091" t="s">
        <v>5247</v>
      </c>
      <c r="H3091" t="s">
        <v>8236</v>
      </c>
      <c r="I3091" t="s">
        <v>10</v>
      </c>
      <c r="J3091" t="s">
        <v>2454</v>
      </c>
      <c r="K3091">
        <v>5</v>
      </c>
      <c r="L3091" t="s">
        <v>4567</v>
      </c>
      <c r="M3091">
        <v>0.27751646442487798</v>
      </c>
      <c r="N3091">
        <v>0.914759497548842</v>
      </c>
    </row>
    <row r="3092" spans="1:14">
      <c r="A3092" t="s">
        <v>2972</v>
      </c>
      <c r="B3092">
        <v>12</v>
      </c>
      <c r="C3092">
        <v>127239578</v>
      </c>
      <c r="D3092">
        <v>127724123</v>
      </c>
      <c r="E3092" t="s">
        <v>4448</v>
      </c>
      <c r="F3092">
        <v>0.49</v>
      </c>
      <c r="G3092" t="s">
        <v>5247</v>
      </c>
      <c r="H3092" t="s">
        <v>8237</v>
      </c>
      <c r="I3092" t="s">
        <v>13</v>
      </c>
      <c r="J3092" t="s">
        <v>2454</v>
      </c>
      <c r="K3092">
        <v>5</v>
      </c>
      <c r="L3092" t="s">
        <v>4510</v>
      </c>
      <c r="M3092">
        <v>0.16480568364856299</v>
      </c>
      <c r="N3092">
        <v>0.82388396564709998</v>
      </c>
    </row>
    <row r="3093" spans="1:14">
      <c r="A3093" t="s">
        <v>2972</v>
      </c>
      <c r="B3093">
        <v>12</v>
      </c>
      <c r="C3093">
        <v>127239578</v>
      </c>
      <c r="D3093">
        <v>127724123</v>
      </c>
      <c r="E3093" t="s">
        <v>4448</v>
      </c>
      <c r="F3093">
        <v>0.59</v>
      </c>
      <c r="G3093" t="s">
        <v>5247</v>
      </c>
      <c r="H3093" t="s">
        <v>8238</v>
      </c>
      <c r="I3093" t="s">
        <v>14</v>
      </c>
      <c r="J3093" t="s">
        <v>2454</v>
      </c>
      <c r="K3093">
        <v>16</v>
      </c>
      <c r="L3093" t="s">
        <v>4468</v>
      </c>
      <c r="M3093">
        <v>0.35546400599137701</v>
      </c>
      <c r="N3093">
        <v>0.78968661151242403</v>
      </c>
    </row>
    <row r="3094" spans="1:14">
      <c r="A3094" t="s">
        <v>2973</v>
      </c>
      <c r="B3094">
        <v>20</v>
      </c>
      <c r="C3094">
        <v>55676189</v>
      </c>
      <c r="D3094">
        <v>54251247</v>
      </c>
      <c r="E3094" t="s">
        <v>4448</v>
      </c>
      <c r="F3094">
        <v>0</v>
      </c>
      <c r="G3094" t="s">
        <v>5247</v>
      </c>
      <c r="H3094" t="s">
        <v>8239</v>
      </c>
      <c r="I3094" t="s">
        <v>14</v>
      </c>
      <c r="J3094" t="s">
        <v>2454</v>
      </c>
      <c r="K3094">
        <v>16</v>
      </c>
      <c r="L3094" t="s">
        <v>5247</v>
      </c>
      <c r="M3094">
        <v>0</v>
      </c>
      <c r="N3094">
        <v>0.193607680534436</v>
      </c>
    </row>
    <row r="3095" spans="1:14">
      <c r="A3095" t="s">
        <v>2974</v>
      </c>
      <c r="B3095">
        <v>21</v>
      </c>
      <c r="C3095">
        <v>23277389</v>
      </c>
      <c r="D3095">
        <v>24649711</v>
      </c>
      <c r="E3095" t="s">
        <v>4448</v>
      </c>
      <c r="F3095">
        <v>0.52</v>
      </c>
      <c r="G3095" t="s">
        <v>5247</v>
      </c>
      <c r="H3095" t="s">
        <v>8240</v>
      </c>
      <c r="I3095" t="s">
        <v>14</v>
      </c>
      <c r="J3095" t="s">
        <v>2454</v>
      </c>
      <c r="K3095">
        <v>16</v>
      </c>
      <c r="L3095" t="s">
        <v>4515</v>
      </c>
      <c r="M3095">
        <v>0.29626545616538003</v>
      </c>
      <c r="N3095">
        <v>0.73599023661324203</v>
      </c>
    </row>
    <row r="3096" spans="1:14">
      <c r="A3096" t="s">
        <v>2975</v>
      </c>
      <c r="B3096">
        <v>2</v>
      </c>
      <c r="C3096">
        <v>6425837</v>
      </c>
      <c r="D3096">
        <v>6565969</v>
      </c>
      <c r="E3096" t="s">
        <v>4448</v>
      </c>
      <c r="F3096">
        <v>0</v>
      </c>
      <c r="G3096" t="s">
        <v>5247</v>
      </c>
      <c r="H3096" t="s">
        <v>8241</v>
      </c>
      <c r="I3096" t="s">
        <v>10</v>
      </c>
      <c r="J3096" t="s">
        <v>2454</v>
      </c>
      <c r="K3096">
        <v>6</v>
      </c>
      <c r="L3096" t="s">
        <v>5247</v>
      </c>
      <c r="M3096">
        <v>0</v>
      </c>
      <c r="N3096">
        <v>0.39033428790216501</v>
      </c>
    </row>
    <row r="3097" spans="1:14">
      <c r="A3097" t="s">
        <v>2975</v>
      </c>
      <c r="B3097">
        <v>2</v>
      </c>
      <c r="C3097">
        <v>6425837</v>
      </c>
      <c r="D3097">
        <v>6565969</v>
      </c>
      <c r="E3097" t="s">
        <v>4448</v>
      </c>
      <c r="F3097">
        <v>0</v>
      </c>
      <c r="G3097" t="s">
        <v>5247</v>
      </c>
      <c r="H3097" t="s">
        <v>8242</v>
      </c>
      <c r="I3097" t="s">
        <v>13</v>
      </c>
      <c r="J3097" t="s">
        <v>2454</v>
      </c>
      <c r="K3097">
        <v>7</v>
      </c>
      <c r="L3097" t="s">
        <v>5247</v>
      </c>
      <c r="M3097">
        <v>0</v>
      </c>
      <c r="N3097">
        <v>0.35433043506668699</v>
      </c>
    </row>
    <row r="3098" spans="1:14">
      <c r="A3098" t="s">
        <v>2975</v>
      </c>
      <c r="B3098">
        <v>2</v>
      </c>
      <c r="C3098">
        <v>6425837</v>
      </c>
      <c r="D3098">
        <v>6565969</v>
      </c>
      <c r="E3098" t="s">
        <v>4448</v>
      </c>
      <c r="F3098">
        <v>0</v>
      </c>
      <c r="G3098" t="s">
        <v>5247</v>
      </c>
      <c r="H3098" t="s">
        <v>8243</v>
      </c>
      <c r="I3098" t="s">
        <v>14</v>
      </c>
      <c r="J3098" t="s">
        <v>2454</v>
      </c>
      <c r="K3098">
        <v>16</v>
      </c>
      <c r="L3098" t="s">
        <v>5247</v>
      </c>
      <c r="M3098">
        <v>0</v>
      </c>
      <c r="N3098">
        <v>0.193607680534436</v>
      </c>
    </row>
    <row r="3099" spans="1:14">
      <c r="A3099" t="s">
        <v>2976</v>
      </c>
      <c r="B3099">
        <v>5</v>
      </c>
      <c r="C3099">
        <v>25801031</v>
      </c>
      <c r="D3099">
        <v>25801140</v>
      </c>
      <c r="E3099" t="s">
        <v>4448</v>
      </c>
      <c r="F3099">
        <v>0.53</v>
      </c>
      <c r="G3099" t="s">
        <v>5247</v>
      </c>
      <c r="H3099" t="s">
        <v>8244</v>
      </c>
      <c r="I3099" t="s">
        <v>14</v>
      </c>
      <c r="J3099" t="s">
        <v>2454</v>
      </c>
      <c r="K3099">
        <v>16</v>
      </c>
      <c r="L3099" t="s">
        <v>4535</v>
      </c>
      <c r="M3099">
        <v>0.304506975477288</v>
      </c>
      <c r="N3099">
        <v>0.74387656369064603</v>
      </c>
    </row>
    <row r="3100" spans="1:14">
      <c r="A3100" t="s">
        <v>2977</v>
      </c>
      <c r="B3100">
        <v>9</v>
      </c>
      <c r="C3100">
        <v>108220450</v>
      </c>
      <c r="D3100">
        <v>110982730</v>
      </c>
      <c r="E3100" t="s">
        <v>4448</v>
      </c>
      <c r="F3100">
        <v>0</v>
      </c>
      <c r="G3100" t="s">
        <v>5247</v>
      </c>
      <c r="H3100" t="s">
        <v>5383</v>
      </c>
      <c r="I3100" t="s">
        <v>14</v>
      </c>
      <c r="J3100" t="s">
        <v>2454</v>
      </c>
      <c r="K3100">
        <v>16</v>
      </c>
      <c r="L3100" t="s">
        <v>5247</v>
      </c>
      <c r="M3100">
        <v>0</v>
      </c>
      <c r="N3100">
        <v>0.193607680534436</v>
      </c>
    </row>
    <row r="3101" spans="1:14">
      <c r="A3101" t="s">
        <v>2978</v>
      </c>
      <c r="B3101">
        <v>10</v>
      </c>
      <c r="C3101">
        <v>128645876</v>
      </c>
      <c r="D3101">
        <v>130444140</v>
      </c>
      <c r="E3101" t="s">
        <v>4448</v>
      </c>
      <c r="F3101">
        <v>0.01</v>
      </c>
      <c r="G3101" t="s">
        <v>5247</v>
      </c>
      <c r="H3101" t="s">
        <v>8245</v>
      </c>
      <c r="I3101" t="s">
        <v>14</v>
      </c>
      <c r="J3101" t="s">
        <v>2454</v>
      </c>
      <c r="K3101">
        <v>16</v>
      </c>
      <c r="L3101" t="s">
        <v>4525</v>
      </c>
      <c r="M3101">
        <v>3.8518796935948E-4</v>
      </c>
      <c r="N3101">
        <v>0.20935033895438801</v>
      </c>
    </row>
    <row r="3102" spans="1:14">
      <c r="A3102" t="s">
        <v>2979</v>
      </c>
      <c r="B3102">
        <v>11</v>
      </c>
      <c r="C3102">
        <v>39322888</v>
      </c>
      <c r="D3102">
        <v>39344438</v>
      </c>
      <c r="E3102" t="s">
        <v>4448</v>
      </c>
      <c r="F3102">
        <v>0</v>
      </c>
      <c r="G3102" t="s">
        <v>5247</v>
      </c>
      <c r="H3102" t="s">
        <v>8246</v>
      </c>
      <c r="I3102" t="s">
        <v>14</v>
      </c>
      <c r="J3102" t="s">
        <v>2454</v>
      </c>
      <c r="K3102">
        <v>16</v>
      </c>
      <c r="L3102" t="s">
        <v>5247</v>
      </c>
      <c r="M3102">
        <v>0</v>
      </c>
      <c r="N3102">
        <v>0.193607680534436</v>
      </c>
    </row>
    <row r="3103" spans="1:14">
      <c r="A3103" t="s">
        <v>2980</v>
      </c>
      <c r="B3103">
        <v>8</v>
      </c>
      <c r="C3103">
        <v>141676002</v>
      </c>
      <c r="D3103">
        <v>142686102</v>
      </c>
      <c r="E3103" t="s">
        <v>4448</v>
      </c>
      <c r="F3103">
        <v>0</v>
      </c>
      <c r="G3103" t="s">
        <v>5247</v>
      </c>
      <c r="H3103" t="s">
        <v>8247</v>
      </c>
      <c r="I3103" t="s">
        <v>10</v>
      </c>
      <c r="J3103" t="s">
        <v>2454</v>
      </c>
      <c r="K3103">
        <v>7</v>
      </c>
      <c r="L3103" t="s">
        <v>5247</v>
      </c>
      <c r="M3103">
        <v>0</v>
      </c>
      <c r="N3103">
        <v>0.35433043506668699</v>
      </c>
    </row>
    <row r="3104" spans="1:14">
      <c r="A3104" t="s">
        <v>2980</v>
      </c>
      <c r="B3104">
        <v>8</v>
      </c>
      <c r="C3104">
        <v>141676002</v>
      </c>
      <c r="D3104">
        <v>142686102</v>
      </c>
      <c r="E3104" t="s">
        <v>4448</v>
      </c>
      <c r="F3104">
        <v>0</v>
      </c>
      <c r="G3104" t="s">
        <v>5247</v>
      </c>
      <c r="H3104" t="s">
        <v>5229</v>
      </c>
      <c r="I3104" t="s">
        <v>13</v>
      </c>
      <c r="J3104" t="s">
        <v>2454</v>
      </c>
      <c r="K3104">
        <v>7</v>
      </c>
      <c r="L3104" t="s">
        <v>5247</v>
      </c>
      <c r="M3104">
        <v>0</v>
      </c>
      <c r="N3104">
        <v>0.35433043506668699</v>
      </c>
    </row>
    <row r="3105" spans="1:14">
      <c r="A3105" t="s">
        <v>2980</v>
      </c>
      <c r="B3105">
        <v>8</v>
      </c>
      <c r="C3105">
        <v>141676002</v>
      </c>
      <c r="D3105">
        <v>142686102</v>
      </c>
      <c r="E3105" t="s">
        <v>4448</v>
      </c>
      <c r="F3105">
        <v>0</v>
      </c>
      <c r="G3105" t="s">
        <v>5247</v>
      </c>
      <c r="H3105" t="s">
        <v>8248</v>
      </c>
      <c r="I3105" t="s">
        <v>14</v>
      </c>
      <c r="J3105" t="s">
        <v>2454</v>
      </c>
      <c r="K3105">
        <v>16</v>
      </c>
      <c r="L3105" t="s">
        <v>5247</v>
      </c>
      <c r="M3105">
        <v>0</v>
      </c>
      <c r="N3105">
        <v>0.193607680534436</v>
      </c>
    </row>
    <row r="3106" spans="1:14">
      <c r="A3106" t="s">
        <v>2981</v>
      </c>
      <c r="B3106">
        <v>6</v>
      </c>
      <c r="C3106">
        <v>66495660</v>
      </c>
      <c r="D3106">
        <v>67205553</v>
      </c>
      <c r="E3106" t="s">
        <v>4448</v>
      </c>
      <c r="F3106">
        <v>7.0000000000000007E-2</v>
      </c>
      <c r="G3106" t="s">
        <v>5247</v>
      </c>
      <c r="H3106" t="s">
        <v>8249</v>
      </c>
      <c r="I3106" t="s">
        <v>14</v>
      </c>
      <c r="J3106" t="s">
        <v>2454</v>
      </c>
      <c r="K3106">
        <v>16</v>
      </c>
      <c r="L3106" t="s">
        <v>4543</v>
      </c>
      <c r="M3106">
        <v>1.34849283033924E-2</v>
      </c>
      <c r="N3106">
        <v>0.29301767695622299</v>
      </c>
    </row>
    <row r="3107" spans="1:14">
      <c r="A3107" t="s">
        <v>2982</v>
      </c>
      <c r="B3107">
        <v>8</v>
      </c>
      <c r="C3107">
        <v>29537964</v>
      </c>
      <c r="D3107">
        <v>29395481</v>
      </c>
      <c r="E3107" t="s">
        <v>4448</v>
      </c>
      <c r="F3107">
        <v>0.41</v>
      </c>
      <c r="G3107" t="s">
        <v>5247</v>
      </c>
      <c r="H3107" t="s">
        <v>8250</v>
      </c>
      <c r="I3107" t="s">
        <v>10</v>
      </c>
      <c r="J3107" t="s">
        <v>2454</v>
      </c>
      <c r="K3107">
        <v>6</v>
      </c>
      <c r="L3107" t="s">
        <v>5201</v>
      </c>
      <c r="M3107">
        <v>0.13584706474827701</v>
      </c>
      <c r="N3107">
        <v>0.75441310707411202</v>
      </c>
    </row>
    <row r="3108" spans="1:14">
      <c r="A3108" t="s">
        <v>2982</v>
      </c>
      <c r="B3108">
        <v>8</v>
      </c>
      <c r="C3108">
        <v>29537964</v>
      </c>
      <c r="D3108">
        <v>29395481</v>
      </c>
      <c r="E3108" t="s">
        <v>4448</v>
      </c>
      <c r="F3108">
        <v>0.66</v>
      </c>
      <c r="G3108" t="s">
        <v>5247</v>
      </c>
      <c r="H3108" t="s">
        <v>8251</v>
      </c>
      <c r="I3108" t="s">
        <v>13</v>
      </c>
      <c r="J3108" t="s">
        <v>2454</v>
      </c>
      <c r="K3108">
        <v>6</v>
      </c>
      <c r="L3108" t="s">
        <v>4481</v>
      </c>
      <c r="M3108">
        <v>0.29507097421907502</v>
      </c>
      <c r="N3108">
        <v>0.90002205365223198</v>
      </c>
    </row>
    <row r="3109" spans="1:14">
      <c r="A3109" t="s">
        <v>2982</v>
      </c>
      <c r="B3109">
        <v>8</v>
      </c>
      <c r="C3109">
        <v>29537964</v>
      </c>
      <c r="D3109">
        <v>29395481</v>
      </c>
      <c r="E3109" t="s">
        <v>4448</v>
      </c>
      <c r="F3109">
        <v>0.56000000000000005</v>
      </c>
      <c r="G3109" t="s">
        <v>5247</v>
      </c>
      <c r="H3109" t="s">
        <v>8252</v>
      </c>
      <c r="I3109" t="s">
        <v>14</v>
      </c>
      <c r="J3109" t="s">
        <v>2454</v>
      </c>
      <c r="K3109">
        <v>16</v>
      </c>
      <c r="L3109" t="s">
        <v>4453</v>
      </c>
      <c r="M3109">
        <v>0.329660255894415</v>
      </c>
      <c r="N3109">
        <v>0.76710682244145301</v>
      </c>
    </row>
    <row r="3110" spans="1:14">
      <c r="A3110" t="s">
        <v>2985</v>
      </c>
      <c r="B3110">
        <v>7</v>
      </c>
      <c r="C3110">
        <v>52093188</v>
      </c>
      <c r="D3110">
        <v>52160884</v>
      </c>
      <c r="E3110" t="s">
        <v>4448</v>
      </c>
      <c r="F3110">
        <v>0</v>
      </c>
      <c r="G3110" t="s">
        <v>5247</v>
      </c>
      <c r="H3110" t="s">
        <v>5235</v>
      </c>
      <c r="I3110" t="s">
        <v>10</v>
      </c>
      <c r="J3110" t="s">
        <v>2454</v>
      </c>
      <c r="K3110">
        <v>5</v>
      </c>
      <c r="L3110" t="s">
        <v>5247</v>
      </c>
      <c r="M3110">
        <v>3.1392529421349397E-17</v>
      </c>
      <c r="N3110">
        <v>0.43448246478317498</v>
      </c>
    </row>
    <row r="3111" spans="1:14">
      <c r="A3111" t="s">
        <v>2985</v>
      </c>
      <c r="B3111">
        <v>7</v>
      </c>
      <c r="C3111">
        <v>52093188</v>
      </c>
      <c r="D3111">
        <v>52160884</v>
      </c>
      <c r="E3111" t="s">
        <v>4448</v>
      </c>
      <c r="F3111">
        <v>0</v>
      </c>
      <c r="G3111" t="s">
        <v>5247</v>
      </c>
      <c r="H3111" t="s">
        <v>8253</v>
      </c>
      <c r="I3111" t="s">
        <v>14</v>
      </c>
      <c r="J3111" t="s">
        <v>2454</v>
      </c>
      <c r="K3111">
        <v>16</v>
      </c>
      <c r="L3111" t="s">
        <v>5247</v>
      </c>
      <c r="M3111">
        <v>0</v>
      </c>
      <c r="N3111">
        <v>0.193607680534436</v>
      </c>
    </row>
    <row r="3112" spans="1:14">
      <c r="A3112" t="s">
        <v>2986</v>
      </c>
      <c r="B3112">
        <v>12</v>
      </c>
      <c r="C3112">
        <v>118624411</v>
      </c>
      <c r="D3112">
        <v>119062216</v>
      </c>
      <c r="E3112" t="s">
        <v>4448</v>
      </c>
      <c r="F3112">
        <v>0</v>
      </c>
      <c r="G3112" t="s">
        <v>5247</v>
      </c>
      <c r="H3112" t="s">
        <v>8254</v>
      </c>
      <c r="I3112" t="s">
        <v>14</v>
      </c>
      <c r="J3112" t="s">
        <v>2454</v>
      </c>
      <c r="K3112">
        <v>16</v>
      </c>
      <c r="L3112" t="s">
        <v>5247</v>
      </c>
      <c r="M3112">
        <v>0</v>
      </c>
      <c r="N3112">
        <v>0.193607680534436</v>
      </c>
    </row>
    <row r="3113" spans="1:14">
      <c r="A3113" t="s">
        <v>2987</v>
      </c>
      <c r="B3113">
        <v>5</v>
      </c>
      <c r="C3113">
        <v>105752220</v>
      </c>
      <c r="D3113">
        <v>105087921</v>
      </c>
      <c r="E3113" t="s">
        <v>4448</v>
      </c>
      <c r="F3113">
        <v>0.57999999999999996</v>
      </c>
      <c r="G3113" t="s">
        <v>5247</v>
      </c>
      <c r="H3113" t="s">
        <v>8255</v>
      </c>
      <c r="I3113" t="s">
        <v>13</v>
      </c>
      <c r="J3113" t="s">
        <v>2454</v>
      </c>
      <c r="K3113">
        <v>5</v>
      </c>
      <c r="L3113" t="s">
        <v>4461</v>
      </c>
      <c r="M3113">
        <v>0.21805936098239501</v>
      </c>
      <c r="N3113">
        <v>0.87242344465229704</v>
      </c>
    </row>
    <row r="3114" spans="1:14">
      <c r="A3114" t="s">
        <v>2987</v>
      </c>
      <c r="B3114">
        <v>5</v>
      </c>
      <c r="C3114">
        <v>105752220</v>
      </c>
      <c r="D3114">
        <v>105087921</v>
      </c>
      <c r="E3114" t="s">
        <v>4448</v>
      </c>
      <c r="F3114">
        <v>0.25</v>
      </c>
      <c r="G3114" t="s">
        <v>5247</v>
      </c>
      <c r="H3114" t="s">
        <v>8256</v>
      </c>
      <c r="I3114" t="s">
        <v>14</v>
      </c>
      <c r="J3114" t="s">
        <v>2454</v>
      </c>
      <c r="K3114">
        <v>16</v>
      </c>
      <c r="L3114" t="s">
        <v>4506</v>
      </c>
      <c r="M3114">
        <v>0.10182067491213</v>
      </c>
      <c r="N3114">
        <v>0.49498316535508802</v>
      </c>
    </row>
    <row r="3115" spans="1:14">
      <c r="A3115" t="s">
        <v>2988</v>
      </c>
      <c r="B3115">
        <v>20</v>
      </c>
      <c r="C3115">
        <v>55660162</v>
      </c>
      <c r="D3115">
        <v>54235220</v>
      </c>
      <c r="E3115" t="s">
        <v>4448</v>
      </c>
      <c r="F3115">
        <v>0.13</v>
      </c>
      <c r="G3115" t="s">
        <v>5247</v>
      </c>
      <c r="H3115" t="s">
        <v>8257</v>
      </c>
      <c r="I3115" t="s">
        <v>14</v>
      </c>
      <c r="J3115" t="s">
        <v>2454</v>
      </c>
      <c r="K3115">
        <v>16</v>
      </c>
      <c r="L3115" t="s">
        <v>4456</v>
      </c>
      <c r="M3115">
        <v>3.7231133725714703E-2</v>
      </c>
      <c r="N3115">
        <v>0.36603854986976803</v>
      </c>
    </row>
    <row r="3116" spans="1:14">
      <c r="A3116" t="s">
        <v>2989</v>
      </c>
      <c r="B3116">
        <v>11</v>
      </c>
      <c r="C3116">
        <v>23924045</v>
      </c>
      <c r="D3116">
        <v>23945591</v>
      </c>
      <c r="E3116" t="s">
        <v>4448</v>
      </c>
      <c r="F3116">
        <v>0.04</v>
      </c>
      <c r="G3116" t="s">
        <v>5247</v>
      </c>
      <c r="H3116" t="s">
        <v>8258</v>
      </c>
      <c r="I3116" t="s">
        <v>10</v>
      </c>
      <c r="J3116" t="s">
        <v>2454</v>
      </c>
      <c r="K3116">
        <v>7</v>
      </c>
      <c r="L3116" t="s">
        <v>4479</v>
      </c>
      <c r="M3116">
        <v>2.5607630114109301E-3</v>
      </c>
      <c r="N3116">
        <v>0.403423237249941</v>
      </c>
    </row>
    <row r="3117" spans="1:14">
      <c r="A3117" t="s">
        <v>2989</v>
      </c>
      <c r="B3117">
        <v>11</v>
      </c>
      <c r="C3117">
        <v>23924045</v>
      </c>
      <c r="D3117">
        <v>23945591</v>
      </c>
      <c r="E3117" t="s">
        <v>4448</v>
      </c>
      <c r="F3117">
        <v>0</v>
      </c>
      <c r="G3117" t="s">
        <v>5247</v>
      </c>
      <c r="H3117" t="s">
        <v>8259</v>
      </c>
      <c r="I3117" t="s">
        <v>13</v>
      </c>
      <c r="J3117" t="s">
        <v>2454</v>
      </c>
      <c r="K3117">
        <v>7</v>
      </c>
      <c r="L3117" t="s">
        <v>5247</v>
      </c>
      <c r="M3117">
        <v>0</v>
      </c>
      <c r="N3117">
        <v>0.35433043506668699</v>
      </c>
    </row>
    <row r="3118" spans="1:14">
      <c r="A3118" t="s">
        <v>2989</v>
      </c>
      <c r="B3118">
        <v>11</v>
      </c>
      <c r="C3118">
        <v>23924045</v>
      </c>
      <c r="D3118">
        <v>23945591</v>
      </c>
      <c r="E3118" t="s">
        <v>4448</v>
      </c>
      <c r="F3118">
        <v>0.02</v>
      </c>
      <c r="G3118" t="s">
        <v>5247</v>
      </c>
      <c r="H3118" t="s">
        <v>8260</v>
      </c>
      <c r="I3118" t="s">
        <v>14</v>
      </c>
      <c r="J3118" t="s">
        <v>2454</v>
      </c>
      <c r="K3118">
        <v>16</v>
      </c>
      <c r="L3118" t="s">
        <v>4475</v>
      </c>
      <c r="M3118">
        <v>1.4372521617873901E-3</v>
      </c>
      <c r="N3118">
        <v>0.224426121151272</v>
      </c>
    </row>
    <row r="3119" spans="1:14">
      <c r="A3119" t="s">
        <v>2990</v>
      </c>
      <c r="B3119">
        <v>18</v>
      </c>
      <c r="C3119">
        <v>73676630</v>
      </c>
      <c r="D3119">
        <v>71343865</v>
      </c>
      <c r="E3119" t="s">
        <v>4448</v>
      </c>
      <c r="F3119">
        <v>0.57999999999999996</v>
      </c>
      <c r="G3119" t="s">
        <v>5247</v>
      </c>
      <c r="H3119" t="s">
        <v>8261</v>
      </c>
      <c r="I3119" t="s">
        <v>10</v>
      </c>
      <c r="J3119" t="s">
        <v>2454</v>
      </c>
      <c r="K3119">
        <v>6</v>
      </c>
      <c r="L3119" t="s">
        <v>4461</v>
      </c>
      <c r="M3119">
        <v>0.238836905415827</v>
      </c>
      <c r="N3119">
        <v>0.85870960851982703</v>
      </c>
    </row>
    <row r="3120" spans="1:14">
      <c r="A3120" t="s">
        <v>2990</v>
      </c>
      <c r="B3120">
        <v>18</v>
      </c>
      <c r="C3120">
        <v>73676630</v>
      </c>
      <c r="D3120">
        <v>71343865</v>
      </c>
      <c r="E3120" t="s">
        <v>4448</v>
      </c>
      <c r="F3120">
        <v>0.33</v>
      </c>
      <c r="G3120" t="s">
        <v>5247</v>
      </c>
      <c r="H3120" t="s">
        <v>8262</v>
      </c>
      <c r="I3120" t="s">
        <v>14</v>
      </c>
      <c r="J3120" t="s">
        <v>2454</v>
      </c>
      <c r="K3120">
        <v>16</v>
      </c>
      <c r="L3120" t="s">
        <v>4487</v>
      </c>
      <c r="M3120">
        <v>0.15341403634209599</v>
      </c>
      <c r="N3120">
        <v>0.57241257503961196</v>
      </c>
    </row>
    <row r="3121" spans="1:14">
      <c r="A3121" t="s">
        <v>2991</v>
      </c>
      <c r="B3121">
        <v>22</v>
      </c>
      <c r="C3121">
        <v>27443962</v>
      </c>
      <c r="D3121">
        <v>27839923</v>
      </c>
      <c r="E3121" t="s">
        <v>4448</v>
      </c>
      <c r="F3121">
        <v>0</v>
      </c>
      <c r="G3121" t="s">
        <v>5247</v>
      </c>
      <c r="H3121" t="s">
        <v>8263</v>
      </c>
      <c r="I3121" t="s">
        <v>14</v>
      </c>
      <c r="J3121" t="s">
        <v>2454</v>
      </c>
      <c r="K3121">
        <v>16</v>
      </c>
      <c r="L3121" t="s">
        <v>5247</v>
      </c>
      <c r="M3121">
        <v>0</v>
      </c>
      <c r="N3121">
        <v>0.193607680534436</v>
      </c>
    </row>
    <row r="3122" spans="1:14">
      <c r="A3122" t="s">
        <v>2992</v>
      </c>
      <c r="B3122">
        <v>4</v>
      </c>
      <c r="C3122">
        <v>179730108</v>
      </c>
      <c r="D3122">
        <v>180651261</v>
      </c>
      <c r="E3122" t="s">
        <v>4448</v>
      </c>
      <c r="F3122">
        <v>0.2</v>
      </c>
      <c r="G3122" t="s">
        <v>5247</v>
      </c>
      <c r="H3122" t="s">
        <v>8264</v>
      </c>
      <c r="I3122" t="s">
        <v>14</v>
      </c>
      <c r="J3122" t="s">
        <v>2454</v>
      </c>
      <c r="K3122">
        <v>16</v>
      </c>
      <c r="L3122" t="s">
        <v>4484</v>
      </c>
      <c r="M3122">
        <v>7.2742662037867001E-2</v>
      </c>
      <c r="N3122">
        <v>0.44342194628279502</v>
      </c>
    </row>
    <row r="3123" spans="1:14">
      <c r="A3123" t="s">
        <v>2993</v>
      </c>
      <c r="B3123">
        <v>6</v>
      </c>
      <c r="C3123">
        <v>23261138</v>
      </c>
      <c r="D3123">
        <v>23261366</v>
      </c>
      <c r="E3123" t="s">
        <v>4448</v>
      </c>
      <c r="F3123">
        <v>0</v>
      </c>
      <c r="G3123" t="s">
        <v>5247</v>
      </c>
      <c r="H3123" t="s">
        <v>8265</v>
      </c>
      <c r="I3123" t="s">
        <v>14</v>
      </c>
      <c r="J3123" t="s">
        <v>2454</v>
      </c>
      <c r="K3123">
        <v>16</v>
      </c>
      <c r="L3123" t="s">
        <v>5247</v>
      </c>
      <c r="M3123">
        <v>0</v>
      </c>
      <c r="N3123">
        <v>0.193607680534436</v>
      </c>
    </row>
    <row r="3124" spans="1:14">
      <c r="A3124" t="s">
        <v>2994</v>
      </c>
      <c r="B3124">
        <v>10</v>
      </c>
      <c r="C3124">
        <v>131618362</v>
      </c>
      <c r="D3124">
        <v>133450698</v>
      </c>
      <c r="E3124" t="s">
        <v>4448</v>
      </c>
      <c r="F3124">
        <v>0.01</v>
      </c>
      <c r="G3124" t="s">
        <v>5247</v>
      </c>
      <c r="H3124" t="s">
        <v>8266</v>
      </c>
      <c r="I3124" t="s">
        <v>14</v>
      </c>
      <c r="J3124" t="s">
        <v>2454</v>
      </c>
      <c r="K3124">
        <v>16</v>
      </c>
      <c r="L3124" t="s">
        <v>4525</v>
      </c>
      <c r="M3124">
        <v>3.8518796935948E-4</v>
      </c>
      <c r="N3124">
        <v>0.20935033895438801</v>
      </c>
    </row>
    <row r="3125" spans="1:14">
      <c r="A3125" t="s">
        <v>2995</v>
      </c>
      <c r="B3125">
        <v>13</v>
      </c>
      <c r="C3125">
        <v>90558459</v>
      </c>
      <c r="D3125">
        <v>91210713</v>
      </c>
      <c r="E3125" t="s">
        <v>4448</v>
      </c>
      <c r="F3125">
        <v>0.03</v>
      </c>
      <c r="G3125" t="s">
        <v>5247</v>
      </c>
      <c r="H3125" t="s">
        <v>8267</v>
      </c>
      <c r="I3125" t="s">
        <v>10</v>
      </c>
      <c r="J3125" t="s">
        <v>2454</v>
      </c>
      <c r="K3125">
        <v>5</v>
      </c>
      <c r="L3125" t="s">
        <v>4556</v>
      </c>
      <c r="M3125">
        <v>1.0891059181564601E-3</v>
      </c>
      <c r="N3125">
        <v>0.46732441097802802</v>
      </c>
    </row>
    <row r="3126" spans="1:14">
      <c r="A3126" t="s">
        <v>2995</v>
      </c>
      <c r="B3126">
        <v>13</v>
      </c>
      <c r="C3126">
        <v>90558459</v>
      </c>
      <c r="D3126">
        <v>91210713</v>
      </c>
      <c r="E3126" t="s">
        <v>4448</v>
      </c>
      <c r="F3126">
        <v>0</v>
      </c>
      <c r="G3126" t="s">
        <v>5247</v>
      </c>
      <c r="H3126" t="s">
        <v>8268</v>
      </c>
      <c r="I3126" t="s">
        <v>13</v>
      </c>
      <c r="J3126" t="s">
        <v>2454</v>
      </c>
      <c r="K3126">
        <v>6</v>
      </c>
      <c r="L3126" t="s">
        <v>5247</v>
      </c>
      <c r="M3126">
        <v>0</v>
      </c>
      <c r="N3126">
        <v>0.39033428790216501</v>
      </c>
    </row>
    <row r="3127" spans="1:14">
      <c r="A3127" t="s">
        <v>2995</v>
      </c>
      <c r="B3127">
        <v>13</v>
      </c>
      <c r="C3127">
        <v>90558459</v>
      </c>
      <c r="D3127">
        <v>91210713</v>
      </c>
      <c r="E3127" t="s">
        <v>4448</v>
      </c>
      <c r="F3127">
        <v>0</v>
      </c>
      <c r="G3127" t="s">
        <v>5247</v>
      </c>
      <c r="H3127" t="s">
        <v>8269</v>
      </c>
      <c r="I3127" t="s">
        <v>14</v>
      </c>
      <c r="J3127" t="s">
        <v>2454</v>
      </c>
      <c r="K3127">
        <v>16</v>
      </c>
      <c r="L3127" t="s">
        <v>5247</v>
      </c>
      <c r="M3127">
        <v>0</v>
      </c>
      <c r="N3127">
        <v>0.193607680534436</v>
      </c>
    </row>
    <row r="3128" spans="1:14">
      <c r="A3128" t="s">
        <v>2996</v>
      </c>
      <c r="B3128">
        <v>11</v>
      </c>
      <c r="C3128">
        <v>39307025</v>
      </c>
      <c r="D3128">
        <v>39328575</v>
      </c>
      <c r="E3128" t="s">
        <v>4448</v>
      </c>
      <c r="F3128">
        <v>0</v>
      </c>
      <c r="G3128" t="s">
        <v>5247</v>
      </c>
      <c r="H3128" t="s">
        <v>8270</v>
      </c>
      <c r="I3128" t="s">
        <v>10</v>
      </c>
      <c r="J3128" t="s">
        <v>2454</v>
      </c>
      <c r="K3128">
        <v>7</v>
      </c>
      <c r="L3128" t="s">
        <v>5247</v>
      </c>
      <c r="M3128">
        <v>0</v>
      </c>
      <c r="N3128">
        <v>0.35433043506668699</v>
      </c>
    </row>
    <row r="3129" spans="1:14">
      <c r="A3129" t="s">
        <v>2996</v>
      </c>
      <c r="B3129">
        <v>11</v>
      </c>
      <c r="C3129">
        <v>39307025</v>
      </c>
      <c r="D3129">
        <v>39328575</v>
      </c>
      <c r="E3129" t="s">
        <v>4448</v>
      </c>
      <c r="F3129">
        <v>0</v>
      </c>
      <c r="G3129" t="s">
        <v>5247</v>
      </c>
      <c r="H3129" t="s">
        <v>5236</v>
      </c>
      <c r="I3129" t="s">
        <v>13</v>
      </c>
      <c r="J3129" t="s">
        <v>2454</v>
      </c>
      <c r="K3129">
        <v>7</v>
      </c>
      <c r="L3129" t="s">
        <v>5247</v>
      </c>
      <c r="M3129">
        <v>0</v>
      </c>
      <c r="N3129">
        <v>0.35433043506668699</v>
      </c>
    </row>
    <row r="3130" spans="1:14">
      <c r="A3130" t="s">
        <v>2996</v>
      </c>
      <c r="B3130">
        <v>11</v>
      </c>
      <c r="C3130">
        <v>39307025</v>
      </c>
      <c r="D3130">
        <v>39328575</v>
      </c>
      <c r="E3130" t="s">
        <v>4448</v>
      </c>
      <c r="F3130">
        <v>0</v>
      </c>
      <c r="G3130" t="s">
        <v>5247</v>
      </c>
      <c r="H3130" t="s">
        <v>8271</v>
      </c>
      <c r="I3130" t="s">
        <v>14</v>
      </c>
      <c r="J3130" t="s">
        <v>2454</v>
      </c>
      <c r="K3130">
        <v>16</v>
      </c>
      <c r="L3130" t="s">
        <v>5247</v>
      </c>
      <c r="M3130">
        <v>0</v>
      </c>
      <c r="N3130">
        <v>0.193607680534436</v>
      </c>
    </row>
    <row r="3131" spans="1:14">
      <c r="A3131" t="s">
        <v>2997</v>
      </c>
      <c r="B3131">
        <v>5</v>
      </c>
      <c r="C3131">
        <v>117118467</v>
      </c>
      <c r="D3131">
        <v>116454163</v>
      </c>
      <c r="E3131" t="s">
        <v>4448</v>
      </c>
      <c r="F3131">
        <v>0.04</v>
      </c>
      <c r="G3131" t="s">
        <v>5247</v>
      </c>
      <c r="H3131" t="s">
        <v>8272</v>
      </c>
      <c r="I3131" t="s">
        <v>10</v>
      </c>
      <c r="J3131" t="s">
        <v>2454</v>
      </c>
      <c r="K3131">
        <v>7</v>
      </c>
      <c r="L3131" t="s">
        <v>4479</v>
      </c>
      <c r="M3131">
        <v>2.5607630114109301E-3</v>
      </c>
      <c r="N3131">
        <v>0.403423237249941</v>
      </c>
    </row>
    <row r="3132" spans="1:14">
      <c r="A3132" t="s">
        <v>2997</v>
      </c>
      <c r="B3132">
        <v>5</v>
      </c>
      <c r="C3132">
        <v>117118467</v>
      </c>
      <c r="D3132">
        <v>116454163</v>
      </c>
      <c r="E3132" t="s">
        <v>4448</v>
      </c>
      <c r="F3132">
        <v>0</v>
      </c>
      <c r="G3132" t="s">
        <v>5247</v>
      </c>
      <c r="H3132" t="s">
        <v>8273</v>
      </c>
      <c r="I3132" t="s">
        <v>13</v>
      </c>
      <c r="J3132" t="s">
        <v>2454</v>
      </c>
      <c r="K3132">
        <v>6</v>
      </c>
      <c r="L3132" t="s">
        <v>5247</v>
      </c>
      <c r="M3132">
        <v>0</v>
      </c>
      <c r="N3132">
        <v>0.39033428790216501</v>
      </c>
    </row>
    <row r="3133" spans="1:14">
      <c r="A3133" t="s">
        <v>2997</v>
      </c>
      <c r="B3133">
        <v>5</v>
      </c>
      <c r="C3133">
        <v>117118467</v>
      </c>
      <c r="D3133">
        <v>116454163</v>
      </c>
      <c r="E3133" t="s">
        <v>4448</v>
      </c>
      <c r="F3133">
        <v>0</v>
      </c>
      <c r="G3133" t="s">
        <v>5247</v>
      </c>
      <c r="H3133" t="s">
        <v>8274</v>
      </c>
      <c r="I3133" t="s">
        <v>14</v>
      </c>
      <c r="J3133" t="s">
        <v>2454</v>
      </c>
      <c r="K3133">
        <v>16</v>
      </c>
      <c r="L3133" t="s">
        <v>5247</v>
      </c>
      <c r="M3133">
        <v>0</v>
      </c>
      <c r="N3133">
        <v>0.193607680534436</v>
      </c>
    </row>
    <row r="3134" spans="1:14">
      <c r="A3134" t="s">
        <v>2998</v>
      </c>
      <c r="B3134">
        <v>12</v>
      </c>
      <c r="C3134">
        <v>115206883</v>
      </c>
      <c r="D3134">
        <v>115644688</v>
      </c>
      <c r="E3134" t="s">
        <v>4448</v>
      </c>
      <c r="F3134">
        <v>0</v>
      </c>
      <c r="G3134" t="s">
        <v>5247</v>
      </c>
      <c r="H3134" t="s">
        <v>8275</v>
      </c>
      <c r="I3134" t="s">
        <v>14</v>
      </c>
      <c r="J3134" t="s">
        <v>2454</v>
      </c>
      <c r="K3134">
        <v>16</v>
      </c>
      <c r="L3134" t="s">
        <v>5247</v>
      </c>
      <c r="M3134">
        <v>0</v>
      </c>
      <c r="N3134">
        <v>0.193607680534436</v>
      </c>
    </row>
    <row r="3135" spans="1:14">
      <c r="A3135" t="s">
        <v>2999</v>
      </c>
      <c r="B3135">
        <v>16</v>
      </c>
      <c r="C3135">
        <v>62422704</v>
      </c>
      <c r="D3135">
        <v>62456608</v>
      </c>
      <c r="E3135" t="s">
        <v>4448</v>
      </c>
      <c r="F3135">
        <v>0.46</v>
      </c>
      <c r="G3135" t="s">
        <v>5247</v>
      </c>
      <c r="H3135" t="s">
        <v>8276</v>
      </c>
      <c r="I3135" t="s">
        <v>13</v>
      </c>
      <c r="J3135" t="s">
        <v>2454</v>
      </c>
      <c r="K3135">
        <v>5</v>
      </c>
      <c r="L3135" t="s">
        <v>4458</v>
      </c>
      <c r="M3135">
        <v>0.148399839853145</v>
      </c>
      <c r="N3135">
        <v>0.80635875732950901</v>
      </c>
    </row>
    <row r="3136" spans="1:14">
      <c r="A3136" t="s">
        <v>2999</v>
      </c>
      <c r="B3136">
        <v>16</v>
      </c>
      <c r="C3136">
        <v>62422704</v>
      </c>
      <c r="D3136">
        <v>62456608</v>
      </c>
      <c r="E3136" t="s">
        <v>4448</v>
      </c>
      <c r="F3136">
        <v>0.09</v>
      </c>
      <c r="G3136" t="s">
        <v>5247</v>
      </c>
      <c r="H3136" t="s">
        <v>8277</v>
      </c>
      <c r="I3136" t="s">
        <v>14</v>
      </c>
      <c r="J3136" t="s">
        <v>2454</v>
      </c>
      <c r="K3136">
        <v>16</v>
      </c>
      <c r="L3136" t="s">
        <v>4562</v>
      </c>
      <c r="M3136">
        <v>2.0525132161091801E-2</v>
      </c>
      <c r="N3136">
        <v>0.31823316587714601</v>
      </c>
    </row>
    <row r="3137" spans="1:14">
      <c r="A3137" t="s">
        <v>3000</v>
      </c>
      <c r="B3137">
        <v>8</v>
      </c>
      <c r="C3137">
        <v>137617741</v>
      </c>
      <c r="D3137">
        <v>138629984</v>
      </c>
      <c r="E3137" t="s">
        <v>4448</v>
      </c>
      <c r="F3137">
        <v>0.37</v>
      </c>
      <c r="G3137" t="s">
        <v>5247</v>
      </c>
      <c r="H3137" t="s">
        <v>8278</v>
      </c>
      <c r="I3137" t="s">
        <v>14</v>
      </c>
      <c r="J3137" t="s">
        <v>2454</v>
      </c>
      <c r="K3137">
        <v>16</v>
      </c>
      <c r="L3137" t="s">
        <v>4505</v>
      </c>
      <c r="M3137">
        <v>0.18124511290142301</v>
      </c>
      <c r="N3137">
        <v>0.60909288403753004</v>
      </c>
    </row>
    <row r="3138" spans="1:14">
      <c r="A3138" t="s">
        <v>3001</v>
      </c>
      <c r="B3138">
        <v>6</v>
      </c>
      <c r="C3138">
        <v>66787974</v>
      </c>
      <c r="D3138">
        <v>67497867</v>
      </c>
      <c r="E3138" t="s">
        <v>4448</v>
      </c>
      <c r="F3138">
        <v>0.6</v>
      </c>
      <c r="G3138" t="s">
        <v>5247</v>
      </c>
      <c r="H3138" t="s">
        <v>8279</v>
      </c>
      <c r="I3138" t="s">
        <v>14</v>
      </c>
      <c r="J3138" t="s">
        <v>2454</v>
      </c>
      <c r="K3138">
        <v>16</v>
      </c>
      <c r="L3138" t="s">
        <v>4486</v>
      </c>
      <c r="M3138">
        <v>0.36421214799474599</v>
      </c>
      <c r="N3138">
        <v>0.79706631589836696</v>
      </c>
    </row>
    <row r="3139" spans="1:14">
      <c r="A3139" t="s">
        <v>3002</v>
      </c>
      <c r="B3139">
        <v>10</v>
      </c>
      <c r="C3139">
        <v>9073445</v>
      </c>
      <c r="D3139">
        <v>9115408</v>
      </c>
      <c r="E3139" t="s">
        <v>4448</v>
      </c>
      <c r="F3139">
        <v>0</v>
      </c>
      <c r="G3139" t="s">
        <v>5247</v>
      </c>
      <c r="H3139" t="s">
        <v>8280</v>
      </c>
      <c r="I3139" t="s">
        <v>14</v>
      </c>
      <c r="J3139" t="s">
        <v>2454</v>
      </c>
      <c r="K3139">
        <v>16</v>
      </c>
      <c r="L3139" t="s">
        <v>5247</v>
      </c>
      <c r="M3139">
        <v>0</v>
      </c>
      <c r="N3139">
        <v>0.193607680534436</v>
      </c>
    </row>
    <row r="3140" spans="1:14">
      <c r="A3140" t="s">
        <v>3003</v>
      </c>
      <c r="B3140">
        <v>10</v>
      </c>
      <c r="C3140">
        <v>129168007</v>
      </c>
      <c r="D3140">
        <v>130966271</v>
      </c>
      <c r="E3140" t="s">
        <v>4448</v>
      </c>
      <c r="F3140">
        <v>0.12</v>
      </c>
      <c r="G3140" t="s">
        <v>5247</v>
      </c>
      <c r="H3140" t="s">
        <v>8281</v>
      </c>
      <c r="I3140" t="s">
        <v>14</v>
      </c>
      <c r="J3140" t="s">
        <v>2454</v>
      </c>
      <c r="K3140">
        <v>16</v>
      </c>
      <c r="L3140" t="s">
        <v>4457</v>
      </c>
      <c r="M3140">
        <v>3.2767774577422103E-2</v>
      </c>
      <c r="N3140">
        <v>0.35437406262874999</v>
      </c>
    </row>
    <row r="3141" spans="1:14">
      <c r="A3141" t="s">
        <v>3004</v>
      </c>
      <c r="B3141">
        <v>12</v>
      </c>
      <c r="C3141">
        <v>127167395</v>
      </c>
      <c r="D3141">
        <v>127651940</v>
      </c>
      <c r="E3141" t="s">
        <v>4448</v>
      </c>
      <c r="F3141">
        <v>0</v>
      </c>
      <c r="G3141" t="s">
        <v>5247</v>
      </c>
      <c r="H3141" t="s">
        <v>8282</v>
      </c>
      <c r="I3141" t="s">
        <v>14</v>
      </c>
      <c r="J3141" t="s">
        <v>2454</v>
      </c>
      <c r="K3141">
        <v>16</v>
      </c>
      <c r="L3141" t="s">
        <v>5247</v>
      </c>
      <c r="M3141">
        <v>0</v>
      </c>
      <c r="N3141">
        <v>0.193607680534436</v>
      </c>
    </row>
    <row r="3142" spans="1:14">
      <c r="A3142" t="s">
        <v>3005</v>
      </c>
      <c r="B3142">
        <v>20</v>
      </c>
      <c r="C3142">
        <v>56903394</v>
      </c>
      <c r="D3142">
        <v>55478450</v>
      </c>
      <c r="E3142" t="s">
        <v>4448</v>
      </c>
      <c r="F3142">
        <v>0.24</v>
      </c>
      <c r="G3142" t="s">
        <v>5247</v>
      </c>
      <c r="H3142" t="s">
        <v>8283</v>
      </c>
      <c r="I3142" t="s">
        <v>14</v>
      </c>
      <c r="J3142" t="s">
        <v>2454</v>
      </c>
      <c r="K3142">
        <v>16</v>
      </c>
      <c r="L3142" t="s">
        <v>4449</v>
      </c>
      <c r="M3142">
        <v>9.5792488470350406E-2</v>
      </c>
      <c r="N3142">
        <v>0.48488350540755698</v>
      </c>
    </row>
    <row r="3143" spans="1:14">
      <c r="A3143" t="s">
        <v>3006</v>
      </c>
      <c r="B3143">
        <v>5</v>
      </c>
      <c r="C3143">
        <v>3048695</v>
      </c>
      <c r="D3143">
        <v>3048809</v>
      </c>
      <c r="E3143" t="s">
        <v>4448</v>
      </c>
      <c r="F3143">
        <v>0.18</v>
      </c>
      <c r="G3143" t="s">
        <v>5247</v>
      </c>
      <c r="H3143" t="s">
        <v>8284</v>
      </c>
      <c r="I3143" t="s">
        <v>14</v>
      </c>
      <c r="J3143" t="s">
        <v>2454</v>
      </c>
      <c r="K3143">
        <v>16</v>
      </c>
      <c r="L3143" t="s">
        <v>4477</v>
      </c>
      <c r="M3143">
        <v>6.1913216705024303E-2</v>
      </c>
      <c r="N3143">
        <v>0.42199569883701499</v>
      </c>
    </row>
    <row r="3144" spans="1:14">
      <c r="A3144" t="s">
        <v>3007</v>
      </c>
      <c r="B3144">
        <v>10</v>
      </c>
      <c r="C3144">
        <v>4146102</v>
      </c>
      <c r="D3144">
        <v>4188294</v>
      </c>
      <c r="E3144" t="s">
        <v>4448</v>
      </c>
      <c r="F3144">
        <v>0</v>
      </c>
      <c r="G3144" t="s">
        <v>5247</v>
      </c>
      <c r="H3144" t="s">
        <v>8285</v>
      </c>
      <c r="I3144" t="s">
        <v>14</v>
      </c>
      <c r="J3144" t="s">
        <v>2454</v>
      </c>
      <c r="K3144">
        <v>16</v>
      </c>
      <c r="L3144" t="s">
        <v>5247</v>
      </c>
      <c r="M3144">
        <v>0</v>
      </c>
      <c r="N3144">
        <v>0.193607680534436</v>
      </c>
    </row>
    <row r="3145" spans="1:14">
      <c r="A3145" t="s">
        <v>3008</v>
      </c>
      <c r="B3145">
        <v>18</v>
      </c>
      <c r="C3145">
        <v>71794384</v>
      </c>
      <c r="D3145">
        <v>69461620</v>
      </c>
      <c r="E3145" t="s">
        <v>4448</v>
      </c>
      <c r="F3145">
        <v>0</v>
      </c>
      <c r="G3145" t="s">
        <v>5247</v>
      </c>
      <c r="H3145" t="s">
        <v>5237</v>
      </c>
      <c r="I3145" t="s">
        <v>10</v>
      </c>
      <c r="J3145" t="s">
        <v>2454</v>
      </c>
      <c r="K3145">
        <v>7</v>
      </c>
      <c r="L3145" t="s">
        <v>5247</v>
      </c>
      <c r="M3145">
        <v>0</v>
      </c>
      <c r="N3145">
        <v>0.35433043506668699</v>
      </c>
    </row>
    <row r="3146" spans="1:14">
      <c r="A3146" t="s">
        <v>3008</v>
      </c>
      <c r="B3146">
        <v>18</v>
      </c>
      <c r="C3146">
        <v>71794384</v>
      </c>
      <c r="D3146">
        <v>69461620</v>
      </c>
      <c r="E3146" t="s">
        <v>4448</v>
      </c>
      <c r="F3146">
        <v>0</v>
      </c>
      <c r="G3146" t="s">
        <v>5247</v>
      </c>
      <c r="H3146" t="s">
        <v>5238</v>
      </c>
      <c r="I3146" t="s">
        <v>13</v>
      </c>
      <c r="J3146" t="s">
        <v>2454</v>
      </c>
      <c r="K3146">
        <v>6</v>
      </c>
      <c r="L3146" t="s">
        <v>5247</v>
      </c>
      <c r="M3146">
        <v>0</v>
      </c>
      <c r="N3146">
        <v>0.39033428790216501</v>
      </c>
    </row>
    <row r="3147" spans="1:14">
      <c r="A3147" t="s">
        <v>3008</v>
      </c>
      <c r="B3147">
        <v>18</v>
      </c>
      <c r="C3147">
        <v>71794384</v>
      </c>
      <c r="D3147">
        <v>69461620</v>
      </c>
      <c r="E3147" t="s">
        <v>4448</v>
      </c>
      <c r="F3147">
        <v>0</v>
      </c>
      <c r="G3147" t="s">
        <v>5247</v>
      </c>
      <c r="H3147" t="s">
        <v>6847</v>
      </c>
      <c r="I3147" t="s">
        <v>14</v>
      </c>
      <c r="J3147" t="s">
        <v>2454</v>
      </c>
      <c r="K3147">
        <v>16</v>
      </c>
      <c r="L3147" t="s">
        <v>5247</v>
      </c>
      <c r="M3147">
        <v>0</v>
      </c>
      <c r="N3147">
        <v>0.193607680534436</v>
      </c>
    </row>
    <row r="3148" spans="1:14">
      <c r="A3148" t="s">
        <v>3009</v>
      </c>
      <c r="B3148">
        <v>14</v>
      </c>
      <c r="C3148">
        <v>83484526</v>
      </c>
      <c r="D3148">
        <v>83950870</v>
      </c>
      <c r="E3148" t="s">
        <v>4448</v>
      </c>
      <c r="F3148">
        <v>0.61</v>
      </c>
      <c r="G3148" t="s">
        <v>5247</v>
      </c>
      <c r="H3148" t="s">
        <v>8286</v>
      </c>
      <c r="I3148" t="s">
        <v>14</v>
      </c>
      <c r="J3148" t="s">
        <v>2454</v>
      </c>
      <c r="K3148">
        <v>16</v>
      </c>
      <c r="L3148" t="s">
        <v>4452</v>
      </c>
      <c r="M3148">
        <v>0.37303483850642699</v>
      </c>
      <c r="N3148">
        <v>0.80437147177599699</v>
      </c>
    </row>
    <row r="3149" spans="1:14">
      <c r="A3149" t="s">
        <v>3010</v>
      </c>
      <c r="B3149">
        <v>14</v>
      </c>
      <c r="C3149">
        <v>83474923</v>
      </c>
      <c r="D3149">
        <v>83941267</v>
      </c>
      <c r="E3149" t="s">
        <v>4448</v>
      </c>
      <c r="F3149">
        <v>0</v>
      </c>
      <c r="G3149" t="s">
        <v>5247</v>
      </c>
      <c r="H3149" t="s">
        <v>8287</v>
      </c>
      <c r="I3149" t="s">
        <v>14</v>
      </c>
      <c r="J3149" t="s">
        <v>2454</v>
      </c>
      <c r="K3149">
        <v>16</v>
      </c>
      <c r="L3149" t="s">
        <v>5247</v>
      </c>
      <c r="M3149">
        <v>0</v>
      </c>
      <c r="N3149">
        <v>0.193607680534436</v>
      </c>
    </row>
    <row r="3150" spans="1:14">
      <c r="A3150" t="s">
        <v>3011</v>
      </c>
      <c r="B3150">
        <v>8</v>
      </c>
      <c r="C3150">
        <v>137591274</v>
      </c>
      <c r="D3150">
        <v>138603517</v>
      </c>
      <c r="E3150" t="s">
        <v>4448</v>
      </c>
      <c r="F3150">
        <v>0</v>
      </c>
      <c r="G3150" t="s">
        <v>5247</v>
      </c>
      <c r="H3150" t="s">
        <v>8288</v>
      </c>
      <c r="I3150" t="s">
        <v>10</v>
      </c>
      <c r="J3150" t="s">
        <v>2454</v>
      </c>
      <c r="K3150">
        <v>6</v>
      </c>
      <c r="L3150" t="s">
        <v>5247</v>
      </c>
      <c r="M3150">
        <v>0</v>
      </c>
      <c r="N3150">
        <v>0.39033428790216501</v>
      </c>
    </row>
    <row r="3151" spans="1:14">
      <c r="A3151" t="s">
        <v>3011</v>
      </c>
      <c r="B3151">
        <v>8</v>
      </c>
      <c r="C3151">
        <v>137591274</v>
      </c>
      <c r="D3151">
        <v>138603517</v>
      </c>
      <c r="E3151" t="s">
        <v>4448</v>
      </c>
      <c r="F3151">
        <v>0.28000000000000003</v>
      </c>
      <c r="G3151" t="s">
        <v>5247</v>
      </c>
      <c r="H3151" t="s">
        <v>8289</v>
      </c>
      <c r="I3151" t="s">
        <v>13</v>
      </c>
      <c r="J3151" t="s">
        <v>2454</v>
      </c>
      <c r="K3151">
        <v>5</v>
      </c>
      <c r="L3151" t="s">
        <v>4558</v>
      </c>
      <c r="M3151">
        <v>6.4574284775827606E-2</v>
      </c>
      <c r="N3151">
        <v>0.68659799972877</v>
      </c>
    </row>
    <row r="3152" spans="1:14">
      <c r="A3152" t="s">
        <v>3011</v>
      </c>
      <c r="B3152">
        <v>8</v>
      </c>
      <c r="C3152">
        <v>137591274</v>
      </c>
      <c r="D3152">
        <v>138603517</v>
      </c>
      <c r="E3152" t="s">
        <v>4448</v>
      </c>
      <c r="F3152">
        <v>0.6</v>
      </c>
      <c r="G3152" t="s">
        <v>5247</v>
      </c>
      <c r="H3152" t="s">
        <v>8290</v>
      </c>
      <c r="I3152" t="s">
        <v>14</v>
      </c>
      <c r="J3152" t="s">
        <v>2454</v>
      </c>
      <c r="K3152">
        <v>16</v>
      </c>
      <c r="L3152" t="s">
        <v>4486</v>
      </c>
      <c r="M3152">
        <v>0.36421214799474599</v>
      </c>
      <c r="N3152">
        <v>0.79706631589836696</v>
      </c>
    </row>
    <row r="3153" spans="1:14">
      <c r="A3153" t="s">
        <v>3012</v>
      </c>
      <c r="B3153">
        <v>11</v>
      </c>
      <c r="C3153">
        <v>116377042</v>
      </c>
      <c r="D3153">
        <v>116247759</v>
      </c>
      <c r="E3153" t="s">
        <v>4448</v>
      </c>
      <c r="F3153">
        <v>0</v>
      </c>
      <c r="G3153" t="s">
        <v>5247</v>
      </c>
      <c r="H3153" t="s">
        <v>8291</v>
      </c>
      <c r="I3153" t="s">
        <v>10</v>
      </c>
      <c r="J3153" t="s">
        <v>2454</v>
      </c>
      <c r="K3153">
        <v>7</v>
      </c>
      <c r="L3153" t="s">
        <v>5247</v>
      </c>
      <c r="M3153">
        <v>0</v>
      </c>
      <c r="N3153">
        <v>0.35433043506668699</v>
      </c>
    </row>
    <row r="3154" spans="1:14">
      <c r="A3154" t="s">
        <v>3012</v>
      </c>
      <c r="B3154">
        <v>11</v>
      </c>
      <c r="C3154">
        <v>116377042</v>
      </c>
      <c r="D3154">
        <v>116247759</v>
      </c>
      <c r="E3154" t="s">
        <v>4448</v>
      </c>
      <c r="F3154">
        <v>0</v>
      </c>
      <c r="G3154" t="s">
        <v>5247</v>
      </c>
      <c r="H3154" t="s">
        <v>5239</v>
      </c>
      <c r="I3154" t="s">
        <v>13</v>
      </c>
      <c r="J3154" t="s">
        <v>2454</v>
      </c>
      <c r="K3154">
        <v>7</v>
      </c>
      <c r="L3154" t="s">
        <v>5247</v>
      </c>
      <c r="M3154">
        <v>0</v>
      </c>
      <c r="N3154">
        <v>0.35433043506668699</v>
      </c>
    </row>
    <row r="3155" spans="1:14">
      <c r="A3155" t="s">
        <v>3012</v>
      </c>
      <c r="B3155">
        <v>11</v>
      </c>
      <c r="C3155">
        <v>116377042</v>
      </c>
      <c r="D3155">
        <v>116247759</v>
      </c>
      <c r="E3155" t="s">
        <v>4448</v>
      </c>
      <c r="F3155">
        <v>0.01</v>
      </c>
      <c r="G3155" t="s">
        <v>5247</v>
      </c>
      <c r="H3155" t="s">
        <v>8292</v>
      </c>
      <c r="I3155" t="s">
        <v>14</v>
      </c>
      <c r="J3155" t="s">
        <v>2454</v>
      </c>
      <c r="K3155">
        <v>16</v>
      </c>
      <c r="L3155" t="s">
        <v>4525</v>
      </c>
      <c r="M3155">
        <v>3.8518796935948E-4</v>
      </c>
      <c r="N3155">
        <v>0.20935033895438801</v>
      </c>
    </row>
    <row r="3156" spans="1:14">
      <c r="A3156" t="s">
        <v>3013</v>
      </c>
      <c r="B3156">
        <v>9</v>
      </c>
      <c r="C3156">
        <v>25494053</v>
      </c>
      <c r="D3156">
        <v>25494051</v>
      </c>
      <c r="E3156" t="s">
        <v>4448</v>
      </c>
      <c r="F3156">
        <v>0</v>
      </c>
      <c r="G3156" t="s">
        <v>5247</v>
      </c>
      <c r="H3156" t="s">
        <v>8293</v>
      </c>
      <c r="I3156" t="s">
        <v>10</v>
      </c>
      <c r="J3156" t="s">
        <v>2454</v>
      </c>
      <c r="K3156">
        <v>5</v>
      </c>
      <c r="L3156" t="s">
        <v>5247</v>
      </c>
      <c r="M3156">
        <v>3.1392529421349397E-17</v>
      </c>
      <c r="N3156">
        <v>0.43448246478317498</v>
      </c>
    </row>
    <row r="3157" spans="1:14">
      <c r="A3157" t="s">
        <v>3013</v>
      </c>
      <c r="B3157">
        <v>9</v>
      </c>
      <c r="C3157">
        <v>25494053</v>
      </c>
      <c r="D3157">
        <v>25494051</v>
      </c>
      <c r="E3157" t="s">
        <v>4448</v>
      </c>
      <c r="F3157">
        <v>0</v>
      </c>
      <c r="G3157" t="s">
        <v>5247</v>
      </c>
      <c r="H3157" t="s">
        <v>8294</v>
      </c>
      <c r="I3157" t="s">
        <v>13</v>
      </c>
      <c r="J3157" t="s">
        <v>2454</v>
      </c>
      <c r="K3157">
        <v>7</v>
      </c>
      <c r="L3157" t="s">
        <v>5247</v>
      </c>
      <c r="M3157">
        <v>0</v>
      </c>
      <c r="N3157">
        <v>0.35433043506668699</v>
      </c>
    </row>
    <row r="3158" spans="1:14">
      <c r="A3158" t="s">
        <v>3013</v>
      </c>
      <c r="B3158">
        <v>9</v>
      </c>
      <c r="C3158">
        <v>25494053</v>
      </c>
      <c r="D3158">
        <v>25494051</v>
      </c>
      <c r="E3158" t="s">
        <v>4448</v>
      </c>
      <c r="F3158">
        <v>0.27</v>
      </c>
      <c r="G3158" t="s">
        <v>5247</v>
      </c>
      <c r="H3158" t="s">
        <v>8295</v>
      </c>
      <c r="I3158" t="s">
        <v>14</v>
      </c>
      <c r="J3158" t="s">
        <v>2454</v>
      </c>
      <c r="K3158">
        <v>16</v>
      </c>
      <c r="L3158" t="s">
        <v>4541</v>
      </c>
      <c r="M3158">
        <v>0.114172650502742</v>
      </c>
      <c r="N3158">
        <v>0.514886882543099</v>
      </c>
    </row>
    <row r="3159" spans="1:14">
      <c r="A3159" t="s">
        <v>3014</v>
      </c>
      <c r="B3159">
        <v>11</v>
      </c>
      <c r="C3159">
        <v>116356542</v>
      </c>
      <c r="D3159">
        <v>116227259</v>
      </c>
      <c r="E3159" t="s">
        <v>4448</v>
      </c>
      <c r="F3159">
        <v>0</v>
      </c>
      <c r="G3159" t="s">
        <v>5247</v>
      </c>
      <c r="H3159" t="s">
        <v>8296</v>
      </c>
      <c r="I3159" t="s">
        <v>14</v>
      </c>
      <c r="J3159" t="s">
        <v>2454</v>
      </c>
      <c r="K3159">
        <v>16</v>
      </c>
      <c r="L3159" t="s">
        <v>5247</v>
      </c>
      <c r="M3159">
        <v>0</v>
      </c>
      <c r="N3159">
        <v>0.193607680534436</v>
      </c>
    </row>
    <row r="3160" spans="1:14">
      <c r="A3160" t="s">
        <v>3015</v>
      </c>
      <c r="B3160">
        <v>9</v>
      </c>
      <c r="C3160">
        <v>107780763</v>
      </c>
      <c r="D3160">
        <v>110543044</v>
      </c>
      <c r="E3160" t="s">
        <v>4448</v>
      </c>
      <c r="F3160">
        <v>0</v>
      </c>
      <c r="G3160" t="s">
        <v>5247</v>
      </c>
      <c r="H3160" t="s">
        <v>8297</v>
      </c>
      <c r="I3160" t="s">
        <v>10</v>
      </c>
      <c r="J3160" t="s">
        <v>2454</v>
      </c>
      <c r="K3160">
        <v>5</v>
      </c>
      <c r="L3160" t="s">
        <v>5247</v>
      </c>
      <c r="M3160">
        <v>3.1392529421349397E-17</v>
      </c>
      <c r="N3160">
        <v>0.43448246478317498</v>
      </c>
    </row>
    <row r="3161" spans="1:14">
      <c r="A3161" t="s">
        <v>3015</v>
      </c>
      <c r="B3161">
        <v>9</v>
      </c>
      <c r="C3161">
        <v>107780763</v>
      </c>
      <c r="D3161">
        <v>110543044</v>
      </c>
      <c r="E3161" t="s">
        <v>4448</v>
      </c>
      <c r="F3161">
        <v>0.26</v>
      </c>
      <c r="G3161" t="s">
        <v>5247</v>
      </c>
      <c r="H3161" t="s">
        <v>8298</v>
      </c>
      <c r="I3161" t="s">
        <v>14</v>
      </c>
      <c r="J3161" t="s">
        <v>2454</v>
      </c>
      <c r="K3161">
        <v>16</v>
      </c>
      <c r="L3161" t="s">
        <v>4459</v>
      </c>
      <c r="M3161">
        <v>0.10794835711853</v>
      </c>
      <c r="N3161">
        <v>0.50498332953799996</v>
      </c>
    </row>
    <row r="3162" spans="1:14">
      <c r="A3162" t="s">
        <v>3016</v>
      </c>
      <c r="B3162">
        <v>15</v>
      </c>
      <c r="C3162">
        <v>94838998</v>
      </c>
      <c r="D3162">
        <v>95382227</v>
      </c>
      <c r="E3162" t="s">
        <v>4448</v>
      </c>
      <c r="F3162">
        <v>0.12</v>
      </c>
      <c r="G3162" t="s">
        <v>5247</v>
      </c>
      <c r="H3162" t="s">
        <v>8299</v>
      </c>
      <c r="I3162" t="s">
        <v>10</v>
      </c>
      <c r="J3162" t="s">
        <v>2454</v>
      </c>
      <c r="K3162">
        <v>7</v>
      </c>
      <c r="L3162" t="s">
        <v>4457</v>
      </c>
      <c r="M3162">
        <v>1.89620440413471E-2</v>
      </c>
      <c r="N3162">
        <v>0.490329086609335</v>
      </c>
    </row>
    <row r="3163" spans="1:14">
      <c r="A3163" t="s">
        <v>3016</v>
      </c>
      <c r="B3163">
        <v>15</v>
      </c>
      <c r="C3163">
        <v>94838998</v>
      </c>
      <c r="D3163">
        <v>95382227</v>
      </c>
      <c r="E3163" t="s">
        <v>4448</v>
      </c>
      <c r="F3163">
        <v>0</v>
      </c>
      <c r="G3163" t="s">
        <v>5247</v>
      </c>
      <c r="H3163" t="s">
        <v>8300</v>
      </c>
      <c r="I3163" t="s">
        <v>13</v>
      </c>
      <c r="J3163" t="s">
        <v>2454</v>
      </c>
      <c r="K3163">
        <v>5</v>
      </c>
      <c r="L3163" t="s">
        <v>5247</v>
      </c>
      <c r="M3163">
        <v>3.1392529421349397E-17</v>
      </c>
      <c r="N3163">
        <v>0.43448246478317498</v>
      </c>
    </row>
    <row r="3164" spans="1:14">
      <c r="A3164" t="s">
        <v>3016</v>
      </c>
      <c r="B3164">
        <v>15</v>
      </c>
      <c r="C3164">
        <v>94838998</v>
      </c>
      <c r="D3164">
        <v>95382227</v>
      </c>
      <c r="E3164" t="s">
        <v>4448</v>
      </c>
      <c r="F3164">
        <v>0.28000000000000003</v>
      </c>
      <c r="G3164" t="s">
        <v>5247</v>
      </c>
      <c r="H3164" t="s">
        <v>8301</v>
      </c>
      <c r="I3164" t="s">
        <v>14</v>
      </c>
      <c r="J3164" t="s">
        <v>2454</v>
      </c>
      <c r="K3164">
        <v>16</v>
      </c>
      <c r="L3164" t="s">
        <v>4558</v>
      </c>
      <c r="M3164">
        <v>0.120490916853126</v>
      </c>
      <c r="N3164">
        <v>0.52469646258202596</v>
      </c>
    </row>
    <row r="3165" spans="1:14">
      <c r="A3165" t="s">
        <v>3017</v>
      </c>
      <c r="B3165">
        <v>4</v>
      </c>
      <c r="C3165">
        <v>130328774</v>
      </c>
      <c r="D3165">
        <v>131249929</v>
      </c>
      <c r="E3165" t="s">
        <v>4448</v>
      </c>
      <c r="F3165">
        <v>0</v>
      </c>
      <c r="G3165" t="s">
        <v>5247</v>
      </c>
      <c r="H3165" t="s">
        <v>8302</v>
      </c>
      <c r="I3165" t="s">
        <v>14</v>
      </c>
      <c r="J3165" t="s">
        <v>2454</v>
      </c>
      <c r="K3165">
        <v>16</v>
      </c>
      <c r="L3165" t="s">
        <v>5247</v>
      </c>
      <c r="M3165">
        <v>0</v>
      </c>
      <c r="N3165">
        <v>0.193607680534436</v>
      </c>
    </row>
    <row r="3166" spans="1:14">
      <c r="A3166" t="s">
        <v>3018</v>
      </c>
      <c r="B3166">
        <v>1</v>
      </c>
      <c r="C3166">
        <v>164107036</v>
      </c>
      <c r="D3166">
        <v>164076273</v>
      </c>
      <c r="E3166" t="s">
        <v>4448</v>
      </c>
      <c r="F3166">
        <v>0</v>
      </c>
      <c r="G3166" t="s">
        <v>5247</v>
      </c>
      <c r="H3166" t="s">
        <v>8303</v>
      </c>
      <c r="I3166" t="s">
        <v>14</v>
      </c>
      <c r="J3166" t="s">
        <v>2454</v>
      </c>
      <c r="K3166">
        <v>16</v>
      </c>
      <c r="L3166" t="s">
        <v>5247</v>
      </c>
      <c r="M3166">
        <v>0</v>
      </c>
      <c r="N3166">
        <v>0.193607680534436</v>
      </c>
    </row>
    <row r="3167" spans="1:14">
      <c r="A3167" t="s">
        <v>3019</v>
      </c>
      <c r="B3167">
        <v>13</v>
      </c>
      <c r="C3167">
        <v>105263733</v>
      </c>
      <c r="D3167">
        <v>105916084</v>
      </c>
      <c r="E3167" t="s">
        <v>4448</v>
      </c>
      <c r="F3167">
        <v>0</v>
      </c>
      <c r="G3167" t="s">
        <v>5247</v>
      </c>
      <c r="H3167" t="s">
        <v>8304</v>
      </c>
      <c r="I3167" t="s">
        <v>14</v>
      </c>
      <c r="J3167" t="s">
        <v>2454</v>
      </c>
      <c r="K3167">
        <v>16</v>
      </c>
      <c r="L3167" t="s">
        <v>5247</v>
      </c>
      <c r="M3167">
        <v>0</v>
      </c>
      <c r="N3167">
        <v>0.193607680534436</v>
      </c>
    </row>
    <row r="3168" spans="1:14">
      <c r="A3168" t="s">
        <v>3020</v>
      </c>
      <c r="B3168">
        <v>21</v>
      </c>
      <c r="C3168">
        <v>15339589</v>
      </c>
      <c r="D3168">
        <v>16711908</v>
      </c>
      <c r="E3168" t="s">
        <v>4448</v>
      </c>
      <c r="F3168">
        <v>0</v>
      </c>
      <c r="G3168" t="s">
        <v>5247</v>
      </c>
      <c r="H3168" t="s">
        <v>8305</v>
      </c>
      <c r="I3168" t="s">
        <v>14</v>
      </c>
      <c r="J3168" t="s">
        <v>2454</v>
      </c>
      <c r="K3168">
        <v>16</v>
      </c>
      <c r="L3168" t="s">
        <v>5247</v>
      </c>
      <c r="M3168">
        <v>0</v>
      </c>
      <c r="N3168">
        <v>0.193607680534436</v>
      </c>
    </row>
    <row r="3169" spans="1:14">
      <c r="A3169" t="s">
        <v>3021</v>
      </c>
      <c r="B3169">
        <v>20</v>
      </c>
      <c r="C3169">
        <v>60948393</v>
      </c>
      <c r="D3169">
        <v>59523449</v>
      </c>
      <c r="E3169" t="s">
        <v>4448</v>
      </c>
      <c r="F3169">
        <v>0</v>
      </c>
      <c r="G3169" t="s">
        <v>5247</v>
      </c>
      <c r="H3169" t="s">
        <v>8306</v>
      </c>
      <c r="I3169" t="s">
        <v>14</v>
      </c>
      <c r="J3169" t="s">
        <v>2454</v>
      </c>
      <c r="K3169">
        <v>16</v>
      </c>
      <c r="L3169" t="s">
        <v>5247</v>
      </c>
      <c r="M3169">
        <v>0</v>
      </c>
      <c r="N3169">
        <v>0.193607680534436</v>
      </c>
    </row>
    <row r="3170" spans="1:14">
      <c r="A3170" t="s">
        <v>3022</v>
      </c>
      <c r="B3170">
        <v>20</v>
      </c>
      <c r="C3170">
        <v>60948062</v>
      </c>
      <c r="D3170">
        <v>59523118</v>
      </c>
      <c r="E3170" t="s">
        <v>4448</v>
      </c>
      <c r="F3170">
        <v>0</v>
      </c>
      <c r="G3170" t="s">
        <v>5247</v>
      </c>
      <c r="H3170" t="s">
        <v>8307</v>
      </c>
      <c r="I3170" t="s">
        <v>14</v>
      </c>
      <c r="J3170" t="s">
        <v>2454</v>
      </c>
      <c r="K3170">
        <v>16</v>
      </c>
      <c r="L3170" t="s">
        <v>5247</v>
      </c>
      <c r="M3170">
        <v>0</v>
      </c>
      <c r="N3170">
        <v>0.193607680534436</v>
      </c>
    </row>
    <row r="3171" spans="1:14">
      <c r="A3171" t="s">
        <v>3023</v>
      </c>
      <c r="B3171">
        <v>2</v>
      </c>
      <c r="C3171">
        <v>234763462</v>
      </c>
      <c r="D3171">
        <v>235672106</v>
      </c>
      <c r="E3171" t="s">
        <v>4448</v>
      </c>
      <c r="F3171">
        <v>0.06</v>
      </c>
      <c r="G3171" t="s">
        <v>5247</v>
      </c>
      <c r="H3171" t="s">
        <v>8308</v>
      </c>
      <c r="I3171" t="s">
        <v>14</v>
      </c>
      <c r="J3171" t="s">
        <v>2454</v>
      </c>
      <c r="K3171">
        <v>16</v>
      </c>
      <c r="L3171" t="s">
        <v>4460</v>
      </c>
      <c r="M3171">
        <v>1.03676375678321E-2</v>
      </c>
      <c r="N3171">
        <v>0.28000712130247202</v>
      </c>
    </row>
    <row r="3172" spans="1:14">
      <c r="A3172" t="s">
        <v>3024</v>
      </c>
      <c r="B3172">
        <v>7</v>
      </c>
      <c r="C3172">
        <v>9549620</v>
      </c>
      <c r="D3172">
        <v>9589250</v>
      </c>
      <c r="E3172" t="s">
        <v>4448</v>
      </c>
      <c r="F3172">
        <v>0.03</v>
      </c>
      <c r="G3172" t="s">
        <v>5247</v>
      </c>
      <c r="H3172" t="s">
        <v>8309</v>
      </c>
      <c r="I3172" t="s">
        <v>14</v>
      </c>
      <c r="J3172" t="s">
        <v>2454</v>
      </c>
      <c r="K3172">
        <v>16</v>
      </c>
      <c r="L3172" t="s">
        <v>4556</v>
      </c>
      <c r="M3172">
        <v>3.0372082184858002E-3</v>
      </c>
      <c r="N3172">
        <v>0.23895401148388401</v>
      </c>
    </row>
    <row r="3173" spans="1:14">
      <c r="A3173" t="s">
        <v>3025</v>
      </c>
      <c r="B3173">
        <v>7</v>
      </c>
      <c r="C3173">
        <v>156067230</v>
      </c>
      <c r="D3173">
        <v>155859924</v>
      </c>
      <c r="E3173" t="s">
        <v>4448</v>
      </c>
      <c r="F3173">
        <v>0</v>
      </c>
      <c r="G3173" t="s">
        <v>5247</v>
      </c>
      <c r="H3173" t="s">
        <v>8310</v>
      </c>
      <c r="I3173" t="s">
        <v>14</v>
      </c>
      <c r="J3173" t="s">
        <v>2454</v>
      </c>
      <c r="K3173">
        <v>16</v>
      </c>
      <c r="L3173" t="s">
        <v>5247</v>
      </c>
      <c r="M3173">
        <v>0</v>
      </c>
      <c r="N3173">
        <v>0.193607680534436</v>
      </c>
    </row>
    <row r="3174" spans="1:14">
      <c r="A3174" t="s">
        <v>3026</v>
      </c>
      <c r="B3174">
        <v>10</v>
      </c>
      <c r="C3174">
        <v>3898353</v>
      </c>
      <c r="D3174">
        <v>3940545</v>
      </c>
      <c r="E3174" t="s">
        <v>4448</v>
      </c>
      <c r="F3174">
        <v>0</v>
      </c>
      <c r="G3174" t="s">
        <v>5247</v>
      </c>
      <c r="H3174" t="s">
        <v>8311</v>
      </c>
      <c r="I3174" t="s">
        <v>14</v>
      </c>
      <c r="J3174" t="s">
        <v>2454</v>
      </c>
      <c r="K3174">
        <v>16</v>
      </c>
      <c r="L3174" t="s">
        <v>5247</v>
      </c>
      <c r="M3174">
        <v>0</v>
      </c>
      <c r="N3174">
        <v>0.193607680534436</v>
      </c>
    </row>
    <row r="3175" spans="1:14">
      <c r="A3175" t="s">
        <v>3027</v>
      </c>
      <c r="B3175">
        <v>1</v>
      </c>
      <c r="C3175">
        <v>4033495</v>
      </c>
      <c r="D3175">
        <v>4093555</v>
      </c>
      <c r="E3175" t="s">
        <v>4448</v>
      </c>
      <c r="F3175">
        <v>0</v>
      </c>
      <c r="G3175" t="s">
        <v>5247</v>
      </c>
      <c r="H3175" t="s">
        <v>8312</v>
      </c>
      <c r="I3175" t="s">
        <v>14</v>
      </c>
      <c r="J3175" t="s">
        <v>2454</v>
      </c>
      <c r="K3175">
        <v>16</v>
      </c>
      <c r="L3175" t="s">
        <v>5247</v>
      </c>
      <c r="M3175">
        <v>0</v>
      </c>
      <c r="N3175">
        <v>0.193607680534436</v>
      </c>
    </row>
    <row r="3176" spans="1:14">
      <c r="A3176" t="s">
        <v>3028</v>
      </c>
      <c r="B3176">
        <v>11</v>
      </c>
      <c r="C3176">
        <v>39376009</v>
      </c>
      <c r="D3176">
        <v>39397559</v>
      </c>
      <c r="E3176" t="s">
        <v>4448</v>
      </c>
      <c r="F3176">
        <v>0</v>
      </c>
      <c r="G3176" t="s">
        <v>5247</v>
      </c>
      <c r="H3176" t="s">
        <v>8313</v>
      </c>
      <c r="I3176" t="s">
        <v>14</v>
      </c>
      <c r="J3176" t="s">
        <v>2454</v>
      </c>
      <c r="K3176">
        <v>16</v>
      </c>
      <c r="L3176" t="s">
        <v>5247</v>
      </c>
      <c r="M3176">
        <v>0</v>
      </c>
      <c r="N3176">
        <v>0.193607680534436</v>
      </c>
    </row>
    <row r="3177" spans="1:14">
      <c r="A3177" t="s">
        <v>3029</v>
      </c>
      <c r="B3177">
        <v>2</v>
      </c>
      <c r="C3177">
        <v>41292740</v>
      </c>
      <c r="D3177">
        <v>41519880</v>
      </c>
      <c r="E3177" t="s">
        <v>4448</v>
      </c>
      <c r="F3177">
        <v>0</v>
      </c>
      <c r="G3177" t="s">
        <v>5247</v>
      </c>
      <c r="H3177" t="s">
        <v>8314</v>
      </c>
      <c r="I3177" t="s">
        <v>14</v>
      </c>
      <c r="J3177" t="s">
        <v>2454</v>
      </c>
      <c r="K3177">
        <v>16</v>
      </c>
      <c r="L3177" t="s">
        <v>5247</v>
      </c>
      <c r="M3177">
        <v>0</v>
      </c>
      <c r="N3177">
        <v>0.193607680534436</v>
      </c>
    </row>
    <row r="3178" spans="1:14">
      <c r="A3178" t="s">
        <v>3030</v>
      </c>
      <c r="B3178">
        <v>10</v>
      </c>
      <c r="C3178">
        <v>4357851</v>
      </c>
      <c r="D3178">
        <v>4400043</v>
      </c>
      <c r="E3178" t="s">
        <v>4448</v>
      </c>
      <c r="F3178">
        <v>0</v>
      </c>
      <c r="G3178" t="s">
        <v>5247</v>
      </c>
      <c r="H3178" t="s">
        <v>7334</v>
      </c>
      <c r="I3178" t="s">
        <v>14</v>
      </c>
      <c r="J3178" t="s">
        <v>2454</v>
      </c>
      <c r="K3178">
        <v>16</v>
      </c>
      <c r="L3178" t="s">
        <v>5247</v>
      </c>
      <c r="M3178">
        <v>0</v>
      </c>
      <c r="N3178">
        <v>0.193607680534436</v>
      </c>
    </row>
    <row r="3179" spans="1:14">
      <c r="A3179" t="s">
        <v>3031</v>
      </c>
      <c r="B3179">
        <v>3</v>
      </c>
      <c r="C3179">
        <v>6471947</v>
      </c>
      <c r="D3179">
        <v>6513634</v>
      </c>
      <c r="E3179" t="s">
        <v>4448</v>
      </c>
      <c r="F3179">
        <v>0.2</v>
      </c>
      <c r="G3179" t="s">
        <v>5247</v>
      </c>
      <c r="H3179" t="s">
        <v>8315</v>
      </c>
      <c r="I3179" t="s">
        <v>14</v>
      </c>
      <c r="J3179" t="s">
        <v>2454</v>
      </c>
      <c r="K3179">
        <v>16</v>
      </c>
      <c r="L3179" t="s">
        <v>4484</v>
      </c>
      <c r="M3179">
        <v>7.2742662037867001E-2</v>
      </c>
      <c r="N3179">
        <v>0.44342194628279502</v>
      </c>
    </row>
    <row r="3180" spans="1:14">
      <c r="A3180" t="s">
        <v>3032</v>
      </c>
      <c r="B3180">
        <v>1</v>
      </c>
      <c r="C3180">
        <v>14160403</v>
      </c>
      <c r="D3180">
        <v>14486898</v>
      </c>
      <c r="E3180" t="s">
        <v>4448</v>
      </c>
      <c r="F3180">
        <v>0</v>
      </c>
      <c r="G3180" t="s">
        <v>5247</v>
      </c>
      <c r="H3180" t="s">
        <v>8316</v>
      </c>
      <c r="I3180" t="s">
        <v>14</v>
      </c>
      <c r="J3180" t="s">
        <v>2454</v>
      </c>
      <c r="K3180">
        <v>16</v>
      </c>
      <c r="L3180" t="s">
        <v>5247</v>
      </c>
      <c r="M3180">
        <v>0</v>
      </c>
      <c r="N3180">
        <v>0.193607680534436</v>
      </c>
    </row>
    <row r="3181" spans="1:14">
      <c r="A3181" t="s">
        <v>3033</v>
      </c>
      <c r="B3181">
        <v>5</v>
      </c>
      <c r="C3181">
        <v>4884266</v>
      </c>
      <c r="D3181">
        <v>4884379</v>
      </c>
      <c r="E3181" t="s">
        <v>4448</v>
      </c>
      <c r="F3181">
        <v>0</v>
      </c>
      <c r="G3181" t="s">
        <v>5247</v>
      </c>
      <c r="H3181" t="s">
        <v>8317</v>
      </c>
      <c r="I3181" t="s">
        <v>14</v>
      </c>
      <c r="J3181" t="s">
        <v>2454</v>
      </c>
      <c r="K3181">
        <v>16</v>
      </c>
      <c r="L3181" t="s">
        <v>5247</v>
      </c>
      <c r="M3181">
        <v>0</v>
      </c>
      <c r="N3181">
        <v>0.193607680534436</v>
      </c>
    </row>
    <row r="3182" spans="1:14">
      <c r="A3182" t="s">
        <v>3034</v>
      </c>
      <c r="B3182">
        <v>18</v>
      </c>
      <c r="C3182">
        <v>76658648</v>
      </c>
      <c r="D3182">
        <v>74370605</v>
      </c>
      <c r="E3182" t="s">
        <v>4448</v>
      </c>
      <c r="F3182">
        <v>0.06</v>
      </c>
      <c r="G3182" t="s">
        <v>5247</v>
      </c>
      <c r="H3182" t="s">
        <v>8318</v>
      </c>
      <c r="I3182" t="s">
        <v>14</v>
      </c>
      <c r="J3182" t="s">
        <v>2454</v>
      </c>
      <c r="K3182">
        <v>16</v>
      </c>
      <c r="L3182" t="s">
        <v>4460</v>
      </c>
      <c r="M3182">
        <v>1.03676375678321E-2</v>
      </c>
      <c r="N3182">
        <v>0.28000712130247202</v>
      </c>
    </row>
    <row r="3183" spans="1:14">
      <c r="A3183" t="s">
        <v>3035</v>
      </c>
      <c r="B3183">
        <v>21</v>
      </c>
      <c r="C3183">
        <v>24627255</v>
      </c>
      <c r="D3183">
        <v>25999569</v>
      </c>
      <c r="E3183" t="s">
        <v>4448</v>
      </c>
      <c r="F3183">
        <v>0</v>
      </c>
      <c r="G3183" t="s">
        <v>5247</v>
      </c>
      <c r="H3183" t="s">
        <v>8319</v>
      </c>
      <c r="I3183" t="s">
        <v>14</v>
      </c>
      <c r="J3183" t="s">
        <v>2454</v>
      </c>
      <c r="K3183">
        <v>16</v>
      </c>
      <c r="L3183" t="s">
        <v>5247</v>
      </c>
      <c r="M3183">
        <v>0</v>
      </c>
      <c r="N3183">
        <v>0.193607680534436</v>
      </c>
    </row>
    <row r="3184" spans="1:14">
      <c r="A3184" t="s">
        <v>3036</v>
      </c>
      <c r="B3184">
        <v>7</v>
      </c>
      <c r="C3184">
        <v>156105179</v>
      </c>
      <c r="D3184">
        <v>155897873</v>
      </c>
      <c r="E3184" t="s">
        <v>4448</v>
      </c>
      <c r="F3184">
        <v>0</v>
      </c>
      <c r="G3184" t="s">
        <v>5247</v>
      </c>
      <c r="H3184" t="s">
        <v>8320</v>
      </c>
      <c r="I3184" t="s">
        <v>14</v>
      </c>
      <c r="J3184" t="s">
        <v>2454</v>
      </c>
      <c r="K3184">
        <v>16</v>
      </c>
      <c r="L3184" t="s">
        <v>5247</v>
      </c>
      <c r="M3184">
        <v>0</v>
      </c>
      <c r="N3184">
        <v>0.193607680534436</v>
      </c>
    </row>
    <row r="3185" spans="1:14">
      <c r="A3185" t="s">
        <v>3037</v>
      </c>
      <c r="B3185">
        <v>13</v>
      </c>
      <c r="C3185">
        <v>70644007</v>
      </c>
      <c r="D3185">
        <v>71218139</v>
      </c>
      <c r="E3185" t="s">
        <v>4448</v>
      </c>
      <c r="F3185">
        <v>0</v>
      </c>
      <c r="G3185" t="s">
        <v>5247</v>
      </c>
      <c r="H3185" t="s">
        <v>8321</v>
      </c>
      <c r="I3185" t="s">
        <v>14</v>
      </c>
      <c r="J3185" t="s">
        <v>2454</v>
      </c>
      <c r="K3185">
        <v>16</v>
      </c>
      <c r="L3185" t="s">
        <v>5247</v>
      </c>
      <c r="M3185">
        <v>0</v>
      </c>
      <c r="N3185">
        <v>0.193607680534436</v>
      </c>
    </row>
    <row r="3186" spans="1:14">
      <c r="A3186" t="s">
        <v>3038</v>
      </c>
      <c r="B3186">
        <v>13</v>
      </c>
      <c r="C3186">
        <v>105275140</v>
      </c>
      <c r="D3186">
        <v>105927491</v>
      </c>
      <c r="E3186" t="s">
        <v>4448</v>
      </c>
      <c r="F3186">
        <v>0.05</v>
      </c>
      <c r="G3186" t="s">
        <v>5247</v>
      </c>
      <c r="H3186" t="s">
        <v>8322</v>
      </c>
      <c r="I3186" t="s">
        <v>14</v>
      </c>
      <c r="J3186" t="s">
        <v>2454</v>
      </c>
      <c r="K3186">
        <v>16</v>
      </c>
      <c r="L3186" t="s">
        <v>4544</v>
      </c>
      <c r="M3186">
        <v>7.5593352321114398E-3</v>
      </c>
      <c r="N3186">
        <v>0.26668757724888098</v>
      </c>
    </row>
    <row r="3187" spans="1:14">
      <c r="A3187" t="s">
        <v>3039</v>
      </c>
      <c r="B3187">
        <v>9</v>
      </c>
      <c r="C3187">
        <v>107791628</v>
      </c>
      <c r="D3187">
        <v>110553909</v>
      </c>
      <c r="E3187" t="s">
        <v>4448</v>
      </c>
      <c r="F3187">
        <v>0</v>
      </c>
      <c r="G3187" t="s">
        <v>5247</v>
      </c>
      <c r="H3187" t="s">
        <v>8323</v>
      </c>
      <c r="I3187" t="s">
        <v>14</v>
      </c>
      <c r="J3187" t="s">
        <v>2454</v>
      </c>
      <c r="K3187">
        <v>16</v>
      </c>
      <c r="L3187" t="s">
        <v>5247</v>
      </c>
      <c r="M3187">
        <v>0</v>
      </c>
      <c r="N3187">
        <v>0.193607680534436</v>
      </c>
    </row>
    <row r="3188" spans="1:14">
      <c r="A3188" t="s">
        <v>3040</v>
      </c>
      <c r="B3188">
        <v>20</v>
      </c>
      <c r="C3188">
        <v>60960012</v>
      </c>
      <c r="D3188">
        <v>59535068</v>
      </c>
      <c r="E3188" t="s">
        <v>4448</v>
      </c>
      <c r="F3188">
        <v>0</v>
      </c>
      <c r="G3188" t="s">
        <v>5247</v>
      </c>
      <c r="H3188" t="s">
        <v>8324</v>
      </c>
      <c r="I3188" t="s">
        <v>14</v>
      </c>
      <c r="J3188" t="s">
        <v>2454</v>
      </c>
      <c r="K3188">
        <v>16</v>
      </c>
      <c r="L3188" t="s">
        <v>5247</v>
      </c>
      <c r="M3188">
        <v>0</v>
      </c>
      <c r="N3188">
        <v>0.193607680534436</v>
      </c>
    </row>
    <row r="3189" spans="1:14">
      <c r="A3189" t="s">
        <v>3041</v>
      </c>
      <c r="B3189">
        <v>9</v>
      </c>
      <c r="C3189">
        <v>13622197</v>
      </c>
      <c r="D3189">
        <v>13622196</v>
      </c>
      <c r="E3189" t="s">
        <v>4448</v>
      </c>
      <c r="F3189">
        <v>0</v>
      </c>
      <c r="G3189" t="s">
        <v>5247</v>
      </c>
      <c r="H3189" t="s">
        <v>7792</v>
      </c>
      <c r="I3189" t="s">
        <v>14</v>
      </c>
      <c r="J3189" t="s">
        <v>2454</v>
      </c>
      <c r="K3189">
        <v>16</v>
      </c>
      <c r="L3189" t="s">
        <v>5247</v>
      </c>
      <c r="M3189">
        <v>0</v>
      </c>
      <c r="N3189">
        <v>0.193607680534436</v>
      </c>
    </row>
    <row r="3190" spans="1:14">
      <c r="A3190" t="s">
        <v>3042</v>
      </c>
      <c r="B3190">
        <v>22</v>
      </c>
      <c r="C3190">
        <v>47306442</v>
      </c>
      <c r="D3190">
        <v>47702192</v>
      </c>
      <c r="E3190" t="s">
        <v>4448</v>
      </c>
      <c r="F3190">
        <v>0</v>
      </c>
      <c r="G3190" t="s">
        <v>5247</v>
      </c>
      <c r="H3190" t="s">
        <v>8325</v>
      </c>
      <c r="I3190" t="s">
        <v>14</v>
      </c>
      <c r="J3190" t="s">
        <v>2454</v>
      </c>
      <c r="K3190">
        <v>16</v>
      </c>
      <c r="L3190" t="s">
        <v>5247</v>
      </c>
      <c r="M3190">
        <v>0</v>
      </c>
      <c r="N3190">
        <v>0.193607680534436</v>
      </c>
    </row>
    <row r="3191" spans="1:14">
      <c r="A3191" t="s">
        <v>3043</v>
      </c>
      <c r="B3191">
        <v>5</v>
      </c>
      <c r="C3191">
        <v>2533234</v>
      </c>
      <c r="D3191">
        <v>2533348</v>
      </c>
      <c r="E3191" t="s">
        <v>4448</v>
      </c>
      <c r="F3191">
        <v>0.01</v>
      </c>
      <c r="G3191" t="s">
        <v>5247</v>
      </c>
      <c r="H3191" t="s">
        <v>8326</v>
      </c>
      <c r="I3191" t="s">
        <v>14</v>
      </c>
      <c r="J3191" t="s">
        <v>2454</v>
      </c>
      <c r="K3191">
        <v>16</v>
      </c>
      <c r="L3191" t="s">
        <v>4525</v>
      </c>
      <c r="M3191">
        <v>3.8518796935948E-4</v>
      </c>
      <c r="N3191">
        <v>0.20935033895438801</v>
      </c>
    </row>
    <row r="3192" spans="1:14">
      <c r="A3192" t="s">
        <v>3044</v>
      </c>
      <c r="B3192">
        <v>2</v>
      </c>
      <c r="C3192">
        <v>5164671</v>
      </c>
      <c r="D3192">
        <v>5304804</v>
      </c>
      <c r="E3192" t="s">
        <v>4448</v>
      </c>
      <c r="F3192">
        <v>0.02</v>
      </c>
      <c r="G3192" t="s">
        <v>5247</v>
      </c>
      <c r="H3192" t="s">
        <v>8327</v>
      </c>
      <c r="I3192" t="s">
        <v>14</v>
      </c>
      <c r="J3192" t="s">
        <v>2454</v>
      </c>
      <c r="K3192">
        <v>16</v>
      </c>
      <c r="L3192" t="s">
        <v>4475</v>
      </c>
      <c r="M3192">
        <v>1.4372521617873901E-3</v>
      </c>
      <c r="N3192">
        <v>0.224426121151272</v>
      </c>
    </row>
    <row r="3193" spans="1:14">
      <c r="A3193" t="s">
        <v>3045</v>
      </c>
      <c r="B3193">
        <v>14</v>
      </c>
      <c r="C3193">
        <v>82835999</v>
      </c>
      <c r="D3193">
        <v>83302343</v>
      </c>
      <c r="E3193" t="s">
        <v>4448</v>
      </c>
      <c r="F3193">
        <v>0</v>
      </c>
      <c r="G3193" t="s">
        <v>5247</v>
      </c>
      <c r="H3193" t="s">
        <v>8328</v>
      </c>
      <c r="I3193" t="s">
        <v>14</v>
      </c>
      <c r="J3193" t="s">
        <v>2454</v>
      </c>
      <c r="K3193">
        <v>16</v>
      </c>
      <c r="L3193" t="s">
        <v>5247</v>
      </c>
      <c r="M3193">
        <v>0</v>
      </c>
      <c r="N3193">
        <v>0.193607680534436</v>
      </c>
    </row>
    <row r="3194" spans="1:14">
      <c r="A3194" t="s">
        <v>3046</v>
      </c>
      <c r="B3194">
        <v>13</v>
      </c>
      <c r="C3194">
        <v>104152434</v>
      </c>
      <c r="D3194">
        <v>104804784</v>
      </c>
      <c r="E3194" t="s">
        <v>4448</v>
      </c>
      <c r="F3194">
        <v>0</v>
      </c>
      <c r="G3194" t="s">
        <v>5247</v>
      </c>
      <c r="H3194" t="s">
        <v>8329</v>
      </c>
      <c r="I3194" t="s">
        <v>14</v>
      </c>
      <c r="J3194" t="s">
        <v>2454</v>
      </c>
      <c r="K3194">
        <v>16</v>
      </c>
      <c r="L3194" t="s">
        <v>5247</v>
      </c>
      <c r="M3194">
        <v>0</v>
      </c>
      <c r="N3194">
        <v>0.193607680534436</v>
      </c>
    </row>
    <row r="3195" spans="1:14">
      <c r="A3195" t="s">
        <v>3047</v>
      </c>
      <c r="B3195">
        <v>12</v>
      </c>
      <c r="C3195">
        <v>115490797</v>
      </c>
      <c r="D3195">
        <v>115928602</v>
      </c>
      <c r="E3195" t="s">
        <v>4448</v>
      </c>
      <c r="F3195">
        <v>0</v>
      </c>
      <c r="G3195" t="s">
        <v>5247</v>
      </c>
      <c r="H3195" t="s">
        <v>8330</v>
      </c>
      <c r="I3195" t="s">
        <v>14</v>
      </c>
      <c r="J3195" t="s">
        <v>2454</v>
      </c>
      <c r="K3195">
        <v>16</v>
      </c>
      <c r="L3195" t="s">
        <v>5247</v>
      </c>
      <c r="M3195">
        <v>0</v>
      </c>
      <c r="N3195">
        <v>0.193607680534436</v>
      </c>
    </row>
    <row r="3196" spans="1:14">
      <c r="A3196" t="s">
        <v>3048</v>
      </c>
      <c r="B3196">
        <v>14</v>
      </c>
      <c r="C3196">
        <v>82784962</v>
      </c>
      <c r="D3196">
        <v>83251306</v>
      </c>
      <c r="E3196" t="s">
        <v>4448</v>
      </c>
      <c r="F3196">
        <v>0</v>
      </c>
      <c r="G3196" t="s">
        <v>5247</v>
      </c>
      <c r="H3196" t="s">
        <v>8331</v>
      </c>
      <c r="I3196" t="s">
        <v>14</v>
      </c>
      <c r="J3196" t="s">
        <v>2454</v>
      </c>
      <c r="K3196">
        <v>16</v>
      </c>
      <c r="L3196" t="s">
        <v>5247</v>
      </c>
      <c r="M3196">
        <v>0</v>
      </c>
      <c r="N3196">
        <v>0.193607680534436</v>
      </c>
    </row>
    <row r="3197" spans="1:14">
      <c r="A3197" t="s">
        <v>3049</v>
      </c>
      <c r="B3197">
        <v>13</v>
      </c>
      <c r="C3197">
        <v>81456226</v>
      </c>
      <c r="D3197">
        <v>82030361</v>
      </c>
      <c r="E3197" t="s">
        <v>4448</v>
      </c>
      <c r="F3197">
        <v>0</v>
      </c>
      <c r="G3197" t="s">
        <v>5247</v>
      </c>
      <c r="H3197" t="s">
        <v>8332</v>
      </c>
      <c r="I3197" t="s">
        <v>14</v>
      </c>
      <c r="J3197" t="s">
        <v>2454</v>
      </c>
      <c r="K3197">
        <v>16</v>
      </c>
      <c r="L3197" t="s">
        <v>5247</v>
      </c>
      <c r="M3197">
        <v>0</v>
      </c>
      <c r="N3197">
        <v>0.193607680534436</v>
      </c>
    </row>
    <row r="3198" spans="1:14">
      <c r="A3198" t="s">
        <v>3050</v>
      </c>
      <c r="B3198">
        <v>11</v>
      </c>
      <c r="C3198">
        <v>116363140</v>
      </c>
      <c r="D3198">
        <v>116233857</v>
      </c>
      <c r="E3198" t="s">
        <v>4448</v>
      </c>
      <c r="F3198">
        <v>0.31</v>
      </c>
      <c r="G3198" t="s">
        <v>5247</v>
      </c>
      <c r="H3198" t="s">
        <v>8333</v>
      </c>
      <c r="I3198" t="s">
        <v>14</v>
      </c>
      <c r="J3198" t="s">
        <v>2454</v>
      </c>
      <c r="K3198">
        <v>16</v>
      </c>
      <c r="L3198" t="s">
        <v>4485</v>
      </c>
      <c r="M3198">
        <v>0.13998639527478901</v>
      </c>
      <c r="N3198">
        <v>0.553584523328297</v>
      </c>
    </row>
    <row r="3199" spans="1:14">
      <c r="A3199" t="s">
        <v>3051</v>
      </c>
      <c r="B3199">
        <v>5</v>
      </c>
      <c r="C3199">
        <v>2532438</v>
      </c>
      <c r="D3199">
        <v>2532552</v>
      </c>
      <c r="E3199" t="s">
        <v>4448</v>
      </c>
      <c r="F3199">
        <v>0.35</v>
      </c>
      <c r="G3199" t="s">
        <v>5247</v>
      </c>
      <c r="H3199" t="s">
        <v>8334</v>
      </c>
      <c r="I3199" t="s">
        <v>14</v>
      </c>
      <c r="J3199" t="s">
        <v>2454</v>
      </c>
      <c r="K3199">
        <v>17</v>
      </c>
      <c r="L3199" t="s">
        <v>4489</v>
      </c>
      <c r="M3199">
        <v>0.171015747532657</v>
      </c>
      <c r="N3199">
        <v>0.58427969296999804</v>
      </c>
    </row>
    <row r="3200" spans="1:14">
      <c r="A3200" t="s">
        <v>3054</v>
      </c>
      <c r="B3200">
        <v>17</v>
      </c>
      <c r="C3200">
        <v>72294019</v>
      </c>
      <c r="D3200">
        <v>70290160</v>
      </c>
      <c r="E3200" t="s">
        <v>4448</v>
      </c>
      <c r="F3200">
        <v>0</v>
      </c>
      <c r="G3200" t="s">
        <v>5247</v>
      </c>
      <c r="H3200" t="s">
        <v>8335</v>
      </c>
      <c r="I3200" t="s">
        <v>14</v>
      </c>
      <c r="J3200" t="s">
        <v>2454</v>
      </c>
      <c r="K3200">
        <v>16</v>
      </c>
      <c r="L3200" t="s">
        <v>5247</v>
      </c>
      <c r="M3200">
        <v>0</v>
      </c>
      <c r="N3200">
        <v>0.193607680534436</v>
      </c>
    </row>
    <row r="3201" spans="1:14">
      <c r="A3201" t="s">
        <v>3055</v>
      </c>
      <c r="B3201">
        <v>20</v>
      </c>
      <c r="C3201">
        <v>56900512</v>
      </c>
      <c r="D3201">
        <v>55475568</v>
      </c>
      <c r="E3201" t="s">
        <v>4448</v>
      </c>
      <c r="F3201">
        <v>0</v>
      </c>
      <c r="G3201" t="s">
        <v>5247</v>
      </c>
      <c r="H3201" t="s">
        <v>8336</v>
      </c>
      <c r="I3201" t="s">
        <v>14</v>
      </c>
      <c r="J3201" t="s">
        <v>2454</v>
      </c>
      <c r="K3201">
        <v>16</v>
      </c>
      <c r="L3201" t="s">
        <v>5247</v>
      </c>
      <c r="M3201">
        <v>0</v>
      </c>
      <c r="N3201">
        <v>0.193607680534436</v>
      </c>
    </row>
    <row r="3202" spans="1:14">
      <c r="A3202" t="s">
        <v>3056</v>
      </c>
      <c r="B3202">
        <v>22</v>
      </c>
      <c r="C3202">
        <v>27451357</v>
      </c>
      <c r="D3202">
        <v>27847318</v>
      </c>
      <c r="E3202" t="s">
        <v>4448</v>
      </c>
      <c r="F3202">
        <v>0</v>
      </c>
      <c r="G3202" t="s">
        <v>5247</v>
      </c>
      <c r="H3202" t="s">
        <v>8337</v>
      </c>
      <c r="I3202" t="s">
        <v>14</v>
      </c>
      <c r="J3202" t="s">
        <v>2454</v>
      </c>
      <c r="K3202">
        <v>16</v>
      </c>
      <c r="L3202" t="s">
        <v>5247</v>
      </c>
      <c r="M3202">
        <v>0</v>
      </c>
      <c r="N3202">
        <v>0.193607680534436</v>
      </c>
    </row>
    <row r="3203" spans="1:14">
      <c r="A3203" t="s">
        <v>3057</v>
      </c>
      <c r="B3203">
        <v>22</v>
      </c>
      <c r="C3203">
        <v>47303253</v>
      </c>
      <c r="D3203">
        <v>47699003</v>
      </c>
      <c r="E3203" t="s">
        <v>4448</v>
      </c>
      <c r="F3203">
        <v>0</v>
      </c>
      <c r="G3203" t="s">
        <v>5247</v>
      </c>
      <c r="H3203" t="s">
        <v>8338</v>
      </c>
      <c r="I3203" t="s">
        <v>14</v>
      </c>
      <c r="J3203" t="s">
        <v>2454</v>
      </c>
      <c r="K3203">
        <v>16</v>
      </c>
      <c r="L3203" t="s">
        <v>5247</v>
      </c>
      <c r="M3203">
        <v>0</v>
      </c>
      <c r="N3203">
        <v>0.193607680534436</v>
      </c>
    </row>
    <row r="3204" spans="1:14">
      <c r="A3204" t="s">
        <v>3058</v>
      </c>
      <c r="B3204">
        <v>18</v>
      </c>
      <c r="C3204">
        <v>64884769</v>
      </c>
      <c r="D3204">
        <v>62552005</v>
      </c>
      <c r="E3204" t="s">
        <v>4448</v>
      </c>
      <c r="F3204">
        <v>0</v>
      </c>
      <c r="G3204" t="s">
        <v>5247</v>
      </c>
      <c r="H3204" t="s">
        <v>8339</v>
      </c>
      <c r="I3204" t="s">
        <v>14</v>
      </c>
      <c r="J3204" t="s">
        <v>2454</v>
      </c>
      <c r="K3204">
        <v>16</v>
      </c>
      <c r="L3204" t="s">
        <v>5247</v>
      </c>
      <c r="M3204">
        <v>0</v>
      </c>
      <c r="N3204">
        <v>0.193607680534436</v>
      </c>
    </row>
    <row r="3205" spans="1:14">
      <c r="A3205" t="s">
        <v>3059</v>
      </c>
      <c r="B3205">
        <v>7</v>
      </c>
      <c r="C3205">
        <v>156051290</v>
      </c>
      <c r="D3205">
        <v>155843984</v>
      </c>
      <c r="E3205" t="s">
        <v>4448</v>
      </c>
      <c r="F3205">
        <v>0.14000000000000001</v>
      </c>
      <c r="G3205" t="s">
        <v>5247</v>
      </c>
      <c r="H3205" t="s">
        <v>8340</v>
      </c>
      <c r="I3205" t="s">
        <v>14</v>
      </c>
      <c r="J3205" t="s">
        <v>2454</v>
      </c>
      <c r="K3205">
        <v>16</v>
      </c>
      <c r="L3205" t="s">
        <v>4454</v>
      </c>
      <c r="M3205">
        <v>4.1864672574284598E-2</v>
      </c>
      <c r="N3205">
        <v>0.37753285741051001</v>
      </c>
    </row>
    <row r="3206" spans="1:14">
      <c r="A3206" t="s">
        <v>3060</v>
      </c>
      <c r="B3206">
        <v>22</v>
      </c>
      <c r="C3206">
        <v>48268597</v>
      </c>
      <c r="D3206">
        <v>48664409</v>
      </c>
      <c r="E3206" t="s">
        <v>4448</v>
      </c>
      <c r="F3206">
        <v>0</v>
      </c>
      <c r="G3206" t="s">
        <v>5247</v>
      </c>
      <c r="H3206" t="s">
        <v>8341</v>
      </c>
      <c r="I3206" t="s">
        <v>14</v>
      </c>
      <c r="J3206" t="s">
        <v>2454</v>
      </c>
      <c r="K3206">
        <v>16</v>
      </c>
      <c r="L3206" t="s">
        <v>5247</v>
      </c>
      <c r="M3206">
        <v>0</v>
      </c>
      <c r="N3206">
        <v>0.193607680534436</v>
      </c>
    </row>
    <row r="3207" spans="1:14">
      <c r="A3207" t="s">
        <v>3061</v>
      </c>
      <c r="B3207">
        <v>5</v>
      </c>
      <c r="C3207">
        <v>171693016</v>
      </c>
      <c r="D3207">
        <v>171120020</v>
      </c>
      <c r="E3207" t="s">
        <v>4448</v>
      </c>
      <c r="F3207">
        <v>0.04</v>
      </c>
      <c r="G3207" t="s">
        <v>5247</v>
      </c>
      <c r="H3207" t="s">
        <v>8342</v>
      </c>
      <c r="I3207" t="s">
        <v>14</v>
      </c>
      <c r="J3207" t="s">
        <v>2454</v>
      </c>
      <c r="K3207">
        <v>16</v>
      </c>
      <c r="L3207" t="s">
        <v>4479</v>
      </c>
      <c r="M3207">
        <v>5.0993162064629704E-3</v>
      </c>
      <c r="N3207">
        <v>0.25301974988521903</v>
      </c>
    </row>
    <row r="3208" spans="1:14">
      <c r="A3208" t="s">
        <v>3062</v>
      </c>
      <c r="B3208">
        <v>18</v>
      </c>
      <c r="C3208">
        <v>73546065</v>
      </c>
      <c r="D3208">
        <v>71213300</v>
      </c>
      <c r="E3208" t="s">
        <v>4448</v>
      </c>
      <c r="F3208">
        <v>0.24</v>
      </c>
      <c r="G3208" t="s">
        <v>5247</v>
      </c>
      <c r="H3208" t="s">
        <v>8343</v>
      </c>
      <c r="I3208" t="s">
        <v>14</v>
      </c>
      <c r="J3208" t="s">
        <v>2454</v>
      </c>
      <c r="K3208">
        <v>16</v>
      </c>
      <c r="L3208" t="s">
        <v>4449</v>
      </c>
      <c r="M3208">
        <v>9.5792488470350406E-2</v>
      </c>
      <c r="N3208">
        <v>0.48488350540755698</v>
      </c>
    </row>
    <row r="3209" spans="1:14">
      <c r="A3209" t="s">
        <v>3063</v>
      </c>
      <c r="B3209">
        <v>5</v>
      </c>
      <c r="C3209">
        <v>27842720</v>
      </c>
      <c r="D3209">
        <v>27842827</v>
      </c>
      <c r="E3209" t="s">
        <v>4448</v>
      </c>
      <c r="F3209">
        <v>0</v>
      </c>
      <c r="G3209" t="s">
        <v>5247</v>
      </c>
      <c r="H3209" t="s">
        <v>8344</v>
      </c>
      <c r="I3209" t="s">
        <v>14</v>
      </c>
      <c r="J3209" t="s">
        <v>2454</v>
      </c>
      <c r="K3209">
        <v>16</v>
      </c>
      <c r="L3209" t="s">
        <v>5247</v>
      </c>
      <c r="M3209">
        <v>0</v>
      </c>
      <c r="N3209">
        <v>0.193607680534436</v>
      </c>
    </row>
    <row r="3210" spans="1:14">
      <c r="A3210" t="s">
        <v>3064</v>
      </c>
      <c r="B3210">
        <v>16</v>
      </c>
      <c r="C3210">
        <v>7977505</v>
      </c>
      <c r="D3210">
        <v>8027507</v>
      </c>
      <c r="E3210" t="s">
        <v>4448</v>
      </c>
      <c r="F3210">
        <v>7.0000000000000007E-2</v>
      </c>
      <c r="G3210" t="s">
        <v>5247</v>
      </c>
      <c r="H3210" t="s">
        <v>8345</v>
      </c>
      <c r="I3210" t="s">
        <v>14</v>
      </c>
      <c r="J3210" t="s">
        <v>2454</v>
      </c>
      <c r="K3210">
        <v>16</v>
      </c>
      <c r="L3210" t="s">
        <v>4543</v>
      </c>
      <c r="M3210">
        <v>1.34849283033924E-2</v>
      </c>
      <c r="N3210">
        <v>0.29301767695622299</v>
      </c>
    </row>
    <row r="3211" spans="1:14">
      <c r="A3211" t="s">
        <v>3065</v>
      </c>
      <c r="B3211">
        <v>10</v>
      </c>
      <c r="C3211">
        <v>128582823</v>
      </c>
      <c r="D3211">
        <v>130381087</v>
      </c>
      <c r="E3211" t="s">
        <v>4448</v>
      </c>
      <c r="F3211">
        <v>0.21</v>
      </c>
      <c r="G3211" t="s">
        <v>5247</v>
      </c>
      <c r="H3211" t="s">
        <v>8346</v>
      </c>
      <c r="I3211" t="s">
        <v>14</v>
      </c>
      <c r="J3211" t="s">
        <v>2454</v>
      </c>
      <c r="K3211">
        <v>16</v>
      </c>
      <c r="L3211" t="s">
        <v>4442</v>
      </c>
      <c r="M3211">
        <v>7.8338045832293507E-2</v>
      </c>
      <c r="N3211">
        <v>0.45395440887768002</v>
      </c>
    </row>
    <row r="3212" spans="1:14">
      <c r="A3212" t="s">
        <v>3066</v>
      </c>
      <c r="B3212">
        <v>20</v>
      </c>
      <c r="C3212">
        <v>60943483</v>
      </c>
      <c r="D3212">
        <v>59518539</v>
      </c>
      <c r="E3212" t="s">
        <v>4448</v>
      </c>
      <c r="F3212">
        <v>0</v>
      </c>
      <c r="G3212" t="s">
        <v>5247</v>
      </c>
      <c r="H3212" t="s">
        <v>8347</v>
      </c>
      <c r="I3212" t="s">
        <v>14</v>
      </c>
      <c r="J3212" t="s">
        <v>2454</v>
      </c>
      <c r="K3212">
        <v>16</v>
      </c>
      <c r="L3212" t="s">
        <v>5247</v>
      </c>
      <c r="M3212">
        <v>0</v>
      </c>
      <c r="N3212">
        <v>0.193607680534436</v>
      </c>
    </row>
    <row r="3213" spans="1:14">
      <c r="A3213" t="s">
        <v>3067</v>
      </c>
      <c r="B3213">
        <v>22</v>
      </c>
      <c r="C3213">
        <v>27442013</v>
      </c>
      <c r="D3213">
        <v>27837974</v>
      </c>
      <c r="E3213" t="s">
        <v>4448</v>
      </c>
      <c r="F3213">
        <v>0.01</v>
      </c>
      <c r="G3213" t="s">
        <v>5247</v>
      </c>
      <c r="H3213" t="s">
        <v>8348</v>
      </c>
      <c r="I3213" t="s">
        <v>14</v>
      </c>
      <c r="J3213" t="s">
        <v>2454</v>
      </c>
      <c r="K3213">
        <v>16</v>
      </c>
      <c r="L3213" t="s">
        <v>4525</v>
      </c>
      <c r="M3213">
        <v>3.8518796935948E-4</v>
      </c>
      <c r="N3213">
        <v>0.20935033895438801</v>
      </c>
    </row>
    <row r="3214" spans="1:14">
      <c r="A3214" t="s">
        <v>3068</v>
      </c>
      <c r="B3214">
        <v>22</v>
      </c>
      <c r="C3214">
        <v>47290183</v>
      </c>
      <c r="D3214">
        <v>47685933</v>
      </c>
      <c r="E3214" t="s">
        <v>4448</v>
      </c>
      <c r="F3214">
        <v>0.15</v>
      </c>
      <c r="G3214" t="s">
        <v>5247</v>
      </c>
      <c r="H3214" t="s">
        <v>8349</v>
      </c>
      <c r="I3214" t="s">
        <v>14</v>
      </c>
      <c r="J3214" t="s">
        <v>2454</v>
      </c>
      <c r="K3214">
        <v>16</v>
      </c>
      <c r="L3214" t="s">
        <v>4455</v>
      </c>
      <c r="M3214">
        <v>4.6658155288370001E-2</v>
      </c>
      <c r="N3214">
        <v>0.38886722108573502</v>
      </c>
    </row>
    <row r="3215" spans="1:14">
      <c r="A3215" t="s">
        <v>3069</v>
      </c>
      <c r="B3215">
        <v>22</v>
      </c>
      <c r="C3215">
        <v>49063544</v>
      </c>
      <c r="D3215">
        <v>49459356</v>
      </c>
      <c r="E3215" t="s">
        <v>4448</v>
      </c>
      <c r="F3215">
        <v>0</v>
      </c>
      <c r="G3215" t="s">
        <v>5247</v>
      </c>
      <c r="H3215" t="s">
        <v>8350</v>
      </c>
      <c r="I3215" t="s">
        <v>14</v>
      </c>
      <c r="J3215" t="s">
        <v>2454</v>
      </c>
      <c r="K3215">
        <v>16</v>
      </c>
      <c r="L3215" t="s">
        <v>5247</v>
      </c>
      <c r="M3215">
        <v>0</v>
      </c>
      <c r="N3215">
        <v>0.193607680534436</v>
      </c>
    </row>
    <row r="3216" spans="1:14">
      <c r="A3216" t="s">
        <v>3070</v>
      </c>
      <c r="B3216">
        <v>20</v>
      </c>
      <c r="C3216">
        <v>55656156</v>
      </c>
      <c r="D3216">
        <v>54231214</v>
      </c>
      <c r="E3216" t="s">
        <v>4448</v>
      </c>
      <c r="F3216">
        <v>0.47</v>
      </c>
      <c r="G3216" t="s">
        <v>5247</v>
      </c>
      <c r="H3216" t="s">
        <v>8351</v>
      </c>
      <c r="I3216" t="s">
        <v>13</v>
      </c>
      <c r="J3216" t="s">
        <v>2454</v>
      </c>
      <c r="K3216">
        <v>5</v>
      </c>
      <c r="L3216" t="s">
        <v>4471</v>
      </c>
      <c r="M3216">
        <v>0.15379371175194601</v>
      </c>
      <c r="N3216">
        <v>0.81227523613504504</v>
      </c>
    </row>
    <row r="3217" spans="1:14">
      <c r="A3217" t="s">
        <v>3070</v>
      </c>
      <c r="B3217">
        <v>20</v>
      </c>
      <c r="C3217">
        <v>55656156</v>
      </c>
      <c r="D3217">
        <v>54231214</v>
      </c>
      <c r="E3217" t="s">
        <v>4448</v>
      </c>
      <c r="F3217">
        <v>0.15</v>
      </c>
      <c r="G3217" t="s">
        <v>5247</v>
      </c>
      <c r="H3217" t="s">
        <v>8352</v>
      </c>
      <c r="I3217" t="s">
        <v>14</v>
      </c>
      <c r="J3217" t="s">
        <v>2454</v>
      </c>
      <c r="K3217">
        <v>16</v>
      </c>
      <c r="L3217" t="s">
        <v>4455</v>
      </c>
      <c r="M3217">
        <v>4.6658155288370001E-2</v>
      </c>
      <c r="N3217">
        <v>0.38886722108573502</v>
      </c>
    </row>
    <row r="3218" spans="1:14">
      <c r="A3218" t="s">
        <v>3071</v>
      </c>
      <c r="B3218">
        <v>20</v>
      </c>
      <c r="C3218">
        <v>55691912</v>
      </c>
      <c r="D3218">
        <v>54266968</v>
      </c>
      <c r="E3218" t="s">
        <v>4448</v>
      </c>
      <c r="F3218">
        <v>0.36</v>
      </c>
      <c r="G3218" t="s">
        <v>5247</v>
      </c>
      <c r="H3218" t="s">
        <v>8353</v>
      </c>
      <c r="I3218" t="s">
        <v>10</v>
      </c>
      <c r="J3218" t="s">
        <v>2454</v>
      </c>
      <c r="K3218">
        <v>5</v>
      </c>
      <c r="L3218" t="s">
        <v>4445</v>
      </c>
      <c r="M3218">
        <v>9.8640099433966302E-2</v>
      </c>
      <c r="N3218">
        <v>0.74301499070532295</v>
      </c>
    </row>
    <row r="3219" spans="1:14">
      <c r="A3219" t="s">
        <v>3071</v>
      </c>
      <c r="B3219">
        <v>20</v>
      </c>
      <c r="C3219">
        <v>55691912</v>
      </c>
      <c r="D3219">
        <v>54266968</v>
      </c>
      <c r="E3219" t="s">
        <v>4448</v>
      </c>
      <c r="F3219">
        <v>0.43</v>
      </c>
      <c r="G3219" t="s">
        <v>5247</v>
      </c>
      <c r="H3219" t="s">
        <v>8354</v>
      </c>
      <c r="I3219" t="s">
        <v>14</v>
      </c>
      <c r="J3219" t="s">
        <v>2454</v>
      </c>
      <c r="K3219">
        <v>16</v>
      </c>
      <c r="L3219" t="s">
        <v>4520</v>
      </c>
      <c r="M3219">
        <v>0.22529371473349299</v>
      </c>
      <c r="N3219">
        <v>0.66181136054132805</v>
      </c>
    </row>
    <row r="3220" spans="1:14">
      <c r="A3220" t="s">
        <v>3072</v>
      </c>
      <c r="B3220">
        <v>20</v>
      </c>
      <c r="C3220">
        <v>60948094</v>
      </c>
      <c r="D3220">
        <v>59523150</v>
      </c>
      <c r="E3220" t="s">
        <v>4448</v>
      </c>
      <c r="F3220">
        <v>0</v>
      </c>
      <c r="G3220" t="s">
        <v>5247</v>
      </c>
      <c r="H3220" t="s">
        <v>8355</v>
      </c>
      <c r="I3220" t="s">
        <v>14</v>
      </c>
      <c r="J3220" t="s">
        <v>2454</v>
      </c>
      <c r="K3220">
        <v>16</v>
      </c>
      <c r="L3220" t="s">
        <v>5247</v>
      </c>
      <c r="M3220">
        <v>0</v>
      </c>
      <c r="N3220">
        <v>0.193607680534436</v>
      </c>
    </row>
    <row r="3221" spans="1:14">
      <c r="A3221" t="s">
        <v>3073</v>
      </c>
      <c r="B3221">
        <v>1</v>
      </c>
      <c r="C3221">
        <v>208656198</v>
      </c>
      <c r="D3221">
        <v>208829543</v>
      </c>
      <c r="E3221" t="s">
        <v>4448</v>
      </c>
      <c r="F3221">
        <v>0</v>
      </c>
      <c r="G3221" t="s">
        <v>5247</v>
      </c>
      <c r="H3221" t="s">
        <v>8356</v>
      </c>
      <c r="I3221" t="s">
        <v>14</v>
      </c>
      <c r="J3221" t="s">
        <v>2454</v>
      </c>
      <c r="K3221">
        <v>16</v>
      </c>
      <c r="L3221" t="s">
        <v>5247</v>
      </c>
      <c r="M3221">
        <v>0</v>
      </c>
      <c r="N3221">
        <v>0.193607680534436</v>
      </c>
    </row>
    <row r="3222" spans="1:14">
      <c r="A3222" t="s">
        <v>3074</v>
      </c>
      <c r="B3222">
        <v>6</v>
      </c>
      <c r="C3222">
        <v>14509312</v>
      </c>
      <c r="D3222">
        <v>14509543</v>
      </c>
      <c r="E3222" t="s">
        <v>4448</v>
      </c>
      <c r="F3222">
        <v>0</v>
      </c>
      <c r="G3222" t="s">
        <v>5247</v>
      </c>
      <c r="H3222" t="s">
        <v>8357</v>
      </c>
      <c r="I3222" t="s">
        <v>14</v>
      </c>
      <c r="J3222" t="s">
        <v>2454</v>
      </c>
      <c r="K3222">
        <v>16</v>
      </c>
      <c r="L3222" t="s">
        <v>5247</v>
      </c>
      <c r="M3222">
        <v>0</v>
      </c>
      <c r="N3222">
        <v>0.193607680534436</v>
      </c>
    </row>
    <row r="3223" spans="1:14">
      <c r="A3223" t="s">
        <v>3075</v>
      </c>
      <c r="B3223">
        <v>20</v>
      </c>
      <c r="C3223">
        <v>54875027</v>
      </c>
      <c r="D3223">
        <v>53491566</v>
      </c>
      <c r="E3223" t="s">
        <v>4448</v>
      </c>
      <c r="F3223">
        <v>0.24</v>
      </c>
      <c r="G3223" t="s">
        <v>5247</v>
      </c>
      <c r="H3223" t="s">
        <v>8358</v>
      </c>
      <c r="I3223" t="s">
        <v>14</v>
      </c>
      <c r="J3223" t="s">
        <v>2454</v>
      </c>
      <c r="K3223">
        <v>16</v>
      </c>
      <c r="L3223" t="s">
        <v>4449</v>
      </c>
      <c r="M3223">
        <v>9.5792488470350406E-2</v>
      </c>
      <c r="N3223">
        <v>0.48488350540755698</v>
      </c>
    </row>
    <row r="3224" spans="1:14">
      <c r="A3224" t="s">
        <v>3076</v>
      </c>
      <c r="B3224">
        <v>14</v>
      </c>
      <c r="C3224">
        <v>98212844</v>
      </c>
      <c r="D3224">
        <v>98679181</v>
      </c>
      <c r="E3224" t="s">
        <v>4448</v>
      </c>
      <c r="F3224">
        <v>0</v>
      </c>
      <c r="G3224" t="s">
        <v>5247</v>
      </c>
      <c r="H3224" t="s">
        <v>8359</v>
      </c>
      <c r="I3224" t="s">
        <v>14</v>
      </c>
      <c r="J3224" t="s">
        <v>2454</v>
      </c>
      <c r="K3224">
        <v>16</v>
      </c>
      <c r="L3224" t="s">
        <v>5247</v>
      </c>
      <c r="M3224">
        <v>0</v>
      </c>
      <c r="N3224">
        <v>0.193607680534436</v>
      </c>
    </row>
    <row r="3225" spans="1:14">
      <c r="A3225" t="s">
        <v>3077</v>
      </c>
      <c r="B3225">
        <v>20</v>
      </c>
      <c r="C3225">
        <v>55685887</v>
      </c>
      <c r="D3225">
        <v>54260945</v>
      </c>
      <c r="E3225" t="s">
        <v>4448</v>
      </c>
      <c r="F3225">
        <v>0.23</v>
      </c>
      <c r="G3225" t="s">
        <v>5247</v>
      </c>
      <c r="H3225" t="s">
        <v>8360</v>
      </c>
      <c r="I3225" t="s">
        <v>14</v>
      </c>
      <c r="J3225" t="s">
        <v>2454</v>
      </c>
      <c r="K3225">
        <v>16</v>
      </c>
      <c r="L3225" t="s">
        <v>4478</v>
      </c>
      <c r="M3225">
        <v>8.9866955870574194E-2</v>
      </c>
      <c r="N3225">
        <v>0.47468119161802202</v>
      </c>
    </row>
    <row r="3226" spans="1:14">
      <c r="A3226" t="s">
        <v>3078</v>
      </c>
      <c r="B3226">
        <v>16</v>
      </c>
      <c r="C3226">
        <v>8382393</v>
      </c>
      <c r="D3226">
        <v>8432395</v>
      </c>
      <c r="E3226" t="s">
        <v>4448</v>
      </c>
      <c r="F3226">
        <v>0</v>
      </c>
      <c r="G3226" t="s">
        <v>5247</v>
      </c>
      <c r="H3226" t="s">
        <v>8361</v>
      </c>
      <c r="I3226" t="s">
        <v>14</v>
      </c>
      <c r="J3226" t="s">
        <v>2454</v>
      </c>
      <c r="K3226">
        <v>16</v>
      </c>
      <c r="L3226" t="s">
        <v>5247</v>
      </c>
      <c r="M3226">
        <v>0</v>
      </c>
      <c r="N3226">
        <v>0.193607680534436</v>
      </c>
    </row>
    <row r="3227" spans="1:14">
      <c r="A3227" t="s">
        <v>3079</v>
      </c>
      <c r="B3227">
        <v>20</v>
      </c>
      <c r="C3227">
        <v>56906042</v>
      </c>
      <c r="D3227">
        <v>55481098</v>
      </c>
      <c r="E3227" t="s">
        <v>4448</v>
      </c>
      <c r="F3227">
        <v>0</v>
      </c>
      <c r="G3227" t="s">
        <v>5247</v>
      </c>
      <c r="H3227" t="s">
        <v>8362</v>
      </c>
      <c r="I3227" t="s">
        <v>13</v>
      </c>
      <c r="J3227" t="s">
        <v>2454</v>
      </c>
      <c r="K3227">
        <v>5</v>
      </c>
      <c r="L3227" t="s">
        <v>5247</v>
      </c>
      <c r="M3227">
        <v>3.1392529421349397E-17</v>
      </c>
      <c r="N3227">
        <v>0.43448246478317498</v>
      </c>
    </row>
    <row r="3228" spans="1:14">
      <c r="A3228" t="s">
        <v>3079</v>
      </c>
      <c r="B3228">
        <v>20</v>
      </c>
      <c r="C3228">
        <v>56906042</v>
      </c>
      <c r="D3228">
        <v>55481098</v>
      </c>
      <c r="E3228" t="s">
        <v>4448</v>
      </c>
      <c r="F3228">
        <v>0</v>
      </c>
      <c r="G3228" t="s">
        <v>5247</v>
      </c>
      <c r="H3228" t="s">
        <v>8363</v>
      </c>
      <c r="I3228" t="s">
        <v>14</v>
      </c>
      <c r="J3228" t="s">
        <v>2454</v>
      </c>
      <c r="K3228">
        <v>16</v>
      </c>
      <c r="L3228" t="s">
        <v>5247</v>
      </c>
      <c r="M3228">
        <v>0</v>
      </c>
      <c r="N3228">
        <v>0.193607680534436</v>
      </c>
    </row>
    <row r="3229" spans="1:14">
      <c r="A3229" t="s">
        <v>3080</v>
      </c>
      <c r="B3229">
        <v>20</v>
      </c>
      <c r="C3229">
        <v>60932501</v>
      </c>
      <c r="D3229">
        <v>59507557</v>
      </c>
      <c r="E3229" t="s">
        <v>4448</v>
      </c>
      <c r="F3229">
        <v>0.06</v>
      </c>
      <c r="G3229" t="s">
        <v>5247</v>
      </c>
      <c r="H3229" t="s">
        <v>8364</v>
      </c>
      <c r="I3229" t="s">
        <v>14</v>
      </c>
      <c r="J3229" t="s">
        <v>2454</v>
      </c>
      <c r="K3229">
        <v>16</v>
      </c>
      <c r="L3229" t="s">
        <v>4460</v>
      </c>
      <c r="M3229">
        <v>1.03676375678321E-2</v>
      </c>
      <c r="N3229">
        <v>0.28000712130247202</v>
      </c>
    </row>
    <row r="3230" spans="1:14">
      <c r="A3230" t="s">
        <v>3081</v>
      </c>
      <c r="B3230">
        <v>14</v>
      </c>
      <c r="C3230">
        <v>96032430</v>
      </c>
      <c r="D3230">
        <v>96498767</v>
      </c>
      <c r="E3230" t="s">
        <v>4448</v>
      </c>
      <c r="F3230">
        <v>0</v>
      </c>
      <c r="G3230" t="s">
        <v>5247</v>
      </c>
      <c r="H3230" t="s">
        <v>8365</v>
      </c>
      <c r="I3230" t="s">
        <v>14</v>
      </c>
      <c r="J3230" t="s">
        <v>2454</v>
      </c>
      <c r="K3230">
        <v>16</v>
      </c>
      <c r="L3230" t="s">
        <v>5247</v>
      </c>
      <c r="M3230">
        <v>0</v>
      </c>
      <c r="N3230">
        <v>0.193607680534436</v>
      </c>
    </row>
    <row r="3231" spans="1:14">
      <c r="A3231" t="s">
        <v>3082</v>
      </c>
      <c r="B3231">
        <v>20</v>
      </c>
      <c r="C3231">
        <v>61030499</v>
      </c>
      <c r="D3231">
        <v>59605555</v>
      </c>
      <c r="E3231" t="s">
        <v>4448</v>
      </c>
      <c r="F3231">
        <v>0</v>
      </c>
      <c r="G3231" t="s">
        <v>5247</v>
      </c>
      <c r="H3231" t="s">
        <v>8366</v>
      </c>
      <c r="I3231" t="s">
        <v>10</v>
      </c>
      <c r="J3231" t="s">
        <v>2454</v>
      </c>
      <c r="K3231">
        <v>5</v>
      </c>
      <c r="L3231" t="s">
        <v>5247</v>
      </c>
      <c r="M3231">
        <v>3.1392529421349397E-17</v>
      </c>
      <c r="N3231">
        <v>0.43448246478317498</v>
      </c>
    </row>
    <row r="3232" spans="1:14">
      <c r="A3232" t="s">
        <v>3082</v>
      </c>
      <c r="B3232">
        <v>20</v>
      </c>
      <c r="C3232">
        <v>61030499</v>
      </c>
      <c r="D3232">
        <v>59605555</v>
      </c>
      <c r="E3232" t="s">
        <v>4448</v>
      </c>
      <c r="F3232">
        <v>0.36</v>
      </c>
      <c r="G3232" t="s">
        <v>5247</v>
      </c>
      <c r="H3232" t="s">
        <v>8367</v>
      </c>
      <c r="I3232" t="s">
        <v>14</v>
      </c>
      <c r="J3232" t="s">
        <v>2454</v>
      </c>
      <c r="K3232">
        <v>16</v>
      </c>
      <c r="L3232" t="s">
        <v>4445</v>
      </c>
      <c r="M3232">
        <v>0.17416871224401401</v>
      </c>
      <c r="N3232">
        <v>0.60004143830562895</v>
      </c>
    </row>
    <row r="3233" spans="1:14">
      <c r="A3233" t="s">
        <v>3083</v>
      </c>
      <c r="B3233">
        <v>20</v>
      </c>
      <c r="C3233">
        <v>60954143</v>
      </c>
      <c r="D3233">
        <v>59529199</v>
      </c>
      <c r="E3233" t="s">
        <v>4448</v>
      </c>
      <c r="F3233">
        <v>0.13</v>
      </c>
      <c r="G3233" t="s">
        <v>5247</v>
      </c>
      <c r="H3233" t="s">
        <v>8368</v>
      </c>
      <c r="I3233" t="s">
        <v>10</v>
      </c>
      <c r="J3233" t="s">
        <v>2454</v>
      </c>
      <c r="K3233">
        <v>5</v>
      </c>
      <c r="L3233" t="s">
        <v>4456</v>
      </c>
      <c r="M3233">
        <v>1.6927786999560199E-2</v>
      </c>
      <c r="N3233">
        <v>0.56458923693998897</v>
      </c>
    </row>
    <row r="3234" spans="1:14">
      <c r="A3234" t="s">
        <v>3083</v>
      </c>
      <c r="B3234">
        <v>20</v>
      </c>
      <c r="C3234">
        <v>60954143</v>
      </c>
      <c r="D3234">
        <v>59529199</v>
      </c>
      <c r="E3234" t="s">
        <v>4448</v>
      </c>
      <c r="F3234">
        <v>0</v>
      </c>
      <c r="G3234" t="s">
        <v>5247</v>
      </c>
      <c r="H3234" t="s">
        <v>8369</v>
      </c>
      <c r="I3234" t="s">
        <v>13</v>
      </c>
      <c r="J3234" t="s">
        <v>2454</v>
      </c>
      <c r="K3234">
        <v>6</v>
      </c>
      <c r="L3234" t="s">
        <v>5247</v>
      </c>
      <c r="M3234">
        <v>0</v>
      </c>
      <c r="N3234">
        <v>0.39033428790216501</v>
      </c>
    </row>
    <row r="3235" spans="1:14">
      <c r="A3235" t="s">
        <v>3083</v>
      </c>
      <c r="B3235">
        <v>20</v>
      </c>
      <c r="C3235">
        <v>60954143</v>
      </c>
      <c r="D3235">
        <v>59529199</v>
      </c>
      <c r="E3235" t="s">
        <v>4448</v>
      </c>
      <c r="F3235">
        <v>0.34</v>
      </c>
      <c r="G3235" t="s">
        <v>5247</v>
      </c>
      <c r="H3235" t="s">
        <v>8370</v>
      </c>
      <c r="I3235" t="s">
        <v>14</v>
      </c>
      <c r="J3235" t="s">
        <v>2454</v>
      </c>
      <c r="K3235">
        <v>16</v>
      </c>
      <c r="L3235" t="s">
        <v>4565</v>
      </c>
      <c r="M3235">
        <v>0.16025192850287201</v>
      </c>
      <c r="N3235">
        <v>0.58170252926814703</v>
      </c>
    </row>
    <row r="3236" spans="1:14">
      <c r="A3236" t="s">
        <v>3084</v>
      </c>
      <c r="B3236">
        <v>20</v>
      </c>
      <c r="C3236">
        <v>61042744</v>
      </c>
      <c r="D3236">
        <v>59617800</v>
      </c>
      <c r="E3236" t="s">
        <v>4448</v>
      </c>
      <c r="F3236">
        <v>0.18</v>
      </c>
      <c r="G3236" t="s">
        <v>5247</v>
      </c>
      <c r="H3236" t="s">
        <v>8371</v>
      </c>
      <c r="I3236" t="s">
        <v>14</v>
      </c>
      <c r="J3236" t="s">
        <v>2454</v>
      </c>
      <c r="K3236">
        <v>16</v>
      </c>
      <c r="L3236" t="s">
        <v>4477</v>
      </c>
      <c r="M3236">
        <v>6.1913216705024303E-2</v>
      </c>
      <c r="N3236">
        <v>0.42199569883701499</v>
      </c>
    </row>
    <row r="3237" spans="1:14">
      <c r="A3237" t="s">
        <v>3085</v>
      </c>
      <c r="B3237">
        <v>20</v>
      </c>
      <c r="C3237">
        <v>55671765</v>
      </c>
      <c r="D3237">
        <v>54246823</v>
      </c>
      <c r="E3237" t="s">
        <v>4448</v>
      </c>
      <c r="F3237">
        <v>0.04</v>
      </c>
      <c r="G3237" t="s">
        <v>5247</v>
      </c>
      <c r="H3237" t="s">
        <v>8372</v>
      </c>
      <c r="I3237" t="s">
        <v>14</v>
      </c>
      <c r="J3237" t="s">
        <v>2454</v>
      </c>
      <c r="K3237">
        <v>16</v>
      </c>
      <c r="L3237" t="s">
        <v>4479</v>
      </c>
      <c r="M3237">
        <v>5.0993162064629704E-3</v>
      </c>
      <c r="N3237">
        <v>0.25301974988521903</v>
      </c>
    </row>
    <row r="3238" spans="1:14">
      <c r="A3238" t="s">
        <v>3086</v>
      </c>
      <c r="B3238">
        <v>14</v>
      </c>
      <c r="C3238">
        <v>83484525</v>
      </c>
      <c r="D3238">
        <v>83950869</v>
      </c>
      <c r="E3238" t="s">
        <v>4448</v>
      </c>
      <c r="F3238">
        <v>0</v>
      </c>
      <c r="G3238" t="s">
        <v>5247</v>
      </c>
      <c r="H3238" t="s">
        <v>8373</v>
      </c>
      <c r="I3238" t="s">
        <v>14</v>
      </c>
      <c r="J3238" t="s">
        <v>2454</v>
      </c>
      <c r="K3238">
        <v>17</v>
      </c>
      <c r="L3238" t="s">
        <v>5247</v>
      </c>
      <c r="M3238">
        <v>1.13198598410295E-17</v>
      </c>
      <c r="N3238">
        <v>0.184318135008852</v>
      </c>
    </row>
    <row r="3239" spans="1:14">
      <c r="A3239" t="s">
        <v>3087</v>
      </c>
      <c r="B3239">
        <v>16</v>
      </c>
      <c r="C3239">
        <v>82405187</v>
      </c>
      <c r="D3239">
        <v>82438792</v>
      </c>
      <c r="E3239" t="s">
        <v>4448</v>
      </c>
      <c r="F3239">
        <v>0</v>
      </c>
      <c r="G3239" t="s">
        <v>5247</v>
      </c>
      <c r="H3239" t="s">
        <v>8374</v>
      </c>
      <c r="I3239" t="s">
        <v>14</v>
      </c>
      <c r="J3239" t="s">
        <v>2454</v>
      </c>
      <c r="K3239">
        <v>16</v>
      </c>
      <c r="L3239" t="s">
        <v>5247</v>
      </c>
      <c r="M3239">
        <v>0</v>
      </c>
      <c r="N3239">
        <v>0.193607680534436</v>
      </c>
    </row>
    <row r="3240" spans="1:14">
      <c r="A3240" t="s">
        <v>3088</v>
      </c>
      <c r="B3240">
        <v>7</v>
      </c>
      <c r="C3240">
        <v>156041827</v>
      </c>
      <c r="D3240">
        <v>155834521</v>
      </c>
      <c r="E3240" t="s">
        <v>4448</v>
      </c>
      <c r="F3240">
        <v>0.19</v>
      </c>
      <c r="G3240" t="s">
        <v>5247</v>
      </c>
      <c r="H3240" t="s">
        <v>8375</v>
      </c>
      <c r="I3240" t="s">
        <v>14</v>
      </c>
      <c r="J3240" t="s">
        <v>2454</v>
      </c>
      <c r="K3240">
        <v>16</v>
      </c>
      <c r="L3240" t="s">
        <v>4446</v>
      </c>
      <c r="M3240">
        <v>6.7266012751223195E-2</v>
      </c>
      <c r="N3240">
        <v>0.43277074918012698</v>
      </c>
    </row>
    <row r="3241" spans="1:14">
      <c r="A3241" t="s">
        <v>3089</v>
      </c>
      <c r="B3241">
        <v>1</v>
      </c>
      <c r="C3241">
        <v>104875853</v>
      </c>
      <c r="D3241">
        <v>105418475</v>
      </c>
      <c r="E3241" t="s">
        <v>4448</v>
      </c>
      <c r="F3241">
        <v>1</v>
      </c>
      <c r="G3241" t="s">
        <v>5247</v>
      </c>
      <c r="H3241" t="s">
        <v>8376</v>
      </c>
      <c r="I3241" t="s">
        <v>14</v>
      </c>
      <c r="J3241" t="s">
        <v>2454</v>
      </c>
      <c r="K3241">
        <v>16</v>
      </c>
      <c r="L3241" t="s">
        <v>5273</v>
      </c>
      <c r="M3241">
        <v>0.806392319465564</v>
      </c>
      <c r="N3241">
        <v>1</v>
      </c>
    </row>
    <row r="3242" spans="1:14">
      <c r="A3242" t="s">
        <v>3090</v>
      </c>
      <c r="B3242">
        <v>1</v>
      </c>
      <c r="C3242">
        <v>208903053</v>
      </c>
      <c r="D3242">
        <v>209076398</v>
      </c>
      <c r="E3242" t="s">
        <v>4448</v>
      </c>
      <c r="F3242">
        <v>0.41</v>
      </c>
      <c r="G3242" t="s">
        <v>5247</v>
      </c>
      <c r="H3242" t="s">
        <v>8377</v>
      </c>
      <c r="I3242" t="s">
        <v>10</v>
      </c>
      <c r="J3242" t="s">
        <v>2454</v>
      </c>
      <c r="K3242">
        <v>6</v>
      </c>
      <c r="L3242" t="s">
        <v>5201</v>
      </c>
      <c r="M3242">
        <v>0.13584706474827701</v>
      </c>
      <c r="N3242">
        <v>0.75441310707411202</v>
      </c>
    </row>
    <row r="3243" spans="1:14">
      <c r="A3243" t="s">
        <v>3090</v>
      </c>
      <c r="B3243">
        <v>1</v>
      </c>
      <c r="C3243">
        <v>208903053</v>
      </c>
      <c r="D3243">
        <v>209076398</v>
      </c>
      <c r="E3243" t="s">
        <v>4448</v>
      </c>
      <c r="F3243">
        <v>0</v>
      </c>
      <c r="G3243" t="s">
        <v>5247</v>
      </c>
      <c r="H3243" t="s">
        <v>8378</v>
      </c>
      <c r="I3243" t="s">
        <v>14</v>
      </c>
      <c r="J3243" t="s">
        <v>2454</v>
      </c>
      <c r="K3243">
        <v>16</v>
      </c>
      <c r="L3243" t="s">
        <v>5247</v>
      </c>
      <c r="M3243">
        <v>0</v>
      </c>
      <c r="N3243">
        <v>0.193607680534436</v>
      </c>
    </row>
    <row r="3244" spans="1:14">
      <c r="A3244" t="s">
        <v>3091</v>
      </c>
      <c r="B3244">
        <v>1</v>
      </c>
      <c r="C3244">
        <v>238841465</v>
      </c>
      <c r="D3244">
        <v>239004765</v>
      </c>
      <c r="E3244" t="s">
        <v>4448</v>
      </c>
      <c r="F3244">
        <v>0</v>
      </c>
      <c r="G3244" t="s">
        <v>5247</v>
      </c>
      <c r="H3244" t="s">
        <v>8379</v>
      </c>
      <c r="I3244" t="s">
        <v>14</v>
      </c>
      <c r="J3244" t="s">
        <v>2454</v>
      </c>
      <c r="K3244">
        <v>16</v>
      </c>
      <c r="L3244" t="s">
        <v>5247</v>
      </c>
      <c r="M3244">
        <v>0</v>
      </c>
      <c r="N3244">
        <v>0.193607680534436</v>
      </c>
    </row>
    <row r="3245" spans="1:14">
      <c r="A3245" t="s">
        <v>3092</v>
      </c>
      <c r="B3245">
        <v>10</v>
      </c>
      <c r="C3245">
        <v>2274418</v>
      </c>
      <c r="D3245">
        <v>2316612</v>
      </c>
      <c r="E3245" t="s">
        <v>4448</v>
      </c>
      <c r="F3245">
        <v>0</v>
      </c>
      <c r="G3245" t="s">
        <v>5247</v>
      </c>
      <c r="H3245" t="s">
        <v>8380</v>
      </c>
      <c r="I3245" t="s">
        <v>14</v>
      </c>
      <c r="J3245" t="s">
        <v>2454</v>
      </c>
      <c r="K3245">
        <v>16</v>
      </c>
      <c r="L3245" t="s">
        <v>5247</v>
      </c>
      <c r="M3245">
        <v>0</v>
      </c>
      <c r="N3245">
        <v>0.193607680534436</v>
      </c>
    </row>
    <row r="3246" spans="1:14">
      <c r="A3246" t="s">
        <v>3093</v>
      </c>
      <c r="B3246">
        <v>14</v>
      </c>
      <c r="C3246">
        <v>83499183</v>
      </c>
      <c r="D3246">
        <v>83965527</v>
      </c>
      <c r="E3246" t="s">
        <v>4448</v>
      </c>
      <c r="F3246">
        <v>0</v>
      </c>
      <c r="G3246" t="s">
        <v>5247</v>
      </c>
      <c r="H3246" t="s">
        <v>8381</v>
      </c>
      <c r="I3246" t="s">
        <v>14</v>
      </c>
      <c r="J3246" t="s">
        <v>2454</v>
      </c>
      <c r="K3246">
        <v>16</v>
      </c>
      <c r="L3246" t="s">
        <v>5247</v>
      </c>
      <c r="M3246">
        <v>0</v>
      </c>
      <c r="N3246">
        <v>0.193607680534436</v>
      </c>
    </row>
    <row r="3247" spans="1:14">
      <c r="A3247" t="s">
        <v>3094</v>
      </c>
      <c r="B3247">
        <v>14</v>
      </c>
      <c r="C3247">
        <v>83432670</v>
      </c>
      <c r="D3247">
        <v>83899014</v>
      </c>
      <c r="E3247" t="s">
        <v>4448</v>
      </c>
      <c r="F3247">
        <v>0</v>
      </c>
      <c r="G3247" t="s">
        <v>5247</v>
      </c>
      <c r="H3247" t="s">
        <v>8382</v>
      </c>
      <c r="I3247" t="s">
        <v>14</v>
      </c>
      <c r="J3247" t="s">
        <v>2454</v>
      </c>
      <c r="K3247">
        <v>16</v>
      </c>
      <c r="L3247" t="s">
        <v>5247</v>
      </c>
      <c r="M3247">
        <v>0</v>
      </c>
      <c r="N3247">
        <v>0.193607680534436</v>
      </c>
    </row>
    <row r="3248" spans="1:14">
      <c r="A3248" t="s">
        <v>3095</v>
      </c>
      <c r="B3248">
        <v>16</v>
      </c>
      <c r="C3248">
        <v>7974902</v>
      </c>
      <c r="D3248">
        <v>8024904</v>
      </c>
      <c r="E3248" t="s">
        <v>4448</v>
      </c>
      <c r="F3248">
        <v>0</v>
      </c>
      <c r="G3248" t="s">
        <v>5247</v>
      </c>
      <c r="H3248" t="s">
        <v>8383</v>
      </c>
      <c r="I3248" t="s">
        <v>14</v>
      </c>
      <c r="J3248" t="s">
        <v>2454</v>
      </c>
      <c r="K3248">
        <v>16</v>
      </c>
      <c r="L3248" t="s">
        <v>5247</v>
      </c>
      <c r="M3248">
        <v>0</v>
      </c>
      <c r="N3248">
        <v>0.193607680534436</v>
      </c>
    </row>
    <row r="3249" spans="1:14">
      <c r="A3249" t="s">
        <v>3096</v>
      </c>
      <c r="B3249">
        <v>15</v>
      </c>
      <c r="C3249">
        <v>95150794</v>
      </c>
      <c r="D3249">
        <v>95694023</v>
      </c>
      <c r="E3249" t="s">
        <v>4448</v>
      </c>
      <c r="F3249">
        <v>0</v>
      </c>
      <c r="G3249" t="s">
        <v>5247</v>
      </c>
      <c r="H3249" t="s">
        <v>8384</v>
      </c>
      <c r="I3249" t="s">
        <v>14</v>
      </c>
      <c r="J3249" t="s">
        <v>2454</v>
      </c>
      <c r="K3249">
        <v>16</v>
      </c>
      <c r="L3249" t="s">
        <v>5247</v>
      </c>
      <c r="M3249">
        <v>0</v>
      </c>
      <c r="N3249">
        <v>0.193607680534436</v>
      </c>
    </row>
    <row r="3250" spans="1:14">
      <c r="A3250" t="s">
        <v>3097</v>
      </c>
      <c r="B3250">
        <v>15</v>
      </c>
      <c r="C3250">
        <v>95157696</v>
      </c>
      <c r="D3250">
        <v>95700925</v>
      </c>
      <c r="E3250" t="s">
        <v>4448</v>
      </c>
      <c r="F3250">
        <v>7.0000000000000007E-2</v>
      </c>
      <c r="G3250" t="s">
        <v>5247</v>
      </c>
      <c r="H3250" t="s">
        <v>8385</v>
      </c>
      <c r="I3250" t="s">
        <v>14</v>
      </c>
      <c r="J3250" t="s">
        <v>2454</v>
      </c>
      <c r="K3250">
        <v>16</v>
      </c>
      <c r="L3250" t="s">
        <v>4543</v>
      </c>
      <c r="M3250">
        <v>1.34849283033924E-2</v>
      </c>
      <c r="N3250">
        <v>0.29301767695622299</v>
      </c>
    </row>
    <row r="3251" spans="1:14">
      <c r="A3251" t="s">
        <v>3098</v>
      </c>
      <c r="B3251">
        <v>15</v>
      </c>
      <c r="C3251">
        <v>95185756</v>
      </c>
      <c r="D3251">
        <v>95728985</v>
      </c>
      <c r="E3251" t="s">
        <v>4448</v>
      </c>
      <c r="F3251">
        <v>0</v>
      </c>
      <c r="G3251" t="s">
        <v>5247</v>
      </c>
      <c r="H3251" t="s">
        <v>5361</v>
      </c>
      <c r="I3251" t="s">
        <v>14</v>
      </c>
      <c r="J3251" t="s">
        <v>2454</v>
      </c>
      <c r="K3251">
        <v>16</v>
      </c>
      <c r="L3251" t="s">
        <v>5247</v>
      </c>
      <c r="M3251">
        <v>0</v>
      </c>
      <c r="N3251">
        <v>0.193607680534436</v>
      </c>
    </row>
    <row r="3252" spans="1:14">
      <c r="A3252" t="s">
        <v>3099</v>
      </c>
      <c r="B3252">
        <v>16</v>
      </c>
      <c r="C3252">
        <v>87008531</v>
      </c>
      <c r="D3252">
        <v>87042137</v>
      </c>
      <c r="E3252" t="s">
        <v>4448</v>
      </c>
      <c r="F3252">
        <v>0</v>
      </c>
      <c r="G3252" t="s">
        <v>5247</v>
      </c>
      <c r="H3252" t="s">
        <v>8386</v>
      </c>
      <c r="I3252" t="s">
        <v>14</v>
      </c>
      <c r="J3252" t="s">
        <v>2454</v>
      </c>
      <c r="K3252">
        <v>16</v>
      </c>
      <c r="L3252" t="s">
        <v>5247</v>
      </c>
      <c r="M3252">
        <v>0</v>
      </c>
      <c r="N3252">
        <v>0.193607680534436</v>
      </c>
    </row>
    <row r="3253" spans="1:14">
      <c r="A3253" t="s">
        <v>3100</v>
      </c>
      <c r="B3253">
        <v>16</v>
      </c>
      <c r="C3253">
        <v>60160037</v>
      </c>
      <c r="D3253">
        <v>60193941</v>
      </c>
      <c r="E3253" t="s">
        <v>4448</v>
      </c>
      <c r="F3253">
        <v>0.12</v>
      </c>
      <c r="G3253" t="s">
        <v>5247</v>
      </c>
      <c r="H3253" t="s">
        <v>8387</v>
      </c>
      <c r="I3253" t="s">
        <v>14</v>
      </c>
      <c r="J3253" t="s">
        <v>2454</v>
      </c>
      <c r="K3253">
        <v>16</v>
      </c>
      <c r="L3253" t="s">
        <v>4457</v>
      </c>
      <c r="M3253">
        <v>3.2767774577422103E-2</v>
      </c>
      <c r="N3253">
        <v>0.35437406262874999</v>
      </c>
    </row>
    <row r="3254" spans="1:14">
      <c r="A3254" t="s">
        <v>3101</v>
      </c>
      <c r="B3254">
        <v>17</v>
      </c>
      <c r="C3254">
        <v>12411179</v>
      </c>
      <c r="D3254">
        <v>12314496</v>
      </c>
      <c r="E3254" t="s">
        <v>4448</v>
      </c>
      <c r="F3254">
        <v>0</v>
      </c>
      <c r="G3254" t="s">
        <v>5247</v>
      </c>
      <c r="H3254" t="s">
        <v>8388</v>
      </c>
      <c r="I3254" t="s">
        <v>14</v>
      </c>
      <c r="J3254" t="s">
        <v>2454</v>
      </c>
      <c r="K3254">
        <v>16</v>
      </c>
      <c r="L3254" t="s">
        <v>5247</v>
      </c>
      <c r="M3254">
        <v>0</v>
      </c>
      <c r="N3254">
        <v>0.193607680534436</v>
      </c>
    </row>
    <row r="3255" spans="1:14">
      <c r="A3255" t="s">
        <v>3102</v>
      </c>
      <c r="B3255">
        <v>17</v>
      </c>
      <c r="C3255">
        <v>71326802</v>
      </c>
      <c r="D3255">
        <v>69322943</v>
      </c>
      <c r="E3255" t="s">
        <v>4448</v>
      </c>
      <c r="F3255">
        <v>0.03</v>
      </c>
      <c r="G3255" t="s">
        <v>5247</v>
      </c>
      <c r="H3255" t="s">
        <v>8389</v>
      </c>
      <c r="I3255" t="s">
        <v>14</v>
      </c>
      <c r="J3255" t="s">
        <v>2454</v>
      </c>
      <c r="K3255">
        <v>16</v>
      </c>
      <c r="L3255" t="s">
        <v>4556</v>
      </c>
      <c r="M3255">
        <v>3.0372082184858002E-3</v>
      </c>
      <c r="N3255">
        <v>0.23895401148388401</v>
      </c>
    </row>
    <row r="3256" spans="1:14">
      <c r="A3256" t="s">
        <v>3103</v>
      </c>
      <c r="B3256">
        <v>17</v>
      </c>
      <c r="C3256">
        <v>72309246</v>
      </c>
      <c r="D3256">
        <v>70305387</v>
      </c>
      <c r="E3256" t="s">
        <v>4448</v>
      </c>
      <c r="F3256">
        <v>0</v>
      </c>
      <c r="G3256" t="s">
        <v>5247</v>
      </c>
      <c r="H3256" t="s">
        <v>8390</v>
      </c>
      <c r="I3256" t="s">
        <v>14</v>
      </c>
      <c r="J3256" t="s">
        <v>2454</v>
      </c>
      <c r="K3256">
        <v>16</v>
      </c>
      <c r="L3256" t="s">
        <v>5247</v>
      </c>
      <c r="M3256">
        <v>0</v>
      </c>
      <c r="N3256">
        <v>0.193607680534436</v>
      </c>
    </row>
    <row r="3257" spans="1:14">
      <c r="A3257" t="s">
        <v>3104</v>
      </c>
      <c r="B3257">
        <v>17</v>
      </c>
      <c r="C3257">
        <v>77699738</v>
      </c>
      <c r="D3257">
        <v>75695820</v>
      </c>
      <c r="E3257" t="s">
        <v>4448</v>
      </c>
      <c r="F3257">
        <v>0</v>
      </c>
      <c r="G3257" t="s">
        <v>5247</v>
      </c>
      <c r="H3257" t="s">
        <v>8391</v>
      </c>
      <c r="I3257" t="s">
        <v>14</v>
      </c>
      <c r="J3257" t="s">
        <v>2454</v>
      </c>
      <c r="K3257">
        <v>16</v>
      </c>
      <c r="L3257" t="s">
        <v>5247</v>
      </c>
      <c r="M3257">
        <v>0</v>
      </c>
      <c r="N3257">
        <v>0.193607680534436</v>
      </c>
    </row>
    <row r="3258" spans="1:14">
      <c r="A3258" t="s">
        <v>3105</v>
      </c>
      <c r="B3258">
        <v>18</v>
      </c>
      <c r="C3258">
        <v>64891619</v>
      </c>
      <c r="D3258">
        <v>62558855</v>
      </c>
      <c r="E3258" t="s">
        <v>4448</v>
      </c>
      <c r="F3258">
        <v>0</v>
      </c>
      <c r="G3258" t="s">
        <v>5247</v>
      </c>
      <c r="H3258" t="s">
        <v>8392</v>
      </c>
      <c r="I3258" t="s">
        <v>14</v>
      </c>
      <c r="J3258" t="s">
        <v>2454</v>
      </c>
      <c r="K3258">
        <v>16</v>
      </c>
      <c r="L3258" t="s">
        <v>5247</v>
      </c>
      <c r="M3258">
        <v>0</v>
      </c>
      <c r="N3258">
        <v>0.193607680534436</v>
      </c>
    </row>
    <row r="3259" spans="1:14">
      <c r="A3259" t="s">
        <v>3106</v>
      </c>
      <c r="B3259">
        <v>18</v>
      </c>
      <c r="C3259">
        <v>71788536</v>
      </c>
      <c r="D3259">
        <v>69455772</v>
      </c>
      <c r="E3259" t="s">
        <v>4448</v>
      </c>
      <c r="F3259">
        <v>0</v>
      </c>
      <c r="G3259" t="s">
        <v>5247</v>
      </c>
      <c r="H3259" t="s">
        <v>8393</v>
      </c>
      <c r="I3259" t="s">
        <v>14</v>
      </c>
      <c r="J3259" t="s">
        <v>2454</v>
      </c>
      <c r="K3259">
        <v>16</v>
      </c>
      <c r="L3259" t="s">
        <v>5247</v>
      </c>
      <c r="M3259">
        <v>0</v>
      </c>
      <c r="N3259">
        <v>0.193607680534436</v>
      </c>
    </row>
    <row r="3260" spans="1:14">
      <c r="A3260" t="s">
        <v>3107</v>
      </c>
      <c r="B3260">
        <v>2</v>
      </c>
      <c r="C3260">
        <v>6386176</v>
      </c>
      <c r="D3260">
        <v>6526308</v>
      </c>
      <c r="E3260" t="s">
        <v>4448</v>
      </c>
      <c r="F3260">
        <v>0</v>
      </c>
      <c r="G3260" t="s">
        <v>5247</v>
      </c>
      <c r="H3260" t="s">
        <v>8394</v>
      </c>
      <c r="I3260" t="s">
        <v>14</v>
      </c>
      <c r="J3260" t="s">
        <v>2454</v>
      </c>
      <c r="K3260">
        <v>16</v>
      </c>
      <c r="L3260" t="s">
        <v>5247</v>
      </c>
      <c r="M3260">
        <v>0</v>
      </c>
      <c r="N3260">
        <v>0.193607680534436</v>
      </c>
    </row>
    <row r="3261" spans="1:14">
      <c r="A3261" t="s">
        <v>3108</v>
      </c>
      <c r="B3261">
        <v>2</v>
      </c>
      <c r="C3261">
        <v>6419661</v>
      </c>
      <c r="D3261">
        <v>6559793</v>
      </c>
      <c r="E3261" t="s">
        <v>4448</v>
      </c>
      <c r="F3261">
        <v>0</v>
      </c>
      <c r="G3261" t="s">
        <v>5247</v>
      </c>
      <c r="H3261" t="s">
        <v>8395</v>
      </c>
      <c r="I3261" t="s">
        <v>14</v>
      </c>
      <c r="J3261" t="s">
        <v>2454</v>
      </c>
      <c r="K3261">
        <v>16</v>
      </c>
      <c r="L3261" t="s">
        <v>5247</v>
      </c>
      <c r="M3261">
        <v>0</v>
      </c>
      <c r="N3261">
        <v>0.193607680534436</v>
      </c>
    </row>
    <row r="3262" spans="1:14">
      <c r="A3262" t="s">
        <v>3109</v>
      </c>
      <c r="B3262">
        <v>2</v>
      </c>
      <c r="C3262">
        <v>4371126</v>
      </c>
      <c r="D3262">
        <v>4418716</v>
      </c>
      <c r="E3262" t="s">
        <v>4448</v>
      </c>
      <c r="F3262">
        <v>0</v>
      </c>
      <c r="G3262" t="s">
        <v>5247</v>
      </c>
      <c r="H3262" t="s">
        <v>8396</v>
      </c>
      <c r="I3262" t="s">
        <v>14</v>
      </c>
      <c r="J3262" t="s">
        <v>2454</v>
      </c>
      <c r="K3262">
        <v>16</v>
      </c>
      <c r="L3262" t="s">
        <v>5247</v>
      </c>
      <c r="M3262">
        <v>0</v>
      </c>
      <c r="N3262">
        <v>0.193607680534436</v>
      </c>
    </row>
    <row r="3263" spans="1:14">
      <c r="A3263" t="s">
        <v>3110</v>
      </c>
      <c r="B3263">
        <v>2</v>
      </c>
      <c r="C3263">
        <v>52451396</v>
      </c>
      <c r="D3263">
        <v>52678534</v>
      </c>
      <c r="E3263" t="s">
        <v>4448</v>
      </c>
      <c r="F3263">
        <v>0.02</v>
      </c>
      <c r="G3263" t="s">
        <v>5247</v>
      </c>
      <c r="H3263" t="s">
        <v>8397</v>
      </c>
      <c r="I3263" t="s">
        <v>14</v>
      </c>
      <c r="J3263" t="s">
        <v>2454</v>
      </c>
      <c r="K3263">
        <v>16</v>
      </c>
      <c r="L3263" t="s">
        <v>4475</v>
      </c>
      <c r="M3263">
        <v>1.4372521617873901E-3</v>
      </c>
      <c r="N3263">
        <v>0.224426121151272</v>
      </c>
    </row>
    <row r="3264" spans="1:14">
      <c r="A3264" t="s">
        <v>3111</v>
      </c>
      <c r="B3264">
        <v>2</v>
      </c>
      <c r="C3264">
        <v>128669234</v>
      </c>
      <c r="D3264">
        <v>129426808</v>
      </c>
      <c r="E3264" t="s">
        <v>4448</v>
      </c>
      <c r="F3264">
        <v>0</v>
      </c>
      <c r="G3264" t="s">
        <v>5247</v>
      </c>
      <c r="H3264" t="s">
        <v>8398</v>
      </c>
      <c r="I3264" t="s">
        <v>14</v>
      </c>
      <c r="J3264" t="s">
        <v>2454</v>
      </c>
      <c r="K3264">
        <v>16</v>
      </c>
      <c r="L3264" t="s">
        <v>5247</v>
      </c>
      <c r="M3264">
        <v>0</v>
      </c>
      <c r="N3264">
        <v>0.193607680534436</v>
      </c>
    </row>
    <row r="3265" spans="1:14">
      <c r="A3265" t="s">
        <v>3112</v>
      </c>
      <c r="B3265">
        <v>22</v>
      </c>
      <c r="C3265">
        <v>48271400</v>
      </c>
      <c r="D3265">
        <v>48667212</v>
      </c>
      <c r="E3265" t="s">
        <v>4448</v>
      </c>
      <c r="F3265">
        <v>0</v>
      </c>
      <c r="G3265" t="s">
        <v>5247</v>
      </c>
      <c r="H3265" t="s">
        <v>8307</v>
      </c>
      <c r="I3265" t="s">
        <v>14</v>
      </c>
      <c r="J3265" t="s">
        <v>2454</v>
      </c>
      <c r="K3265">
        <v>16</v>
      </c>
      <c r="L3265" t="s">
        <v>5247</v>
      </c>
      <c r="M3265">
        <v>0</v>
      </c>
      <c r="N3265">
        <v>0.193607680534436</v>
      </c>
    </row>
    <row r="3266" spans="1:14">
      <c r="A3266" t="s">
        <v>3113</v>
      </c>
      <c r="B3266">
        <v>21</v>
      </c>
      <c r="C3266">
        <v>17335294</v>
      </c>
      <c r="D3266">
        <v>18707613</v>
      </c>
      <c r="E3266" t="s">
        <v>4448</v>
      </c>
      <c r="F3266">
        <v>0.05</v>
      </c>
      <c r="G3266" t="s">
        <v>5247</v>
      </c>
      <c r="H3266" t="s">
        <v>8399</v>
      </c>
      <c r="I3266" t="s">
        <v>14</v>
      </c>
      <c r="J3266" t="s">
        <v>2454</v>
      </c>
      <c r="K3266">
        <v>16</v>
      </c>
      <c r="L3266" t="s">
        <v>4544</v>
      </c>
      <c r="M3266">
        <v>7.5593352321114398E-3</v>
      </c>
      <c r="N3266">
        <v>0.26668757724888098</v>
      </c>
    </row>
    <row r="3267" spans="1:14">
      <c r="A3267" t="s">
        <v>3114</v>
      </c>
      <c r="B3267">
        <v>3</v>
      </c>
      <c r="C3267">
        <v>71985544</v>
      </c>
      <c r="D3267">
        <v>72034695</v>
      </c>
      <c r="E3267" t="s">
        <v>4448</v>
      </c>
      <c r="F3267">
        <v>0.62</v>
      </c>
      <c r="G3267" t="s">
        <v>5247</v>
      </c>
      <c r="H3267" t="s">
        <v>8400</v>
      </c>
      <c r="I3267" t="s">
        <v>13</v>
      </c>
      <c r="J3267" t="s">
        <v>2454</v>
      </c>
      <c r="K3267">
        <v>7</v>
      </c>
      <c r="L3267" t="s">
        <v>4522</v>
      </c>
      <c r="M3267">
        <v>0.28543896146875603</v>
      </c>
      <c r="N3267">
        <v>0.86952173411523903</v>
      </c>
    </row>
    <row r="3268" spans="1:14">
      <c r="A3268" t="s">
        <v>3114</v>
      </c>
      <c r="B3268">
        <v>3</v>
      </c>
      <c r="C3268">
        <v>71985544</v>
      </c>
      <c r="D3268">
        <v>72034695</v>
      </c>
      <c r="E3268" t="s">
        <v>4448</v>
      </c>
      <c r="F3268">
        <v>0.34</v>
      </c>
      <c r="G3268" t="s">
        <v>5247</v>
      </c>
      <c r="H3268" t="s">
        <v>8401</v>
      </c>
      <c r="I3268" t="s">
        <v>14</v>
      </c>
      <c r="J3268" t="s">
        <v>2454</v>
      </c>
      <c r="K3268">
        <v>16</v>
      </c>
      <c r="L3268" t="s">
        <v>4565</v>
      </c>
      <c r="M3268">
        <v>0.16025192850287201</v>
      </c>
      <c r="N3268">
        <v>0.58170252926814703</v>
      </c>
    </row>
    <row r="3269" spans="1:14">
      <c r="A3269" t="s">
        <v>3115</v>
      </c>
      <c r="B3269">
        <v>3</v>
      </c>
      <c r="C3269">
        <v>103736132</v>
      </c>
      <c r="D3269">
        <v>103454976</v>
      </c>
      <c r="E3269" t="s">
        <v>4448</v>
      </c>
      <c r="F3269">
        <v>0</v>
      </c>
      <c r="G3269" t="s">
        <v>5247</v>
      </c>
      <c r="H3269" t="s">
        <v>8402</v>
      </c>
      <c r="I3269" t="s">
        <v>14</v>
      </c>
      <c r="J3269" t="s">
        <v>2454</v>
      </c>
      <c r="K3269">
        <v>16</v>
      </c>
      <c r="L3269" t="s">
        <v>5247</v>
      </c>
      <c r="M3269">
        <v>0</v>
      </c>
      <c r="N3269">
        <v>0.193607680534436</v>
      </c>
    </row>
    <row r="3270" spans="1:14">
      <c r="A3270" t="s">
        <v>3116</v>
      </c>
      <c r="B3270">
        <v>5</v>
      </c>
      <c r="C3270">
        <v>2555416</v>
      </c>
      <c r="D3270">
        <v>2555530</v>
      </c>
      <c r="E3270" t="s">
        <v>4448</v>
      </c>
      <c r="F3270">
        <v>0</v>
      </c>
      <c r="G3270" t="s">
        <v>5247</v>
      </c>
      <c r="H3270" t="s">
        <v>8403</v>
      </c>
      <c r="I3270" t="s">
        <v>14</v>
      </c>
      <c r="J3270" t="s">
        <v>2454</v>
      </c>
      <c r="K3270">
        <v>16</v>
      </c>
      <c r="L3270" t="s">
        <v>5247</v>
      </c>
      <c r="M3270">
        <v>0</v>
      </c>
      <c r="N3270">
        <v>0.193607680534436</v>
      </c>
    </row>
    <row r="3271" spans="1:14">
      <c r="A3271" t="s">
        <v>3117</v>
      </c>
      <c r="B3271">
        <v>4</v>
      </c>
      <c r="C3271">
        <v>178784476</v>
      </c>
      <c r="D3271">
        <v>179705630</v>
      </c>
      <c r="E3271" t="s">
        <v>4448</v>
      </c>
      <c r="F3271">
        <v>0.34</v>
      </c>
      <c r="G3271" t="s">
        <v>5247</v>
      </c>
      <c r="H3271" t="s">
        <v>8404</v>
      </c>
      <c r="I3271" t="s">
        <v>14</v>
      </c>
      <c r="J3271" t="s">
        <v>2454</v>
      </c>
      <c r="K3271">
        <v>16</v>
      </c>
      <c r="L3271" t="s">
        <v>4565</v>
      </c>
      <c r="M3271">
        <v>0.16025192850287201</v>
      </c>
      <c r="N3271">
        <v>0.58170252926814703</v>
      </c>
    </row>
    <row r="3272" spans="1:14">
      <c r="A3272" t="s">
        <v>3118</v>
      </c>
      <c r="B3272">
        <v>5</v>
      </c>
      <c r="C3272">
        <v>27826967</v>
      </c>
      <c r="D3272">
        <v>27827074</v>
      </c>
      <c r="E3272" t="s">
        <v>4448</v>
      </c>
      <c r="F3272">
        <v>0.17</v>
      </c>
      <c r="G3272" t="s">
        <v>5247</v>
      </c>
      <c r="H3272" t="s">
        <v>8405</v>
      </c>
      <c r="I3272" t="s">
        <v>14</v>
      </c>
      <c r="J3272" t="s">
        <v>2454</v>
      </c>
      <c r="K3272">
        <v>16</v>
      </c>
      <c r="L3272" t="s">
        <v>4509</v>
      </c>
      <c r="M3272">
        <v>5.668995858446E-2</v>
      </c>
      <c r="N3272">
        <v>0.41109111056826803</v>
      </c>
    </row>
    <row r="3273" spans="1:14">
      <c r="A3273" t="s">
        <v>3119</v>
      </c>
      <c r="B3273">
        <v>5</v>
      </c>
      <c r="C3273">
        <v>28417732</v>
      </c>
      <c r="D3273">
        <v>28417839</v>
      </c>
      <c r="E3273" t="s">
        <v>4448</v>
      </c>
      <c r="F3273">
        <v>0</v>
      </c>
      <c r="G3273" t="s">
        <v>5247</v>
      </c>
      <c r="H3273" t="s">
        <v>8406</v>
      </c>
      <c r="I3273" t="s">
        <v>14</v>
      </c>
      <c r="J3273" t="s">
        <v>2454</v>
      </c>
      <c r="K3273">
        <v>16</v>
      </c>
      <c r="L3273" t="s">
        <v>5247</v>
      </c>
      <c r="M3273">
        <v>0</v>
      </c>
      <c r="N3273">
        <v>0.193607680534436</v>
      </c>
    </row>
    <row r="3274" spans="1:14">
      <c r="A3274" t="s">
        <v>3120</v>
      </c>
      <c r="B3274">
        <v>5</v>
      </c>
      <c r="C3274">
        <v>28645922</v>
      </c>
      <c r="D3274">
        <v>28646029</v>
      </c>
      <c r="E3274" t="s">
        <v>4448</v>
      </c>
      <c r="F3274">
        <v>0.05</v>
      </c>
      <c r="G3274" t="s">
        <v>5247</v>
      </c>
      <c r="H3274" t="s">
        <v>8407</v>
      </c>
      <c r="I3274" t="s">
        <v>14</v>
      </c>
      <c r="J3274" t="s">
        <v>2454</v>
      </c>
      <c r="K3274">
        <v>16</v>
      </c>
      <c r="L3274" t="s">
        <v>4544</v>
      </c>
      <c r="M3274">
        <v>7.5593352321114398E-3</v>
      </c>
      <c r="N3274">
        <v>0.26668757724888098</v>
      </c>
    </row>
    <row r="3275" spans="1:14">
      <c r="A3275" t="s">
        <v>3121</v>
      </c>
      <c r="B3275">
        <v>5</v>
      </c>
      <c r="C3275">
        <v>85310010</v>
      </c>
      <c r="D3275">
        <v>84605828</v>
      </c>
      <c r="E3275" t="s">
        <v>4448</v>
      </c>
      <c r="F3275">
        <v>0.02</v>
      </c>
      <c r="G3275" t="s">
        <v>5247</v>
      </c>
      <c r="H3275" t="s">
        <v>8408</v>
      </c>
      <c r="I3275" t="s">
        <v>14</v>
      </c>
      <c r="J3275" t="s">
        <v>2454</v>
      </c>
      <c r="K3275">
        <v>16</v>
      </c>
      <c r="L3275" t="s">
        <v>4475</v>
      </c>
      <c r="M3275">
        <v>1.4372521617873901E-3</v>
      </c>
      <c r="N3275">
        <v>0.224426121151272</v>
      </c>
    </row>
    <row r="3276" spans="1:14">
      <c r="A3276" t="s">
        <v>3122</v>
      </c>
      <c r="B3276">
        <v>6</v>
      </c>
      <c r="C3276">
        <v>9493498</v>
      </c>
      <c r="D3276">
        <v>9493731</v>
      </c>
      <c r="E3276" t="s">
        <v>4448</v>
      </c>
      <c r="F3276">
        <v>0</v>
      </c>
      <c r="G3276" t="s">
        <v>5247</v>
      </c>
      <c r="H3276" t="s">
        <v>8409</v>
      </c>
      <c r="I3276" t="s">
        <v>14</v>
      </c>
      <c r="J3276" t="s">
        <v>2454</v>
      </c>
      <c r="K3276">
        <v>16</v>
      </c>
      <c r="L3276" t="s">
        <v>5247</v>
      </c>
      <c r="M3276">
        <v>0</v>
      </c>
      <c r="N3276">
        <v>0.193607680534436</v>
      </c>
    </row>
    <row r="3277" spans="1:14">
      <c r="A3277" t="s">
        <v>3123</v>
      </c>
      <c r="B3277">
        <v>6</v>
      </c>
      <c r="C3277">
        <v>66784370</v>
      </c>
      <c r="D3277">
        <v>67494263</v>
      </c>
      <c r="E3277" t="s">
        <v>4448</v>
      </c>
      <c r="F3277">
        <v>0</v>
      </c>
      <c r="G3277" t="s">
        <v>5247</v>
      </c>
      <c r="H3277" t="s">
        <v>8410</v>
      </c>
      <c r="I3277" t="s">
        <v>14</v>
      </c>
      <c r="J3277" t="s">
        <v>2454</v>
      </c>
      <c r="K3277">
        <v>16</v>
      </c>
      <c r="L3277" t="s">
        <v>5247</v>
      </c>
      <c r="M3277">
        <v>0</v>
      </c>
      <c r="N3277">
        <v>0.193607680534436</v>
      </c>
    </row>
    <row r="3278" spans="1:14">
      <c r="A3278" t="s">
        <v>3124</v>
      </c>
      <c r="B3278">
        <v>7</v>
      </c>
      <c r="C3278">
        <v>156127664</v>
      </c>
      <c r="D3278">
        <v>155920358</v>
      </c>
      <c r="E3278" t="s">
        <v>4448</v>
      </c>
      <c r="F3278">
        <v>0.06</v>
      </c>
      <c r="G3278" t="s">
        <v>5247</v>
      </c>
      <c r="H3278" t="s">
        <v>8411</v>
      </c>
      <c r="I3278" t="s">
        <v>14</v>
      </c>
      <c r="J3278" t="s">
        <v>2454</v>
      </c>
      <c r="K3278">
        <v>16</v>
      </c>
      <c r="L3278" t="s">
        <v>4460</v>
      </c>
      <c r="M3278">
        <v>1.03676375678321E-2</v>
      </c>
      <c r="N3278">
        <v>0.28000712130247202</v>
      </c>
    </row>
    <row r="3279" spans="1:14">
      <c r="A3279" t="s">
        <v>3125</v>
      </c>
      <c r="B3279">
        <v>7</v>
      </c>
      <c r="C3279">
        <v>156141772</v>
      </c>
      <c r="D3279">
        <v>155934466</v>
      </c>
      <c r="E3279" t="s">
        <v>4448</v>
      </c>
      <c r="F3279">
        <v>0</v>
      </c>
      <c r="G3279" t="s">
        <v>5247</v>
      </c>
      <c r="H3279" t="s">
        <v>8412</v>
      </c>
      <c r="I3279" t="s">
        <v>14</v>
      </c>
      <c r="J3279" t="s">
        <v>2454</v>
      </c>
      <c r="K3279">
        <v>16</v>
      </c>
      <c r="L3279" t="s">
        <v>5247</v>
      </c>
      <c r="M3279">
        <v>0</v>
      </c>
      <c r="N3279">
        <v>0.193607680534436</v>
      </c>
    </row>
    <row r="3280" spans="1:14">
      <c r="A3280" t="s">
        <v>3126</v>
      </c>
      <c r="B3280">
        <v>7</v>
      </c>
      <c r="C3280">
        <v>155927701</v>
      </c>
      <c r="D3280">
        <v>155720395</v>
      </c>
      <c r="E3280" t="s">
        <v>4448</v>
      </c>
      <c r="F3280">
        <v>0</v>
      </c>
      <c r="G3280" t="s">
        <v>5247</v>
      </c>
      <c r="H3280" t="s">
        <v>8413</v>
      </c>
      <c r="I3280" t="s">
        <v>14</v>
      </c>
      <c r="J3280" t="s">
        <v>2454</v>
      </c>
      <c r="K3280">
        <v>16</v>
      </c>
      <c r="L3280" t="s">
        <v>5247</v>
      </c>
      <c r="M3280">
        <v>0</v>
      </c>
      <c r="N3280">
        <v>0.193607680534436</v>
      </c>
    </row>
    <row r="3281" spans="1:14">
      <c r="A3281" t="s">
        <v>3127</v>
      </c>
      <c r="B3281">
        <v>9</v>
      </c>
      <c r="C3281">
        <v>23484908</v>
      </c>
      <c r="D3281">
        <v>23484906</v>
      </c>
      <c r="E3281" t="s">
        <v>4448</v>
      </c>
      <c r="F3281">
        <v>0</v>
      </c>
      <c r="G3281" t="s">
        <v>5247</v>
      </c>
      <c r="H3281" t="s">
        <v>8414</v>
      </c>
      <c r="I3281" t="s">
        <v>14</v>
      </c>
      <c r="J3281" t="s">
        <v>2454</v>
      </c>
      <c r="K3281">
        <v>16</v>
      </c>
      <c r="L3281" t="s">
        <v>5247</v>
      </c>
      <c r="M3281">
        <v>0</v>
      </c>
      <c r="N3281">
        <v>0.193607680534436</v>
      </c>
    </row>
    <row r="3282" spans="1:14">
      <c r="A3282" t="s">
        <v>3128</v>
      </c>
      <c r="B3282">
        <v>2</v>
      </c>
      <c r="C3282">
        <v>234789077</v>
      </c>
      <c r="D3282">
        <v>235697721</v>
      </c>
      <c r="E3282" t="s">
        <v>4448</v>
      </c>
      <c r="F3282">
        <v>0</v>
      </c>
      <c r="G3282" t="s">
        <v>5247</v>
      </c>
      <c r="H3282" t="s">
        <v>8415</v>
      </c>
      <c r="I3282" t="s">
        <v>10</v>
      </c>
      <c r="J3282" t="s">
        <v>2454</v>
      </c>
      <c r="K3282">
        <v>7</v>
      </c>
      <c r="L3282" t="s">
        <v>5247</v>
      </c>
      <c r="M3282">
        <v>0</v>
      </c>
      <c r="N3282">
        <v>0.35433043506668699</v>
      </c>
    </row>
    <row r="3283" spans="1:14">
      <c r="A3283" t="s">
        <v>3128</v>
      </c>
      <c r="B3283">
        <v>2</v>
      </c>
      <c r="C3283">
        <v>234789077</v>
      </c>
      <c r="D3283">
        <v>235697721</v>
      </c>
      <c r="E3283" t="s">
        <v>4448</v>
      </c>
      <c r="F3283">
        <v>0.43</v>
      </c>
      <c r="G3283" t="s">
        <v>5247</v>
      </c>
      <c r="H3283" t="s">
        <v>8416</v>
      </c>
      <c r="I3283" t="s">
        <v>14</v>
      </c>
      <c r="J3283" t="s">
        <v>2454</v>
      </c>
      <c r="K3283">
        <v>16</v>
      </c>
      <c r="L3283" t="s">
        <v>4520</v>
      </c>
      <c r="M3283">
        <v>0.22529371473349299</v>
      </c>
      <c r="N3283">
        <v>0.66181136054132805</v>
      </c>
    </row>
    <row r="3284" spans="1:14">
      <c r="A3284" t="s">
        <v>3129</v>
      </c>
      <c r="B3284">
        <v>3</v>
      </c>
      <c r="C3284">
        <v>5899625</v>
      </c>
      <c r="D3284">
        <v>5941312</v>
      </c>
      <c r="E3284" t="s">
        <v>4448</v>
      </c>
      <c r="F3284">
        <v>0.27</v>
      </c>
      <c r="G3284" t="s">
        <v>5247</v>
      </c>
      <c r="H3284" t="s">
        <v>8417</v>
      </c>
      <c r="I3284" t="s">
        <v>14</v>
      </c>
      <c r="J3284" t="s">
        <v>2454</v>
      </c>
      <c r="K3284">
        <v>16</v>
      </c>
      <c r="L3284" t="s">
        <v>4541</v>
      </c>
      <c r="M3284">
        <v>0.114172650502742</v>
      </c>
      <c r="N3284">
        <v>0.514886882543099</v>
      </c>
    </row>
    <row r="3285" spans="1:14">
      <c r="A3285" t="s">
        <v>3130</v>
      </c>
      <c r="B3285">
        <v>6</v>
      </c>
      <c r="C3285">
        <v>66690373</v>
      </c>
      <c r="D3285">
        <v>67400266</v>
      </c>
      <c r="E3285" t="s">
        <v>4448</v>
      </c>
      <c r="F3285">
        <v>0.08</v>
      </c>
      <c r="G3285" t="s">
        <v>5247</v>
      </c>
      <c r="H3285" t="s">
        <v>8418</v>
      </c>
      <c r="I3285" t="s">
        <v>14</v>
      </c>
      <c r="J3285" t="s">
        <v>2454</v>
      </c>
      <c r="K3285">
        <v>16</v>
      </c>
      <c r="L3285" t="s">
        <v>4447</v>
      </c>
      <c r="M3285">
        <v>1.6879457268963199E-2</v>
      </c>
      <c r="N3285">
        <v>0.305750994379963</v>
      </c>
    </row>
    <row r="3286" spans="1:14">
      <c r="A3286" t="s">
        <v>3131</v>
      </c>
      <c r="B3286">
        <v>6</v>
      </c>
      <c r="C3286">
        <v>23446719</v>
      </c>
      <c r="D3286">
        <v>23446947</v>
      </c>
      <c r="E3286" t="s">
        <v>4448</v>
      </c>
      <c r="F3286">
        <v>0.5</v>
      </c>
      <c r="G3286" t="s">
        <v>5247</v>
      </c>
      <c r="H3286" t="s">
        <v>8419</v>
      </c>
      <c r="I3286" t="s">
        <v>13</v>
      </c>
      <c r="J3286" t="s">
        <v>2454</v>
      </c>
      <c r="K3286">
        <v>5</v>
      </c>
      <c r="L3286" t="s">
        <v>4511</v>
      </c>
      <c r="M3286">
        <v>0.17042358064358801</v>
      </c>
      <c r="N3286">
        <v>0.82957641935641202</v>
      </c>
    </row>
    <row r="3287" spans="1:14">
      <c r="A3287" t="s">
        <v>3131</v>
      </c>
      <c r="B3287">
        <v>6</v>
      </c>
      <c r="C3287">
        <v>23446719</v>
      </c>
      <c r="D3287">
        <v>23446947</v>
      </c>
      <c r="E3287" t="s">
        <v>4448</v>
      </c>
      <c r="F3287">
        <v>7.0000000000000007E-2</v>
      </c>
      <c r="G3287" t="s">
        <v>5247</v>
      </c>
      <c r="H3287" t="s">
        <v>8420</v>
      </c>
      <c r="I3287" t="s">
        <v>14</v>
      </c>
      <c r="J3287" t="s">
        <v>2454</v>
      </c>
      <c r="K3287">
        <v>17</v>
      </c>
      <c r="L3287" t="s">
        <v>4543</v>
      </c>
      <c r="M3287">
        <v>1.40504719191979E-2</v>
      </c>
      <c r="N3287">
        <v>0.28446312418841502</v>
      </c>
    </row>
    <row r="3288" spans="1:14">
      <c r="A3288" t="s">
        <v>3134</v>
      </c>
      <c r="B3288">
        <v>7</v>
      </c>
      <c r="C3288">
        <v>155922387</v>
      </c>
      <c r="D3288">
        <v>155715081</v>
      </c>
      <c r="E3288" t="s">
        <v>4448</v>
      </c>
      <c r="F3288">
        <v>0.24</v>
      </c>
      <c r="G3288" t="s">
        <v>5247</v>
      </c>
      <c r="H3288" t="s">
        <v>8421</v>
      </c>
      <c r="I3288" t="s">
        <v>14</v>
      </c>
      <c r="J3288" t="s">
        <v>2454</v>
      </c>
      <c r="K3288">
        <v>16</v>
      </c>
      <c r="L3288" t="s">
        <v>4449</v>
      </c>
      <c r="M3288">
        <v>9.5792488470350406E-2</v>
      </c>
      <c r="N3288">
        <v>0.48488350540755698</v>
      </c>
    </row>
    <row r="3289" spans="1:14">
      <c r="A3289" t="s">
        <v>3135</v>
      </c>
      <c r="B3289">
        <v>9</v>
      </c>
      <c r="C3289">
        <v>23299682</v>
      </c>
      <c r="D3289">
        <v>23299680</v>
      </c>
      <c r="E3289" t="s">
        <v>4448</v>
      </c>
      <c r="F3289">
        <v>0</v>
      </c>
      <c r="G3289" t="s">
        <v>5247</v>
      </c>
      <c r="H3289" t="s">
        <v>8422</v>
      </c>
      <c r="I3289" t="s">
        <v>14</v>
      </c>
      <c r="J3289" t="s">
        <v>2454</v>
      </c>
      <c r="K3289">
        <v>16</v>
      </c>
      <c r="L3289" t="s">
        <v>5247</v>
      </c>
      <c r="M3289">
        <v>0</v>
      </c>
      <c r="N3289">
        <v>0.193607680534436</v>
      </c>
    </row>
    <row r="3290" spans="1:14">
      <c r="A3290" t="s">
        <v>3136</v>
      </c>
      <c r="B3290">
        <v>10</v>
      </c>
      <c r="C3290">
        <v>129179967</v>
      </c>
      <c r="D3290">
        <v>130978231</v>
      </c>
      <c r="E3290" t="s">
        <v>4448</v>
      </c>
      <c r="F3290">
        <v>0</v>
      </c>
      <c r="G3290" t="s">
        <v>5247</v>
      </c>
      <c r="H3290" t="s">
        <v>8423</v>
      </c>
      <c r="I3290" t="s">
        <v>10</v>
      </c>
      <c r="J3290" t="s">
        <v>2454</v>
      </c>
      <c r="K3290">
        <v>5</v>
      </c>
      <c r="L3290" t="s">
        <v>5247</v>
      </c>
      <c r="M3290">
        <v>3.1392529421349397E-17</v>
      </c>
      <c r="N3290">
        <v>0.43448246478317498</v>
      </c>
    </row>
    <row r="3291" spans="1:14">
      <c r="A3291" t="s">
        <v>3136</v>
      </c>
      <c r="B3291">
        <v>10</v>
      </c>
      <c r="C3291">
        <v>129179967</v>
      </c>
      <c r="D3291">
        <v>130978231</v>
      </c>
      <c r="E3291" t="s">
        <v>4448</v>
      </c>
      <c r="F3291">
        <v>0.26</v>
      </c>
      <c r="G3291" t="s">
        <v>5247</v>
      </c>
      <c r="H3291" t="s">
        <v>8424</v>
      </c>
      <c r="I3291" t="s">
        <v>14</v>
      </c>
      <c r="J3291" t="s">
        <v>2454</v>
      </c>
      <c r="K3291">
        <v>16</v>
      </c>
      <c r="L3291" t="s">
        <v>4459</v>
      </c>
      <c r="M3291">
        <v>0.10794835711853</v>
      </c>
      <c r="N3291">
        <v>0.50498332953799996</v>
      </c>
    </row>
    <row r="3292" spans="1:14">
      <c r="A3292" t="s">
        <v>3137</v>
      </c>
      <c r="B3292">
        <v>12</v>
      </c>
      <c r="C3292">
        <v>126060016</v>
      </c>
      <c r="D3292">
        <v>126544562</v>
      </c>
      <c r="E3292" t="s">
        <v>4448</v>
      </c>
      <c r="F3292">
        <v>0.27</v>
      </c>
      <c r="G3292" t="s">
        <v>5247</v>
      </c>
      <c r="H3292" t="s">
        <v>8425</v>
      </c>
      <c r="I3292" t="s">
        <v>14</v>
      </c>
      <c r="J3292" t="s">
        <v>2454</v>
      </c>
      <c r="K3292">
        <v>16</v>
      </c>
      <c r="L3292" t="s">
        <v>4541</v>
      </c>
      <c r="M3292">
        <v>0.114172650502742</v>
      </c>
      <c r="N3292">
        <v>0.514886882543099</v>
      </c>
    </row>
    <row r="3293" spans="1:14">
      <c r="A3293" t="s">
        <v>3138</v>
      </c>
      <c r="B3293">
        <v>13</v>
      </c>
      <c r="C3293">
        <v>106225840</v>
      </c>
      <c r="D3293">
        <v>106878189</v>
      </c>
      <c r="E3293" t="s">
        <v>4448</v>
      </c>
      <c r="F3293">
        <v>0</v>
      </c>
      <c r="G3293" t="s">
        <v>5247</v>
      </c>
      <c r="H3293" t="s">
        <v>5214</v>
      </c>
      <c r="I3293" t="s">
        <v>10</v>
      </c>
      <c r="J3293" t="s">
        <v>2454</v>
      </c>
      <c r="K3293">
        <v>7</v>
      </c>
      <c r="L3293" t="s">
        <v>5247</v>
      </c>
      <c r="M3293">
        <v>0</v>
      </c>
      <c r="N3293">
        <v>0.35433043506668699</v>
      </c>
    </row>
    <row r="3294" spans="1:14">
      <c r="A3294" t="s">
        <v>3138</v>
      </c>
      <c r="B3294">
        <v>13</v>
      </c>
      <c r="C3294">
        <v>106225840</v>
      </c>
      <c r="D3294">
        <v>106878189</v>
      </c>
      <c r="E3294" t="s">
        <v>4448</v>
      </c>
      <c r="F3294">
        <v>0</v>
      </c>
      <c r="G3294" t="s">
        <v>5247</v>
      </c>
      <c r="H3294" t="s">
        <v>5224</v>
      </c>
      <c r="I3294" t="s">
        <v>13</v>
      </c>
      <c r="J3294" t="s">
        <v>2454</v>
      </c>
      <c r="K3294">
        <v>7</v>
      </c>
      <c r="L3294" t="s">
        <v>5247</v>
      </c>
      <c r="M3294">
        <v>0</v>
      </c>
      <c r="N3294">
        <v>0.35433043506668699</v>
      </c>
    </row>
    <row r="3295" spans="1:14">
      <c r="A3295" t="s">
        <v>3138</v>
      </c>
      <c r="B3295">
        <v>13</v>
      </c>
      <c r="C3295">
        <v>106225840</v>
      </c>
      <c r="D3295">
        <v>106878189</v>
      </c>
      <c r="E3295" t="s">
        <v>4448</v>
      </c>
      <c r="F3295">
        <v>0</v>
      </c>
      <c r="G3295" t="s">
        <v>5247</v>
      </c>
      <c r="H3295" t="s">
        <v>8426</v>
      </c>
      <c r="I3295" t="s">
        <v>14</v>
      </c>
      <c r="J3295" t="s">
        <v>2454</v>
      </c>
      <c r="K3295">
        <v>16</v>
      </c>
      <c r="L3295" t="s">
        <v>5247</v>
      </c>
      <c r="M3295">
        <v>0</v>
      </c>
      <c r="N3295">
        <v>0.193607680534436</v>
      </c>
    </row>
    <row r="3296" spans="1:14">
      <c r="A3296" t="s">
        <v>3139</v>
      </c>
      <c r="B3296">
        <v>18</v>
      </c>
      <c r="C3296">
        <v>78158499</v>
      </c>
      <c r="D3296">
        <v>75918499</v>
      </c>
      <c r="E3296" t="s">
        <v>4448</v>
      </c>
      <c r="F3296">
        <v>0.08</v>
      </c>
      <c r="G3296" t="s">
        <v>5247</v>
      </c>
      <c r="H3296" t="s">
        <v>8427</v>
      </c>
      <c r="I3296" t="s">
        <v>14</v>
      </c>
      <c r="J3296" t="s">
        <v>2454</v>
      </c>
      <c r="K3296">
        <v>16</v>
      </c>
      <c r="L3296" t="s">
        <v>4447</v>
      </c>
      <c r="M3296">
        <v>1.6879457268963199E-2</v>
      </c>
      <c r="N3296">
        <v>0.305750994379963</v>
      </c>
    </row>
    <row r="3297" spans="1:14">
      <c r="A3297" t="s">
        <v>3140</v>
      </c>
      <c r="B3297">
        <v>10</v>
      </c>
      <c r="C3297">
        <v>2330911</v>
      </c>
      <c r="D3297">
        <v>2373105</v>
      </c>
      <c r="E3297" t="s">
        <v>4448</v>
      </c>
      <c r="F3297">
        <v>0</v>
      </c>
      <c r="G3297" t="s">
        <v>5247</v>
      </c>
      <c r="H3297" t="s">
        <v>5240</v>
      </c>
      <c r="I3297" t="s">
        <v>13</v>
      </c>
      <c r="J3297" t="s">
        <v>2454</v>
      </c>
      <c r="K3297">
        <v>5</v>
      </c>
      <c r="L3297" t="s">
        <v>5247</v>
      </c>
      <c r="M3297">
        <v>3.1392529421349397E-17</v>
      </c>
      <c r="N3297">
        <v>0.43448246478317498</v>
      </c>
    </row>
    <row r="3298" spans="1:14">
      <c r="A3298" t="s">
        <v>3140</v>
      </c>
      <c r="B3298">
        <v>10</v>
      </c>
      <c r="C3298">
        <v>2330911</v>
      </c>
      <c r="D3298">
        <v>2373105</v>
      </c>
      <c r="E3298" t="s">
        <v>4448</v>
      </c>
      <c r="F3298">
        <v>0.17</v>
      </c>
      <c r="G3298" t="s">
        <v>5247</v>
      </c>
      <c r="H3298" t="s">
        <v>8428</v>
      </c>
      <c r="I3298" t="s">
        <v>14</v>
      </c>
      <c r="J3298" t="s">
        <v>2454</v>
      </c>
      <c r="K3298">
        <v>16</v>
      </c>
      <c r="L3298" t="s">
        <v>4509</v>
      </c>
      <c r="M3298">
        <v>5.668995858446E-2</v>
      </c>
      <c r="N3298">
        <v>0.41109111056826803</v>
      </c>
    </row>
    <row r="3299" spans="1:14">
      <c r="A3299" t="s">
        <v>3141</v>
      </c>
      <c r="B3299">
        <v>18</v>
      </c>
      <c r="C3299">
        <v>77941909</v>
      </c>
      <c r="D3299">
        <v>75653865</v>
      </c>
      <c r="E3299" t="s">
        <v>4448</v>
      </c>
      <c r="F3299">
        <v>0</v>
      </c>
      <c r="G3299" t="s">
        <v>5247</v>
      </c>
      <c r="H3299" t="s">
        <v>5236</v>
      </c>
      <c r="I3299" t="s">
        <v>10</v>
      </c>
      <c r="J3299" t="s">
        <v>2454</v>
      </c>
      <c r="K3299">
        <v>7</v>
      </c>
      <c r="L3299" t="s">
        <v>5247</v>
      </c>
      <c r="M3299">
        <v>0</v>
      </c>
      <c r="N3299">
        <v>0.35433043506668699</v>
      </c>
    </row>
    <row r="3300" spans="1:14">
      <c r="A3300" t="s">
        <v>3141</v>
      </c>
      <c r="B3300">
        <v>18</v>
      </c>
      <c r="C3300">
        <v>77941909</v>
      </c>
      <c r="D3300">
        <v>75653865</v>
      </c>
      <c r="E3300" t="s">
        <v>4448</v>
      </c>
      <c r="F3300">
        <v>0</v>
      </c>
      <c r="G3300" t="s">
        <v>5247</v>
      </c>
      <c r="H3300" t="s">
        <v>5241</v>
      </c>
      <c r="I3300" t="s">
        <v>13</v>
      </c>
      <c r="J3300" t="s">
        <v>2454</v>
      </c>
      <c r="K3300">
        <v>6</v>
      </c>
      <c r="L3300" t="s">
        <v>5247</v>
      </c>
      <c r="M3300">
        <v>0</v>
      </c>
      <c r="N3300">
        <v>0.39033428790216501</v>
      </c>
    </row>
    <row r="3301" spans="1:14">
      <c r="A3301" t="s">
        <v>3141</v>
      </c>
      <c r="B3301">
        <v>18</v>
      </c>
      <c r="C3301">
        <v>77941909</v>
      </c>
      <c r="D3301">
        <v>75653865</v>
      </c>
      <c r="E3301" t="s">
        <v>4448</v>
      </c>
      <c r="F3301">
        <v>0</v>
      </c>
      <c r="G3301" t="s">
        <v>5247</v>
      </c>
      <c r="H3301" t="s">
        <v>8429</v>
      </c>
      <c r="I3301" t="s">
        <v>14</v>
      </c>
      <c r="J3301" t="s">
        <v>2454</v>
      </c>
      <c r="K3301">
        <v>16</v>
      </c>
      <c r="L3301" t="s">
        <v>5247</v>
      </c>
      <c r="M3301">
        <v>0</v>
      </c>
      <c r="N3301">
        <v>0.193607680534436</v>
      </c>
    </row>
    <row r="3302" spans="1:14">
      <c r="A3302" t="s">
        <v>3142</v>
      </c>
      <c r="B3302">
        <v>18</v>
      </c>
      <c r="C3302">
        <v>73654054</v>
      </c>
      <c r="D3302">
        <v>71321289</v>
      </c>
      <c r="E3302" t="s">
        <v>4448</v>
      </c>
      <c r="F3302">
        <v>0</v>
      </c>
      <c r="G3302" t="s">
        <v>5247</v>
      </c>
      <c r="H3302" t="s">
        <v>8430</v>
      </c>
      <c r="I3302" t="s">
        <v>10</v>
      </c>
      <c r="J3302" t="s">
        <v>2454</v>
      </c>
      <c r="K3302">
        <v>7</v>
      </c>
      <c r="L3302" t="s">
        <v>5247</v>
      </c>
      <c r="M3302">
        <v>0</v>
      </c>
      <c r="N3302">
        <v>0.35433043506668699</v>
      </c>
    </row>
    <row r="3303" spans="1:14">
      <c r="A3303" t="s">
        <v>3142</v>
      </c>
      <c r="B3303">
        <v>18</v>
      </c>
      <c r="C3303">
        <v>73654054</v>
      </c>
      <c r="D3303">
        <v>71321289</v>
      </c>
      <c r="E3303" t="s">
        <v>4448</v>
      </c>
      <c r="F3303">
        <v>0</v>
      </c>
      <c r="G3303" t="s">
        <v>5247</v>
      </c>
      <c r="H3303" t="s">
        <v>8431</v>
      </c>
      <c r="I3303" t="s">
        <v>13</v>
      </c>
      <c r="J3303" t="s">
        <v>2454</v>
      </c>
      <c r="K3303">
        <v>7</v>
      </c>
      <c r="L3303" t="s">
        <v>5247</v>
      </c>
      <c r="M3303">
        <v>0</v>
      </c>
      <c r="N3303">
        <v>0.35433043506668699</v>
      </c>
    </row>
    <row r="3304" spans="1:14">
      <c r="A3304" t="s">
        <v>3142</v>
      </c>
      <c r="B3304">
        <v>18</v>
      </c>
      <c r="C3304">
        <v>73654054</v>
      </c>
      <c r="D3304">
        <v>71321289</v>
      </c>
      <c r="E3304" t="s">
        <v>4448</v>
      </c>
      <c r="F3304">
        <v>0.01</v>
      </c>
      <c r="G3304" t="s">
        <v>5247</v>
      </c>
      <c r="H3304" t="s">
        <v>8432</v>
      </c>
      <c r="I3304" t="s">
        <v>14</v>
      </c>
      <c r="J3304" t="s">
        <v>2454</v>
      </c>
      <c r="K3304">
        <v>16</v>
      </c>
      <c r="L3304" t="s">
        <v>4525</v>
      </c>
      <c r="M3304">
        <v>3.8518796935948E-4</v>
      </c>
      <c r="N3304">
        <v>0.20935033895438801</v>
      </c>
    </row>
    <row r="3305" spans="1:14">
      <c r="A3305" t="s">
        <v>3143</v>
      </c>
      <c r="B3305">
        <v>18</v>
      </c>
      <c r="C3305">
        <v>73675626</v>
      </c>
      <c r="D3305">
        <v>71342861</v>
      </c>
      <c r="E3305" t="s">
        <v>4448</v>
      </c>
      <c r="F3305">
        <v>0.11</v>
      </c>
      <c r="G3305" t="s">
        <v>5247</v>
      </c>
      <c r="H3305" t="s">
        <v>8433</v>
      </c>
      <c r="I3305" t="s">
        <v>10</v>
      </c>
      <c r="J3305" t="s">
        <v>2454</v>
      </c>
      <c r="K3305">
        <v>6</v>
      </c>
      <c r="L3305" t="s">
        <v>4483</v>
      </c>
      <c r="M3305">
        <v>1.4464730937668299E-2</v>
      </c>
      <c r="N3305">
        <v>0.50999601362602098</v>
      </c>
    </row>
    <row r="3306" spans="1:14">
      <c r="A3306" t="s">
        <v>3143</v>
      </c>
      <c r="B3306">
        <v>18</v>
      </c>
      <c r="C3306">
        <v>73675626</v>
      </c>
      <c r="D3306">
        <v>71342861</v>
      </c>
      <c r="E3306" t="s">
        <v>4448</v>
      </c>
      <c r="F3306">
        <v>0.08</v>
      </c>
      <c r="G3306" t="s">
        <v>5247</v>
      </c>
      <c r="H3306" t="s">
        <v>8434</v>
      </c>
      <c r="I3306" t="s">
        <v>13</v>
      </c>
      <c r="J3306" t="s">
        <v>2454</v>
      </c>
      <c r="K3306">
        <v>5</v>
      </c>
      <c r="L3306" t="s">
        <v>4447</v>
      </c>
      <c r="M3306">
        <v>6.9873875802577102E-3</v>
      </c>
      <c r="N3306">
        <v>0.51797788283760904</v>
      </c>
    </row>
    <row r="3307" spans="1:14">
      <c r="A3307" t="s">
        <v>3143</v>
      </c>
      <c r="B3307">
        <v>18</v>
      </c>
      <c r="C3307">
        <v>73675626</v>
      </c>
      <c r="D3307">
        <v>71342861</v>
      </c>
      <c r="E3307" t="s">
        <v>4448</v>
      </c>
      <c r="F3307">
        <v>0.22</v>
      </c>
      <c r="G3307" t="s">
        <v>5247</v>
      </c>
      <c r="H3307" t="s">
        <v>8435</v>
      </c>
      <c r="I3307" t="s">
        <v>14</v>
      </c>
      <c r="J3307" t="s">
        <v>2454</v>
      </c>
      <c r="K3307">
        <v>16</v>
      </c>
      <c r="L3307" t="s">
        <v>4476</v>
      </c>
      <c r="M3307">
        <v>8.4047540128129095E-2</v>
      </c>
      <c r="N3307">
        <v>0.46437276097115499</v>
      </c>
    </row>
    <row r="3308" spans="1:14">
      <c r="A3308" t="s">
        <v>3144</v>
      </c>
      <c r="B3308">
        <v>14</v>
      </c>
      <c r="C3308">
        <v>101170151</v>
      </c>
      <c r="D3308">
        <v>101636488</v>
      </c>
      <c r="E3308" t="s">
        <v>4448</v>
      </c>
      <c r="F3308">
        <v>0.52</v>
      </c>
      <c r="G3308" t="s">
        <v>5247</v>
      </c>
      <c r="H3308" t="s">
        <v>8436</v>
      </c>
      <c r="I3308" t="s">
        <v>14</v>
      </c>
      <c r="J3308" t="s">
        <v>2454</v>
      </c>
      <c r="K3308">
        <v>16</v>
      </c>
      <c r="L3308" t="s">
        <v>4515</v>
      </c>
      <c r="M3308">
        <v>0.29626545616538003</v>
      </c>
      <c r="N3308">
        <v>0.73599023661324203</v>
      </c>
    </row>
    <row r="3309" spans="1:14">
      <c r="A3309" t="s">
        <v>3145</v>
      </c>
      <c r="B3309">
        <v>8</v>
      </c>
      <c r="C3309">
        <v>137792952</v>
      </c>
      <c r="D3309">
        <v>138805195</v>
      </c>
      <c r="E3309" t="s">
        <v>4448</v>
      </c>
      <c r="F3309">
        <v>0</v>
      </c>
      <c r="G3309" t="s">
        <v>5247</v>
      </c>
      <c r="H3309" t="s">
        <v>8437</v>
      </c>
      <c r="I3309" t="s">
        <v>10</v>
      </c>
      <c r="J3309" t="s">
        <v>2454</v>
      </c>
      <c r="K3309">
        <v>7</v>
      </c>
      <c r="L3309" t="s">
        <v>5247</v>
      </c>
      <c r="M3309">
        <v>0</v>
      </c>
      <c r="N3309">
        <v>0.35433043506668699</v>
      </c>
    </row>
    <row r="3310" spans="1:14">
      <c r="A3310" t="s">
        <v>3145</v>
      </c>
      <c r="B3310">
        <v>8</v>
      </c>
      <c r="C3310">
        <v>137792952</v>
      </c>
      <c r="D3310">
        <v>138805195</v>
      </c>
      <c r="E3310" t="s">
        <v>4448</v>
      </c>
      <c r="F3310">
        <v>0</v>
      </c>
      <c r="G3310" t="s">
        <v>5247</v>
      </c>
      <c r="H3310" t="s">
        <v>8438</v>
      </c>
      <c r="I3310" t="s">
        <v>13</v>
      </c>
      <c r="J3310" t="s">
        <v>2454</v>
      </c>
      <c r="K3310">
        <v>7</v>
      </c>
      <c r="L3310" t="s">
        <v>5247</v>
      </c>
      <c r="M3310">
        <v>0</v>
      </c>
      <c r="N3310">
        <v>0.35433043506668699</v>
      </c>
    </row>
    <row r="3311" spans="1:14">
      <c r="A3311" t="s">
        <v>3145</v>
      </c>
      <c r="B3311">
        <v>8</v>
      </c>
      <c r="C3311">
        <v>137792952</v>
      </c>
      <c r="D3311">
        <v>138805195</v>
      </c>
      <c r="E3311" t="s">
        <v>4448</v>
      </c>
      <c r="F3311">
        <v>0.01</v>
      </c>
      <c r="G3311" t="s">
        <v>5247</v>
      </c>
      <c r="H3311" t="s">
        <v>8439</v>
      </c>
      <c r="I3311" t="s">
        <v>14</v>
      </c>
      <c r="J3311" t="s">
        <v>2454</v>
      </c>
      <c r="K3311">
        <v>16</v>
      </c>
      <c r="L3311" t="s">
        <v>4525</v>
      </c>
      <c r="M3311">
        <v>3.8518796935948E-4</v>
      </c>
      <c r="N3311">
        <v>0.20935033895438801</v>
      </c>
    </row>
    <row r="3312" spans="1:14">
      <c r="A3312" t="s">
        <v>3146</v>
      </c>
      <c r="B3312">
        <v>18</v>
      </c>
      <c r="C3312">
        <v>64862618</v>
      </c>
      <c r="D3312">
        <v>62529854</v>
      </c>
      <c r="E3312" t="s">
        <v>4448</v>
      </c>
      <c r="F3312">
        <v>0</v>
      </c>
      <c r="G3312" t="s">
        <v>5247</v>
      </c>
      <c r="H3312" t="s">
        <v>5242</v>
      </c>
      <c r="I3312" t="s">
        <v>10</v>
      </c>
      <c r="J3312" t="s">
        <v>2454</v>
      </c>
      <c r="K3312">
        <v>5</v>
      </c>
      <c r="L3312" t="s">
        <v>5247</v>
      </c>
      <c r="M3312">
        <v>3.1392529421349397E-17</v>
      </c>
      <c r="N3312">
        <v>0.43448246478317498</v>
      </c>
    </row>
    <row r="3313" spans="1:14">
      <c r="A3313" t="s">
        <v>3146</v>
      </c>
      <c r="B3313">
        <v>18</v>
      </c>
      <c r="C3313">
        <v>64862618</v>
      </c>
      <c r="D3313">
        <v>62529854</v>
      </c>
      <c r="E3313" t="s">
        <v>4448</v>
      </c>
      <c r="F3313">
        <v>0.42</v>
      </c>
      <c r="G3313" t="s">
        <v>5247</v>
      </c>
      <c r="H3313" t="s">
        <v>8440</v>
      </c>
      <c r="I3313" t="s">
        <v>14</v>
      </c>
      <c r="J3313" t="s">
        <v>2454</v>
      </c>
      <c r="K3313">
        <v>16</v>
      </c>
      <c r="L3313" t="s">
        <v>4508</v>
      </c>
      <c r="M3313">
        <v>0.21776693854541801</v>
      </c>
      <c r="N3313">
        <v>0.65321029034009204</v>
      </c>
    </row>
    <row r="3314" spans="1:14">
      <c r="A3314" t="s">
        <v>3147</v>
      </c>
      <c r="B3314">
        <v>1</v>
      </c>
      <c r="C3314">
        <v>13928255</v>
      </c>
      <c r="D3314">
        <v>14254750</v>
      </c>
      <c r="E3314" t="s">
        <v>4448</v>
      </c>
      <c r="F3314">
        <v>0.75</v>
      </c>
      <c r="G3314" t="s">
        <v>5247</v>
      </c>
      <c r="H3314" t="s">
        <v>8441</v>
      </c>
      <c r="I3314" t="s">
        <v>10</v>
      </c>
      <c r="J3314" t="s">
        <v>2454</v>
      </c>
      <c r="K3314">
        <v>5</v>
      </c>
      <c r="L3314" t="s">
        <v>4467</v>
      </c>
      <c r="M3314">
        <v>0.33598799491185499</v>
      </c>
      <c r="N3314">
        <v>0.94677077269655696</v>
      </c>
    </row>
    <row r="3315" spans="1:14">
      <c r="A3315" t="s">
        <v>3147</v>
      </c>
      <c r="B3315">
        <v>1</v>
      </c>
      <c r="C3315">
        <v>13928255</v>
      </c>
      <c r="D3315">
        <v>14254750</v>
      </c>
      <c r="E3315" t="s">
        <v>4448</v>
      </c>
      <c r="F3315">
        <v>0.37</v>
      </c>
      <c r="G3315" t="s">
        <v>5247</v>
      </c>
      <c r="H3315" t="s">
        <v>8442</v>
      </c>
      <c r="I3315" t="s">
        <v>14</v>
      </c>
      <c r="J3315" t="s">
        <v>2454</v>
      </c>
      <c r="K3315">
        <v>16</v>
      </c>
      <c r="L3315" t="s">
        <v>4505</v>
      </c>
      <c r="M3315">
        <v>0.18124511290142301</v>
      </c>
      <c r="N3315">
        <v>0.60909288403753004</v>
      </c>
    </row>
    <row r="3316" spans="1:14">
      <c r="A3316" t="s">
        <v>3148</v>
      </c>
      <c r="B3316">
        <v>4</v>
      </c>
      <c r="C3316">
        <v>59738046</v>
      </c>
      <c r="D3316">
        <v>60603764</v>
      </c>
      <c r="E3316" t="s">
        <v>4448</v>
      </c>
      <c r="F3316">
        <v>0.08</v>
      </c>
      <c r="G3316" t="s">
        <v>5247</v>
      </c>
      <c r="H3316" t="s">
        <v>8443</v>
      </c>
      <c r="I3316" t="s">
        <v>14</v>
      </c>
      <c r="J3316" t="s">
        <v>2454</v>
      </c>
      <c r="K3316">
        <v>16</v>
      </c>
      <c r="L3316" t="s">
        <v>4447</v>
      </c>
      <c r="M3316">
        <v>1.6879457268963199E-2</v>
      </c>
      <c r="N3316">
        <v>0.305750994379963</v>
      </c>
    </row>
    <row r="3317" spans="1:14">
      <c r="A3317" t="s">
        <v>3149</v>
      </c>
      <c r="B3317">
        <v>2</v>
      </c>
      <c r="C3317">
        <v>234225951</v>
      </c>
      <c r="D3317">
        <v>235134595</v>
      </c>
      <c r="E3317" t="s">
        <v>4448</v>
      </c>
      <c r="F3317">
        <v>0</v>
      </c>
      <c r="G3317" t="s">
        <v>5247</v>
      </c>
      <c r="H3317" t="s">
        <v>8444</v>
      </c>
      <c r="I3317" t="s">
        <v>14</v>
      </c>
      <c r="J3317" t="s">
        <v>2454</v>
      </c>
      <c r="K3317">
        <v>16</v>
      </c>
      <c r="L3317" t="s">
        <v>5247</v>
      </c>
      <c r="M3317">
        <v>0</v>
      </c>
      <c r="N3317">
        <v>0.193607680534436</v>
      </c>
    </row>
    <row r="3318" spans="1:14">
      <c r="A3318" t="s">
        <v>3150</v>
      </c>
      <c r="B3318">
        <v>2</v>
      </c>
      <c r="C3318">
        <v>6411741</v>
      </c>
      <c r="D3318">
        <v>6551873</v>
      </c>
      <c r="E3318" t="s">
        <v>4448</v>
      </c>
      <c r="F3318">
        <v>0.28000000000000003</v>
      </c>
      <c r="G3318" t="s">
        <v>5247</v>
      </c>
      <c r="H3318" t="s">
        <v>8445</v>
      </c>
      <c r="I3318" t="s">
        <v>14</v>
      </c>
      <c r="J3318" t="s">
        <v>2454</v>
      </c>
      <c r="K3318">
        <v>16</v>
      </c>
      <c r="L3318" t="s">
        <v>4558</v>
      </c>
      <c r="M3318">
        <v>0.120490916853126</v>
      </c>
      <c r="N3318">
        <v>0.52469646258202596</v>
      </c>
    </row>
    <row r="3319" spans="1:14">
      <c r="A3319" t="s">
        <v>3151</v>
      </c>
      <c r="B3319">
        <v>2</v>
      </c>
      <c r="C3319">
        <v>128655643</v>
      </c>
      <c r="D3319">
        <v>129413217</v>
      </c>
      <c r="E3319" t="s">
        <v>4448</v>
      </c>
      <c r="F3319">
        <v>0</v>
      </c>
      <c r="G3319" t="s">
        <v>5247</v>
      </c>
      <c r="H3319" t="s">
        <v>8446</v>
      </c>
      <c r="I3319" t="s">
        <v>14</v>
      </c>
      <c r="J3319" t="s">
        <v>2454</v>
      </c>
      <c r="K3319">
        <v>16</v>
      </c>
      <c r="L3319" t="s">
        <v>5247</v>
      </c>
      <c r="M3319">
        <v>0</v>
      </c>
      <c r="N3319">
        <v>0.193607680534436</v>
      </c>
    </row>
    <row r="3320" spans="1:14">
      <c r="A3320" t="s">
        <v>3152</v>
      </c>
      <c r="B3320">
        <v>2</v>
      </c>
      <c r="C3320">
        <v>235189024</v>
      </c>
      <c r="D3320">
        <v>236097668</v>
      </c>
      <c r="E3320" t="s">
        <v>4448</v>
      </c>
      <c r="F3320">
        <v>0</v>
      </c>
      <c r="G3320" t="s">
        <v>5247</v>
      </c>
      <c r="H3320" t="s">
        <v>8447</v>
      </c>
      <c r="I3320" t="s">
        <v>14</v>
      </c>
      <c r="J3320" t="s">
        <v>2454</v>
      </c>
      <c r="K3320">
        <v>16</v>
      </c>
      <c r="L3320" t="s">
        <v>5247</v>
      </c>
      <c r="M3320">
        <v>0</v>
      </c>
      <c r="N3320">
        <v>0.193607680534436</v>
      </c>
    </row>
    <row r="3321" spans="1:14">
      <c r="A3321" t="s">
        <v>3153</v>
      </c>
      <c r="B3321">
        <v>12</v>
      </c>
      <c r="C3321">
        <v>126780391</v>
      </c>
      <c r="D3321">
        <v>127264937</v>
      </c>
      <c r="E3321" t="s">
        <v>4448</v>
      </c>
      <c r="F3321">
        <v>0</v>
      </c>
      <c r="G3321" t="s">
        <v>5247</v>
      </c>
      <c r="H3321" t="s">
        <v>8448</v>
      </c>
      <c r="I3321" t="s">
        <v>14</v>
      </c>
      <c r="J3321" t="s">
        <v>2454</v>
      </c>
      <c r="K3321">
        <v>16</v>
      </c>
      <c r="L3321" t="s">
        <v>5247</v>
      </c>
      <c r="M3321">
        <v>0</v>
      </c>
      <c r="N3321">
        <v>0.193607680534436</v>
      </c>
    </row>
    <row r="3322" spans="1:14">
      <c r="A3322" t="s">
        <v>3154</v>
      </c>
      <c r="B3322">
        <v>3</v>
      </c>
      <c r="C3322">
        <v>5815489</v>
      </c>
      <c r="D3322">
        <v>5857176</v>
      </c>
      <c r="E3322" t="s">
        <v>4448</v>
      </c>
      <c r="F3322">
        <v>0.14000000000000001</v>
      </c>
      <c r="G3322" t="s">
        <v>5247</v>
      </c>
      <c r="H3322" t="s">
        <v>8449</v>
      </c>
      <c r="I3322" t="s">
        <v>14</v>
      </c>
      <c r="J3322" t="s">
        <v>2454</v>
      </c>
      <c r="K3322">
        <v>16</v>
      </c>
      <c r="L3322" t="s">
        <v>4454</v>
      </c>
      <c r="M3322">
        <v>4.1864672574284598E-2</v>
      </c>
      <c r="N3322">
        <v>0.37753285741051001</v>
      </c>
    </row>
    <row r="3323" spans="1:14">
      <c r="A3323" t="s">
        <v>3155</v>
      </c>
      <c r="B3323">
        <v>10</v>
      </c>
      <c r="C3323">
        <v>9066361</v>
      </c>
      <c r="D3323">
        <v>9108324</v>
      </c>
      <c r="E3323" t="s">
        <v>4448</v>
      </c>
      <c r="F3323">
        <v>0</v>
      </c>
      <c r="G3323" t="s">
        <v>5247</v>
      </c>
      <c r="H3323" t="s">
        <v>8450</v>
      </c>
      <c r="I3323" t="s">
        <v>14</v>
      </c>
      <c r="J3323" t="s">
        <v>2454</v>
      </c>
      <c r="K3323">
        <v>16</v>
      </c>
      <c r="L3323" t="s">
        <v>5247</v>
      </c>
      <c r="M3323">
        <v>0</v>
      </c>
      <c r="N3323">
        <v>0.193607680534436</v>
      </c>
    </row>
    <row r="3324" spans="1:14">
      <c r="A3324" t="s">
        <v>3156</v>
      </c>
      <c r="B3324">
        <v>3</v>
      </c>
      <c r="C3324">
        <v>5797889</v>
      </c>
      <c r="D3324">
        <v>5839576</v>
      </c>
      <c r="E3324" t="s">
        <v>4448</v>
      </c>
      <c r="F3324">
        <v>0.45</v>
      </c>
      <c r="G3324" t="s">
        <v>5247</v>
      </c>
      <c r="H3324" t="s">
        <v>8451</v>
      </c>
      <c r="I3324" t="s">
        <v>10</v>
      </c>
      <c r="J3324" t="s">
        <v>2454</v>
      </c>
      <c r="K3324">
        <v>5</v>
      </c>
      <c r="L3324" t="s">
        <v>4469</v>
      </c>
      <c r="M3324">
        <v>0.143080931366353</v>
      </c>
      <c r="N3324">
        <v>0.80036731511196402</v>
      </c>
    </row>
    <row r="3325" spans="1:14">
      <c r="A3325" t="s">
        <v>3156</v>
      </c>
      <c r="B3325">
        <v>3</v>
      </c>
      <c r="C3325">
        <v>5797889</v>
      </c>
      <c r="D3325">
        <v>5839576</v>
      </c>
      <c r="E3325" t="s">
        <v>4448</v>
      </c>
      <c r="F3325">
        <v>0.41</v>
      </c>
      <c r="G3325" t="s">
        <v>5247</v>
      </c>
      <c r="H3325" t="s">
        <v>8452</v>
      </c>
      <c r="I3325" t="s">
        <v>13</v>
      </c>
      <c r="J3325" t="s">
        <v>2454</v>
      </c>
      <c r="K3325">
        <v>5</v>
      </c>
      <c r="L3325" t="s">
        <v>5201</v>
      </c>
      <c r="M3325">
        <v>0.122560337644183</v>
      </c>
      <c r="N3325">
        <v>0.77564650601678897</v>
      </c>
    </row>
    <row r="3326" spans="1:14">
      <c r="A3326" t="s">
        <v>3156</v>
      </c>
      <c r="B3326">
        <v>3</v>
      </c>
      <c r="C3326">
        <v>5797889</v>
      </c>
      <c r="D3326">
        <v>5839576</v>
      </c>
      <c r="E3326" t="s">
        <v>4448</v>
      </c>
      <c r="F3326">
        <v>0.2</v>
      </c>
      <c r="G3326" t="s">
        <v>5247</v>
      </c>
      <c r="H3326" t="s">
        <v>8453</v>
      </c>
      <c r="I3326" t="s">
        <v>14</v>
      </c>
      <c r="J3326" t="s">
        <v>2454</v>
      </c>
      <c r="K3326">
        <v>16</v>
      </c>
      <c r="L3326" t="s">
        <v>4484</v>
      </c>
      <c r="M3326">
        <v>7.2742662037867001E-2</v>
      </c>
      <c r="N3326">
        <v>0.44342194628279502</v>
      </c>
    </row>
    <row r="3327" spans="1:14">
      <c r="A3327" t="s">
        <v>3157</v>
      </c>
      <c r="B3327">
        <v>5</v>
      </c>
      <c r="C3327">
        <v>28038636</v>
      </c>
      <c r="D3327">
        <v>28038743</v>
      </c>
      <c r="E3327" t="s">
        <v>4448</v>
      </c>
      <c r="F3327">
        <v>0.33</v>
      </c>
      <c r="G3327" t="s">
        <v>5247</v>
      </c>
      <c r="H3327" t="s">
        <v>8454</v>
      </c>
      <c r="I3327" t="s">
        <v>14</v>
      </c>
      <c r="J3327" t="s">
        <v>2454</v>
      </c>
      <c r="K3327">
        <v>16</v>
      </c>
      <c r="L3327" t="s">
        <v>4487</v>
      </c>
      <c r="M3327">
        <v>0.15341403634209599</v>
      </c>
      <c r="N3327">
        <v>0.57241257503961196</v>
      </c>
    </row>
    <row r="3328" spans="1:14">
      <c r="A3328" t="s">
        <v>3158</v>
      </c>
      <c r="B3328">
        <v>4</v>
      </c>
      <c r="C3328">
        <v>135125634</v>
      </c>
      <c r="D3328">
        <v>136046789</v>
      </c>
      <c r="E3328" t="s">
        <v>4448</v>
      </c>
      <c r="F3328">
        <v>0.16</v>
      </c>
      <c r="G3328" t="s">
        <v>5247</v>
      </c>
      <c r="H3328" t="s">
        <v>8455</v>
      </c>
      <c r="I3328" t="s">
        <v>14</v>
      </c>
      <c r="J3328" t="s">
        <v>2454</v>
      </c>
      <c r="K3328">
        <v>16</v>
      </c>
      <c r="L3328" t="s">
        <v>4545</v>
      </c>
      <c r="M3328">
        <v>5.1602574492917601E-2</v>
      </c>
      <c r="N3328">
        <v>0.40005064827049902</v>
      </c>
    </row>
    <row r="3329" spans="1:14">
      <c r="A3329" t="s">
        <v>3159</v>
      </c>
      <c r="B3329">
        <v>14</v>
      </c>
      <c r="C3329">
        <v>42788610</v>
      </c>
      <c r="D3329">
        <v>43257813</v>
      </c>
      <c r="E3329" t="s">
        <v>4448</v>
      </c>
      <c r="F3329">
        <v>0.21</v>
      </c>
      <c r="G3329" t="s">
        <v>5247</v>
      </c>
      <c r="H3329" t="s">
        <v>8456</v>
      </c>
      <c r="I3329" t="s">
        <v>14</v>
      </c>
      <c r="J3329" t="s">
        <v>2454</v>
      </c>
      <c r="K3329">
        <v>16</v>
      </c>
      <c r="L3329" t="s">
        <v>4442</v>
      </c>
      <c r="M3329">
        <v>7.8338045832293507E-2</v>
      </c>
      <c r="N3329">
        <v>0.45395440887768002</v>
      </c>
    </row>
    <row r="3330" spans="1:14">
      <c r="A3330" t="s">
        <v>3160</v>
      </c>
      <c r="B3330">
        <v>4</v>
      </c>
      <c r="C3330">
        <v>178809884</v>
      </c>
      <c r="D3330">
        <v>179731038</v>
      </c>
      <c r="E3330" t="s">
        <v>4448</v>
      </c>
      <c r="F3330">
        <v>0</v>
      </c>
      <c r="G3330" t="s">
        <v>5247</v>
      </c>
      <c r="H3330" t="s">
        <v>8457</v>
      </c>
      <c r="I3330" t="s">
        <v>14</v>
      </c>
      <c r="J3330" t="s">
        <v>2454</v>
      </c>
      <c r="K3330">
        <v>16</v>
      </c>
      <c r="L3330" t="s">
        <v>5247</v>
      </c>
      <c r="M3330">
        <v>0</v>
      </c>
      <c r="N3330">
        <v>0.193607680534436</v>
      </c>
    </row>
    <row r="3331" spans="1:14">
      <c r="A3331" t="s">
        <v>3161</v>
      </c>
      <c r="B3331">
        <v>4</v>
      </c>
      <c r="C3331">
        <v>181679721</v>
      </c>
      <c r="D3331">
        <v>182600874</v>
      </c>
      <c r="E3331" t="s">
        <v>4448</v>
      </c>
      <c r="F3331">
        <v>0</v>
      </c>
      <c r="G3331" t="s">
        <v>5247</v>
      </c>
      <c r="H3331" t="s">
        <v>8458</v>
      </c>
      <c r="I3331" t="s">
        <v>14</v>
      </c>
      <c r="J3331" t="s">
        <v>2454</v>
      </c>
      <c r="K3331">
        <v>16</v>
      </c>
      <c r="L3331" t="s">
        <v>5247</v>
      </c>
      <c r="M3331">
        <v>0</v>
      </c>
      <c r="N3331">
        <v>0.193607680534436</v>
      </c>
    </row>
    <row r="3332" spans="1:14">
      <c r="A3332" t="s">
        <v>3162</v>
      </c>
      <c r="B3332">
        <v>4</v>
      </c>
      <c r="C3332">
        <v>59740937</v>
      </c>
      <c r="D3332">
        <v>60606655</v>
      </c>
      <c r="E3332" t="s">
        <v>4448</v>
      </c>
      <c r="F3332">
        <v>0</v>
      </c>
      <c r="G3332" t="s">
        <v>5247</v>
      </c>
      <c r="H3332" t="s">
        <v>8459</v>
      </c>
      <c r="I3332" t="s">
        <v>14</v>
      </c>
      <c r="J3332" t="s">
        <v>2454</v>
      </c>
      <c r="K3332">
        <v>16</v>
      </c>
      <c r="L3332" t="s">
        <v>5247</v>
      </c>
      <c r="M3332">
        <v>0</v>
      </c>
      <c r="N3332">
        <v>0.193607680534436</v>
      </c>
    </row>
    <row r="3333" spans="1:14">
      <c r="A3333" t="s">
        <v>3163</v>
      </c>
      <c r="B3333">
        <v>4</v>
      </c>
      <c r="C3333">
        <v>135833287</v>
      </c>
      <c r="D3333">
        <v>136754442</v>
      </c>
      <c r="E3333" t="s">
        <v>4448</v>
      </c>
      <c r="F3333">
        <v>0</v>
      </c>
      <c r="G3333" t="s">
        <v>5247</v>
      </c>
      <c r="H3333" t="s">
        <v>8460</v>
      </c>
      <c r="I3333" t="s">
        <v>10</v>
      </c>
      <c r="J3333" t="s">
        <v>2454</v>
      </c>
      <c r="K3333">
        <v>7</v>
      </c>
      <c r="L3333" t="s">
        <v>5247</v>
      </c>
      <c r="M3333">
        <v>0</v>
      </c>
      <c r="N3333">
        <v>0.35433043506668699</v>
      </c>
    </row>
    <row r="3334" spans="1:14">
      <c r="A3334" t="s">
        <v>3163</v>
      </c>
      <c r="B3334">
        <v>4</v>
      </c>
      <c r="C3334">
        <v>135833287</v>
      </c>
      <c r="D3334">
        <v>136754442</v>
      </c>
      <c r="E3334" t="s">
        <v>4448</v>
      </c>
      <c r="F3334">
        <v>0</v>
      </c>
      <c r="G3334" t="s">
        <v>5247</v>
      </c>
      <c r="H3334" t="s">
        <v>8461</v>
      </c>
      <c r="I3334" t="s">
        <v>13</v>
      </c>
      <c r="J3334" t="s">
        <v>2454</v>
      </c>
      <c r="K3334">
        <v>7</v>
      </c>
      <c r="L3334" t="s">
        <v>5247</v>
      </c>
      <c r="M3334">
        <v>0</v>
      </c>
      <c r="N3334">
        <v>0.35433043506668699</v>
      </c>
    </row>
    <row r="3335" spans="1:14">
      <c r="A3335" t="s">
        <v>3163</v>
      </c>
      <c r="B3335">
        <v>4</v>
      </c>
      <c r="C3335">
        <v>135833287</v>
      </c>
      <c r="D3335">
        <v>136754442</v>
      </c>
      <c r="E3335" t="s">
        <v>4448</v>
      </c>
      <c r="F3335">
        <v>0.05</v>
      </c>
      <c r="G3335" t="s">
        <v>5247</v>
      </c>
      <c r="H3335" t="s">
        <v>8462</v>
      </c>
      <c r="I3335" t="s">
        <v>14</v>
      </c>
      <c r="J3335" t="s">
        <v>2454</v>
      </c>
      <c r="K3335">
        <v>16</v>
      </c>
      <c r="L3335" t="s">
        <v>4544</v>
      </c>
      <c r="M3335">
        <v>7.5593352321114398E-3</v>
      </c>
      <c r="N3335">
        <v>0.26668757724888098</v>
      </c>
    </row>
    <row r="3336" spans="1:14">
      <c r="A3336" t="s">
        <v>3164</v>
      </c>
      <c r="B3336">
        <v>4</v>
      </c>
      <c r="C3336">
        <v>135564303</v>
      </c>
      <c r="D3336">
        <v>136485458</v>
      </c>
      <c r="E3336" t="s">
        <v>4448</v>
      </c>
      <c r="F3336">
        <v>0.12</v>
      </c>
      <c r="G3336" t="s">
        <v>5247</v>
      </c>
      <c r="H3336" t="s">
        <v>8463</v>
      </c>
      <c r="I3336" t="s">
        <v>14</v>
      </c>
      <c r="J3336" t="s">
        <v>2454</v>
      </c>
      <c r="K3336">
        <v>16</v>
      </c>
      <c r="L3336" t="s">
        <v>4457</v>
      </c>
      <c r="M3336">
        <v>3.2767774577422103E-2</v>
      </c>
      <c r="N3336">
        <v>0.35437406262874999</v>
      </c>
    </row>
    <row r="3337" spans="1:14">
      <c r="A3337" t="s">
        <v>3165</v>
      </c>
      <c r="B3337">
        <v>5</v>
      </c>
      <c r="C3337">
        <v>166768793</v>
      </c>
      <c r="D3337">
        <v>166195798</v>
      </c>
      <c r="E3337" t="s">
        <v>4448</v>
      </c>
      <c r="F3337">
        <v>0</v>
      </c>
      <c r="G3337" t="s">
        <v>5247</v>
      </c>
      <c r="H3337" t="s">
        <v>8464</v>
      </c>
      <c r="I3337" t="s">
        <v>14</v>
      </c>
      <c r="J3337" t="s">
        <v>2454</v>
      </c>
      <c r="K3337">
        <v>16</v>
      </c>
      <c r="L3337" t="s">
        <v>5247</v>
      </c>
      <c r="M3337">
        <v>0</v>
      </c>
      <c r="N3337">
        <v>0.193607680534436</v>
      </c>
    </row>
    <row r="3338" spans="1:14">
      <c r="A3338" t="s">
        <v>3166</v>
      </c>
      <c r="B3338">
        <v>5</v>
      </c>
      <c r="C3338">
        <v>28364740</v>
      </c>
      <c r="D3338">
        <v>28364847</v>
      </c>
      <c r="E3338" t="s">
        <v>4448</v>
      </c>
      <c r="F3338">
        <v>0.24</v>
      </c>
      <c r="G3338" t="s">
        <v>5247</v>
      </c>
      <c r="H3338" t="s">
        <v>8465</v>
      </c>
      <c r="I3338" t="s">
        <v>14</v>
      </c>
      <c r="J3338" t="s">
        <v>2454</v>
      </c>
      <c r="K3338">
        <v>16</v>
      </c>
      <c r="L3338" t="s">
        <v>4449</v>
      </c>
      <c r="M3338">
        <v>9.5792488470350406E-2</v>
      </c>
      <c r="N3338">
        <v>0.48488350540755698</v>
      </c>
    </row>
    <row r="3339" spans="1:14">
      <c r="A3339" t="s">
        <v>3167</v>
      </c>
      <c r="B3339">
        <v>5</v>
      </c>
      <c r="C3339">
        <v>2537549</v>
      </c>
      <c r="D3339">
        <v>2537663</v>
      </c>
      <c r="E3339" t="s">
        <v>4448</v>
      </c>
      <c r="F3339">
        <v>0</v>
      </c>
      <c r="G3339" t="s">
        <v>5247</v>
      </c>
      <c r="H3339" t="s">
        <v>8466</v>
      </c>
      <c r="I3339" t="s">
        <v>14</v>
      </c>
      <c r="J3339" t="s">
        <v>2454</v>
      </c>
      <c r="K3339">
        <v>16</v>
      </c>
      <c r="L3339" t="s">
        <v>5247</v>
      </c>
      <c r="M3339">
        <v>0</v>
      </c>
      <c r="N3339">
        <v>0.193607680534436</v>
      </c>
    </row>
    <row r="3340" spans="1:14">
      <c r="A3340" t="s">
        <v>3168</v>
      </c>
      <c r="B3340">
        <v>5</v>
      </c>
      <c r="C3340">
        <v>27786147</v>
      </c>
      <c r="D3340">
        <v>27786254</v>
      </c>
      <c r="E3340" t="s">
        <v>4448</v>
      </c>
      <c r="F3340">
        <v>0</v>
      </c>
      <c r="G3340" t="s">
        <v>5247</v>
      </c>
      <c r="H3340" t="s">
        <v>8467</v>
      </c>
      <c r="I3340" t="s">
        <v>10</v>
      </c>
      <c r="J3340" t="s">
        <v>2454</v>
      </c>
      <c r="K3340">
        <v>5</v>
      </c>
      <c r="L3340" t="s">
        <v>5247</v>
      </c>
      <c r="M3340">
        <v>3.1392529421349397E-17</v>
      </c>
      <c r="N3340">
        <v>0.43448246478317498</v>
      </c>
    </row>
    <row r="3341" spans="1:14">
      <c r="A3341" t="s">
        <v>3168</v>
      </c>
      <c r="B3341">
        <v>5</v>
      </c>
      <c r="C3341">
        <v>27786147</v>
      </c>
      <c r="D3341">
        <v>27786254</v>
      </c>
      <c r="E3341" t="s">
        <v>4448</v>
      </c>
      <c r="F3341">
        <v>0.1</v>
      </c>
      <c r="G3341" t="s">
        <v>5247</v>
      </c>
      <c r="H3341" t="s">
        <v>8468</v>
      </c>
      <c r="I3341" t="s">
        <v>13</v>
      </c>
      <c r="J3341" t="s">
        <v>2454</v>
      </c>
      <c r="K3341">
        <v>5</v>
      </c>
      <c r="L3341" t="s">
        <v>4482</v>
      </c>
      <c r="M3341">
        <v>1.0529954359016601E-2</v>
      </c>
      <c r="N3341">
        <v>0.53705601746752296</v>
      </c>
    </row>
    <row r="3342" spans="1:14">
      <c r="A3342" t="s">
        <v>3168</v>
      </c>
      <c r="B3342">
        <v>5</v>
      </c>
      <c r="C3342">
        <v>27786147</v>
      </c>
      <c r="D3342">
        <v>27786254</v>
      </c>
      <c r="E3342" t="s">
        <v>4448</v>
      </c>
      <c r="F3342">
        <v>0.38</v>
      </c>
      <c r="G3342" t="s">
        <v>5247</v>
      </c>
      <c r="H3342" t="s">
        <v>8469</v>
      </c>
      <c r="I3342" t="s">
        <v>14</v>
      </c>
      <c r="J3342" t="s">
        <v>2454</v>
      </c>
      <c r="K3342">
        <v>16</v>
      </c>
      <c r="L3342" t="s">
        <v>4441</v>
      </c>
      <c r="M3342">
        <v>0.18839871074100001</v>
      </c>
      <c r="N3342">
        <v>0.61806713258726498</v>
      </c>
    </row>
    <row r="3343" spans="1:14">
      <c r="A3343" t="s">
        <v>3169</v>
      </c>
      <c r="B3343">
        <v>6</v>
      </c>
      <c r="C3343">
        <v>23244951</v>
      </c>
      <c r="D3343">
        <v>23245179</v>
      </c>
      <c r="E3343" t="s">
        <v>4448</v>
      </c>
      <c r="F3343">
        <v>0</v>
      </c>
      <c r="G3343" t="s">
        <v>5247</v>
      </c>
      <c r="H3343" t="s">
        <v>8470</v>
      </c>
      <c r="I3343" t="s">
        <v>14</v>
      </c>
      <c r="J3343" t="s">
        <v>2454</v>
      </c>
      <c r="K3343">
        <v>16</v>
      </c>
      <c r="L3343" t="s">
        <v>5247</v>
      </c>
      <c r="M3343">
        <v>0</v>
      </c>
      <c r="N3343">
        <v>0.193607680534436</v>
      </c>
    </row>
    <row r="3344" spans="1:14">
      <c r="A3344" t="s">
        <v>3170</v>
      </c>
      <c r="B3344">
        <v>6</v>
      </c>
      <c r="C3344">
        <v>164916305</v>
      </c>
      <c r="D3344">
        <v>165329794</v>
      </c>
      <c r="E3344" t="s">
        <v>4448</v>
      </c>
      <c r="F3344">
        <v>0</v>
      </c>
      <c r="G3344" t="s">
        <v>5247</v>
      </c>
      <c r="H3344" t="s">
        <v>8471</v>
      </c>
      <c r="I3344" t="s">
        <v>14</v>
      </c>
      <c r="J3344" t="s">
        <v>2454</v>
      </c>
      <c r="K3344">
        <v>16</v>
      </c>
      <c r="L3344" t="s">
        <v>5247</v>
      </c>
      <c r="M3344">
        <v>0</v>
      </c>
      <c r="N3344">
        <v>0.193607680534436</v>
      </c>
    </row>
    <row r="3345" spans="1:14">
      <c r="A3345" t="s">
        <v>3171</v>
      </c>
      <c r="B3345">
        <v>6</v>
      </c>
      <c r="C3345">
        <v>66647310</v>
      </c>
      <c r="D3345">
        <v>67357203</v>
      </c>
      <c r="E3345" t="s">
        <v>4448</v>
      </c>
      <c r="F3345">
        <v>0</v>
      </c>
      <c r="G3345" t="s">
        <v>5247</v>
      </c>
      <c r="H3345" t="s">
        <v>5243</v>
      </c>
      <c r="I3345" t="s">
        <v>10</v>
      </c>
      <c r="J3345" t="s">
        <v>2454</v>
      </c>
      <c r="K3345">
        <v>6</v>
      </c>
      <c r="L3345" t="s">
        <v>5247</v>
      </c>
      <c r="M3345">
        <v>0</v>
      </c>
      <c r="N3345">
        <v>0.39033428790216501</v>
      </c>
    </row>
    <row r="3346" spans="1:14">
      <c r="A3346" t="s">
        <v>3171</v>
      </c>
      <c r="B3346">
        <v>6</v>
      </c>
      <c r="C3346">
        <v>66647310</v>
      </c>
      <c r="D3346">
        <v>67357203</v>
      </c>
      <c r="E3346" t="s">
        <v>4448</v>
      </c>
      <c r="F3346">
        <v>0</v>
      </c>
      <c r="G3346" t="s">
        <v>5247</v>
      </c>
      <c r="H3346" t="s">
        <v>5244</v>
      </c>
      <c r="I3346" t="s">
        <v>13</v>
      </c>
      <c r="J3346" t="s">
        <v>2454</v>
      </c>
      <c r="K3346">
        <v>6</v>
      </c>
      <c r="L3346" t="s">
        <v>5247</v>
      </c>
      <c r="M3346">
        <v>0</v>
      </c>
      <c r="N3346">
        <v>0.39033428790216501</v>
      </c>
    </row>
    <row r="3347" spans="1:14">
      <c r="A3347" t="s">
        <v>3171</v>
      </c>
      <c r="B3347">
        <v>6</v>
      </c>
      <c r="C3347">
        <v>66647310</v>
      </c>
      <c r="D3347">
        <v>67357203</v>
      </c>
      <c r="E3347" t="s">
        <v>4448</v>
      </c>
      <c r="F3347">
        <v>0.02</v>
      </c>
      <c r="G3347" t="s">
        <v>5247</v>
      </c>
      <c r="H3347" t="s">
        <v>8472</v>
      </c>
      <c r="I3347" t="s">
        <v>14</v>
      </c>
      <c r="J3347" t="s">
        <v>2454</v>
      </c>
      <c r="K3347">
        <v>16</v>
      </c>
      <c r="L3347" t="s">
        <v>4475</v>
      </c>
      <c r="M3347">
        <v>1.4372521617873901E-3</v>
      </c>
      <c r="N3347">
        <v>0.224426121151272</v>
      </c>
    </row>
    <row r="3348" spans="1:14">
      <c r="A3348" t="s">
        <v>3172</v>
      </c>
      <c r="B3348">
        <v>7</v>
      </c>
      <c r="C3348">
        <v>10103973</v>
      </c>
      <c r="D3348">
        <v>10143600</v>
      </c>
      <c r="E3348" t="s">
        <v>4448</v>
      </c>
      <c r="F3348">
        <v>0.64</v>
      </c>
      <c r="G3348" t="s">
        <v>5247</v>
      </c>
      <c r="H3348" t="s">
        <v>8473</v>
      </c>
      <c r="I3348" t="s">
        <v>10</v>
      </c>
      <c r="J3348" t="s">
        <v>2454</v>
      </c>
      <c r="K3348">
        <v>5</v>
      </c>
      <c r="L3348" t="s">
        <v>4473</v>
      </c>
      <c r="M3348">
        <v>0.25698500929467699</v>
      </c>
      <c r="N3348">
        <v>0.90135990056603399</v>
      </c>
    </row>
    <row r="3349" spans="1:14">
      <c r="A3349" t="s">
        <v>3172</v>
      </c>
      <c r="B3349">
        <v>7</v>
      </c>
      <c r="C3349">
        <v>10103973</v>
      </c>
      <c r="D3349">
        <v>10143600</v>
      </c>
      <c r="E3349" t="s">
        <v>4448</v>
      </c>
      <c r="F3349">
        <v>0.22</v>
      </c>
      <c r="G3349" t="s">
        <v>5247</v>
      </c>
      <c r="H3349" t="s">
        <v>8474</v>
      </c>
      <c r="I3349" t="s">
        <v>14</v>
      </c>
      <c r="J3349" t="s">
        <v>2454</v>
      </c>
      <c r="K3349">
        <v>16</v>
      </c>
      <c r="L3349" t="s">
        <v>4476</v>
      </c>
      <c r="M3349">
        <v>8.4047540128129095E-2</v>
      </c>
      <c r="N3349">
        <v>0.46437276097115499</v>
      </c>
    </row>
    <row r="3350" spans="1:14">
      <c r="A3350" t="s">
        <v>3173</v>
      </c>
      <c r="B3350">
        <v>8</v>
      </c>
      <c r="C3350">
        <v>29518717</v>
      </c>
      <c r="D3350">
        <v>29376234</v>
      </c>
      <c r="E3350" t="s">
        <v>4448</v>
      </c>
      <c r="F3350">
        <v>0</v>
      </c>
      <c r="G3350" t="s">
        <v>5247</v>
      </c>
      <c r="H3350" t="s">
        <v>8475</v>
      </c>
      <c r="I3350" t="s">
        <v>14</v>
      </c>
      <c r="J3350" t="s">
        <v>2454</v>
      </c>
      <c r="K3350">
        <v>16</v>
      </c>
      <c r="L3350" t="s">
        <v>5247</v>
      </c>
      <c r="M3350">
        <v>0</v>
      </c>
      <c r="N3350">
        <v>0.193607680534436</v>
      </c>
    </row>
    <row r="3351" spans="1:14">
      <c r="A3351" t="s">
        <v>3174</v>
      </c>
      <c r="B3351">
        <v>8</v>
      </c>
      <c r="C3351">
        <v>142019700</v>
      </c>
      <c r="D3351">
        <v>143101061</v>
      </c>
      <c r="E3351" t="s">
        <v>4448</v>
      </c>
      <c r="F3351">
        <v>0.11</v>
      </c>
      <c r="G3351" t="s">
        <v>5247</v>
      </c>
      <c r="H3351" t="s">
        <v>8476</v>
      </c>
      <c r="I3351" t="s">
        <v>14</v>
      </c>
      <c r="J3351" t="s">
        <v>2454</v>
      </c>
      <c r="K3351">
        <v>16</v>
      </c>
      <c r="L3351" t="s">
        <v>4483</v>
      </c>
      <c r="M3351">
        <v>2.8486301613217201E-2</v>
      </c>
      <c r="N3351">
        <v>0.34252768920364302</v>
      </c>
    </row>
    <row r="3352" spans="1:14">
      <c r="A3352" t="s">
        <v>3175</v>
      </c>
      <c r="B3352">
        <v>9</v>
      </c>
      <c r="C3352">
        <v>78967177</v>
      </c>
      <c r="D3352">
        <v>81582093</v>
      </c>
      <c r="E3352" t="s">
        <v>4448</v>
      </c>
      <c r="F3352">
        <v>0.05</v>
      </c>
      <c r="G3352" t="s">
        <v>5247</v>
      </c>
      <c r="H3352" t="s">
        <v>8477</v>
      </c>
      <c r="I3352" t="s">
        <v>14</v>
      </c>
      <c r="J3352" t="s">
        <v>2454</v>
      </c>
      <c r="K3352">
        <v>16</v>
      </c>
      <c r="L3352" t="s">
        <v>4544</v>
      </c>
      <c r="M3352">
        <v>7.5593352321114398E-3</v>
      </c>
      <c r="N3352">
        <v>0.26668757724888098</v>
      </c>
    </row>
    <row r="3353" spans="1:14">
      <c r="A3353" t="s">
        <v>3176</v>
      </c>
      <c r="B3353">
        <v>9</v>
      </c>
      <c r="C3353">
        <v>25488053</v>
      </c>
      <c r="D3353">
        <v>25488051</v>
      </c>
      <c r="E3353" t="s">
        <v>4448</v>
      </c>
      <c r="F3353">
        <v>0</v>
      </c>
      <c r="G3353" t="s">
        <v>5247</v>
      </c>
      <c r="H3353" t="s">
        <v>7175</v>
      </c>
      <c r="I3353" t="s">
        <v>14</v>
      </c>
      <c r="J3353" t="s">
        <v>2454</v>
      </c>
      <c r="K3353">
        <v>16</v>
      </c>
      <c r="L3353" t="s">
        <v>5247</v>
      </c>
      <c r="M3353">
        <v>0</v>
      </c>
      <c r="N3353">
        <v>0.193607680534436</v>
      </c>
    </row>
    <row r="3354" spans="1:14">
      <c r="A3354" t="s">
        <v>3177</v>
      </c>
      <c r="B3354">
        <v>9</v>
      </c>
      <c r="C3354">
        <v>79063334</v>
      </c>
      <c r="D3354">
        <v>81678250</v>
      </c>
      <c r="E3354" t="s">
        <v>4448</v>
      </c>
      <c r="F3354">
        <v>0</v>
      </c>
      <c r="G3354" t="s">
        <v>5247</v>
      </c>
      <c r="H3354" t="s">
        <v>8478</v>
      </c>
      <c r="I3354" t="s">
        <v>14</v>
      </c>
      <c r="J3354" t="s">
        <v>2454</v>
      </c>
      <c r="K3354">
        <v>16</v>
      </c>
      <c r="L3354" t="s">
        <v>5247</v>
      </c>
      <c r="M3354">
        <v>0</v>
      </c>
      <c r="N3354">
        <v>0.193607680534436</v>
      </c>
    </row>
    <row r="3355" spans="1:14">
      <c r="A3355" t="s">
        <v>3178</v>
      </c>
      <c r="B3355">
        <v>9</v>
      </c>
      <c r="C3355">
        <v>108226066</v>
      </c>
      <c r="D3355">
        <v>110988346</v>
      </c>
      <c r="E3355" t="s">
        <v>4448</v>
      </c>
      <c r="F3355">
        <v>0</v>
      </c>
      <c r="G3355" t="s">
        <v>5247</v>
      </c>
      <c r="H3355" t="s">
        <v>8479</v>
      </c>
      <c r="I3355" t="s">
        <v>14</v>
      </c>
      <c r="J3355" t="s">
        <v>2454</v>
      </c>
      <c r="K3355">
        <v>16</v>
      </c>
      <c r="L3355" t="s">
        <v>5247</v>
      </c>
      <c r="M3355">
        <v>0</v>
      </c>
      <c r="N3355">
        <v>0.193607680534436</v>
      </c>
    </row>
    <row r="3356" spans="1:14">
      <c r="A3356" t="s">
        <v>3179</v>
      </c>
      <c r="B3356">
        <v>10</v>
      </c>
      <c r="C3356">
        <v>128573617</v>
      </c>
      <c r="D3356">
        <v>130371881</v>
      </c>
      <c r="E3356" t="s">
        <v>4448</v>
      </c>
      <c r="F3356">
        <v>0.12</v>
      </c>
      <c r="G3356" t="s">
        <v>5247</v>
      </c>
      <c r="H3356" t="s">
        <v>8480</v>
      </c>
      <c r="I3356" t="s">
        <v>13</v>
      </c>
      <c r="J3356" t="s">
        <v>2454</v>
      </c>
      <c r="K3356">
        <v>6</v>
      </c>
      <c r="L3356" t="s">
        <v>4457</v>
      </c>
      <c r="M3356">
        <v>1.6890738358879599E-2</v>
      </c>
      <c r="N3356">
        <v>0.51976332044676599</v>
      </c>
    </row>
    <row r="3357" spans="1:14">
      <c r="A3357" t="s">
        <v>3179</v>
      </c>
      <c r="B3357">
        <v>10</v>
      </c>
      <c r="C3357">
        <v>128573617</v>
      </c>
      <c r="D3357">
        <v>130371881</v>
      </c>
      <c r="E3357" t="s">
        <v>4448</v>
      </c>
      <c r="F3357">
        <v>0.23</v>
      </c>
      <c r="G3357" t="s">
        <v>5247</v>
      </c>
      <c r="H3357" t="s">
        <v>8481</v>
      </c>
      <c r="I3357" t="s">
        <v>14</v>
      </c>
      <c r="J3357" t="s">
        <v>2454</v>
      </c>
      <c r="K3357">
        <v>16</v>
      </c>
      <c r="L3357" t="s">
        <v>4478</v>
      </c>
      <c r="M3357">
        <v>8.9866955870574194E-2</v>
      </c>
      <c r="N3357">
        <v>0.47468119161802202</v>
      </c>
    </row>
    <row r="3358" spans="1:14">
      <c r="A3358" t="s">
        <v>3180</v>
      </c>
      <c r="B3358">
        <v>10</v>
      </c>
      <c r="C3358">
        <v>2331101</v>
      </c>
      <c r="D3358">
        <v>2373295</v>
      </c>
      <c r="E3358" t="s">
        <v>4448</v>
      </c>
      <c r="F3358">
        <v>0.09</v>
      </c>
      <c r="G3358" t="s">
        <v>5247</v>
      </c>
      <c r="H3358" t="s">
        <v>8482</v>
      </c>
      <c r="I3358" t="s">
        <v>14</v>
      </c>
      <c r="J3358" t="s">
        <v>2454</v>
      </c>
      <c r="K3358">
        <v>16</v>
      </c>
      <c r="L3358" t="s">
        <v>4562</v>
      </c>
      <c r="M3358">
        <v>2.0525132161091801E-2</v>
      </c>
      <c r="N3358">
        <v>0.31823316587714601</v>
      </c>
    </row>
    <row r="3359" spans="1:14">
      <c r="A3359" t="s">
        <v>3181</v>
      </c>
      <c r="B3359">
        <v>10</v>
      </c>
      <c r="C3359">
        <v>8525166</v>
      </c>
      <c r="D3359">
        <v>8567129</v>
      </c>
      <c r="E3359" t="s">
        <v>4448</v>
      </c>
      <c r="F3359">
        <v>0.22</v>
      </c>
      <c r="G3359" t="s">
        <v>5247</v>
      </c>
      <c r="H3359" t="s">
        <v>8483</v>
      </c>
      <c r="I3359" t="s">
        <v>14</v>
      </c>
      <c r="J3359" t="s">
        <v>2454</v>
      </c>
      <c r="K3359">
        <v>16</v>
      </c>
      <c r="L3359" t="s">
        <v>4476</v>
      </c>
      <c r="M3359">
        <v>8.4047540128129095E-2</v>
      </c>
      <c r="N3359">
        <v>0.46437276097115499</v>
      </c>
    </row>
    <row r="3360" spans="1:14">
      <c r="A3360" t="s">
        <v>3182</v>
      </c>
      <c r="B3360">
        <v>11</v>
      </c>
      <c r="C3360">
        <v>98535199</v>
      </c>
      <c r="D3360">
        <v>98405929</v>
      </c>
      <c r="E3360" t="s">
        <v>4448</v>
      </c>
      <c r="F3360">
        <v>0</v>
      </c>
      <c r="G3360" t="s">
        <v>5247</v>
      </c>
      <c r="H3360" t="s">
        <v>8484</v>
      </c>
      <c r="I3360" t="s">
        <v>14</v>
      </c>
      <c r="J3360" t="s">
        <v>2454</v>
      </c>
      <c r="K3360">
        <v>16</v>
      </c>
      <c r="L3360" t="s">
        <v>5247</v>
      </c>
      <c r="M3360">
        <v>0</v>
      </c>
      <c r="N3360">
        <v>0.193607680534436</v>
      </c>
    </row>
    <row r="3361" spans="1:14">
      <c r="A3361" t="s">
        <v>3183</v>
      </c>
      <c r="B3361">
        <v>11</v>
      </c>
      <c r="C3361">
        <v>127471429</v>
      </c>
      <c r="D3361">
        <v>127341324</v>
      </c>
      <c r="E3361" t="s">
        <v>4448</v>
      </c>
      <c r="F3361">
        <v>0.19</v>
      </c>
      <c r="G3361" t="s">
        <v>5247</v>
      </c>
      <c r="H3361" t="s">
        <v>8485</v>
      </c>
      <c r="I3361" t="s">
        <v>14</v>
      </c>
      <c r="J3361" t="s">
        <v>2454</v>
      </c>
      <c r="K3361">
        <v>16</v>
      </c>
      <c r="L3361" t="s">
        <v>4446</v>
      </c>
      <c r="M3361">
        <v>6.7266012751223195E-2</v>
      </c>
      <c r="N3361">
        <v>0.43277074918012698</v>
      </c>
    </row>
    <row r="3362" spans="1:14">
      <c r="A3362" t="s">
        <v>3184</v>
      </c>
      <c r="B3362">
        <v>11</v>
      </c>
      <c r="C3362">
        <v>39377880</v>
      </c>
      <c r="D3362">
        <v>39399430</v>
      </c>
      <c r="E3362" t="s">
        <v>4448</v>
      </c>
      <c r="F3362">
        <v>0</v>
      </c>
      <c r="G3362" t="s">
        <v>5247</v>
      </c>
      <c r="H3362" t="s">
        <v>8486</v>
      </c>
      <c r="I3362" t="s">
        <v>10</v>
      </c>
      <c r="J3362" t="s">
        <v>2454</v>
      </c>
      <c r="K3362">
        <v>7</v>
      </c>
      <c r="L3362" t="s">
        <v>5247</v>
      </c>
      <c r="M3362">
        <v>0</v>
      </c>
      <c r="N3362">
        <v>0.35433043506668699</v>
      </c>
    </row>
    <row r="3363" spans="1:14">
      <c r="A3363" t="s">
        <v>3184</v>
      </c>
      <c r="B3363">
        <v>11</v>
      </c>
      <c r="C3363">
        <v>39377880</v>
      </c>
      <c r="D3363">
        <v>39399430</v>
      </c>
      <c r="E3363" t="s">
        <v>4448</v>
      </c>
      <c r="F3363">
        <v>0</v>
      </c>
      <c r="G3363" t="s">
        <v>5247</v>
      </c>
      <c r="H3363" t="s">
        <v>8487</v>
      </c>
      <c r="I3363" t="s">
        <v>13</v>
      </c>
      <c r="J3363" t="s">
        <v>2454</v>
      </c>
      <c r="K3363">
        <v>7</v>
      </c>
      <c r="L3363" t="s">
        <v>5247</v>
      </c>
      <c r="M3363">
        <v>0</v>
      </c>
      <c r="N3363">
        <v>0.35433043506668699</v>
      </c>
    </row>
    <row r="3364" spans="1:14">
      <c r="A3364" t="s">
        <v>3184</v>
      </c>
      <c r="B3364">
        <v>11</v>
      </c>
      <c r="C3364">
        <v>39377880</v>
      </c>
      <c r="D3364">
        <v>39399430</v>
      </c>
      <c r="E3364" t="s">
        <v>4448</v>
      </c>
      <c r="F3364">
        <v>0</v>
      </c>
      <c r="G3364" t="s">
        <v>5247</v>
      </c>
      <c r="H3364" t="s">
        <v>8488</v>
      </c>
      <c r="I3364" t="s">
        <v>14</v>
      </c>
      <c r="J3364" t="s">
        <v>2454</v>
      </c>
      <c r="K3364">
        <v>16</v>
      </c>
      <c r="L3364" t="s">
        <v>5247</v>
      </c>
      <c r="M3364">
        <v>0</v>
      </c>
      <c r="N3364">
        <v>0.193607680534436</v>
      </c>
    </row>
    <row r="3365" spans="1:14">
      <c r="A3365" t="s">
        <v>3185</v>
      </c>
      <c r="B3365">
        <v>16</v>
      </c>
      <c r="C3365">
        <v>87028440</v>
      </c>
      <c r="D3365">
        <v>87062046</v>
      </c>
      <c r="E3365" t="s">
        <v>4448</v>
      </c>
      <c r="F3365">
        <v>0</v>
      </c>
      <c r="G3365" t="s">
        <v>5247</v>
      </c>
      <c r="H3365" t="s">
        <v>8489</v>
      </c>
      <c r="I3365" t="s">
        <v>14</v>
      </c>
      <c r="J3365" t="s">
        <v>2454</v>
      </c>
      <c r="K3365">
        <v>16</v>
      </c>
      <c r="L3365" t="s">
        <v>5247</v>
      </c>
      <c r="M3365">
        <v>0</v>
      </c>
      <c r="N3365">
        <v>0.193607680534436</v>
      </c>
    </row>
    <row r="3366" spans="1:14">
      <c r="A3366" t="s">
        <v>3186</v>
      </c>
      <c r="B3366">
        <v>14</v>
      </c>
      <c r="C3366">
        <v>43012874</v>
      </c>
      <c r="D3366">
        <v>43482077</v>
      </c>
      <c r="E3366" t="s">
        <v>4448</v>
      </c>
      <c r="F3366">
        <v>0</v>
      </c>
      <c r="G3366" t="s">
        <v>5247</v>
      </c>
      <c r="H3366" t="s">
        <v>8490</v>
      </c>
      <c r="I3366" t="s">
        <v>14</v>
      </c>
      <c r="J3366" t="s">
        <v>2454</v>
      </c>
      <c r="K3366">
        <v>16</v>
      </c>
      <c r="L3366" t="s">
        <v>5247</v>
      </c>
      <c r="M3366">
        <v>0</v>
      </c>
      <c r="N3366">
        <v>0.193607680534436</v>
      </c>
    </row>
    <row r="3367" spans="1:14">
      <c r="A3367" t="s">
        <v>3187</v>
      </c>
      <c r="B3367">
        <v>14</v>
      </c>
      <c r="C3367">
        <v>96037948</v>
      </c>
      <c r="D3367">
        <v>96504285</v>
      </c>
      <c r="E3367" t="s">
        <v>4448</v>
      </c>
      <c r="F3367">
        <v>0.21</v>
      </c>
      <c r="G3367" t="s">
        <v>5247</v>
      </c>
      <c r="H3367" t="s">
        <v>8491</v>
      </c>
      <c r="I3367" t="s">
        <v>14</v>
      </c>
      <c r="J3367" t="s">
        <v>2454</v>
      </c>
      <c r="K3367">
        <v>16</v>
      </c>
      <c r="L3367" t="s">
        <v>4442</v>
      </c>
      <c r="M3367">
        <v>7.8338045832293507E-2</v>
      </c>
      <c r="N3367">
        <v>0.45395440887768002</v>
      </c>
    </row>
    <row r="3368" spans="1:14">
      <c r="A3368" t="s">
        <v>3188</v>
      </c>
      <c r="B3368">
        <v>14</v>
      </c>
      <c r="C3368">
        <v>86566449</v>
      </c>
      <c r="D3368">
        <v>87032793</v>
      </c>
      <c r="E3368" t="s">
        <v>4448</v>
      </c>
      <c r="F3368">
        <v>0</v>
      </c>
      <c r="G3368" t="s">
        <v>5247</v>
      </c>
      <c r="H3368" t="s">
        <v>8492</v>
      </c>
      <c r="I3368" t="s">
        <v>14</v>
      </c>
      <c r="J3368" t="s">
        <v>2454</v>
      </c>
      <c r="K3368">
        <v>16</v>
      </c>
      <c r="L3368" t="s">
        <v>5247</v>
      </c>
      <c r="M3368">
        <v>0</v>
      </c>
      <c r="N3368">
        <v>0.193607680534436</v>
      </c>
    </row>
    <row r="3369" spans="1:14">
      <c r="A3369" t="s">
        <v>3189</v>
      </c>
      <c r="B3369">
        <v>12</v>
      </c>
      <c r="C3369">
        <v>127515775</v>
      </c>
      <c r="D3369">
        <v>128000320</v>
      </c>
      <c r="E3369" t="s">
        <v>4448</v>
      </c>
      <c r="F3369">
        <v>0.38</v>
      </c>
      <c r="G3369" t="s">
        <v>5247</v>
      </c>
      <c r="H3369" t="s">
        <v>8493</v>
      </c>
      <c r="I3369" t="s">
        <v>10</v>
      </c>
      <c r="J3369" t="s">
        <v>2454</v>
      </c>
      <c r="K3369">
        <v>5</v>
      </c>
      <c r="L3369" t="s">
        <v>4441</v>
      </c>
      <c r="M3369">
        <v>0.107973695285009</v>
      </c>
      <c r="N3369">
        <v>0.75630209626295297</v>
      </c>
    </row>
    <row r="3370" spans="1:14">
      <c r="A3370" t="s">
        <v>3189</v>
      </c>
      <c r="B3370">
        <v>12</v>
      </c>
      <c r="C3370">
        <v>127515775</v>
      </c>
      <c r="D3370">
        <v>128000320</v>
      </c>
      <c r="E3370" t="s">
        <v>4448</v>
      </c>
      <c r="F3370">
        <v>0</v>
      </c>
      <c r="G3370" t="s">
        <v>5247</v>
      </c>
      <c r="H3370" t="s">
        <v>8494</v>
      </c>
      <c r="I3370" t="s">
        <v>14</v>
      </c>
      <c r="J3370" t="s">
        <v>2454</v>
      </c>
      <c r="K3370">
        <v>16</v>
      </c>
      <c r="L3370" t="s">
        <v>5247</v>
      </c>
      <c r="M3370">
        <v>0</v>
      </c>
      <c r="N3370">
        <v>0.193607680534436</v>
      </c>
    </row>
    <row r="3371" spans="1:14">
      <c r="A3371" t="s">
        <v>3190</v>
      </c>
      <c r="B3371">
        <v>14</v>
      </c>
      <c r="C3371">
        <v>43017765</v>
      </c>
      <c r="D3371">
        <v>43486968</v>
      </c>
      <c r="E3371" t="s">
        <v>4448</v>
      </c>
      <c r="F3371">
        <v>0.39</v>
      </c>
      <c r="G3371" t="s">
        <v>5247</v>
      </c>
      <c r="H3371" t="s">
        <v>8495</v>
      </c>
      <c r="I3371" t="s">
        <v>14</v>
      </c>
      <c r="J3371" t="s">
        <v>2454</v>
      </c>
      <c r="K3371">
        <v>16</v>
      </c>
      <c r="L3371" t="s">
        <v>5206</v>
      </c>
      <c r="M3371">
        <v>0.19562852822400301</v>
      </c>
      <c r="N3371">
        <v>0.62696516149357295</v>
      </c>
    </row>
    <row r="3372" spans="1:14">
      <c r="A3372" t="s">
        <v>3191</v>
      </c>
      <c r="B3372">
        <v>14</v>
      </c>
      <c r="C3372">
        <v>28524086</v>
      </c>
      <c r="D3372">
        <v>28993292</v>
      </c>
      <c r="E3372" t="s">
        <v>4448</v>
      </c>
      <c r="F3372">
        <v>0.35</v>
      </c>
      <c r="G3372" t="s">
        <v>5247</v>
      </c>
      <c r="H3372" t="s">
        <v>8496</v>
      </c>
      <c r="I3372" t="s">
        <v>14</v>
      </c>
      <c r="J3372" t="s">
        <v>2454</v>
      </c>
      <c r="K3372">
        <v>16</v>
      </c>
      <c r="L3372" t="s">
        <v>4489</v>
      </c>
      <c r="M3372">
        <v>0.16717058820748501</v>
      </c>
      <c r="N3372">
        <v>0.59091171595284597</v>
      </c>
    </row>
    <row r="3373" spans="1:14">
      <c r="A3373" t="s">
        <v>3192</v>
      </c>
      <c r="B3373">
        <v>5</v>
      </c>
      <c r="C3373">
        <v>116890243</v>
      </c>
      <c r="D3373">
        <v>116225939</v>
      </c>
      <c r="E3373" t="s">
        <v>4448</v>
      </c>
      <c r="F3373">
        <v>0</v>
      </c>
      <c r="G3373" t="s">
        <v>5247</v>
      </c>
      <c r="H3373" t="s">
        <v>8497</v>
      </c>
      <c r="I3373" t="s">
        <v>14</v>
      </c>
      <c r="J3373" t="s">
        <v>2454</v>
      </c>
      <c r="K3373">
        <v>16</v>
      </c>
      <c r="L3373" t="s">
        <v>5247</v>
      </c>
      <c r="M3373">
        <v>0</v>
      </c>
      <c r="N3373">
        <v>0.193607680534436</v>
      </c>
    </row>
    <row r="3374" spans="1:14">
      <c r="A3374" t="s">
        <v>3193</v>
      </c>
      <c r="B3374">
        <v>4</v>
      </c>
      <c r="C3374">
        <v>181601869</v>
      </c>
      <c r="D3374">
        <v>182523022</v>
      </c>
      <c r="E3374" t="s">
        <v>4448</v>
      </c>
      <c r="F3374">
        <v>0</v>
      </c>
      <c r="G3374" t="s">
        <v>5247</v>
      </c>
      <c r="H3374" t="s">
        <v>8498</v>
      </c>
      <c r="I3374" t="s">
        <v>14</v>
      </c>
      <c r="J3374" t="s">
        <v>2454</v>
      </c>
      <c r="K3374">
        <v>16</v>
      </c>
      <c r="L3374" t="s">
        <v>5247</v>
      </c>
      <c r="M3374">
        <v>0</v>
      </c>
      <c r="N3374">
        <v>0.193607680534436</v>
      </c>
    </row>
    <row r="3375" spans="1:14">
      <c r="A3375" t="s">
        <v>3194</v>
      </c>
      <c r="B3375">
        <v>15</v>
      </c>
      <c r="C3375">
        <v>94822315</v>
      </c>
      <c r="D3375">
        <v>95365544</v>
      </c>
      <c r="E3375" t="s">
        <v>4448</v>
      </c>
      <c r="F3375">
        <v>0</v>
      </c>
      <c r="G3375" t="s">
        <v>5247</v>
      </c>
      <c r="H3375" t="s">
        <v>8499</v>
      </c>
      <c r="I3375" t="s">
        <v>14</v>
      </c>
      <c r="J3375" t="s">
        <v>2454</v>
      </c>
      <c r="K3375">
        <v>16</v>
      </c>
      <c r="L3375" t="s">
        <v>5247</v>
      </c>
      <c r="M3375">
        <v>0</v>
      </c>
      <c r="N3375">
        <v>0.193607680534436</v>
      </c>
    </row>
    <row r="3376" spans="1:14">
      <c r="A3376" t="s">
        <v>3195</v>
      </c>
      <c r="B3376">
        <v>15</v>
      </c>
      <c r="C3376">
        <v>95162857</v>
      </c>
      <c r="D3376">
        <v>95706086</v>
      </c>
      <c r="E3376" t="s">
        <v>4448</v>
      </c>
      <c r="F3376">
        <v>0.81</v>
      </c>
      <c r="G3376" t="s">
        <v>5247</v>
      </c>
      <c r="H3376" t="s">
        <v>8500</v>
      </c>
      <c r="I3376" t="s">
        <v>14</v>
      </c>
      <c r="J3376" t="s">
        <v>2454</v>
      </c>
      <c r="K3376">
        <v>16</v>
      </c>
      <c r="L3376" t="s">
        <v>4513</v>
      </c>
      <c r="M3376">
        <v>0.56722925081987297</v>
      </c>
      <c r="N3376">
        <v>0.93273398724877699</v>
      </c>
    </row>
    <row r="3377" spans="1:14">
      <c r="A3377" t="s">
        <v>3196</v>
      </c>
      <c r="B3377">
        <v>15</v>
      </c>
      <c r="C3377">
        <v>97708640</v>
      </c>
      <c r="D3377">
        <v>98251870</v>
      </c>
      <c r="E3377" t="s">
        <v>4448</v>
      </c>
      <c r="F3377">
        <v>0</v>
      </c>
      <c r="G3377" t="s">
        <v>5247</v>
      </c>
      <c r="H3377" t="s">
        <v>8501</v>
      </c>
      <c r="I3377" t="s">
        <v>14</v>
      </c>
      <c r="J3377" t="s">
        <v>2454</v>
      </c>
      <c r="K3377">
        <v>16</v>
      </c>
      <c r="L3377" t="s">
        <v>5247</v>
      </c>
      <c r="M3377">
        <v>0</v>
      </c>
      <c r="N3377">
        <v>0.193607680534436</v>
      </c>
    </row>
    <row r="3378" spans="1:14">
      <c r="A3378" t="s">
        <v>3197</v>
      </c>
      <c r="B3378">
        <v>15</v>
      </c>
      <c r="C3378">
        <v>94828116</v>
      </c>
      <c r="D3378">
        <v>95371345</v>
      </c>
      <c r="E3378" t="s">
        <v>4448</v>
      </c>
      <c r="F3378">
        <v>0.17</v>
      </c>
      <c r="G3378" t="s">
        <v>5247</v>
      </c>
      <c r="H3378" t="s">
        <v>8502</v>
      </c>
      <c r="I3378" t="s">
        <v>10</v>
      </c>
      <c r="J3378" t="s">
        <v>2454</v>
      </c>
      <c r="K3378">
        <v>7</v>
      </c>
      <c r="L3378" t="s">
        <v>4509</v>
      </c>
      <c r="M3378">
        <v>3.4603013169723799E-2</v>
      </c>
      <c r="N3378">
        <v>0.53925507397428996</v>
      </c>
    </row>
    <row r="3379" spans="1:14">
      <c r="A3379" t="s">
        <v>3197</v>
      </c>
      <c r="B3379">
        <v>15</v>
      </c>
      <c r="C3379">
        <v>94828116</v>
      </c>
      <c r="D3379">
        <v>95371345</v>
      </c>
      <c r="E3379" t="s">
        <v>4448</v>
      </c>
      <c r="F3379">
        <v>0.47</v>
      </c>
      <c r="G3379" t="s">
        <v>5247</v>
      </c>
      <c r="H3379" t="s">
        <v>8503</v>
      </c>
      <c r="I3379" t="s">
        <v>14</v>
      </c>
      <c r="J3379" t="s">
        <v>2454</v>
      </c>
      <c r="K3379">
        <v>16</v>
      </c>
      <c r="L3379" t="s">
        <v>4471</v>
      </c>
      <c r="M3379">
        <v>0.25612343630935402</v>
      </c>
      <c r="N3379">
        <v>0.695493024522712</v>
      </c>
    </row>
    <row r="3380" spans="1:14">
      <c r="A3380" t="s">
        <v>3198</v>
      </c>
      <c r="B3380">
        <v>16</v>
      </c>
      <c r="C3380">
        <v>59533719</v>
      </c>
      <c r="D3380">
        <v>59567623</v>
      </c>
      <c r="E3380" t="s">
        <v>4448</v>
      </c>
      <c r="F3380">
        <v>0</v>
      </c>
      <c r="G3380" t="s">
        <v>5247</v>
      </c>
      <c r="H3380" t="s">
        <v>8504</v>
      </c>
      <c r="I3380" t="s">
        <v>14</v>
      </c>
      <c r="J3380" t="s">
        <v>2454</v>
      </c>
      <c r="K3380">
        <v>16</v>
      </c>
      <c r="L3380" t="s">
        <v>5247</v>
      </c>
      <c r="M3380">
        <v>0</v>
      </c>
      <c r="N3380">
        <v>0.193607680534436</v>
      </c>
    </row>
    <row r="3381" spans="1:14">
      <c r="A3381" t="s">
        <v>3199</v>
      </c>
      <c r="B3381">
        <v>16</v>
      </c>
      <c r="C3381">
        <v>87036890</v>
      </c>
      <c r="D3381">
        <v>87070496</v>
      </c>
      <c r="E3381" t="s">
        <v>4448</v>
      </c>
      <c r="F3381">
        <v>0.61</v>
      </c>
      <c r="G3381" t="s">
        <v>5247</v>
      </c>
      <c r="H3381" t="s">
        <v>8505</v>
      </c>
      <c r="I3381" t="s">
        <v>13</v>
      </c>
      <c r="J3381" t="s">
        <v>2454</v>
      </c>
      <c r="K3381">
        <v>6</v>
      </c>
      <c r="L3381" t="s">
        <v>4452</v>
      </c>
      <c r="M3381">
        <v>0.25932292636609999</v>
      </c>
      <c r="N3381">
        <v>0.87480353029542401</v>
      </c>
    </row>
    <row r="3382" spans="1:14">
      <c r="A3382" t="s">
        <v>3199</v>
      </c>
      <c r="B3382">
        <v>16</v>
      </c>
      <c r="C3382">
        <v>87036890</v>
      </c>
      <c r="D3382">
        <v>87070496</v>
      </c>
      <c r="E3382" t="s">
        <v>4448</v>
      </c>
      <c r="F3382">
        <v>0.28999999999999998</v>
      </c>
      <c r="G3382" t="s">
        <v>5247</v>
      </c>
      <c r="H3382" t="s">
        <v>8506</v>
      </c>
      <c r="I3382" t="s">
        <v>14</v>
      </c>
      <c r="J3382" t="s">
        <v>2454</v>
      </c>
      <c r="K3382">
        <v>16</v>
      </c>
      <c r="L3382" t="s">
        <v>4488</v>
      </c>
      <c r="M3382">
        <v>0.12690074085692801</v>
      </c>
      <c r="N3382">
        <v>0.53441448496753496</v>
      </c>
    </row>
    <row r="3383" spans="1:14">
      <c r="A3383" t="s">
        <v>3200</v>
      </c>
      <c r="B3383">
        <v>16</v>
      </c>
      <c r="C3383">
        <v>59568276</v>
      </c>
      <c r="D3383">
        <v>59602180</v>
      </c>
      <c r="E3383" t="s">
        <v>4448</v>
      </c>
      <c r="F3383">
        <v>0.28000000000000003</v>
      </c>
      <c r="G3383" t="s">
        <v>5247</v>
      </c>
      <c r="H3383" t="s">
        <v>8507</v>
      </c>
      <c r="I3383" t="s">
        <v>14</v>
      </c>
      <c r="J3383" t="s">
        <v>2454</v>
      </c>
      <c r="K3383">
        <v>16</v>
      </c>
      <c r="L3383" t="s">
        <v>4558</v>
      </c>
      <c r="M3383">
        <v>0.120490916853126</v>
      </c>
      <c r="N3383">
        <v>0.52469646258202596</v>
      </c>
    </row>
    <row r="3384" spans="1:14">
      <c r="A3384" t="s">
        <v>3201</v>
      </c>
      <c r="B3384">
        <v>16</v>
      </c>
      <c r="C3384">
        <v>82414249</v>
      </c>
      <c r="D3384">
        <v>82447854</v>
      </c>
      <c r="E3384" t="s">
        <v>4448</v>
      </c>
      <c r="F3384">
        <v>0</v>
      </c>
      <c r="G3384" t="s">
        <v>5247</v>
      </c>
      <c r="H3384" t="s">
        <v>8508</v>
      </c>
      <c r="I3384" t="s">
        <v>14</v>
      </c>
      <c r="J3384" t="s">
        <v>2454</v>
      </c>
      <c r="K3384">
        <v>16</v>
      </c>
      <c r="L3384" t="s">
        <v>5247</v>
      </c>
      <c r="M3384">
        <v>0</v>
      </c>
      <c r="N3384">
        <v>0.193607680534436</v>
      </c>
    </row>
    <row r="3385" spans="1:14">
      <c r="A3385" t="s">
        <v>3202</v>
      </c>
      <c r="B3385">
        <v>16</v>
      </c>
      <c r="C3385">
        <v>8246946</v>
      </c>
      <c r="D3385">
        <v>8296948</v>
      </c>
      <c r="E3385" t="s">
        <v>4448</v>
      </c>
      <c r="F3385">
        <v>0.13</v>
      </c>
      <c r="G3385" t="s">
        <v>5247</v>
      </c>
      <c r="H3385" t="s">
        <v>8509</v>
      </c>
      <c r="I3385" t="s">
        <v>14</v>
      </c>
      <c r="J3385" t="s">
        <v>2454</v>
      </c>
      <c r="K3385">
        <v>16</v>
      </c>
      <c r="L3385" t="s">
        <v>4456</v>
      </c>
      <c r="M3385">
        <v>3.7231133725714703E-2</v>
      </c>
      <c r="N3385">
        <v>0.36603854986976803</v>
      </c>
    </row>
    <row r="3386" spans="1:14">
      <c r="A3386" t="s">
        <v>3203</v>
      </c>
      <c r="B3386">
        <v>9</v>
      </c>
      <c r="C3386">
        <v>89961646</v>
      </c>
      <c r="D3386">
        <v>92723928</v>
      </c>
      <c r="E3386" t="s">
        <v>4448</v>
      </c>
      <c r="F3386">
        <v>0</v>
      </c>
      <c r="G3386" t="s">
        <v>5247</v>
      </c>
      <c r="H3386" t="s">
        <v>8510</v>
      </c>
      <c r="I3386" t="s">
        <v>14</v>
      </c>
      <c r="J3386" t="s">
        <v>2454</v>
      </c>
      <c r="K3386">
        <v>16</v>
      </c>
      <c r="L3386" t="s">
        <v>5247</v>
      </c>
      <c r="M3386">
        <v>0</v>
      </c>
      <c r="N3386">
        <v>0.193607680534436</v>
      </c>
    </row>
    <row r="3387" spans="1:14">
      <c r="A3387" t="s">
        <v>3204</v>
      </c>
      <c r="B3387">
        <v>17</v>
      </c>
      <c r="C3387">
        <v>12414065</v>
      </c>
      <c r="D3387">
        <v>12317382</v>
      </c>
      <c r="E3387" t="s">
        <v>4448</v>
      </c>
      <c r="F3387">
        <v>0</v>
      </c>
      <c r="G3387" t="s">
        <v>5247</v>
      </c>
      <c r="H3387" t="s">
        <v>8511</v>
      </c>
      <c r="I3387" t="s">
        <v>14</v>
      </c>
      <c r="J3387" t="s">
        <v>2454</v>
      </c>
      <c r="K3387">
        <v>16</v>
      </c>
      <c r="L3387" t="s">
        <v>5247</v>
      </c>
      <c r="M3387">
        <v>0</v>
      </c>
      <c r="N3387">
        <v>0.193607680534436</v>
      </c>
    </row>
    <row r="3388" spans="1:14">
      <c r="A3388" t="s">
        <v>3205</v>
      </c>
      <c r="B3388">
        <v>17</v>
      </c>
      <c r="C3388">
        <v>71492127</v>
      </c>
      <c r="D3388">
        <v>69488268</v>
      </c>
      <c r="E3388" t="s">
        <v>4448</v>
      </c>
      <c r="F3388">
        <v>0.69</v>
      </c>
      <c r="G3388" t="s">
        <v>5247</v>
      </c>
      <c r="H3388" t="s">
        <v>8512</v>
      </c>
      <c r="I3388" t="s">
        <v>10</v>
      </c>
      <c r="J3388" t="s">
        <v>2454</v>
      </c>
      <c r="K3388">
        <v>5</v>
      </c>
      <c r="L3388" t="s">
        <v>4566</v>
      </c>
      <c r="M3388">
        <v>0.29161518403616099</v>
      </c>
      <c r="N3388">
        <v>0.92328147934623295</v>
      </c>
    </row>
    <row r="3389" spans="1:14">
      <c r="A3389" t="s">
        <v>3205</v>
      </c>
      <c r="B3389">
        <v>17</v>
      </c>
      <c r="C3389">
        <v>71492127</v>
      </c>
      <c r="D3389">
        <v>69488268</v>
      </c>
      <c r="E3389" t="s">
        <v>4448</v>
      </c>
      <c r="F3389">
        <v>0.5</v>
      </c>
      <c r="G3389" t="s">
        <v>5247</v>
      </c>
      <c r="H3389" t="s">
        <v>8513</v>
      </c>
      <c r="I3389" t="s">
        <v>13</v>
      </c>
      <c r="J3389" t="s">
        <v>2454</v>
      </c>
      <c r="K3389">
        <v>5</v>
      </c>
      <c r="L3389" t="s">
        <v>4511</v>
      </c>
      <c r="M3389">
        <v>0.17042358064358801</v>
      </c>
      <c r="N3389">
        <v>0.82957641935641202</v>
      </c>
    </row>
    <row r="3390" spans="1:14">
      <c r="A3390" t="s">
        <v>3205</v>
      </c>
      <c r="B3390">
        <v>17</v>
      </c>
      <c r="C3390">
        <v>71492127</v>
      </c>
      <c r="D3390">
        <v>69488268</v>
      </c>
      <c r="E3390" t="s">
        <v>4448</v>
      </c>
      <c r="F3390">
        <v>0.25</v>
      </c>
      <c r="G3390" t="s">
        <v>5247</v>
      </c>
      <c r="H3390" t="s">
        <v>8514</v>
      </c>
      <c r="I3390" t="s">
        <v>14</v>
      </c>
      <c r="J3390" t="s">
        <v>2454</v>
      </c>
      <c r="K3390">
        <v>16</v>
      </c>
      <c r="L3390" t="s">
        <v>4506</v>
      </c>
      <c r="M3390">
        <v>0.10182067491213</v>
      </c>
      <c r="N3390">
        <v>0.49498316535508802</v>
      </c>
    </row>
    <row r="3391" spans="1:14">
      <c r="A3391" t="s">
        <v>3206</v>
      </c>
      <c r="B3391">
        <v>18</v>
      </c>
      <c r="C3391">
        <v>73564150</v>
      </c>
      <c r="D3391">
        <v>71231385</v>
      </c>
      <c r="E3391" t="s">
        <v>4448</v>
      </c>
      <c r="F3391">
        <v>0</v>
      </c>
      <c r="G3391" t="s">
        <v>5247</v>
      </c>
      <c r="H3391" t="s">
        <v>8515</v>
      </c>
      <c r="I3391" t="s">
        <v>14</v>
      </c>
      <c r="J3391" t="s">
        <v>2454</v>
      </c>
      <c r="K3391">
        <v>16</v>
      </c>
      <c r="L3391" t="s">
        <v>5247</v>
      </c>
      <c r="M3391">
        <v>0</v>
      </c>
      <c r="N3391">
        <v>0.193607680534436</v>
      </c>
    </row>
    <row r="3392" spans="1:14">
      <c r="A3392" t="s">
        <v>3207</v>
      </c>
      <c r="B3392">
        <v>18</v>
      </c>
      <c r="C3392">
        <v>77949243</v>
      </c>
      <c r="D3392">
        <v>75661199</v>
      </c>
      <c r="E3392" t="s">
        <v>4448</v>
      </c>
      <c r="F3392">
        <v>0</v>
      </c>
      <c r="G3392" t="s">
        <v>5247</v>
      </c>
      <c r="H3392" t="s">
        <v>8516</v>
      </c>
      <c r="I3392" t="s">
        <v>14</v>
      </c>
      <c r="J3392" t="s">
        <v>2454</v>
      </c>
      <c r="K3392">
        <v>16</v>
      </c>
      <c r="L3392" t="s">
        <v>5247</v>
      </c>
      <c r="M3392">
        <v>0</v>
      </c>
      <c r="N3392">
        <v>0.193607680534436</v>
      </c>
    </row>
    <row r="3393" spans="1:14">
      <c r="A3393" t="s">
        <v>3208</v>
      </c>
      <c r="B3393">
        <v>13</v>
      </c>
      <c r="C3393">
        <v>104497103</v>
      </c>
      <c r="D3393">
        <v>105149453</v>
      </c>
      <c r="E3393" t="s">
        <v>4448</v>
      </c>
      <c r="F3393">
        <v>0</v>
      </c>
      <c r="G3393" t="s">
        <v>5247</v>
      </c>
      <c r="H3393" t="s">
        <v>8517</v>
      </c>
      <c r="I3393" t="s">
        <v>14</v>
      </c>
      <c r="J3393" t="s">
        <v>2454</v>
      </c>
      <c r="K3393">
        <v>16</v>
      </c>
      <c r="L3393" t="s">
        <v>5247</v>
      </c>
      <c r="M3393">
        <v>0</v>
      </c>
      <c r="N3393">
        <v>0.193607680534436</v>
      </c>
    </row>
    <row r="3394" spans="1:14">
      <c r="A3394" t="s">
        <v>3209</v>
      </c>
      <c r="B3394">
        <v>16</v>
      </c>
      <c r="C3394">
        <v>87028936</v>
      </c>
      <c r="D3394">
        <v>87062542</v>
      </c>
      <c r="E3394" t="s">
        <v>4448</v>
      </c>
      <c r="F3394">
        <v>0</v>
      </c>
      <c r="G3394" t="s">
        <v>5247</v>
      </c>
      <c r="H3394" t="s">
        <v>8518</v>
      </c>
      <c r="I3394" t="s">
        <v>14</v>
      </c>
      <c r="J3394" t="s">
        <v>2454</v>
      </c>
      <c r="K3394">
        <v>16</v>
      </c>
      <c r="L3394" t="s">
        <v>5247</v>
      </c>
      <c r="M3394">
        <v>0</v>
      </c>
      <c r="N3394">
        <v>0.193607680534436</v>
      </c>
    </row>
    <row r="3395" spans="1:14">
      <c r="A3395" t="s">
        <v>3210</v>
      </c>
      <c r="B3395">
        <v>2</v>
      </c>
      <c r="C3395">
        <v>5056634</v>
      </c>
      <c r="D3395">
        <v>5196767</v>
      </c>
      <c r="E3395" t="s">
        <v>4448</v>
      </c>
      <c r="F3395">
        <v>0</v>
      </c>
      <c r="G3395" t="s">
        <v>5247</v>
      </c>
      <c r="H3395" t="s">
        <v>8519</v>
      </c>
      <c r="I3395" t="s">
        <v>14</v>
      </c>
      <c r="J3395" t="s">
        <v>2454</v>
      </c>
      <c r="K3395">
        <v>16</v>
      </c>
      <c r="L3395" t="s">
        <v>5247</v>
      </c>
      <c r="M3395">
        <v>0</v>
      </c>
      <c r="N3395">
        <v>0.193607680534436</v>
      </c>
    </row>
    <row r="3396" spans="1:14">
      <c r="A3396" t="s">
        <v>3211</v>
      </c>
      <c r="B3396">
        <v>4</v>
      </c>
      <c r="C3396">
        <v>59762480</v>
      </c>
      <c r="D3396">
        <v>60628198</v>
      </c>
      <c r="E3396" t="s">
        <v>4448</v>
      </c>
      <c r="F3396">
        <v>0</v>
      </c>
      <c r="G3396" t="s">
        <v>5247</v>
      </c>
      <c r="H3396" t="s">
        <v>8520</v>
      </c>
      <c r="I3396" t="s">
        <v>14</v>
      </c>
      <c r="J3396" t="s">
        <v>2454</v>
      </c>
      <c r="K3396">
        <v>16</v>
      </c>
      <c r="L3396" t="s">
        <v>5247</v>
      </c>
      <c r="M3396">
        <v>0</v>
      </c>
      <c r="N3396">
        <v>0.193607680534436</v>
      </c>
    </row>
    <row r="3397" spans="1:14">
      <c r="A3397" t="s">
        <v>3212</v>
      </c>
      <c r="B3397">
        <v>14</v>
      </c>
      <c r="C3397">
        <v>86584131</v>
      </c>
      <c r="D3397">
        <v>87050475</v>
      </c>
      <c r="E3397" t="s">
        <v>4448</v>
      </c>
      <c r="F3397">
        <v>0</v>
      </c>
      <c r="G3397" t="s">
        <v>5247</v>
      </c>
      <c r="H3397" t="s">
        <v>8521</v>
      </c>
      <c r="I3397" t="s">
        <v>14</v>
      </c>
      <c r="J3397" t="s">
        <v>2454</v>
      </c>
      <c r="K3397">
        <v>16</v>
      </c>
      <c r="L3397" t="s">
        <v>5247</v>
      </c>
      <c r="M3397">
        <v>0</v>
      </c>
      <c r="N3397">
        <v>0.193607680534436</v>
      </c>
    </row>
    <row r="3398" spans="1:14">
      <c r="A3398" t="s">
        <v>3213</v>
      </c>
      <c r="B3398">
        <v>4</v>
      </c>
      <c r="C3398">
        <v>181662164</v>
      </c>
      <c r="D3398">
        <v>182583317</v>
      </c>
      <c r="E3398" t="s">
        <v>4448</v>
      </c>
      <c r="F3398">
        <v>0</v>
      </c>
      <c r="G3398" t="s">
        <v>5247</v>
      </c>
      <c r="H3398" t="s">
        <v>8522</v>
      </c>
      <c r="I3398" t="s">
        <v>14</v>
      </c>
      <c r="J3398" t="s">
        <v>2454</v>
      </c>
      <c r="K3398">
        <v>16</v>
      </c>
      <c r="L3398" t="s">
        <v>5247</v>
      </c>
      <c r="M3398">
        <v>0</v>
      </c>
      <c r="N3398">
        <v>0.193607680534436</v>
      </c>
    </row>
    <row r="3399" spans="1:14">
      <c r="A3399" t="s">
        <v>3214</v>
      </c>
      <c r="B3399">
        <v>14</v>
      </c>
      <c r="C3399">
        <v>82924746</v>
      </c>
      <c r="D3399">
        <v>83391090</v>
      </c>
      <c r="E3399" t="s">
        <v>4448</v>
      </c>
      <c r="F3399">
        <v>0</v>
      </c>
      <c r="G3399" t="s">
        <v>5247</v>
      </c>
      <c r="H3399" t="s">
        <v>8523</v>
      </c>
      <c r="I3399" t="s">
        <v>14</v>
      </c>
      <c r="J3399" t="s">
        <v>2454</v>
      </c>
      <c r="K3399">
        <v>16</v>
      </c>
      <c r="L3399" t="s">
        <v>5247</v>
      </c>
      <c r="M3399">
        <v>0</v>
      </c>
      <c r="N3399">
        <v>0.193607680534436</v>
      </c>
    </row>
    <row r="3400" spans="1:14">
      <c r="A3400" t="s">
        <v>3215</v>
      </c>
      <c r="B3400">
        <v>14</v>
      </c>
      <c r="C3400">
        <v>98222723</v>
      </c>
      <c r="D3400">
        <v>98689060</v>
      </c>
      <c r="E3400" t="s">
        <v>4448</v>
      </c>
      <c r="F3400">
        <v>7.0000000000000007E-2</v>
      </c>
      <c r="G3400" t="s">
        <v>5247</v>
      </c>
      <c r="H3400" t="s">
        <v>8524</v>
      </c>
      <c r="I3400" t="s">
        <v>14</v>
      </c>
      <c r="J3400" t="s">
        <v>2454</v>
      </c>
      <c r="K3400">
        <v>16</v>
      </c>
      <c r="L3400" t="s">
        <v>4543</v>
      </c>
      <c r="M3400">
        <v>1.34849283033924E-2</v>
      </c>
      <c r="N3400">
        <v>0.29301767695622299</v>
      </c>
    </row>
    <row r="3401" spans="1:14">
      <c r="A3401" t="s">
        <v>3216</v>
      </c>
      <c r="B3401">
        <v>5</v>
      </c>
      <c r="C3401">
        <v>6074117</v>
      </c>
      <c r="D3401">
        <v>6074230</v>
      </c>
      <c r="E3401" t="s">
        <v>4448</v>
      </c>
      <c r="F3401">
        <v>0</v>
      </c>
      <c r="G3401" t="s">
        <v>5247</v>
      </c>
      <c r="H3401" t="s">
        <v>8525</v>
      </c>
      <c r="I3401" t="s">
        <v>14</v>
      </c>
      <c r="J3401" t="s">
        <v>2454</v>
      </c>
      <c r="K3401">
        <v>16</v>
      </c>
      <c r="L3401" t="s">
        <v>5247</v>
      </c>
      <c r="M3401">
        <v>0</v>
      </c>
      <c r="N3401">
        <v>0.193607680534436</v>
      </c>
    </row>
    <row r="3402" spans="1:14">
      <c r="A3402" t="s">
        <v>3217</v>
      </c>
      <c r="B3402">
        <v>14</v>
      </c>
      <c r="C3402">
        <v>98373741</v>
      </c>
      <c r="D3402">
        <v>98840078</v>
      </c>
      <c r="E3402" t="s">
        <v>4448</v>
      </c>
      <c r="F3402">
        <v>0</v>
      </c>
      <c r="G3402" t="s">
        <v>5247</v>
      </c>
      <c r="H3402" t="s">
        <v>8526</v>
      </c>
      <c r="I3402" t="s">
        <v>14</v>
      </c>
      <c r="J3402" t="s">
        <v>2454</v>
      </c>
      <c r="K3402">
        <v>16</v>
      </c>
      <c r="L3402" t="s">
        <v>5247</v>
      </c>
      <c r="M3402">
        <v>0</v>
      </c>
      <c r="N3402">
        <v>0.193607680534436</v>
      </c>
    </row>
    <row r="3403" spans="1:14">
      <c r="A3403" t="s">
        <v>3218</v>
      </c>
      <c r="B3403">
        <v>9</v>
      </c>
      <c r="C3403">
        <v>25515907</v>
      </c>
      <c r="D3403">
        <v>25515905</v>
      </c>
      <c r="E3403" t="s">
        <v>4448</v>
      </c>
      <c r="F3403">
        <v>0</v>
      </c>
      <c r="G3403" t="s">
        <v>5247</v>
      </c>
      <c r="H3403" t="s">
        <v>7203</v>
      </c>
      <c r="I3403" t="s">
        <v>14</v>
      </c>
      <c r="J3403" t="s">
        <v>2454</v>
      </c>
      <c r="K3403">
        <v>16</v>
      </c>
      <c r="L3403" t="s">
        <v>5247</v>
      </c>
      <c r="M3403">
        <v>0</v>
      </c>
      <c r="N3403">
        <v>0.193607680534436</v>
      </c>
    </row>
    <row r="3404" spans="1:14">
      <c r="A3404" t="s">
        <v>3219</v>
      </c>
      <c r="B3404">
        <v>4</v>
      </c>
      <c r="C3404">
        <v>178757214</v>
      </c>
      <c r="D3404">
        <v>179678368</v>
      </c>
      <c r="E3404" t="s">
        <v>4448</v>
      </c>
      <c r="F3404">
        <v>0</v>
      </c>
      <c r="G3404" t="s">
        <v>5247</v>
      </c>
      <c r="H3404" t="s">
        <v>8527</v>
      </c>
      <c r="I3404" t="s">
        <v>14</v>
      </c>
      <c r="J3404" t="s">
        <v>2454</v>
      </c>
      <c r="K3404">
        <v>16</v>
      </c>
      <c r="L3404" t="s">
        <v>5247</v>
      </c>
      <c r="M3404">
        <v>0</v>
      </c>
      <c r="N3404">
        <v>0.193607680534436</v>
      </c>
    </row>
    <row r="3405" spans="1:14">
      <c r="A3405" t="s">
        <v>3220</v>
      </c>
      <c r="B3405">
        <v>8</v>
      </c>
      <c r="C3405">
        <v>137557865</v>
      </c>
      <c r="D3405">
        <v>138570108</v>
      </c>
      <c r="E3405" t="s">
        <v>4448</v>
      </c>
      <c r="F3405">
        <v>0</v>
      </c>
      <c r="G3405" t="s">
        <v>5247</v>
      </c>
      <c r="H3405" t="s">
        <v>8528</v>
      </c>
      <c r="I3405" t="s">
        <v>14</v>
      </c>
      <c r="J3405" t="s">
        <v>2454</v>
      </c>
      <c r="K3405">
        <v>16</v>
      </c>
      <c r="L3405" t="s">
        <v>5247</v>
      </c>
      <c r="M3405">
        <v>0</v>
      </c>
      <c r="N3405">
        <v>0.193607680534436</v>
      </c>
    </row>
    <row r="3406" spans="1:14">
      <c r="A3406" t="s">
        <v>3221</v>
      </c>
      <c r="B3406">
        <v>8</v>
      </c>
      <c r="C3406">
        <v>137568459</v>
      </c>
      <c r="D3406">
        <v>138580702</v>
      </c>
      <c r="E3406" t="s">
        <v>4448</v>
      </c>
      <c r="F3406">
        <v>0.05</v>
      </c>
      <c r="G3406" t="s">
        <v>5247</v>
      </c>
      <c r="H3406" t="s">
        <v>8529</v>
      </c>
      <c r="I3406" t="s">
        <v>14</v>
      </c>
      <c r="J3406" t="s">
        <v>2454</v>
      </c>
      <c r="K3406">
        <v>16</v>
      </c>
      <c r="L3406" t="s">
        <v>4544</v>
      </c>
      <c r="M3406">
        <v>7.5593352321114398E-3</v>
      </c>
      <c r="N3406">
        <v>0.26668757724888098</v>
      </c>
    </row>
    <row r="3407" spans="1:14">
      <c r="A3407" t="s">
        <v>3222</v>
      </c>
      <c r="B3407">
        <v>5</v>
      </c>
      <c r="C3407">
        <v>28046348</v>
      </c>
      <c r="D3407">
        <v>28046455</v>
      </c>
      <c r="E3407" t="s">
        <v>4448</v>
      </c>
      <c r="F3407">
        <v>0</v>
      </c>
      <c r="G3407" t="s">
        <v>5247</v>
      </c>
      <c r="H3407" t="s">
        <v>8530</v>
      </c>
      <c r="I3407" t="s">
        <v>14</v>
      </c>
      <c r="J3407" t="s">
        <v>2454</v>
      </c>
      <c r="K3407">
        <v>16</v>
      </c>
      <c r="L3407" t="s">
        <v>5247</v>
      </c>
      <c r="M3407">
        <v>0</v>
      </c>
      <c r="N3407">
        <v>0.193607680534436</v>
      </c>
    </row>
    <row r="3408" spans="1:14">
      <c r="A3408" t="s">
        <v>3223</v>
      </c>
      <c r="B3408">
        <v>1</v>
      </c>
      <c r="C3408">
        <v>208790744</v>
      </c>
      <c r="D3408">
        <v>208964089</v>
      </c>
      <c r="E3408" t="s">
        <v>4448</v>
      </c>
      <c r="F3408">
        <v>0</v>
      </c>
      <c r="G3408" t="s">
        <v>5247</v>
      </c>
      <c r="H3408" t="s">
        <v>8531</v>
      </c>
      <c r="I3408" t="s">
        <v>14</v>
      </c>
      <c r="J3408" t="s">
        <v>2454</v>
      </c>
      <c r="K3408">
        <v>16</v>
      </c>
      <c r="L3408" t="s">
        <v>5247</v>
      </c>
      <c r="M3408">
        <v>0</v>
      </c>
      <c r="N3408">
        <v>0.193607680534436</v>
      </c>
    </row>
    <row r="3409" spans="1:14">
      <c r="A3409" t="s">
        <v>3224</v>
      </c>
      <c r="B3409">
        <v>5</v>
      </c>
      <c r="C3409">
        <v>25325643</v>
      </c>
      <c r="D3409">
        <v>25325752</v>
      </c>
      <c r="E3409" t="s">
        <v>4448</v>
      </c>
      <c r="F3409">
        <v>0</v>
      </c>
      <c r="G3409" t="s">
        <v>5247</v>
      </c>
      <c r="H3409" t="s">
        <v>8532</v>
      </c>
      <c r="I3409" t="s">
        <v>14</v>
      </c>
      <c r="J3409" t="s">
        <v>2454</v>
      </c>
      <c r="K3409">
        <v>16</v>
      </c>
      <c r="L3409" t="s">
        <v>5247</v>
      </c>
      <c r="M3409">
        <v>0</v>
      </c>
      <c r="N3409">
        <v>0.193607680534436</v>
      </c>
    </row>
    <row r="3410" spans="1:14">
      <c r="A3410" t="s">
        <v>3225</v>
      </c>
      <c r="B3410">
        <v>5</v>
      </c>
      <c r="C3410">
        <v>28390523</v>
      </c>
      <c r="D3410">
        <v>28390630</v>
      </c>
      <c r="E3410" t="s">
        <v>4448</v>
      </c>
      <c r="F3410">
        <v>0.35</v>
      </c>
      <c r="G3410" t="s">
        <v>5247</v>
      </c>
      <c r="H3410" t="s">
        <v>8533</v>
      </c>
      <c r="I3410" t="s">
        <v>13</v>
      </c>
      <c r="J3410" t="s">
        <v>2454</v>
      </c>
      <c r="K3410">
        <v>5</v>
      </c>
      <c r="L3410" t="s">
        <v>4489</v>
      </c>
      <c r="M3410">
        <v>9.4092631159024706E-2</v>
      </c>
      <c r="N3410">
        <v>0.73625210827592802</v>
      </c>
    </row>
    <row r="3411" spans="1:14">
      <c r="A3411" t="s">
        <v>3225</v>
      </c>
      <c r="B3411">
        <v>5</v>
      </c>
      <c r="C3411">
        <v>28390523</v>
      </c>
      <c r="D3411">
        <v>28390630</v>
      </c>
      <c r="E3411" t="s">
        <v>4448</v>
      </c>
      <c r="F3411">
        <v>0</v>
      </c>
      <c r="G3411" t="s">
        <v>5247</v>
      </c>
      <c r="H3411" t="s">
        <v>8534</v>
      </c>
      <c r="I3411" t="s">
        <v>14</v>
      </c>
      <c r="J3411" t="s">
        <v>2454</v>
      </c>
      <c r="K3411">
        <v>16</v>
      </c>
      <c r="L3411" t="s">
        <v>5247</v>
      </c>
      <c r="M3411">
        <v>0</v>
      </c>
      <c r="N3411">
        <v>0.193607680534436</v>
      </c>
    </row>
    <row r="3412" spans="1:14">
      <c r="A3412" t="s">
        <v>3226</v>
      </c>
      <c r="B3412">
        <v>10</v>
      </c>
      <c r="C3412">
        <v>4144418</v>
      </c>
      <c r="D3412">
        <v>4186610</v>
      </c>
      <c r="E3412" t="s">
        <v>4448</v>
      </c>
      <c r="F3412">
        <v>0</v>
      </c>
      <c r="G3412" t="s">
        <v>5247</v>
      </c>
      <c r="H3412" t="s">
        <v>8535</v>
      </c>
      <c r="I3412" t="s">
        <v>14</v>
      </c>
      <c r="J3412" t="s">
        <v>2454</v>
      </c>
      <c r="K3412">
        <v>16</v>
      </c>
      <c r="L3412" t="s">
        <v>5247</v>
      </c>
      <c r="M3412">
        <v>0</v>
      </c>
      <c r="N3412">
        <v>0.193607680534436</v>
      </c>
    </row>
    <row r="3413" spans="1:14">
      <c r="A3413" t="s">
        <v>3227</v>
      </c>
      <c r="B3413">
        <v>2</v>
      </c>
      <c r="C3413">
        <v>35417722</v>
      </c>
      <c r="D3413">
        <v>35642788</v>
      </c>
      <c r="E3413" t="s">
        <v>4448</v>
      </c>
      <c r="F3413">
        <v>0.04</v>
      </c>
      <c r="G3413" t="s">
        <v>5247</v>
      </c>
      <c r="H3413" t="s">
        <v>8536</v>
      </c>
      <c r="I3413" t="s">
        <v>14</v>
      </c>
      <c r="J3413" t="s">
        <v>2454</v>
      </c>
      <c r="K3413">
        <v>16</v>
      </c>
      <c r="L3413" t="s">
        <v>4479</v>
      </c>
      <c r="M3413">
        <v>5.0993162064629704E-3</v>
      </c>
      <c r="N3413">
        <v>0.25301974988521903</v>
      </c>
    </row>
    <row r="3414" spans="1:14">
      <c r="A3414" t="s">
        <v>3228</v>
      </c>
      <c r="B3414">
        <v>2</v>
      </c>
      <c r="C3414">
        <v>41278831</v>
      </c>
      <c r="D3414">
        <v>41505971</v>
      </c>
      <c r="E3414" t="s">
        <v>4448</v>
      </c>
      <c r="F3414">
        <v>0</v>
      </c>
      <c r="G3414" t="s">
        <v>5247</v>
      </c>
      <c r="H3414" t="s">
        <v>8537</v>
      </c>
      <c r="I3414" t="s">
        <v>14</v>
      </c>
      <c r="J3414" t="s">
        <v>2454</v>
      </c>
      <c r="K3414">
        <v>16</v>
      </c>
      <c r="L3414" t="s">
        <v>5247</v>
      </c>
      <c r="M3414">
        <v>0</v>
      </c>
      <c r="N3414">
        <v>0.193607680534436</v>
      </c>
    </row>
    <row r="3415" spans="1:14">
      <c r="A3415" t="s">
        <v>3229</v>
      </c>
      <c r="B3415">
        <v>2</v>
      </c>
      <c r="C3415">
        <v>41302367</v>
      </c>
      <c r="D3415">
        <v>41529507</v>
      </c>
      <c r="E3415" t="s">
        <v>4448</v>
      </c>
      <c r="F3415">
        <v>0.01</v>
      </c>
      <c r="G3415" t="s">
        <v>5247</v>
      </c>
      <c r="H3415" t="s">
        <v>8538</v>
      </c>
      <c r="I3415" t="s">
        <v>14</v>
      </c>
      <c r="J3415" t="s">
        <v>2454</v>
      </c>
      <c r="K3415">
        <v>16</v>
      </c>
      <c r="L3415" t="s">
        <v>4525</v>
      </c>
      <c r="M3415">
        <v>3.8518796935948E-4</v>
      </c>
      <c r="N3415">
        <v>0.20935033895438801</v>
      </c>
    </row>
    <row r="3416" spans="1:14">
      <c r="A3416" t="s">
        <v>3230</v>
      </c>
      <c r="B3416">
        <v>21</v>
      </c>
      <c r="C3416">
        <v>27479487</v>
      </c>
      <c r="D3416">
        <v>28851806</v>
      </c>
      <c r="E3416" t="s">
        <v>4448</v>
      </c>
      <c r="F3416">
        <v>0</v>
      </c>
      <c r="G3416" t="s">
        <v>5247</v>
      </c>
      <c r="H3416" t="s">
        <v>8539</v>
      </c>
      <c r="I3416" t="s">
        <v>14</v>
      </c>
      <c r="J3416" t="s">
        <v>2454</v>
      </c>
      <c r="K3416">
        <v>16</v>
      </c>
      <c r="L3416" t="s">
        <v>5247</v>
      </c>
      <c r="M3416">
        <v>0</v>
      </c>
      <c r="N3416">
        <v>0.193607680534436</v>
      </c>
    </row>
    <row r="3417" spans="1:14">
      <c r="A3417" t="s">
        <v>3231</v>
      </c>
      <c r="B3417">
        <v>21</v>
      </c>
      <c r="C3417">
        <v>15346921</v>
      </c>
      <c r="D3417">
        <v>16719240</v>
      </c>
      <c r="E3417" t="s">
        <v>4448</v>
      </c>
      <c r="F3417">
        <v>0</v>
      </c>
      <c r="G3417" t="s">
        <v>5247</v>
      </c>
      <c r="H3417" t="s">
        <v>8540</v>
      </c>
      <c r="I3417" t="s">
        <v>14</v>
      </c>
      <c r="J3417" t="s">
        <v>2454</v>
      </c>
      <c r="K3417">
        <v>16</v>
      </c>
      <c r="L3417" t="s">
        <v>5247</v>
      </c>
      <c r="M3417">
        <v>0</v>
      </c>
      <c r="N3417">
        <v>0.193607680534436</v>
      </c>
    </row>
    <row r="3418" spans="1:14">
      <c r="A3418" t="s">
        <v>3232</v>
      </c>
      <c r="B3418">
        <v>21</v>
      </c>
      <c r="C3418">
        <v>24648916</v>
      </c>
      <c r="D3418">
        <v>26021230</v>
      </c>
      <c r="E3418" t="s">
        <v>4448</v>
      </c>
      <c r="F3418">
        <v>0.08</v>
      </c>
      <c r="G3418" t="s">
        <v>5247</v>
      </c>
      <c r="H3418" t="s">
        <v>8541</v>
      </c>
      <c r="I3418" t="s">
        <v>14</v>
      </c>
      <c r="J3418" t="s">
        <v>2454</v>
      </c>
      <c r="K3418">
        <v>16</v>
      </c>
      <c r="L3418" t="s">
        <v>4447</v>
      </c>
      <c r="M3418">
        <v>1.6879457268963199E-2</v>
      </c>
      <c r="N3418">
        <v>0.305750994379963</v>
      </c>
    </row>
    <row r="3419" spans="1:14">
      <c r="A3419" t="s">
        <v>3233</v>
      </c>
      <c r="B3419">
        <v>10</v>
      </c>
      <c r="C3419">
        <v>128893132</v>
      </c>
      <c r="D3419">
        <v>130691396</v>
      </c>
      <c r="E3419" t="s">
        <v>4448</v>
      </c>
      <c r="F3419">
        <v>0</v>
      </c>
      <c r="G3419" t="s">
        <v>5247</v>
      </c>
      <c r="H3419" t="s">
        <v>8542</v>
      </c>
      <c r="I3419" t="s">
        <v>14</v>
      </c>
      <c r="J3419" t="s">
        <v>2454</v>
      </c>
      <c r="K3419">
        <v>16</v>
      </c>
      <c r="L3419" t="s">
        <v>5247</v>
      </c>
      <c r="M3419">
        <v>0</v>
      </c>
      <c r="N3419">
        <v>0.193607680534436</v>
      </c>
    </row>
    <row r="3420" spans="1:14">
      <c r="A3420" t="s">
        <v>3234</v>
      </c>
      <c r="B3420">
        <v>6</v>
      </c>
      <c r="C3420">
        <v>66674734</v>
      </c>
      <c r="D3420">
        <v>67384627</v>
      </c>
      <c r="E3420" t="s">
        <v>4448</v>
      </c>
      <c r="F3420">
        <v>0</v>
      </c>
      <c r="G3420" t="s">
        <v>5247</v>
      </c>
      <c r="H3420" t="s">
        <v>8543</v>
      </c>
      <c r="I3420" t="s">
        <v>14</v>
      </c>
      <c r="J3420" t="s">
        <v>2454</v>
      </c>
      <c r="K3420">
        <v>16</v>
      </c>
      <c r="L3420" t="s">
        <v>5247</v>
      </c>
      <c r="M3420">
        <v>0</v>
      </c>
      <c r="N3420">
        <v>0.193607680534436</v>
      </c>
    </row>
    <row r="3421" spans="1:14">
      <c r="A3421" t="s">
        <v>3235</v>
      </c>
      <c r="B3421">
        <v>6</v>
      </c>
      <c r="C3421">
        <v>66779259</v>
      </c>
      <c r="D3421">
        <v>67489152</v>
      </c>
      <c r="E3421" t="s">
        <v>4448</v>
      </c>
      <c r="F3421">
        <v>0.37</v>
      </c>
      <c r="G3421" t="s">
        <v>5247</v>
      </c>
      <c r="H3421" t="s">
        <v>8544</v>
      </c>
      <c r="I3421" t="s">
        <v>13</v>
      </c>
      <c r="J3421" t="s">
        <v>2454</v>
      </c>
      <c r="K3421">
        <v>5</v>
      </c>
      <c r="L3421" t="s">
        <v>4505</v>
      </c>
      <c r="M3421">
        <v>0.103267373869074</v>
      </c>
      <c r="N3421">
        <v>0.74969806697455099</v>
      </c>
    </row>
    <row r="3422" spans="1:14">
      <c r="A3422" t="s">
        <v>3235</v>
      </c>
      <c r="B3422">
        <v>6</v>
      </c>
      <c r="C3422">
        <v>66779259</v>
      </c>
      <c r="D3422">
        <v>67489152</v>
      </c>
      <c r="E3422" t="s">
        <v>4448</v>
      </c>
      <c r="F3422">
        <v>0</v>
      </c>
      <c r="G3422" t="s">
        <v>5247</v>
      </c>
      <c r="H3422" t="s">
        <v>8545</v>
      </c>
      <c r="I3422" t="s">
        <v>14</v>
      </c>
      <c r="J3422" t="s">
        <v>2454</v>
      </c>
      <c r="K3422">
        <v>16</v>
      </c>
      <c r="L3422" t="s">
        <v>5247</v>
      </c>
      <c r="M3422">
        <v>0</v>
      </c>
      <c r="N3422">
        <v>0.193607680534436</v>
      </c>
    </row>
    <row r="3423" spans="1:14">
      <c r="A3423" t="s">
        <v>3236</v>
      </c>
      <c r="B3423">
        <v>6</v>
      </c>
      <c r="C3423">
        <v>68010405</v>
      </c>
      <c r="D3423">
        <v>68720297</v>
      </c>
      <c r="E3423" t="s">
        <v>4448</v>
      </c>
      <c r="F3423">
        <v>0</v>
      </c>
      <c r="G3423" t="s">
        <v>5247</v>
      </c>
      <c r="H3423" t="s">
        <v>8546</v>
      </c>
      <c r="I3423" t="s">
        <v>14</v>
      </c>
      <c r="J3423" t="s">
        <v>2454</v>
      </c>
      <c r="K3423">
        <v>16</v>
      </c>
      <c r="L3423" t="s">
        <v>5247</v>
      </c>
      <c r="M3423">
        <v>0</v>
      </c>
      <c r="N3423">
        <v>0.193607680534436</v>
      </c>
    </row>
    <row r="3424" spans="1:14">
      <c r="A3424" t="s">
        <v>3237</v>
      </c>
      <c r="B3424">
        <v>6</v>
      </c>
      <c r="C3424">
        <v>68012715</v>
      </c>
      <c r="D3424">
        <v>68722607</v>
      </c>
      <c r="E3424" t="s">
        <v>4448</v>
      </c>
      <c r="F3424">
        <v>0</v>
      </c>
      <c r="G3424" t="s">
        <v>5247</v>
      </c>
      <c r="H3424" t="s">
        <v>8547</v>
      </c>
      <c r="I3424" t="s">
        <v>14</v>
      </c>
      <c r="J3424" t="s">
        <v>2454</v>
      </c>
      <c r="K3424">
        <v>16</v>
      </c>
      <c r="L3424" t="s">
        <v>5247</v>
      </c>
      <c r="M3424">
        <v>0</v>
      </c>
      <c r="N3424">
        <v>0.193607680534436</v>
      </c>
    </row>
    <row r="3425" spans="1:14">
      <c r="A3425" t="s">
        <v>3238</v>
      </c>
      <c r="B3425">
        <v>22</v>
      </c>
      <c r="C3425">
        <v>47449530</v>
      </c>
      <c r="D3425">
        <v>47845279</v>
      </c>
      <c r="E3425" t="s">
        <v>4448</v>
      </c>
      <c r="F3425">
        <v>0</v>
      </c>
      <c r="G3425" t="s">
        <v>5247</v>
      </c>
      <c r="H3425" t="s">
        <v>8548</v>
      </c>
      <c r="I3425" t="s">
        <v>14</v>
      </c>
      <c r="J3425" t="s">
        <v>2454</v>
      </c>
      <c r="K3425">
        <v>16</v>
      </c>
      <c r="L3425" t="s">
        <v>5247</v>
      </c>
      <c r="M3425">
        <v>0</v>
      </c>
      <c r="N3425">
        <v>0.193607680534436</v>
      </c>
    </row>
    <row r="3426" spans="1:14">
      <c r="A3426" t="s">
        <v>3239</v>
      </c>
      <c r="B3426">
        <v>22</v>
      </c>
      <c r="C3426">
        <v>47296241</v>
      </c>
      <c r="D3426">
        <v>47691991</v>
      </c>
      <c r="E3426" t="s">
        <v>4448</v>
      </c>
      <c r="F3426">
        <v>0</v>
      </c>
      <c r="G3426" t="s">
        <v>5247</v>
      </c>
      <c r="H3426" t="s">
        <v>8549</v>
      </c>
      <c r="I3426" t="s">
        <v>14</v>
      </c>
      <c r="J3426" t="s">
        <v>2454</v>
      </c>
      <c r="K3426">
        <v>16</v>
      </c>
      <c r="L3426" t="s">
        <v>5247</v>
      </c>
      <c r="M3426">
        <v>0</v>
      </c>
      <c r="N3426">
        <v>0.193607680534436</v>
      </c>
    </row>
    <row r="3427" spans="1:14">
      <c r="A3427" t="s">
        <v>3240</v>
      </c>
      <c r="B3427">
        <v>4</v>
      </c>
      <c r="C3427">
        <v>130354524</v>
      </c>
      <c r="D3427">
        <v>131275679</v>
      </c>
      <c r="E3427" t="s">
        <v>4448</v>
      </c>
      <c r="F3427">
        <v>0</v>
      </c>
      <c r="G3427" t="s">
        <v>5247</v>
      </c>
      <c r="H3427" t="s">
        <v>7822</v>
      </c>
      <c r="I3427" t="s">
        <v>14</v>
      </c>
      <c r="J3427" t="s">
        <v>2454</v>
      </c>
      <c r="K3427">
        <v>16</v>
      </c>
      <c r="L3427" t="s">
        <v>5247</v>
      </c>
      <c r="M3427">
        <v>0</v>
      </c>
      <c r="N3427">
        <v>0.193607680534436</v>
      </c>
    </row>
    <row r="3428" spans="1:14">
      <c r="A3428" t="s">
        <v>3241</v>
      </c>
      <c r="B3428">
        <v>4</v>
      </c>
      <c r="C3428">
        <v>138663052</v>
      </c>
      <c r="D3428">
        <v>139584206</v>
      </c>
      <c r="E3428" t="s">
        <v>4448</v>
      </c>
      <c r="F3428">
        <v>0</v>
      </c>
      <c r="G3428" t="s">
        <v>5247</v>
      </c>
      <c r="H3428" t="s">
        <v>8550</v>
      </c>
      <c r="I3428" t="s">
        <v>14</v>
      </c>
      <c r="J3428" t="s">
        <v>2454</v>
      </c>
      <c r="K3428">
        <v>16</v>
      </c>
      <c r="L3428" t="s">
        <v>5247</v>
      </c>
      <c r="M3428">
        <v>0</v>
      </c>
      <c r="N3428">
        <v>0.193607680534436</v>
      </c>
    </row>
    <row r="3429" spans="1:14">
      <c r="A3429" t="s">
        <v>3242</v>
      </c>
      <c r="B3429">
        <v>18</v>
      </c>
      <c r="C3429">
        <v>67909269</v>
      </c>
      <c r="D3429">
        <v>65576506</v>
      </c>
      <c r="E3429" t="s">
        <v>4448</v>
      </c>
      <c r="F3429">
        <v>0</v>
      </c>
      <c r="G3429" t="s">
        <v>5247</v>
      </c>
      <c r="H3429" t="s">
        <v>8551</v>
      </c>
      <c r="I3429" t="s">
        <v>14</v>
      </c>
      <c r="J3429" t="s">
        <v>2454</v>
      </c>
      <c r="K3429">
        <v>16</v>
      </c>
      <c r="L3429" t="s">
        <v>5247</v>
      </c>
      <c r="M3429">
        <v>0</v>
      </c>
      <c r="N3429">
        <v>0.193607680534436</v>
      </c>
    </row>
    <row r="3430" spans="1:14">
      <c r="A3430" t="s">
        <v>3243</v>
      </c>
      <c r="B3430">
        <v>11</v>
      </c>
      <c r="C3430">
        <v>37164305</v>
      </c>
      <c r="D3430">
        <v>37185855</v>
      </c>
      <c r="E3430" t="s">
        <v>4448</v>
      </c>
      <c r="F3430">
        <v>0</v>
      </c>
      <c r="G3430" t="s">
        <v>5247</v>
      </c>
      <c r="H3430" t="s">
        <v>8552</v>
      </c>
      <c r="I3430" t="s">
        <v>14</v>
      </c>
      <c r="J3430" t="s">
        <v>2454</v>
      </c>
      <c r="K3430">
        <v>16</v>
      </c>
      <c r="L3430" t="s">
        <v>5247</v>
      </c>
      <c r="M3430">
        <v>0</v>
      </c>
      <c r="N3430">
        <v>0.193607680534436</v>
      </c>
    </row>
    <row r="3431" spans="1:14">
      <c r="A3431" t="s">
        <v>3244</v>
      </c>
      <c r="B3431">
        <v>2</v>
      </c>
      <c r="C3431">
        <v>122768197</v>
      </c>
      <c r="D3431">
        <v>123525773</v>
      </c>
      <c r="E3431" t="s">
        <v>4448</v>
      </c>
      <c r="F3431">
        <v>0</v>
      </c>
      <c r="G3431" t="s">
        <v>5247</v>
      </c>
      <c r="H3431" t="s">
        <v>8553</v>
      </c>
      <c r="I3431" t="s">
        <v>14</v>
      </c>
      <c r="J3431" t="s">
        <v>2454</v>
      </c>
      <c r="K3431">
        <v>16</v>
      </c>
      <c r="L3431" t="s">
        <v>5247</v>
      </c>
      <c r="M3431">
        <v>0</v>
      </c>
      <c r="N3431">
        <v>0.193607680534436</v>
      </c>
    </row>
    <row r="3432" spans="1:14">
      <c r="A3432" t="s">
        <v>3245</v>
      </c>
      <c r="B3432">
        <v>2</v>
      </c>
      <c r="C3432">
        <v>122656206</v>
      </c>
      <c r="D3432">
        <v>123413782</v>
      </c>
      <c r="E3432" t="s">
        <v>4448</v>
      </c>
      <c r="F3432">
        <v>0</v>
      </c>
      <c r="G3432" t="s">
        <v>5247</v>
      </c>
      <c r="H3432" t="s">
        <v>8554</v>
      </c>
      <c r="I3432" t="s">
        <v>14</v>
      </c>
      <c r="J3432" t="s">
        <v>2454</v>
      </c>
      <c r="K3432">
        <v>16</v>
      </c>
      <c r="L3432" t="s">
        <v>5247</v>
      </c>
      <c r="M3432">
        <v>0</v>
      </c>
      <c r="N3432">
        <v>0.193607680534436</v>
      </c>
    </row>
    <row r="3433" spans="1:14">
      <c r="A3433" t="s">
        <v>3246</v>
      </c>
      <c r="B3433">
        <v>2</v>
      </c>
      <c r="C3433">
        <v>234762950</v>
      </c>
      <c r="D3433">
        <v>235671594</v>
      </c>
      <c r="E3433" t="s">
        <v>4448</v>
      </c>
      <c r="F3433">
        <v>0</v>
      </c>
      <c r="G3433" t="s">
        <v>5247</v>
      </c>
      <c r="H3433" t="s">
        <v>8555</v>
      </c>
      <c r="I3433" t="s">
        <v>14</v>
      </c>
      <c r="J3433" t="s">
        <v>2454</v>
      </c>
      <c r="K3433">
        <v>16</v>
      </c>
      <c r="L3433" t="s">
        <v>5247</v>
      </c>
      <c r="M3433">
        <v>0</v>
      </c>
      <c r="N3433">
        <v>0.193607680534436</v>
      </c>
    </row>
    <row r="3434" spans="1:14">
      <c r="A3434" t="s">
        <v>3247</v>
      </c>
      <c r="B3434">
        <v>2</v>
      </c>
      <c r="C3434">
        <v>234289735</v>
      </c>
      <c r="D3434">
        <v>235198379</v>
      </c>
      <c r="E3434" t="s">
        <v>4448</v>
      </c>
      <c r="F3434">
        <v>0</v>
      </c>
      <c r="G3434" t="s">
        <v>5247</v>
      </c>
      <c r="H3434" t="s">
        <v>8556</v>
      </c>
      <c r="I3434" t="s">
        <v>14</v>
      </c>
      <c r="J3434" t="s">
        <v>2454</v>
      </c>
      <c r="K3434">
        <v>16</v>
      </c>
      <c r="L3434" t="s">
        <v>5247</v>
      </c>
      <c r="M3434">
        <v>0</v>
      </c>
      <c r="N3434">
        <v>0.193607680534436</v>
      </c>
    </row>
    <row r="3435" spans="1:14">
      <c r="A3435" t="s">
        <v>3248</v>
      </c>
      <c r="B3435">
        <v>4</v>
      </c>
      <c r="C3435">
        <v>162498062</v>
      </c>
      <c r="D3435">
        <v>163419214</v>
      </c>
      <c r="E3435" t="s">
        <v>4448</v>
      </c>
      <c r="F3435">
        <v>0</v>
      </c>
      <c r="G3435" t="s">
        <v>5247</v>
      </c>
      <c r="H3435" t="s">
        <v>8557</v>
      </c>
      <c r="I3435" t="s">
        <v>14</v>
      </c>
      <c r="J3435" t="s">
        <v>2454</v>
      </c>
      <c r="K3435">
        <v>16</v>
      </c>
      <c r="L3435" t="s">
        <v>5247</v>
      </c>
      <c r="M3435">
        <v>0</v>
      </c>
      <c r="N3435">
        <v>0.193607680534436</v>
      </c>
    </row>
    <row r="3436" spans="1:14">
      <c r="A3436" t="s">
        <v>3249</v>
      </c>
      <c r="B3436">
        <v>18</v>
      </c>
      <c r="C3436">
        <v>78157644</v>
      </c>
      <c r="D3436">
        <v>75917644</v>
      </c>
      <c r="E3436" t="s">
        <v>4448</v>
      </c>
      <c r="F3436">
        <v>0</v>
      </c>
      <c r="G3436" t="s">
        <v>5247</v>
      </c>
      <c r="H3436" t="s">
        <v>8558</v>
      </c>
      <c r="I3436" t="s">
        <v>14</v>
      </c>
      <c r="J3436" t="s">
        <v>2454</v>
      </c>
      <c r="K3436">
        <v>16</v>
      </c>
      <c r="L3436" t="s">
        <v>5247</v>
      </c>
      <c r="M3436">
        <v>0</v>
      </c>
      <c r="N3436">
        <v>0.193607680534436</v>
      </c>
    </row>
    <row r="3437" spans="1:14">
      <c r="A3437" t="s">
        <v>3250</v>
      </c>
      <c r="B3437">
        <v>11</v>
      </c>
      <c r="C3437">
        <v>116192237</v>
      </c>
      <c r="D3437">
        <v>116062954</v>
      </c>
      <c r="E3437" t="s">
        <v>4448</v>
      </c>
      <c r="F3437">
        <v>0.03</v>
      </c>
      <c r="G3437" t="s">
        <v>5247</v>
      </c>
      <c r="H3437" t="s">
        <v>8559</v>
      </c>
      <c r="I3437" t="s">
        <v>14</v>
      </c>
      <c r="J3437" t="s">
        <v>2454</v>
      </c>
      <c r="K3437">
        <v>16</v>
      </c>
      <c r="L3437" t="s">
        <v>4556</v>
      </c>
      <c r="M3437">
        <v>3.0372082184858002E-3</v>
      </c>
      <c r="N3437">
        <v>0.23895401148388401</v>
      </c>
    </row>
    <row r="3438" spans="1:14">
      <c r="A3438" t="s">
        <v>3251</v>
      </c>
      <c r="B3438">
        <v>3</v>
      </c>
      <c r="C3438">
        <v>1697160</v>
      </c>
      <c r="D3438">
        <v>1738844</v>
      </c>
      <c r="E3438" t="s">
        <v>4448</v>
      </c>
      <c r="F3438">
        <v>0</v>
      </c>
      <c r="G3438" t="s">
        <v>5247</v>
      </c>
      <c r="H3438" t="s">
        <v>8560</v>
      </c>
      <c r="I3438" t="s">
        <v>14</v>
      </c>
      <c r="J3438" t="s">
        <v>2454</v>
      </c>
      <c r="K3438">
        <v>16</v>
      </c>
      <c r="L3438" t="s">
        <v>5247</v>
      </c>
      <c r="M3438">
        <v>0</v>
      </c>
      <c r="N3438">
        <v>0.193607680534436</v>
      </c>
    </row>
    <row r="3439" spans="1:14">
      <c r="A3439" t="s">
        <v>3252</v>
      </c>
      <c r="B3439">
        <v>4</v>
      </c>
      <c r="C3439">
        <v>178807827</v>
      </c>
      <c r="D3439">
        <v>179728981</v>
      </c>
      <c r="E3439" t="s">
        <v>4448</v>
      </c>
      <c r="F3439">
        <v>0</v>
      </c>
      <c r="G3439" t="s">
        <v>5247</v>
      </c>
      <c r="H3439" t="s">
        <v>8561</v>
      </c>
      <c r="I3439" t="s">
        <v>14</v>
      </c>
      <c r="J3439" t="s">
        <v>2454</v>
      </c>
      <c r="K3439">
        <v>16</v>
      </c>
      <c r="L3439" t="s">
        <v>5247</v>
      </c>
      <c r="M3439">
        <v>0</v>
      </c>
      <c r="N3439">
        <v>0.193607680534436</v>
      </c>
    </row>
    <row r="3440" spans="1:14">
      <c r="A3440" t="s">
        <v>3253</v>
      </c>
      <c r="B3440">
        <v>5</v>
      </c>
      <c r="C3440">
        <v>5928332</v>
      </c>
      <c r="D3440">
        <v>5928445</v>
      </c>
      <c r="E3440" t="s">
        <v>4448</v>
      </c>
      <c r="F3440">
        <v>0</v>
      </c>
      <c r="G3440" t="s">
        <v>5247</v>
      </c>
      <c r="H3440" t="s">
        <v>7484</v>
      </c>
      <c r="I3440" t="s">
        <v>14</v>
      </c>
      <c r="J3440" t="s">
        <v>2454</v>
      </c>
      <c r="K3440">
        <v>16</v>
      </c>
      <c r="L3440" t="s">
        <v>5247</v>
      </c>
      <c r="M3440">
        <v>0</v>
      </c>
      <c r="N3440">
        <v>0.193607680534436</v>
      </c>
    </row>
    <row r="3441" spans="1:14">
      <c r="A3441" t="s">
        <v>3254</v>
      </c>
      <c r="B3441">
        <v>5</v>
      </c>
      <c r="C3441">
        <v>28391332</v>
      </c>
      <c r="D3441">
        <v>28391439</v>
      </c>
      <c r="E3441" t="s">
        <v>4448</v>
      </c>
      <c r="F3441">
        <v>0</v>
      </c>
      <c r="G3441" t="s">
        <v>5247</v>
      </c>
      <c r="H3441" t="s">
        <v>8562</v>
      </c>
      <c r="I3441" t="s">
        <v>14</v>
      </c>
      <c r="J3441" t="s">
        <v>2454</v>
      </c>
      <c r="K3441">
        <v>16</v>
      </c>
      <c r="L3441" t="s">
        <v>5247</v>
      </c>
      <c r="M3441">
        <v>0</v>
      </c>
      <c r="N3441">
        <v>0.193607680534436</v>
      </c>
    </row>
    <row r="3442" spans="1:14">
      <c r="A3442" t="s">
        <v>3255</v>
      </c>
      <c r="B3442">
        <v>3</v>
      </c>
      <c r="C3442">
        <v>5811472</v>
      </c>
      <c r="D3442">
        <v>5853159</v>
      </c>
      <c r="E3442" t="s">
        <v>4448</v>
      </c>
      <c r="F3442">
        <v>0</v>
      </c>
      <c r="G3442" t="s">
        <v>5247</v>
      </c>
      <c r="H3442" t="s">
        <v>8563</v>
      </c>
      <c r="I3442" t="s">
        <v>14</v>
      </c>
      <c r="J3442" t="s">
        <v>2454</v>
      </c>
      <c r="K3442">
        <v>16</v>
      </c>
      <c r="L3442" t="s">
        <v>5247</v>
      </c>
      <c r="M3442">
        <v>0</v>
      </c>
      <c r="N3442">
        <v>0.193607680534436</v>
      </c>
    </row>
    <row r="3443" spans="1:14">
      <c r="A3443" t="s">
        <v>3256</v>
      </c>
      <c r="B3443">
        <v>3</v>
      </c>
      <c r="C3443">
        <v>5896138</v>
      </c>
      <c r="D3443">
        <v>5937825</v>
      </c>
      <c r="E3443" t="s">
        <v>4448</v>
      </c>
      <c r="F3443">
        <v>0</v>
      </c>
      <c r="G3443" t="s">
        <v>5247</v>
      </c>
      <c r="H3443" t="s">
        <v>8564</v>
      </c>
      <c r="I3443" t="s">
        <v>14</v>
      </c>
      <c r="J3443" t="s">
        <v>2454</v>
      </c>
      <c r="K3443">
        <v>16</v>
      </c>
      <c r="L3443" t="s">
        <v>5247</v>
      </c>
      <c r="M3443">
        <v>0</v>
      </c>
      <c r="N3443">
        <v>0.193607680534436</v>
      </c>
    </row>
    <row r="3444" spans="1:14">
      <c r="A3444" t="s">
        <v>3257</v>
      </c>
      <c r="B3444">
        <v>2</v>
      </c>
      <c r="C3444">
        <v>4330649</v>
      </c>
      <c r="D3444">
        <v>4378239</v>
      </c>
      <c r="E3444" t="s">
        <v>4448</v>
      </c>
      <c r="F3444">
        <v>0.21</v>
      </c>
      <c r="G3444" t="s">
        <v>5247</v>
      </c>
      <c r="H3444" t="s">
        <v>8565</v>
      </c>
      <c r="I3444" t="s">
        <v>14</v>
      </c>
      <c r="J3444" t="s">
        <v>2454</v>
      </c>
      <c r="K3444">
        <v>16</v>
      </c>
      <c r="L3444" t="s">
        <v>4442</v>
      </c>
      <c r="M3444">
        <v>7.8338045832293507E-2</v>
      </c>
      <c r="N3444">
        <v>0.45395440887768002</v>
      </c>
    </row>
    <row r="3445" spans="1:14">
      <c r="A3445" t="s">
        <v>3258</v>
      </c>
      <c r="B3445">
        <v>20</v>
      </c>
      <c r="C3445">
        <v>61021091</v>
      </c>
      <c r="D3445">
        <v>59596147</v>
      </c>
      <c r="E3445" t="s">
        <v>4448</v>
      </c>
      <c r="F3445">
        <v>0.02</v>
      </c>
      <c r="G3445" t="s">
        <v>5247</v>
      </c>
      <c r="H3445" t="s">
        <v>8566</v>
      </c>
      <c r="I3445" t="s">
        <v>14</v>
      </c>
      <c r="J3445" t="s">
        <v>2454</v>
      </c>
      <c r="K3445">
        <v>16</v>
      </c>
      <c r="L3445" t="s">
        <v>4475</v>
      </c>
      <c r="M3445">
        <v>1.4372521617873901E-3</v>
      </c>
      <c r="N3445">
        <v>0.224426121151272</v>
      </c>
    </row>
    <row r="3446" spans="1:14">
      <c r="A3446" t="s">
        <v>3259</v>
      </c>
      <c r="B3446">
        <v>12</v>
      </c>
      <c r="C3446">
        <v>126079837</v>
      </c>
      <c r="D3446">
        <v>126564383</v>
      </c>
      <c r="E3446" t="s">
        <v>4448</v>
      </c>
      <c r="F3446">
        <v>0.19</v>
      </c>
      <c r="G3446" t="s">
        <v>5247</v>
      </c>
      <c r="H3446" t="s">
        <v>8567</v>
      </c>
      <c r="I3446" t="s">
        <v>14</v>
      </c>
      <c r="J3446" t="s">
        <v>2454</v>
      </c>
      <c r="K3446">
        <v>16</v>
      </c>
      <c r="L3446" t="s">
        <v>4446</v>
      </c>
      <c r="M3446">
        <v>6.7266012751223195E-2</v>
      </c>
      <c r="N3446">
        <v>0.43277074918012698</v>
      </c>
    </row>
    <row r="3447" spans="1:14">
      <c r="A3447" t="s">
        <v>3260</v>
      </c>
      <c r="B3447">
        <v>13</v>
      </c>
      <c r="C3447">
        <v>104917028</v>
      </c>
      <c r="D3447">
        <v>105569379</v>
      </c>
      <c r="E3447" t="s">
        <v>4448</v>
      </c>
      <c r="F3447">
        <v>0.15</v>
      </c>
      <c r="G3447" t="s">
        <v>5247</v>
      </c>
      <c r="H3447" t="s">
        <v>8568</v>
      </c>
      <c r="I3447" t="s">
        <v>14</v>
      </c>
      <c r="J3447" t="s">
        <v>2454</v>
      </c>
      <c r="K3447">
        <v>16</v>
      </c>
      <c r="L3447" t="s">
        <v>4455</v>
      </c>
      <c r="M3447">
        <v>4.6658155288370001E-2</v>
      </c>
      <c r="N3447">
        <v>0.38886722108573502</v>
      </c>
    </row>
    <row r="3448" spans="1:14">
      <c r="A3448" t="s">
        <v>3261</v>
      </c>
      <c r="B3448">
        <v>20</v>
      </c>
      <c r="C3448">
        <v>55149234</v>
      </c>
      <c r="D3448">
        <v>53765773</v>
      </c>
      <c r="E3448" t="s">
        <v>4448</v>
      </c>
      <c r="F3448">
        <v>0</v>
      </c>
      <c r="G3448" t="s">
        <v>5247</v>
      </c>
      <c r="H3448" t="s">
        <v>6919</v>
      </c>
      <c r="I3448" t="s">
        <v>14</v>
      </c>
      <c r="J3448" t="s">
        <v>2454</v>
      </c>
      <c r="K3448">
        <v>16</v>
      </c>
      <c r="L3448" t="s">
        <v>5247</v>
      </c>
      <c r="M3448">
        <v>0</v>
      </c>
      <c r="N3448">
        <v>0.193607680534436</v>
      </c>
    </row>
    <row r="3449" spans="1:14">
      <c r="A3449" t="s">
        <v>3262</v>
      </c>
      <c r="B3449">
        <v>20</v>
      </c>
      <c r="C3449">
        <v>55661311</v>
      </c>
      <c r="D3449">
        <v>54236369</v>
      </c>
      <c r="E3449" t="s">
        <v>4448</v>
      </c>
      <c r="F3449">
        <v>0.02</v>
      </c>
      <c r="G3449" t="s">
        <v>5247</v>
      </c>
      <c r="H3449" t="s">
        <v>8569</v>
      </c>
      <c r="I3449" t="s">
        <v>14</v>
      </c>
      <c r="J3449" t="s">
        <v>2454</v>
      </c>
      <c r="K3449">
        <v>16</v>
      </c>
      <c r="L3449" t="s">
        <v>4475</v>
      </c>
      <c r="M3449">
        <v>1.4372521617873901E-3</v>
      </c>
      <c r="N3449">
        <v>0.224426121151272</v>
      </c>
    </row>
    <row r="3450" spans="1:14">
      <c r="A3450" t="s">
        <v>3263</v>
      </c>
      <c r="B3450">
        <v>13</v>
      </c>
      <c r="C3450">
        <v>103905491</v>
      </c>
      <c r="D3450">
        <v>104557841</v>
      </c>
      <c r="E3450" t="s">
        <v>4448</v>
      </c>
      <c r="F3450">
        <v>0</v>
      </c>
      <c r="G3450" t="s">
        <v>5247</v>
      </c>
      <c r="H3450" t="s">
        <v>8570</v>
      </c>
      <c r="I3450" t="s">
        <v>14</v>
      </c>
      <c r="J3450" t="s">
        <v>2454</v>
      </c>
      <c r="K3450">
        <v>16</v>
      </c>
      <c r="L3450" t="s">
        <v>5247</v>
      </c>
      <c r="M3450">
        <v>0</v>
      </c>
      <c r="N3450">
        <v>0.193607680534436</v>
      </c>
    </row>
    <row r="3451" spans="1:14">
      <c r="A3451" t="s">
        <v>3264</v>
      </c>
      <c r="B3451">
        <v>12</v>
      </c>
      <c r="C3451">
        <v>115645038</v>
      </c>
      <c r="D3451">
        <v>116082843</v>
      </c>
      <c r="E3451" t="s">
        <v>4448</v>
      </c>
      <c r="F3451">
        <v>0</v>
      </c>
      <c r="G3451" t="s">
        <v>5247</v>
      </c>
      <c r="H3451" t="s">
        <v>8571</v>
      </c>
      <c r="I3451" t="s">
        <v>14</v>
      </c>
      <c r="J3451" t="s">
        <v>2454</v>
      </c>
      <c r="K3451">
        <v>16</v>
      </c>
      <c r="L3451" t="s">
        <v>5247</v>
      </c>
      <c r="M3451">
        <v>0</v>
      </c>
      <c r="N3451">
        <v>0.193607680534436</v>
      </c>
    </row>
    <row r="3452" spans="1:14">
      <c r="A3452" t="s">
        <v>3265</v>
      </c>
      <c r="B3452">
        <v>15</v>
      </c>
      <c r="C3452">
        <v>69850914</v>
      </c>
      <c r="D3452">
        <v>70143253</v>
      </c>
      <c r="E3452" t="s">
        <v>4448</v>
      </c>
      <c r="F3452">
        <v>0</v>
      </c>
      <c r="G3452" t="s">
        <v>5247</v>
      </c>
      <c r="H3452" t="s">
        <v>8572</v>
      </c>
      <c r="I3452" t="s">
        <v>14</v>
      </c>
      <c r="J3452" t="s">
        <v>2454</v>
      </c>
      <c r="K3452">
        <v>16</v>
      </c>
      <c r="L3452" t="s">
        <v>5247</v>
      </c>
      <c r="M3452">
        <v>0</v>
      </c>
      <c r="N3452">
        <v>0.193607680534436</v>
      </c>
    </row>
    <row r="3453" spans="1:14">
      <c r="A3453" t="s">
        <v>3266</v>
      </c>
      <c r="B3453">
        <v>15</v>
      </c>
      <c r="C3453">
        <v>97705759</v>
      </c>
      <c r="D3453">
        <v>98248989</v>
      </c>
      <c r="E3453" t="s">
        <v>4448</v>
      </c>
      <c r="F3453">
        <v>0.13</v>
      </c>
      <c r="G3453" t="s">
        <v>5247</v>
      </c>
      <c r="H3453" t="s">
        <v>8573</v>
      </c>
      <c r="I3453" t="s">
        <v>14</v>
      </c>
      <c r="J3453" t="s">
        <v>2454</v>
      </c>
      <c r="K3453">
        <v>16</v>
      </c>
      <c r="L3453" t="s">
        <v>4456</v>
      </c>
      <c r="M3453">
        <v>3.7231133725714703E-2</v>
      </c>
      <c r="N3453">
        <v>0.36603854986976803</v>
      </c>
    </row>
    <row r="3454" spans="1:14">
      <c r="A3454" t="s">
        <v>3267</v>
      </c>
      <c r="B3454">
        <v>7</v>
      </c>
      <c r="C3454">
        <v>9554004</v>
      </c>
      <c r="D3454">
        <v>9593634</v>
      </c>
      <c r="E3454" t="s">
        <v>4448</v>
      </c>
      <c r="F3454">
        <v>0</v>
      </c>
      <c r="G3454" t="s">
        <v>5247</v>
      </c>
      <c r="H3454" t="s">
        <v>8574</v>
      </c>
      <c r="I3454" t="s">
        <v>14</v>
      </c>
      <c r="J3454" t="s">
        <v>2454</v>
      </c>
      <c r="K3454">
        <v>16</v>
      </c>
      <c r="L3454" t="s">
        <v>5247</v>
      </c>
      <c r="M3454">
        <v>0</v>
      </c>
      <c r="N3454">
        <v>0.193607680534436</v>
      </c>
    </row>
    <row r="3455" spans="1:14">
      <c r="A3455" t="s">
        <v>3268</v>
      </c>
      <c r="B3455">
        <v>7</v>
      </c>
      <c r="C3455">
        <v>156120863</v>
      </c>
      <c r="D3455">
        <v>155913557</v>
      </c>
      <c r="E3455" t="s">
        <v>4448</v>
      </c>
      <c r="F3455">
        <v>0</v>
      </c>
      <c r="G3455" t="s">
        <v>5247</v>
      </c>
      <c r="H3455" t="s">
        <v>8575</v>
      </c>
      <c r="I3455" t="s">
        <v>14</v>
      </c>
      <c r="J3455" t="s">
        <v>2454</v>
      </c>
      <c r="K3455">
        <v>16</v>
      </c>
      <c r="L3455" t="s">
        <v>5247</v>
      </c>
      <c r="M3455">
        <v>0</v>
      </c>
      <c r="N3455">
        <v>0.193607680534436</v>
      </c>
    </row>
    <row r="3456" spans="1:14">
      <c r="A3456" t="s">
        <v>3269</v>
      </c>
      <c r="B3456">
        <v>7</v>
      </c>
      <c r="C3456">
        <v>155914750</v>
      </c>
      <c r="D3456">
        <v>155707444</v>
      </c>
      <c r="E3456" t="s">
        <v>4448</v>
      </c>
      <c r="F3456">
        <v>0</v>
      </c>
      <c r="G3456" t="s">
        <v>5247</v>
      </c>
      <c r="H3456" t="s">
        <v>8576</v>
      </c>
      <c r="I3456" t="s">
        <v>14</v>
      </c>
      <c r="J3456" t="s">
        <v>2454</v>
      </c>
      <c r="K3456">
        <v>16</v>
      </c>
      <c r="L3456" t="s">
        <v>5247</v>
      </c>
      <c r="M3456">
        <v>0</v>
      </c>
      <c r="N3456">
        <v>0.193607680534436</v>
      </c>
    </row>
    <row r="3457" spans="1:14">
      <c r="A3457" t="s">
        <v>3270</v>
      </c>
      <c r="B3457">
        <v>5</v>
      </c>
      <c r="C3457">
        <v>117067957</v>
      </c>
      <c r="D3457">
        <v>116403653</v>
      </c>
      <c r="E3457" t="s">
        <v>4448</v>
      </c>
      <c r="F3457">
        <v>0</v>
      </c>
      <c r="G3457" t="s">
        <v>5247</v>
      </c>
      <c r="H3457" t="s">
        <v>8577</v>
      </c>
      <c r="I3457" t="s">
        <v>14</v>
      </c>
      <c r="J3457" t="s">
        <v>2454</v>
      </c>
      <c r="K3457">
        <v>16</v>
      </c>
      <c r="L3457" t="s">
        <v>5247</v>
      </c>
      <c r="M3457">
        <v>0</v>
      </c>
      <c r="N3457">
        <v>0.193607680534436</v>
      </c>
    </row>
    <row r="3458" spans="1:14">
      <c r="A3458" t="s">
        <v>3271</v>
      </c>
      <c r="B3458">
        <v>3</v>
      </c>
      <c r="C3458">
        <v>6389613</v>
      </c>
      <c r="D3458">
        <v>6431300</v>
      </c>
      <c r="E3458" t="s">
        <v>4448</v>
      </c>
      <c r="F3458">
        <v>0</v>
      </c>
      <c r="G3458" t="s">
        <v>5247</v>
      </c>
      <c r="H3458" t="s">
        <v>8578</v>
      </c>
      <c r="I3458" t="s">
        <v>14</v>
      </c>
      <c r="J3458" t="s">
        <v>2454</v>
      </c>
      <c r="K3458">
        <v>16</v>
      </c>
      <c r="L3458" t="s">
        <v>5247</v>
      </c>
      <c r="M3458">
        <v>0</v>
      </c>
      <c r="N3458">
        <v>0.193607680534436</v>
      </c>
    </row>
    <row r="3459" spans="1:14">
      <c r="A3459" t="s">
        <v>3272</v>
      </c>
      <c r="B3459">
        <v>4</v>
      </c>
      <c r="C3459">
        <v>135165922</v>
      </c>
      <c r="D3459">
        <v>136087077</v>
      </c>
      <c r="E3459" t="s">
        <v>4448</v>
      </c>
      <c r="F3459">
        <v>0</v>
      </c>
      <c r="G3459" t="s">
        <v>5247</v>
      </c>
      <c r="H3459" t="s">
        <v>8579</v>
      </c>
      <c r="I3459" t="s">
        <v>14</v>
      </c>
      <c r="J3459" t="s">
        <v>2454</v>
      </c>
      <c r="K3459">
        <v>16</v>
      </c>
      <c r="L3459" t="s">
        <v>5247</v>
      </c>
      <c r="M3459">
        <v>0</v>
      </c>
      <c r="N3459">
        <v>0.193607680534436</v>
      </c>
    </row>
    <row r="3460" spans="1:14">
      <c r="A3460" t="s">
        <v>3273</v>
      </c>
      <c r="B3460">
        <v>21</v>
      </c>
      <c r="C3460">
        <v>24694858</v>
      </c>
      <c r="D3460">
        <v>26067172</v>
      </c>
      <c r="E3460" t="s">
        <v>4448</v>
      </c>
      <c r="F3460">
        <v>0</v>
      </c>
      <c r="G3460" t="s">
        <v>5247</v>
      </c>
      <c r="H3460" t="s">
        <v>8580</v>
      </c>
      <c r="I3460" t="s">
        <v>14</v>
      </c>
      <c r="J3460" t="s">
        <v>2454</v>
      </c>
      <c r="K3460">
        <v>16</v>
      </c>
      <c r="L3460" t="s">
        <v>5247</v>
      </c>
      <c r="M3460">
        <v>0</v>
      </c>
      <c r="N3460">
        <v>0.193607680534436</v>
      </c>
    </row>
    <row r="3461" spans="1:14">
      <c r="A3461" t="s">
        <v>3274</v>
      </c>
      <c r="B3461">
        <v>20</v>
      </c>
      <c r="C3461">
        <v>55642824</v>
      </c>
      <c r="D3461">
        <v>54217882</v>
      </c>
      <c r="E3461" t="s">
        <v>4448</v>
      </c>
      <c r="F3461">
        <v>0</v>
      </c>
      <c r="G3461" t="s">
        <v>5247</v>
      </c>
      <c r="H3461" t="s">
        <v>8581</v>
      </c>
      <c r="I3461" t="s">
        <v>14</v>
      </c>
      <c r="J3461" t="s">
        <v>2454</v>
      </c>
      <c r="K3461">
        <v>16</v>
      </c>
      <c r="L3461" t="s">
        <v>5247</v>
      </c>
      <c r="M3461">
        <v>0</v>
      </c>
      <c r="N3461">
        <v>0.193607680534436</v>
      </c>
    </row>
    <row r="3462" spans="1:14">
      <c r="A3462" t="s">
        <v>3275</v>
      </c>
      <c r="B3462">
        <v>2</v>
      </c>
      <c r="C3462">
        <v>234233667</v>
      </c>
      <c r="D3462">
        <v>235142311</v>
      </c>
      <c r="E3462" t="s">
        <v>4448</v>
      </c>
      <c r="F3462">
        <v>0</v>
      </c>
      <c r="G3462" t="s">
        <v>5247</v>
      </c>
      <c r="H3462" t="s">
        <v>8582</v>
      </c>
      <c r="I3462" t="s">
        <v>14</v>
      </c>
      <c r="J3462" t="s">
        <v>2454</v>
      </c>
      <c r="K3462">
        <v>16</v>
      </c>
      <c r="L3462" t="s">
        <v>5247</v>
      </c>
      <c r="M3462">
        <v>0</v>
      </c>
      <c r="N3462">
        <v>0.193607680534436</v>
      </c>
    </row>
    <row r="3463" spans="1:14">
      <c r="A3463" t="s">
        <v>3276</v>
      </c>
      <c r="B3463">
        <v>1</v>
      </c>
      <c r="C3463">
        <v>238829855</v>
      </c>
      <c r="D3463">
        <v>238993155</v>
      </c>
      <c r="E3463" t="s">
        <v>4448</v>
      </c>
      <c r="F3463">
        <v>0</v>
      </c>
      <c r="G3463" t="s">
        <v>5247</v>
      </c>
      <c r="H3463" t="s">
        <v>8583</v>
      </c>
      <c r="I3463" t="s">
        <v>14</v>
      </c>
      <c r="J3463" t="s">
        <v>2454</v>
      </c>
      <c r="K3463">
        <v>16</v>
      </c>
      <c r="L3463" t="s">
        <v>5247</v>
      </c>
      <c r="M3463">
        <v>0</v>
      </c>
      <c r="N3463">
        <v>0.193607680534436</v>
      </c>
    </row>
    <row r="3464" spans="1:14">
      <c r="A3464" t="s">
        <v>3277</v>
      </c>
      <c r="B3464">
        <v>1</v>
      </c>
      <c r="C3464">
        <v>208771938</v>
      </c>
      <c r="D3464">
        <v>208945283</v>
      </c>
      <c r="E3464" t="s">
        <v>4448</v>
      </c>
      <c r="F3464">
        <v>0</v>
      </c>
      <c r="G3464" t="s">
        <v>5247</v>
      </c>
      <c r="H3464" t="s">
        <v>8584</v>
      </c>
      <c r="I3464" t="s">
        <v>14</v>
      </c>
      <c r="J3464" t="s">
        <v>2454</v>
      </c>
      <c r="K3464">
        <v>16</v>
      </c>
      <c r="L3464" t="s">
        <v>5247</v>
      </c>
      <c r="M3464">
        <v>0</v>
      </c>
      <c r="N3464">
        <v>0.193607680534436</v>
      </c>
    </row>
    <row r="3465" spans="1:14">
      <c r="A3465" t="s">
        <v>3278</v>
      </c>
      <c r="B3465">
        <v>12</v>
      </c>
      <c r="C3465">
        <v>118627861</v>
      </c>
      <c r="D3465">
        <v>119065666</v>
      </c>
      <c r="E3465" t="s">
        <v>4448</v>
      </c>
      <c r="F3465">
        <v>0</v>
      </c>
      <c r="G3465" t="s">
        <v>5247</v>
      </c>
      <c r="H3465" t="s">
        <v>8426</v>
      </c>
      <c r="I3465" t="s">
        <v>14</v>
      </c>
      <c r="J3465" t="s">
        <v>2454</v>
      </c>
      <c r="K3465">
        <v>16</v>
      </c>
      <c r="L3465" t="s">
        <v>5247</v>
      </c>
      <c r="M3465">
        <v>0</v>
      </c>
      <c r="N3465">
        <v>0.193607680534436</v>
      </c>
    </row>
    <row r="3466" spans="1:14">
      <c r="A3466" t="s">
        <v>3279</v>
      </c>
      <c r="B3466">
        <v>22</v>
      </c>
      <c r="C3466">
        <v>47437414</v>
      </c>
      <c r="D3466">
        <v>47833164</v>
      </c>
      <c r="E3466" t="s">
        <v>4448</v>
      </c>
      <c r="F3466">
        <v>0</v>
      </c>
      <c r="G3466" t="s">
        <v>5247</v>
      </c>
      <c r="H3466" t="s">
        <v>8585</v>
      </c>
      <c r="I3466" t="s">
        <v>14</v>
      </c>
      <c r="J3466" t="s">
        <v>2454</v>
      </c>
      <c r="K3466">
        <v>16</v>
      </c>
      <c r="L3466" t="s">
        <v>5247</v>
      </c>
      <c r="M3466">
        <v>0</v>
      </c>
      <c r="N3466">
        <v>0.193607680534436</v>
      </c>
    </row>
    <row r="3467" spans="1:14">
      <c r="A3467" t="s">
        <v>3280</v>
      </c>
      <c r="B3467">
        <v>21</v>
      </c>
      <c r="C3467">
        <v>24600441</v>
      </c>
      <c r="D3467">
        <v>25972755</v>
      </c>
      <c r="E3467" t="s">
        <v>4448</v>
      </c>
      <c r="F3467">
        <v>0</v>
      </c>
      <c r="G3467" t="s">
        <v>5247</v>
      </c>
      <c r="H3467" t="s">
        <v>8586</v>
      </c>
      <c r="I3467" t="s">
        <v>14</v>
      </c>
      <c r="J3467" t="s">
        <v>2454</v>
      </c>
      <c r="K3467">
        <v>16</v>
      </c>
      <c r="L3467" t="s">
        <v>5247</v>
      </c>
      <c r="M3467">
        <v>0</v>
      </c>
      <c r="N3467">
        <v>0.193607680534436</v>
      </c>
    </row>
    <row r="3468" spans="1:14">
      <c r="A3468" t="s">
        <v>3281</v>
      </c>
      <c r="B3468">
        <v>14</v>
      </c>
      <c r="C3468">
        <v>82873523</v>
      </c>
      <c r="D3468">
        <v>83339867</v>
      </c>
      <c r="E3468" t="s">
        <v>4448</v>
      </c>
      <c r="F3468">
        <v>0</v>
      </c>
      <c r="G3468" t="s">
        <v>5247</v>
      </c>
      <c r="H3468" t="s">
        <v>8587</v>
      </c>
      <c r="I3468" t="s">
        <v>14</v>
      </c>
      <c r="J3468" t="s">
        <v>2454</v>
      </c>
      <c r="K3468">
        <v>16</v>
      </c>
      <c r="L3468" t="s">
        <v>5247</v>
      </c>
      <c r="M3468">
        <v>0</v>
      </c>
      <c r="N3468">
        <v>0.193607680534436</v>
      </c>
    </row>
    <row r="3469" spans="1:14">
      <c r="A3469" t="s">
        <v>3282</v>
      </c>
      <c r="B3469">
        <v>2</v>
      </c>
      <c r="C3469">
        <v>122768068</v>
      </c>
      <c r="D3469">
        <v>123525644</v>
      </c>
      <c r="E3469" t="s">
        <v>4448</v>
      </c>
      <c r="F3469">
        <v>0</v>
      </c>
      <c r="G3469" t="s">
        <v>5247</v>
      </c>
      <c r="H3469" t="s">
        <v>8588</v>
      </c>
      <c r="I3469" t="s">
        <v>14</v>
      </c>
      <c r="J3469" t="s">
        <v>2454</v>
      </c>
      <c r="K3469">
        <v>16</v>
      </c>
      <c r="L3469" t="s">
        <v>5247</v>
      </c>
      <c r="M3469">
        <v>0</v>
      </c>
      <c r="N3469">
        <v>0.193607680534436</v>
      </c>
    </row>
    <row r="3470" spans="1:14">
      <c r="A3470" t="s">
        <v>3283</v>
      </c>
      <c r="B3470">
        <v>17</v>
      </c>
      <c r="C3470">
        <v>12434473</v>
      </c>
      <c r="D3470">
        <v>12337790</v>
      </c>
      <c r="E3470" t="s">
        <v>4448</v>
      </c>
      <c r="F3470">
        <v>0</v>
      </c>
      <c r="G3470" t="s">
        <v>5247</v>
      </c>
      <c r="H3470" t="s">
        <v>8589</v>
      </c>
      <c r="I3470" t="s">
        <v>14</v>
      </c>
      <c r="J3470" t="s">
        <v>2454</v>
      </c>
      <c r="K3470">
        <v>16</v>
      </c>
      <c r="L3470" t="s">
        <v>5247</v>
      </c>
      <c r="M3470">
        <v>0</v>
      </c>
      <c r="N3470">
        <v>0.193607680534436</v>
      </c>
    </row>
    <row r="3471" spans="1:14">
      <c r="A3471" t="s">
        <v>3284</v>
      </c>
      <c r="B3471">
        <v>12</v>
      </c>
      <c r="C3471">
        <v>115213320</v>
      </c>
      <c r="D3471">
        <v>115651125</v>
      </c>
      <c r="E3471" t="s">
        <v>4448</v>
      </c>
      <c r="F3471">
        <v>0</v>
      </c>
      <c r="G3471" t="s">
        <v>5247</v>
      </c>
      <c r="H3471" t="s">
        <v>8590</v>
      </c>
      <c r="I3471" t="s">
        <v>14</v>
      </c>
      <c r="J3471" t="s">
        <v>2454</v>
      </c>
      <c r="K3471">
        <v>16</v>
      </c>
      <c r="L3471" t="s">
        <v>5247</v>
      </c>
      <c r="M3471">
        <v>0</v>
      </c>
      <c r="N3471">
        <v>0.193607680534436</v>
      </c>
    </row>
    <row r="3472" spans="1:14">
      <c r="A3472" t="s">
        <v>3285</v>
      </c>
      <c r="B3472">
        <v>21</v>
      </c>
      <c r="C3472">
        <v>15344130</v>
      </c>
      <c r="D3472">
        <v>16716449</v>
      </c>
      <c r="E3472" t="s">
        <v>4448</v>
      </c>
      <c r="F3472">
        <v>0</v>
      </c>
      <c r="G3472" t="s">
        <v>5247</v>
      </c>
      <c r="H3472" t="s">
        <v>8591</v>
      </c>
      <c r="I3472" t="s">
        <v>14</v>
      </c>
      <c r="J3472" t="s">
        <v>2454</v>
      </c>
      <c r="K3472">
        <v>16</v>
      </c>
      <c r="L3472" t="s">
        <v>5247</v>
      </c>
      <c r="M3472">
        <v>0</v>
      </c>
      <c r="N3472">
        <v>0.193607680534436</v>
      </c>
    </row>
    <row r="3473" spans="1:14">
      <c r="A3473" t="s">
        <v>3286</v>
      </c>
      <c r="B3473">
        <v>3</v>
      </c>
      <c r="C3473">
        <v>6435003</v>
      </c>
      <c r="D3473">
        <v>6476690</v>
      </c>
      <c r="E3473" t="s">
        <v>4448</v>
      </c>
      <c r="F3473">
        <v>0</v>
      </c>
      <c r="G3473" t="s">
        <v>5247</v>
      </c>
      <c r="H3473" t="s">
        <v>7241</v>
      </c>
      <c r="I3473" t="s">
        <v>14</v>
      </c>
      <c r="J3473" t="s">
        <v>2454</v>
      </c>
      <c r="K3473">
        <v>16</v>
      </c>
      <c r="L3473" t="s">
        <v>5247</v>
      </c>
      <c r="M3473">
        <v>0</v>
      </c>
      <c r="N3473">
        <v>0.193607680534436</v>
      </c>
    </row>
    <row r="3474" spans="1:14">
      <c r="A3474" t="s">
        <v>3287</v>
      </c>
      <c r="B3474">
        <v>5</v>
      </c>
      <c r="C3474">
        <v>28039225</v>
      </c>
      <c r="D3474">
        <v>28039332</v>
      </c>
      <c r="E3474" t="s">
        <v>4448</v>
      </c>
      <c r="F3474">
        <v>0</v>
      </c>
      <c r="G3474" t="s">
        <v>5247</v>
      </c>
      <c r="H3474" t="s">
        <v>8592</v>
      </c>
      <c r="I3474" t="s">
        <v>14</v>
      </c>
      <c r="J3474" t="s">
        <v>2454</v>
      </c>
      <c r="K3474">
        <v>16</v>
      </c>
      <c r="L3474" t="s">
        <v>5247</v>
      </c>
      <c r="M3474">
        <v>0</v>
      </c>
      <c r="N3474">
        <v>0.193607680534436</v>
      </c>
    </row>
    <row r="3475" spans="1:14">
      <c r="A3475" t="s">
        <v>3288</v>
      </c>
      <c r="B3475">
        <v>14</v>
      </c>
      <c r="C3475">
        <v>101335346</v>
      </c>
      <c r="D3475">
        <v>101801683</v>
      </c>
      <c r="E3475" t="s">
        <v>4448</v>
      </c>
      <c r="F3475">
        <v>0</v>
      </c>
      <c r="G3475" t="s">
        <v>5247</v>
      </c>
      <c r="H3475" t="s">
        <v>8593</v>
      </c>
      <c r="I3475" t="s">
        <v>14</v>
      </c>
      <c r="J3475" t="s">
        <v>2454</v>
      </c>
      <c r="K3475">
        <v>16</v>
      </c>
      <c r="L3475" t="s">
        <v>5247</v>
      </c>
      <c r="M3475">
        <v>0</v>
      </c>
      <c r="N3475">
        <v>0.193607680534436</v>
      </c>
    </row>
    <row r="3476" spans="1:14">
      <c r="A3476" t="s">
        <v>3289</v>
      </c>
      <c r="B3476">
        <v>10</v>
      </c>
      <c r="C3476">
        <v>2244238</v>
      </c>
      <c r="D3476">
        <v>2286432</v>
      </c>
      <c r="E3476" t="s">
        <v>4448</v>
      </c>
      <c r="F3476">
        <v>0</v>
      </c>
      <c r="G3476" t="s">
        <v>5247</v>
      </c>
      <c r="H3476" t="s">
        <v>5217</v>
      </c>
      <c r="I3476" t="s">
        <v>10</v>
      </c>
      <c r="J3476" t="s">
        <v>2454</v>
      </c>
      <c r="K3476">
        <v>6</v>
      </c>
      <c r="L3476" t="s">
        <v>5247</v>
      </c>
      <c r="M3476">
        <v>0</v>
      </c>
      <c r="N3476">
        <v>0.39033428790216501</v>
      </c>
    </row>
    <row r="3477" spans="1:14">
      <c r="A3477" t="s">
        <v>3289</v>
      </c>
      <c r="B3477">
        <v>10</v>
      </c>
      <c r="C3477">
        <v>2244238</v>
      </c>
      <c r="D3477">
        <v>2286432</v>
      </c>
      <c r="E3477" t="s">
        <v>4448</v>
      </c>
      <c r="F3477">
        <v>0</v>
      </c>
      <c r="G3477" t="s">
        <v>5247</v>
      </c>
      <c r="H3477" t="s">
        <v>8594</v>
      </c>
      <c r="I3477" t="s">
        <v>13</v>
      </c>
      <c r="J3477" t="s">
        <v>2454</v>
      </c>
      <c r="K3477">
        <v>6</v>
      </c>
      <c r="L3477" t="s">
        <v>5247</v>
      </c>
      <c r="M3477">
        <v>0</v>
      </c>
      <c r="N3477">
        <v>0.39033428790216501</v>
      </c>
    </row>
    <row r="3478" spans="1:14">
      <c r="A3478" t="s">
        <v>3289</v>
      </c>
      <c r="B3478">
        <v>10</v>
      </c>
      <c r="C3478">
        <v>2244238</v>
      </c>
      <c r="D3478">
        <v>2286432</v>
      </c>
      <c r="E3478" t="s">
        <v>4448</v>
      </c>
      <c r="F3478">
        <v>0</v>
      </c>
      <c r="G3478" t="s">
        <v>5247</v>
      </c>
      <c r="H3478" t="s">
        <v>8595</v>
      </c>
      <c r="I3478" t="s">
        <v>14</v>
      </c>
      <c r="J3478" t="s">
        <v>2454</v>
      </c>
      <c r="K3478">
        <v>16</v>
      </c>
      <c r="L3478" t="s">
        <v>5247</v>
      </c>
      <c r="M3478">
        <v>0</v>
      </c>
      <c r="N3478">
        <v>0.193607680534436</v>
      </c>
    </row>
    <row r="3479" spans="1:14">
      <c r="A3479" t="s">
        <v>3290</v>
      </c>
      <c r="B3479">
        <v>7</v>
      </c>
      <c r="C3479">
        <v>156102180</v>
      </c>
      <c r="D3479">
        <v>155894874</v>
      </c>
      <c r="E3479" t="s">
        <v>4448</v>
      </c>
      <c r="F3479">
        <v>0</v>
      </c>
      <c r="G3479" t="s">
        <v>5247</v>
      </c>
      <c r="H3479" t="s">
        <v>8596</v>
      </c>
      <c r="I3479" t="s">
        <v>14</v>
      </c>
      <c r="J3479" t="s">
        <v>2454</v>
      </c>
      <c r="K3479">
        <v>16</v>
      </c>
      <c r="L3479" t="s">
        <v>5247</v>
      </c>
      <c r="M3479">
        <v>0</v>
      </c>
      <c r="N3479">
        <v>0.193607680534436</v>
      </c>
    </row>
    <row r="3480" spans="1:14">
      <c r="A3480" t="s">
        <v>3291</v>
      </c>
      <c r="B3480">
        <v>8</v>
      </c>
      <c r="C3480">
        <v>137229976</v>
      </c>
      <c r="D3480">
        <v>138242219</v>
      </c>
      <c r="E3480" t="s">
        <v>4448</v>
      </c>
      <c r="F3480">
        <v>0</v>
      </c>
      <c r="G3480" t="s">
        <v>5247</v>
      </c>
      <c r="H3480" t="s">
        <v>8597</v>
      </c>
      <c r="I3480" t="s">
        <v>14</v>
      </c>
      <c r="J3480" t="s">
        <v>2454</v>
      </c>
      <c r="K3480">
        <v>16</v>
      </c>
      <c r="L3480" t="s">
        <v>5247</v>
      </c>
      <c r="M3480">
        <v>0</v>
      </c>
      <c r="N3480">
        <v>0.193607680534436</v>
      </c>
    </row>
    <row r="3481" spans="1:14">
      <c r="A3481" t="s">
        <v>3292</v>
      </c>
      <c r="B3481">
        <v>16</v>
      </c>
      <c r="C3481">
        <v>63675664</v>
      </c>
      <c r="D3481">
        <v>63709568</v>
      </c>
      <c r="E3481" t="s">
        <v>4448</v>
      </c>
      <c r="F3481">
        <v>0</v>
      </c>
      <c r="G3481" t="s">
        <v>5247</v>
      </c>
      <c r="H3481" t="s">
        <v>8598</v>
      </c>
      <c r="I3481" t="s">
        <v>14</v>
      </c>
      <c r="J3481" t="s">
        <v>2454</v>
      </c>
      <c r="K3481">
        <v>16</v>
      </c>
      <c r="L3481" t="s">
        <v>5247</v>
      </c>
      <c r="M3481">
        <v>0</v>
      </c>
      <c r="N3481">
        <v>0.193607680534436</v>
      </c>
    </row>
    <row r="3482" spans="1:14">
      <c r="A3482" t="s">
        <v>3293</v>
      </c>
      <c r="B3482">
        <v>13</v>
      </c>
      <c r="C3482">
        <v>90270176</v>
      </c>
      <c r="D3482">
        <v>90922430</v>
      </c>
      <c r="E3482" t="s">
        <v>4448</v>
      </c>
      <c r="F3482">
        <v>0.83</v>
      </c>
      <c r="G3482" t="s">
        <v>5247</v>
      </c>
      <c r="H3482" t="s">
        <v>8599</v>
      </c>
      <c r="I3482" t="s">
        <v>10</v>
      </c>
      <c r="J3482" t="s">
        <v>2454</v>
      </c>
      <c r="K3482">
        <v>5</v>
      </c>
      <c r="L3482" t="s">
        <v>4518</v>
      </c>
      <c r="M3482">
        <v>0.40050354734728499</v>
      </c>
      <c r="N3482">
        <v>0.97273802589582004</v>
      </c>
    </row>
    <row r="3483" spans="1:14">
      <c r="A3483" t="s">
        <v>3293</v>
      </c>
      <c r="B3483">
        <v>13</v>
      </c>
      <c r="C3483">
        <v>90270176</v>
      </c>
      <c r="D3483">
        <v>90922430</v>
      </c>
      <c r="E3483" t="s">
        <v>4448</v>
      </c>
      <c r="F3483">
        <v>0.81</v>
      </c>
      <c r="G3483" t="s">
        <v>5247</v>
      </c>
      <c r="H3483" t="s">
        <v>8600</v>
      </c>
      <c r="I3483" t="s">
        <v>13</v>
      </c>
      <c r="J3483" t="s">
        <v>2454</v>
      </c>
      <c r="K3483">
        <v>6</v>
      </c>
      <c r="L3483" t="s">
        <v>4513</v>
      </c>
      <c r="M3483">
        <v>0.41565715804981801</v>
      </c>
      <c r="N3483">
        <v>0.96233558345084003</v>
      </c>
    </row>
    <row r="3484" spans="1:14">
      <c r="A3484" t="s">
        <v>3293</v>
      </c>
      <c r="B3484">
        <v>13</v>
      </c>
      <c r="C3484">
        <v>90270176</v>
      </c>
      <c r="D3484">
        <v>90922430</v>
      </c>
      <c r="E3484" t="s">
        <v>4448</v>
      </c>
      <c r="F3484">
        <v>0.43</v>
      </c>
      <c r="G3484" t="s">
        <v>5247</v>
      </c>
      <c r="H3484" t="s">
        <v>8601</v>
      </c>
      <c r="I3484" t="s">
        <v>14</v>
      </c>
      <c r="J3484" t="s">
        <v>2454</v>
      </c>
      <c r="K3484">
        <v>16</v>
      </c>
      <c r="L3484" t="s">
        <v>4520</v>
      </c>
      <c r="M3484">
        <v>0.22529371473349299</v>
      </c>
      <c r="N3484">
        <v>0.66181136054132805</v>
      </c>
    </row>
    <row r="3485" spans="1:14">
      <c r="A3485" t="s">
        <v>3298</v>
      </c>
      <c r="B3485">
        <v>7</v>
      </c>
      <c r="C3485">
        <v>10112840</v>
      </c>
      <c r="D3485">
        <v>10152467</v>
      </c>
      <c r="E3485" t="s">
        <v>4448</v>
      </c>
      <c r="F3485">
        <v>0</v>
      </c>
      <c r="G3485" t="s">
        <v>5247</v>
      </c>
      <c r="H3485" t="s">
        <v>8602</v>
      </c>
      <c r="I3485" t="s">
        <v>14</v>
      </c>
      <c r="J3485" t="s">
        <v>2454</v>
      </c>
      <c r="K3485">
        <v>16</v>
      </c>
      <c r="L3485" t="s">
        <v>5247</v>
      </c>
      <c r="M3485">
        <v>0</v>
      </c>
      <c r="N3485">
        <v>0.193607680534436</v>
      </c>
    </row>
    <row r="3486" spans="1:14">
      <c r="A3486" t="s">
        <v>3299</v>
      </c>
      <c r="B3486">
        <v>21</v>
      </c>
      <c r="C3486">
        <v>15352712</v>
      </c>
      <c r="D3486">
        <v>16725031</v>
      </c>
      <c r="E3486" t="s">
        <v>4448</v>
      </c>
      <c r="F3486">
        <v>0</v>
      </c>
      <c r="G3486" t="s">
        <v>5247</v>
      </c>
      <c r="H3486" t="s">
        <v>8603</v>
      </c>
      <c r="I3486" t="s">
        <v>14</v>
      </c>
      <c r="J3486" t="s">
        <v>2454</v>
      </c>
      <c r="K3486">
        <v>16</v>
      </c>
      <c r="L3486" t="s">
        <v>5247</v>
      </c>
      <c r="M3486">
        <v>0</v>
      </c>
      <c r="N3486">
        <v>0.193607680534436</v>
      </c>
    </row>
    <row r="3487" spans="1:14">
      <c r="A3487" t="s">
        <v>3300</v>
      </c>
      <c r="B3487">
        <v>8</v>
      </c>
      <c r="C3487">
        <v>137620612</v>
      </c>
      <c r="D3487">
        <v>138632855</v>
      </c>
      <c r="E3487" t="s">
        <v>4448</v>
      </c>
      <c r="F3487">
        <v>0</v>
      </c>
      <c r="G3487" t="s">
        <v>5247</v>
      </c>
      <c r="H3487" t="s">
        <v>8604</v>
      </c>
      <c r="I3487" t="s">
        <v>14</v>
      </c>
      <c r="J3487" t="s">
        <v>2454</v>
      </c>
      <c r="K3487">
        <v>16</v>
      </c>
      <c r="L3487" t="s">
        <v>5247</v>
      </c>
      <c r="M3487">
        <v>0</v>
      </c>
      <c r="N3487">
        <v>0.193607680534436</v>
      </c>
    </row>
    <row r="3488" spans="1:14">
      <c r="A3488" t="s">
        <v>3301</v>
      </c>
      <c r="B3488">
        <v>10</v>
      </c>
      <c r="C3488">
        <v>129177565</v>
      </c>
      <c r="D3488">
        <v>130975829</v>
      </c>
      <c r="E3488" t="s">
        <v>4448</v>
      </c>
      <c r="F3488">
        <v>0</v>
      </c>
      <c r="G3488" t="s">
        <v>5247</v>
      </c>
      <c r="H3488" t="s">
        <v>8605</v>
      </c>
      <c r="I3488" t="s">
        <v>14</v>
      </c>
      <c r="J3488" t="s">
        <v>2454</v>
      </c>
      <c r="K3488">
        <v>16</v>
      </c>
      <c r="L3488" t="s">
        <v>5247</v>
      </c>
      <c r="M3488">
        <v>0</v>
      </c>
      <c r="N3488">
        <v>0.193607680534436</v>
      </c>
    </row>
    <row r="3489" spans="1:14">
      <c r="A3489" t="s">
        <v>3302</v>
      </c>
      <c r="B3489">
        <v>2</v>
      </c>
      <c r="C3489">
        <v>5207217</v>
      </c>
      <c r="D3489">
        <v>5347350</v>
      </c>
      <c r="E3489" t="s">
        <v>4448</v>
      </c>
      <c r="F3489">
        <v>0</v>
      </c>
      <c r="G3489" t="s">
        <v>5247</v>
      </c>
      <c r="H3489" t="s">
        <v>8606</v>
      </c>
      <c r="I3489" t="s">
        <v>14</v>
      </c>
      <c r="J3489" t="s">
        <v>2454</v>
      </c>
      <c r="K3489">
        <v>16</v>
      </c>
      <c r="L3489" t="s">
        <v>5247</v>
      </c>
      <c r="M3489">
        <v>0</v>
      </c>
      <c r="N3489">
        <v>0.193607680534436</v>
      </c>
    </row>
    <row r="3490" spans="1:14">
      <c r="A3490" t="s">
        <v>3303</v>
      </c>
      <c r="B3490">
        <v>10</v>
      </c>
      <c r="C3490">
        <v>4118704</v>
      </c>
      <c r="D3490">
        <v>4160896</v>
      </c>
      <c r="E3490" t="s">
        <v>4448</v>
      </c>
      <c r="F3490">
        <v>0</v>
      </c>
      <c r="G3490" t="s">
        <v>5247</v>
      </c>
      <c r="H3490" t="s">
        <v>8607</v>
      </c>
      <c r="I3490" t="s">
        <v>14</v>
      </c>
      <c r="J3490" t="s">
        <v>2454</v>
      </c>
      <c r="K3490">
        <v>16</v>
      </c>
      <c r="L3490" t="s">
        <v>5247</v>
      </c>
      <c r="M3490">
        <v>0</v>
      </c>
      <c r="N3490">
        <v>0.193607680534436</v>
      </c>
    </row>
    <row r="3491" spans="1:14">
      <c r="A3491" t="s">
        <v>3304</v>
      </c>
      <c r="B3491">
        <v>6</v>
      </c>
      <c r="C3491">
        <v>9503476</v>
      </c>
      <c r="D3491">
        <v>9503709</v>
      </c>
      <c r="E3491" t="s">
        <v>4448</v>
      </c>
      <c r="F3491">
        <v>0</v>
      </c>
      <c r="G3491" t="s">
        <v>5247</v>
      </c>
      <c r="H3491" t="s">
        <v>7335</v>
      </c>
      <c r="I3491" t="s">
        <v>14</v>
      </c>
      <c r="J3491" t="s">
        <v>2454</v>
      </c>
      <c r="K3491">
        <v>16</v>
      </c>
      <c r="L3491" t="s">
        <v>5247</v>
      </c>
      <c r="M3491">
        <v>0</v>
      </c>
      <c r="N3491">
        <v>0.193607680534436</v>
      </c>
    </row>
    <row r="3492" spans="1:14">
      <c r="A3492" t="s">
        <v>3305</v>
      </c>
      <c r="B3492">
        <v>2</v>
      </c>
      <c r="C3492">
        <v>4377654</v>
      </c>
      <c r="D3492">
        <v>4425244</v>
      </c>
      <c r="E3492" t="s">
        <v>4448</v>
      </c>
      <c r="F3492">
        <v>0</v>
      </c>
      <c r="G3492" t="s">
        <v>5247</v>
      </c>
      <c r="H3492" t="s">
        <v>8608</v>
      </c>
      <c r="I3492" t="s">
        <v>14</v>
      </c>
      <c r="J3492" t="s">
        <v>2454</v>
      </c>
      <c r="K3492">
        <v>16</v>
      </c>
      <c r="L3492" t="s">
        <v>5247</v>
      </c>
      <c r="M3492">
        <v>0</v>
      </c>
      <c r="N3492">
        <v>0.193607680534436</v>
      </c>
    </row>
    <row r="3493" spans="1:14">
      <c r="A3493" t="s">
        <v>3306</v>
      </c>
      <c r="B3493">
        <v>2</v>
      </c>
      <c r="C3493">
        <v>234258223</v>
      </c>
      <c r="D3493">
        <v>235166867</v>
      </c>
      <c r="E3493" t="s">
        <v>4448</v>
      </c>
      <c r="F3493">
        <v>0</v>
      </c>
      <c r="G3493" t="s">
        <v>5247</v>
      </c>
      <c r="H3493" t="s">
        <v>8609</v>
      </c>
      <c r="I3493" t="s">
        <v>14</v>
      </c>
      <c r="J3493" t="s">
        <v>2454</v>
      </c>
      <c r="K3493">
        <v>16</v>
      </c>
      <c r="L3493" t="s">
        <v>5247</v>
      </c>
      <c r="M3493">
        <v>0</v>
      </c>
      <c r="N3493">
        <v>0.193607680534436</v>
      </c>
    </row>
    <row r="3494" spans="1:14">
      <c r="A3494" t="s">
        <v>3307</v>
      </c>
      <c r="B3494">
        <v>1</v>
      </c>
      <c r="C3494">
        <v>238778579</v>
      </c>
      <c r="D3494">
        <v>238941879</v>
      </c>
      <c r="E3494" t="s">
        <v>4448</v>
      </c>
      <c r="F3494">
        <v>0.04</v>
      </c>
      <c r="G3494" t="s">
        <v>5247</v>
      </c>
      <c r="H3494" t="s">
        <v>8610</v>
      </c>
      <c r="I3494" t="s">
        <v>14</v>
      </c>
      <c r="J3494" t="s">
        <v>2454</v>
      </c>
      <c r="K3494">
        <v>16</v>
      </c>
      <c r="L3494" t="s">
        <v>4479</v>
      </c>
      <c r="M3494">
        <v>5.0993162064629704E-3</v>
      </c>
      <c r="N3494">
        <v>0.25301974988521903</v>
      </c>
    </row>
    <row r="3495" spans="1:14">
      <c r="A3495" t="s">
        <v>3308</v>
      </c>
      <c r="B3495">
        <v>3</v>
      </c>
      <c r="C3495">
        <v>6420013</v>
      </c>
      <c r="D3495">
        <v>6461700</v>
      </c>
      <c r="E3495" t="s">
        <v>4448</v>
      </c>
      <c r="F3495">
        <v>0</v>
      </c>
      <c r="G3495" t="s">
        <v>5247</v>
      </c>
      <c r="H3495" t="s">
        <v>8611</v>
      </c>
      <c r="I3495" t="s">
        <v>14</v>
      </c>
      <c r="J3495" t="s">
        <v>2454</v>
      </c>
      <c r="K3495">
        <v>16</v>
      </c>
      <c r="L3495" t="s">
        <v>5247</v>
      </c>
      <c r="M3495">
        <v>0</v>
      </c>
      <c r="N3495">
        <v>0.193607680534436</v>
      </c>
    </row>
    <row r="3496" spans="1:14">
      <c r="A3496" t="s">
        <v>3309</v>
      </c>
      <c r="B3496">
        <v>12</v>
      </c>
      <c r="C3496">
        <v>127168477</v>
      </c>
      <c r="D3496">
        <v>127653022</v>
      </c>
      <c r="E3496" t="s">
        <v>4448</v>
      </c>
      <c r="F3496">
        <v>0</v>
      </c>
      <c r="G3496" t="s">
        <v>5247</v>
      </c>
      <c r="H3496" t="s">
        <v>8612</v>
      </c>
      <c r="I3496" t="s">
        <v>14</v>
      </c>
      <c r="J3496" t="s">
        <v>2454</v>
      </c>
      <c r="K3496">
        <v>16</v>
      </c>
      <c r="L3496" t="s">
        <v>5247</v>
      </c>
      <c r="M3496">
        <v>0</v>
      </c>
      <c r="N3496">
        <v>0.193607680534436</v>
      </c>
    </row>
    <row r="3497" spans="1:14">
      <c r="A3497" t="s">
        <v>3310</v>
      </c>
      <c r="B3497">
        <v>9</v>
      </c>
      <c r="C3497">
        <v>13620120</v>
      </c>
      <c r="D3497">
        <v>13620119</v>
      </c>
      <c r="E3497" t="s">
        <v>4448</v>
      </c>
      <c r="F3497">
        <v>0</v>
      </c>
      <c r="G3497" t="s">
        <v>5247</v>
      </c>
      <c r="H3497" t="s">
        <v>8613</v>
      </c>
      <c r="I3497" t="s">
        <v>14</v>
      </c>
      <c r="J3497" t="s">
        <v>2454</v>
      </c>
      <c r="K3497">
        <v>16</v>
      </c>
      <c r="L3497" t="s">
        <v>5247</v>
      </c>
      <c r="M3497">
        <v>0</v>
      </c>
      <c r="N3497">
        <v>0.193607680534436</v>
      </c>
    </row>
    <row r="3498" spans="1:14">
      <c r="A3498" t="s">
        <v>3311</v>
      </c>
      <c r="B3498">
        <v>1</v>
      </c>
      <c r="C3498">
        <v>14326765</v>
      </c>
      <c r="D3498">
        <v>14653260</v>
      </c>
      <c r="E3498" t="s">
        <v>4448</v>
      </c>
      <c r="F3498">
        <v>0</v>
      </c>
      <c r="G3498" t="s">
        <v>5247</v>
      </c>
      <c r="H3498" t="s">
        <v>8614</v>
      </c>
      <c r="I3498" t="s">
        <v>14</v>
      </c>
      <c r="J3498" t="s">
        <v>2454</v>
      </c>
      <c r="K3498">
        <v>16</v>
      </c>
      <c r="L3498" t="s">
        <v>5247</v>
      </c>
      <c r="M3498">
        <v>0</v>
      </c>
      <c r="N3498">
        <v>0.193607680534436</v>
      </c>
    </row>
    <row r="3499" spans="1:14">
      <c r="A3499" t="s">
        <v>3312</v>
      </c>
      <c r="B3499">
        <v>13</v>
      </c>
      <c r="C3499">
        <v>90383102</v>
      </c>
      <c r="D3499">
        <v>91035356</v>
      </c>
      <c r="E3499" t="s">
        <v>4448</v>
      </c>
      <c r="F3499">
        <v>0</v>
      </c>
      <c r="G3499" t="s">
        <v>5247</v>
      </c>
      <c r="H3499" t="s">
        <v>8615</v>
      </c>
      <c r="I3499" t="s">
        <v>14</v>
      </c>
      <c r="J3499" t="s">
        <v>2454</v>
      </c>
      <c r="K3499">
        <v>16</v>
      </c>
      <c r="L3499" t="s">
        <v>5247</v>
      </c>
      <c r="M3499">
        <v>0</v>
      </c>
      <c r="N3499">
        <v>0.193607680534436</v>
      </c>
    </row>
    <row r="3500" spans="1:14">
      <c r="A3500" t="s">
        <v>3313</v>
      </c>
      <c r="B3500">
        <v>1</v>
      </c>
      <c r="C3500">
        <v>164129485</v>
      </c>
      <c r="D3500">
        <v>164098722</v>
      </c>
      <c r="E3500" t="s">
        <v>4448</v>
      </c>
      <c r="F3500">
        <v>0.36</v>
      </c>
      <c r="G3500" t="s">
        <v>5247</v>
      </c>
      <c r="H3500" t="s">
        <v>8616</v>
      </c>
      <c r="I3500" t="s">
        <v>10</v>
      </c>
      <c r="J3500" t="s">
        <v>2454</v>
      </c>
      <c r="K3500">
        <v>6</v>
      </c>
      <c r="L3500" t="s">
        <v>4445</v>
      </c>
      <c r="M3500">
        <v>0.10982014019210699</v>
      </c>
      <c r="N3500">
        <v>0.71947346042049998</v>
      </c>
    </row>
    <row r="3501" spans="1:14">
      <c r="A3501" t="s">
        <v>3313</v>
      </c>
      <c r="B3501">
        <v>1</v>
      </c>
      <c r="C3501">
        <v>164129485</v>
      </c>
      <c r="D3501">
        <v>164098722</v>
      </c>
      <c r="E3501" t="s">
        <v>4448</v>
      </c>
      <c r="F3501">
        <v>0.7</v>
      </c>
      <c r="G3501" t="s">
        <v>5247</v>
      </c>
      <c r="H3501" t="s">
        <v>8617</v>
      </c>
      <c r="I3501" t="s">
        <v>13</v>
      </c>
      <c r="J3501" t="s">
        <v>2454</v>
      </c>
      <c r="K3501">
        <v>5</v>
      </c>
      <c r="L3501" t="s">
        <v>4548</v>
      </c>
      <c r="M3501">
        <v>0.29879105407239398</v>
      </c>
      <c r="N3501">
        <v>0.92741596001433702</v>
      </c>
    </row>
    <row r="3502" spans="1:14">
      <c r="A3502" t="s">
        <v>3313</v>
      </c>
      <c r="B3502">
        <v>1</v>
      </c>
      <c r="C3502">
        <v>164129485</v>
      </c>
      <c r="D3502">
        <v>164098722</v>
      </c>
      <c r="E3502" t="s">
        <v>4448</v>
      </c>
      <c r="F3502">
        <v>0.22</v>
      </c>
      <c r="G3502" t="s">
        <v>5247</v>
      </c>
      <c r="H3502" t="s">
        <v>8618</v>
      </c>
      <c r="I3502" t="s">
        <v>14</v>
      </c>
      <c r="J3502" t="s">
        <v>2454</v>
      </c>
      <c r="K3502">
        <v>16</v>
      </c>
      <c r="L3502" t="s">
        <v>4476</v>
      </c>
      <c r="M3502">
        <v>8.4047540128129095E-2</v>
      </c>
      <c r="N3502">
        <v>0.46437276097115499</v>
      </c>
    </row>
    <row r="3503" spans="1:14">
      <c r="A3503" t="s">
        <v>3314</v>
      </c>
      <c r="B3503">
        <v>13</v>
      </c>
      <c r="C3503">
        <v>103902149</v>
      </c>
      <c r="D3503">
        <v>104554499</v>
      </c>
      <c r="E3503" t="s">
        <v>4448</v>
      </c>
      <c r="F3503">
        <v>0</v>
      </c>
      <c r="G3503" t="s">
        <v>5247</v>
      </c>
      <c r="H3503" t="s">
        <v>7484</v>
      </c>
      <c r="I3503" t="s">
        <v>14</v>
      </c>
      <c r="J3503" t="s">
        <v>2454</v>
      </c>
      <c r="K3503">
        <v>16</v>
      </c>
      <c r="L3503" t="s">
        <v>5247</v>
      </c>
      <c r="M3503">
        <v>0</v>
      </c>
      <c r="N3503">
        <v>0.193607680534436</v>
      </c>
    </row>
    <row r="3504" spans="1:14">
      <c r="A3504" t="s">
        <v>3315</v>
      </c>
      <c r="B3504">
        <v>22</v>
      </c>
      <c r="C3504">
        <v>47456740</v>
      </c>
      <c r="D3504">
        <v>47852489</v>
      </c>
      <c r="E3504" t="s">
        <v>4448</v>
      </c>
      <c r="F3504">
        <v>0</v>
      </c>
      <c r="G3504" t="s">
        <v>5247</v>
      </c>
      <c r="H3504" t="s">
        <v>7688</v>
      </c>
      <c r="I3504" t="s">
        <v>14</v>
      </c>
      <c r="J3504" t="s">
        <v>2454</v>
      </c>
      <c r="K3504">
        <v>16</v>
      </c>
      <c r="L3504" t="s">
        <v>5247</v>
      </c>
      <c r="M3504">
        <v>0</v>
      </c>
      <c r="N3504">
        <v>0.193607680534436</v>
      </c>
    </row>
    <row r="3505" spans="1:14">
      <c r="A3505" t="s">
        <v>3316</v>
      </c>
      <c r="B3505">
        <v>2</v>
      </c>
      <c r="C3505">
        <v>4370416</v>
      </c>
      <c r="D3505">
        <v>4418006</v>
      </c>
      <c r="E3505" t="s">
        <v>4448</v>
      </c>
      <c r="F3505">
        <v>0</v>
      </c>
      <c r="G3505" t="s">
        <v>5247</v>
      </c>
      <c r="H3505" t="s">
        <v>8619</v>
      </c>
      <c r="I3505" t="s">
        <v>14</v>
      </c>
      <c r="J3505" t="s">
        <v>2454</v>
      </c>
      <c r="K3505">
        <v>16</v>
      </c>
      <c r="L3505" t="s">
        <v>5247</v>
      </c>
      <c r="M3505">
        <v>0</v>
      </c>
      <c r="N3505">
        <v>0.193607680534436</v>
      </c>
    </row>
    <row r="3506" spans="1:14">
      <c r="A3506" t="s">
        <v>3317</v>
      </c>
      <c r="B3506">
        <v>2</v>
      </c>
      <c r="C3506">
        <v>234301649</v>
      </c>
      <c r="D3506">
        <v>235210293</v>
      </c>
      <c r="E3506" t="s">
        <v>4448</v>
      </c>
      <c r="F3506">
        <v>0</v>
      </c>
      <c r="G3506" t="s">
        <v>5247</v>
      </c>
      <c r="H3506" t="s">
        <v>8620</v>
      </c>
      <c r="I3506" t="s">
        <v>14</v>
      </c>
      <c r="J3506" t="s">
        <v>2454</v>
      </c>
      <c r="K3506">
        <v>16</v>
      </c>
      <c r="L3506" t="s">
        <v>5247</v>
      </c>
      <c r="M3506">
        <v>0</v>
      </c>
      <c r="N3506">
        <v>0.193607680534436</v>
      </c>
    </row>
    <row r="3507" spans="1:14">
      <c r="A3507" t="s">
        <v>3318</v>
      </c>
      <c r="B3507">
        <v>18</v>
      </c>
      <c r="C3507">
        <v>64874494</v>
      </c>
      <c r="D3507">
        <v>62541730</v>
      </c>
      <c r="E3507" t="s">
        <v>4448</v>
      </c>
      <c r="F3507">
        <v>0</v>
      </c>
      <c r="G3507" t="s">
        <v>5247</v>
      </c>
      <c r="H3507" t="s">
        <v>8621</v>
      </c>
      <c r="I3507" t="s">
        <v>14</v>
      </c>
      <c r="J3507" t="s">
        <v>2454</v>
      </c>
      <c r="K3507">
        <v>16</v>
      </c>
      <c r="L3507" t="s">
        <v>5247</v>
      </c>
      <c r="M3507">
        <v>0</v>
      </c>
      <c r="N3507">
        <v>0.193607680534436</v>
      </c>
    </row>
    <row r="3508" spans="1:14">
      <c r="A3508" t="s">
        <v>3319</v>
      </c>
      <c r="B3508">
        <v>9</v>
      </c>
      <c r="C3508">
        <v>108193893</v>
      </c>
      <c r="D3508">
        <v>110956173</v>
      </c>
      <c r="E3508" t="s">
        <v>4448</v>
      </c>
      <c r="F3508">
        <v>0</v>
      </c>
      <c r="G3508" t="s">
        <v>5247</v>
      </c>
      <c r="H3508" t="s">
        <v>8217</v>
      </c>
      <c r="I3508" t="s">
        <v>14</v>
      </c>
      <c r="J3508" t="s">
        <v>2454</v>
      </c>
      <c r="K3508">
        <v>16</v>
      </c>
      <c r="L3508" t="s">
        <v>5247</v>
      </c>
      <c r="M3508">
        <v>0</v>
      </c>
      <c r="N3508">
        <v>0.193607680534436</v>
      </c>
    </row>
    <row r="3509" spans="1:14">
      <c r="A3509" t="s">
        <v>3320</v>
      </c>
      <c r="B3509">
        <v>2</v>
      </c>
      <c r="C3509">
        <v>78670556</v>
      </c>
      <c r="D3509">
        <v>78897682</v>
      </c>
      <c r="E3509" t="s">
        <v>4448</v>
      </c>
      <c r="F3509">
        <v>0</v>
      </c>
      <c r="G3509" t="s">
        <v>5247</v>
      </c>
      <c r="H3509" t="s">
        <v>8622</v>
      </c>
      <c r="I3509" t="s">
        <v>14</v>
      </c>
      <c r="J3509" t="s">
        <v>2454</v>
      </c>
      <c r="K3509">
        <v>16</v>
      </c>
      <c r="L3509" t="s">
        <v>5247</v>
      </c>
      <c r="M3509">
        <v>0</v>
      </c>
      <c r="N3509">
        <v>0.193607680534436</v>
      </c>
    </row>
    <row r="3510" spans="1:14">
      <c r="A3510" t="s">
        <v>3321</v>
      </c>
      <c r="B3510">
        <v>3</v>
      </c>
      <c r="C3510">
        <v>71977900</v>
      </c>
      <c r="D3510">
        <v>72027051</v>
      </c>
      <c r="E3510" t="s">
        <v>4448</v>
      </c>
      <c r="F3510">
        <v>0</v>
      </c>
      <c r="G3510" t="s">
        <v>5247</v>
      </c>
      <c r="H3510" t="s">
        <v>6848</v>
      </c>
      <c r="I3510" t="s">
        <v>14</v>
      </c>
      <c r="J3510" t="s">
        <v>2454</v>
      </c>
      <c r="K3510">
        <v>16</v>
      </c>
      <c r="L3510" t="s">
        <v>5247</v>
      </c>
      <c r="M3510">
        <v>0</v>
      </c>
      <c r="N3510">
        <v>0.193607680534436</v>
      </c>
    </row>
    <row r="3511" spans="1:14">
      <c r="A3511" t="s">
        <v>3322</v>
      </c>
      <c r="B3511">
        <v>12</v>
      </c>
      <c r="C3511">
        <v>115680194</v>
      </c>
      <c r="D3511">
        <v>116117999</v>
      </c>
      <c r="E3511" t="s">
        <v>4448</v>
      </c>
      <c r="F3511">
        <v>0</v>
      </c>
      <c r="G3511" t="s">
        <v>5247</v>
      </c>
      <c r="H3511" t="s">
        <v>8623</v>
      </c>
      <c r="I3511" t="s">
        <v>14</v>
      </c>
      <c r="J3511" t="s">
        <v>2454</v>
      </c>
      <c r="K3511">
        <v>16</v>
      </c>
      <c r="L3511" t="s">
        <v>5247</v>
      </c>
      <c r="M3511">
        <v>0</v>
      </c>
      <c r="N3511">
        <v>0.193607680534436</v>
      </c>
    </row>
    <row r="3512" spans="1:14">
      <c r="A3512" t="s">
        <v>3323</v>
      </c>
      <c r="B3512">
        <v>14</v>
      </c>
      <c r="C3512">
        <v>43014533</v>
      </c>
      <c r="D3512">
        <v>43483736</v>
      </c>
      <c r="E3512" t="s">
        <v>4448</v>
      </c>
      <c r="F3512">
        <v>0</v>
      </c>
      <c r="G3512" t="s">
        <v>5247</v>
      </c>
      <c r="H3512" t="s">
        <v>6588</v>
      </c>
      <c r="I3512" t="s">
        <v>14</v>
      </c>
      <c r="J3512" t="s">
        <v>2454</v>
      </c>
      <c r="K3512">
        <v>16</v>
      </c>
      <c r="L3512" t="s">
        <v>5247</v>
      </c>
      <c r="M3512">
        <v>0</v>
      </c>
      <c r="N3512">
        <v>0.193607680534436</v>
      </c>
    </row>
    <row r="3513" spans="1:14">
      <c r="A3513" t="s">
        <v>3324</v>
      </c>
      <c r="B3513">
        <v>22</v>
      </c>
      <c r="C3513">
        <v>47407652</v>
      </c>
      <c r="D3513">
        <v>47803402</v>
      </c>
      <c r="E3513" t="s">
        <v>4448</v>
      </c>
      <c r="F3513">
        <v>0.01</v>
      </c>
      <c r="G3513" t="s">
        <v>5247</v>
      </c>
      <c r="H3513" t="s">
        <v>8624</v>
      </c>
      <c r="I3513" t="s">
        <v>14</v>
      </c>
      <c r="J3513" t="s">
        <v>2454</v>
      </c>
      <c r="K3513">
        <v>16</v>
      </c>
      <c r="L3513" t="s">
        <v>4525</v>
      </c>
      <c r="M3513">
        <v>3.8518796935948E-4</v>
      </c>
      <c r="N3513">
        <v>0.20935033895438801</v>
      </c>
    </row>
    <row r="3514" spans="1:14">
      <c r="A3514" t="s">
        <v>3325</v>
      </c>
      <c r="B3514">
        <v>15</v>
      </c>
      <c r="C3514">
        <v>95165770</v>
      </c>
      <c r="D3514">
        <v>95708999</v>
      </c>
      <c r="E3514" t="s">
        <v>4448</v>
      </c>
      <c r="F3514">
        <v>0</v>
      </c>
      <c r="G3514" t="s">
        <v>5247</v>
      </c>
      <c r="H3514" t="s">
        <v>5369</v>
      </c>
      <c r="I3514" t="s">
        <v>14</v>
      </c>
      <c r="J3514" t="s">
        <v>2454</v>
      </c>
      <c r="K3514">
        <v>16</v>
      </c>
      <c r="L3514" t="s">
        <v>5247</v>
      </c>
      <c r="M3514">
        <v>0</v>
      </c>
      <c r="N3514">
        <v>0.193607680534436</v>
      </c>
    </row>
    <row r="3515" spans="1:14">
      <c r="A3515" t="s">
        <v>3326</v>
      </c>
      <c r="B3515">
        <v>2</v>
      </c>
      <c r="C3515">
        <v>128658809</v>
      </c>
      <c r="D3515">
        <v>129416383</v>
      </c>
      <c r="E3515" t="s">
        <v>4448</v>
      </c>
      <c r="F3515">
        <v>0</v>
      </c>
      <c r="G3515" t="s">
        <v>5247</v>
      </c>
      <c r="H3515" t="s">
        <v>8625</v>
      </c>
      <c r="I3515" t="s">
        <v>14</v>
      </c>
      <c r="J3515" t="s">
        <v>2454</v>
      </c>
      <c r="K3515">
        <v>16</v>
      </c>
      <c r="L3515" t="s">
        <v>5247</v>
      </c>
      <c r="M3515">
        <v>0</v>
      </c>
      <c r="N3515">
        <v>0.193607680534436</v>
      </c>
    </row>
    <row r="3516" spans="1:14">
      <c r="A3516" t="s">
        <v>3327</v>
      </c>
      <c r="B3516">
        <v>16</v>
      </c>
      <c r="C3516">
        <v>8394991</v>
      </c>
      <c r="D3516">
        <v>8444993</v>
      </c>
      <c r="E3516" t="s">
        <v>4448</v>
      </c>
      <c r="F3516">
        <v>0.48</v>
      </c>
      <c r="G3516" t="s">
        <v>5247</v>
      </c>
      <c r="H3516" t="s">
        <v>8626</v>
      </c>
      <c r="I3516" t="s">
        <v>10</v>
      </c>
      <c r="J3516" t="s">
        <v>2454</v>
      </c>
      <c r="K3516">
        <v>7</v>
      </c>
      <c r="L3516" t="s">
        <v>4549</v>
      </c>
      <c r="M3516">
        <v>0.18961207766458901</v>
      </c>
      <c r="N3516">
        <v>0.78456113973807795</v>
      </c>
    </row>
    <row r="3517" spans="1:14">
      <c r="A3517" t="s">
        <v>3327</v>
      </c>
      <c r="B3517">
        <v>16</v>
      </c>
      <c r="C3517">
        <v>8394991</v>
      </c>
      <c r="D3517">
        <v>8444993</v>
      </c>
      <c r="E3517" t="s">
        <v>4448</v>
      </c>
      <c r="F3517">
        <v>0</v>
      </c>
      <c r="G3517" t="s">
        <v>5247</v>
      </c>
      <c r="H3517" t="s">
        <v>8627</v>
      </c>
      <c r="I3517" t="s">
        <v>14</v>
      </c>
      <c r="J3517" t="s">
        <v>2454</v>
      </c>
      <c r="K3517">
        <v>16</v>
      </c>
      <c r="L3517" t="s">
        <v>5247</v>
      </c>
      <c r="M3517">
        <v>0</v>
      </c>
      <c r="N3517">
        <v>0.193607680534436</v>
      </c>
    </row>
    <row r="3518" spans="1:14">
      <c r="A3518" t="s">
        <v>3330</v>
      </c>
      <c r="B3518">
        <v>15</v>
      </c>
      <c r="C3518">
        <v>94836111</v>
      </c>
      <c r="D3518">
        <v>95379340</v>
      </c>
      <c r="E3518" t="s">
        <v>4448</v>
      </c>
      <c r="F3518">
        <v>0.01</v>
      </c>
      <c r="G3518" t="s">
        <v>5247</v>
      </c>
      <c r="H3518" t="s">
        <v>8628</v>
      </c>
      <c r="I3518" t="s">
        <v>14</v>
      </c>
      <c r="J3518" t="s">
        <v>2454</v>
      </c>
      <c r="K3518">
        <v>16</v>
      </c>
      <c r="L3518" t="s">
        <v>4525</v>
      </c>
      <c r="M3518">
        <v>3.8518796935948E-4</v>
      </c>
      <c r="N3518">
        <v>0.20935033895438801</v>
      </c>
    </row>
    <row r="3519" spans="1:14">
      <c r="A3519" t="s">
        <v>3331</v>
      </c>
      <c r="B3519">
        <v>14</v>
      </c>
      <c r="C3519">
        <v>82808633</v>
      </c>
      <c r="D3519">
        <v>83274977</v>
      </c>
      <c r="E3519" t="s">
        <v>4448</v>
      </c>
      <c r="F3519">
        <v>0</v>
      </c>
      <c r="G3519" t="s">
        <v>5247</v>
      </c>
      <c r="H3519" t="s">
        <v>8629</v>
      </c>
      <c r="I3519" t="s">
        <v>14</v>
      </c>
      <c r="J3519" t="s">
        <v>2454</v>
      </c>
      <c r="K3519">
        <v>16</v>
      </c>
      <c r="L3519" t="s">
        <v>5247</v>
      </c>
      <c r="M3519">
        <v>0</v>
      </c>
      <c r="N3519">
        <v>0.193607680534436</v>
      </c>
    </row>
    <row r="3520" spans="1:14">
      <c r="A3520" t="s">
        <v>3332</v>
      </c>
      <c r="B3520">
        <v>3</v>
      </c>
      <c r="C3520">
        <v>1703707</v>
      </c>
      <c r="D3520">
        <v>1745391</v>
      </c>
      <c r="E3520" t="s">
        <v>4448</v>
      </c>
      <c r="F3520">
        <v>7.0000000000000007E-2</v>
      </c>
      <c r="G3520" t="s">
        <v>5247</v>
      </c>
      <c r="H3520" t="s">
        <v>8630</v>
      </c>
      <c r="I3520" t="s">
        <v>14</v>
      </c>
      <c r="J3520" t="s">
        <v>2454</v>
      </c>
      <c r="K3520">
        <v>16</v>
      </c>
      <c r="L3520" t="s">
        <v>4543</v>
      </c>
      <c r="M3520">
        <v>1.34849283033924E-2</v>
      </c>
      <c r="N3520">
        <v>0.29301767695622299</v>
      </c>
    </row>
    <row r="3521" spans="1:14">
      <c r="A3521" t="s">
        <v>3333</v>
      </c>
      <c r="B3521">
        <v>22</v>
      </c>
      <c r="C3521">
        <v>47435027</v>
      </c>
      <c r="D3521">
        <v>47830777</v>
      </c>
      <c r="E3521" t="s">
        <v>4448</v>
      </c>
      <c r="F3521">
        <v>0.52</v>
      </c>
      <c r="G3521" t="s">
        <v>5247</v>
      </c>
      <c r="H3521" t="s">
        <v>8631</v>
      </c>
      <c r="I3521" t="s">
        <v>10</v>
      </c>
      <c r="J3521" t="s">
        <v>2454</v>
      </c>
      <c r="K3521">
        <v>6</v>
      </c>
      <c r="L3521" t="s">
        <v>4515</v>
      </c>
      <c r="M3521">
        <v>0.199962017599699</v>
      </c>
      <c r="N3521">
        <v>0.82442461088421404</v>
      </c>
    </row>
    <row r="3522" spans="1:14">
      <c r="A3522" t="s">
        <v>3333</v>
      </c>
      <c r="B3522">
        <v>22</v>
      </c>
      <c r="C3522">
        <v>47435027</v>
      </c>
      <c r="D3522">
        <v>47830777</v>
      </c>
      <c r="E3522" t="s">
        <v>4448</v>
      </c>
      <c r="F3522">
        <v>0.73</v>
      </c>
      <c r="G3522" t="s">
        <v>5247</v>
      </c>
      <c r="H3522" t="s">
        <v>8632</v>
      </c>
      <c r="I3522" t="s">
        <v>13</v>
      </c>
      <c r="J3522" t="s">
        <v>2454</v>
      </c>
      <c r="K3522">
        <v>5</v>
      </c>
      <c r="L3522" t="s">
        <v>5210</v>
      </c>
      <c r="M3522">
        <v>0.320839843089679</v>
      </c>
      <c r="N3522">
        <v>0.93929822311006095</v>
      </c>
    </row>
    <row r="3523" spans="1:14">
      <c r="A3523" t="s">
        <v>3333</v>
      </c>
      <c r="B3523">
        <v>22</v>
      </c>
      <c r="C3523">
        <v>47435027</v>
      </c>
      <c r="D3523">
        <v>47830777</v>
      </c>
      <c r="E3523" t="s">
        <v>4448</v>
      </c>
      <c r="F3523">
        <v>0.49</v>
      </c>
      <c r="G3523" t="s">
        <v>5247</v>
      </c>
      <c r="H3523" t="s">
        <v>8633</v>
      </c>
      <c r="I3523" t="s">
        <v>14</v>
      </c>
      <c r="J3523" t="s">
        <v>2454</v>
      </c>
      <c r="K3523">
        <v>16</v>
      </c>
      <c r="L3523" t="s">
        <v>4510</v>
      </c>
      <c r="M3523">
        <v>0.27196719773616401</v>
      </c>
      <c r="N3523">
        <v>0.71190495587452496</v>
      </c>
    </row>
    <row r="3524" spans="1:14">
      <c r="A3524" t="s">
        <v>3337</v>
      </c>
      <c r="B3524">
        <v>13</v>
      </c>
      <c r="C3524">
        <v>70629184</v>
      </c>
      <c r="D3524">
        <v>71203316</v>
      </c>
      <c r="E3524" t="s">
        <v>4448</v>
      </c>
      <c r="F3524">
        <v>0.15</v>
      </c>
      <c r="G3524" t="s">
        <v>5247</v>
      </c>
      <c r="H3524" t="s">
        <v>8634</v>
      </c>
      <c r="I3524" t="s">
        <v>14</v>
      </c>
      <c r="J3524" t="s">
        <v>2454</v>
      </c>
      <c r="K3524">
        <v>16</v>
      </c>
      <c r="L3524" t="s">
        <v>4455</v>
      </c>
      <c r="M3524">
        <v>4.6658155288370001E-2</v>
      </c>
      <c r="N3524">
        <v>0.38886722108573502</v>
      </c>
    </row>
    <row r="3525" spans="1:14">
      <c r="A3525" t="s">
        <v>3338</v>
      </c>
      <c r="B3525">
        <v>3</v>
      </c>
      <c r="C3525">
        <v>5799331</v>
      </c>
      <c r="D3525">
        <v>5841018</v>
      </c>
      <c r="E3525" t="s">
        <v>4448</v>
      </c>
      <c r="F3525">
        <v>0.33</v>
      </c>
      <c r="G3525" t="s">
        <v>5247</v>
      </c>
      <c r="H3525" t="s">
        <v>8635</v>
      </c>
      <c r="I3525" t="s">
        <v>14</v>
      </c>
      <c r="J3525" t="s">
        <v>2454</v>
      </c>
      <c r="K3525">
        <v>16</v>
      </c>
      <c r="L3525" t="s">
        <v>4487</v>
      </c>
      <c r="M3525">
        <v>0.15341403634209599</v>
      </c>
      <c r="N3525">
        <v>0.57241257503961196</v>
      </c>
    </row>
    <row r="3526" spans="1:14">
      <c r="A3526" t="s">
        <v>3339</v>
      </c>
      <c r="B3526">
        <v>1</v>
      </c>
      <c r="C3526">
        <v>5204774</v>
      </c>
      <c r="D3526">
        <v>5264834</v>
      </c>
      <c r="E3526" t="s">
        <v>4448</v>
      </c>
      <c r="F3526">
        <v>0</v>
      </c>
      <c r="G3526" t="s">
        <v>5247</v>
      </c>
      <c r="H3526" t="s">
        <v>8636</v>
      </c>
      <c r="I3526" t="s">
        <v>14</v>
      </c>
      <c r="J3526" t="s">
        <v>2454</v>
      </c>
      <c r="K3526">
        <v>16</v>
      </c>
      <c r="L3526" t="s">
        <v>5247</v>
      </c>
      <c r="M3526">
        <v>0</v>
      </c>
      <c r="N3526">
        <v>0.193607680534436</v>
      </c>
    </row>
    <row r="3527" spans="1:14">
      <c r="A3527" t="s">
        <v>3340</v>
      </c>
      <c r="B3527">
        <v>3</v>
      </c>
      <c r="C3527">
        <v>20829350</v>
      </c>
      <c r="D3527">
        <v>20870842</v>
      </c>
      <c r="E3527" t="s">
        <v>4448</v>
      </c>
      <c r="F3527">
        <v>0</v>
      </c>
      <c r="G3527" t="s">
        <v>5247</v>
      </c>
      <c r="H3527" t="s">
        <v>8637</v>
      </c>
      <c r="I3527" t="s">
        <v>14</v>
      </c>
      <c r="J3527" t="s">
        <v>2454</v>
      </c>
      <c r="K3527">
        <v>16</v>
      </c>
      <c r="L3527" t="s">
        <v>5247</v>
      </c>
      <c r="M3527">
        <v>0</v>
      </c>
      <c r="N3527">
        <v>0.193607680534436</v>
      </c>
    </row>
    <row r="3528" spans="1:14">
      <c r="A3528" t="s">
        <v>3341</v>
      </c>
      <c r="B3528">
        <v>2</v>
      </c>
      <c r="C3528">
        <v>6474827</v>
      </c>
      <c r="D3528">
        <v>6614959</v>
      </c>
      <c r="E3528" t="s">
        <v>4448</v>
      </c>
      <c r="F3528">
        <v>0</v>
      </c>
      <c r="G3528" t="s">
        <v>5247</v>
      </c>
      <c r="H3528" t="s">
        <v>7842</v>
      </c>
      <c r="I3528" t="s">
        <v>14</v>
      </c>
      <c r="J3528" t="s">
        <v>2454</v>
      </c>
      <c r="K3528">
        <v>16</v>
      </c>
      <c r="L3528" t="s">
        <v>5247</v>
      </c>
      <c r="M3528">
        <v>0</v>
      </c>
      <c r="N3528">
        <v>0.193607680534436</v>
      </c>
    </row>
    <row r="3529" spans="1:14">
      <c r="A3529" t="s">
        <v>3342</v>
      </c>
      <c r="B3529">
        <v>14</v>
      </c>
      <c r="C3529">
        <v>82879148</v>
      </c>
      <c r="D3529">
        <v>83345492</v>
      </c>
      <c r="E3529" t="s">
        <v>4448</v>
      </c>
      <c r="F3529">
        <v>0</v>
      </c>
      <c r="G3529" t="s">
        <v>5247</v>
      </c>
      <c r="H3529" t="s">
        <v>8638</v>
      </c>
      <c r="I3529" t="s">
        <v>14</v>
      </c>
      <c r="J3529" t="s">
        <v>2454</v>
      </c>
      <c r="K3529">
        <v>16</v>
      </c>
      <c r="L3529" t="s">
        <v>5247</v>
      </c>
      <c r="M3529">
        <v>0</v>
      </c>
      <c r="N3529">
        <v>0.193607680534436</v>
      </c>
    </row>
    <row r="3530" spans="1:14">
      <c r="A3530" t="s">
        <v>3343</v>
      </c>
      <c r="B3530">
        <v>3</v>
      </c>
      <c r="C3530">
        <v>5749549</v>
      </c>
      <c r="D3530">
        <v>5791236</v>
      </c>
      <c r="E3530" t="s">
        <v>4448</v>
      </c>
      <c r="F3530">
        <v>0</v>
      </c>
      <c r="G3530" t="s">
        <v>5247</v>
      </c>
      <c r="H3530" t="s">
        <v>8639</v>
      </c>
      <c r="I3530" t="s">
        <v>14</v>
      </c>
      <c r="J3530" t="s">
        <v>2454</v>
      </c>
      <c r="K3530">
        <v>16</v>
      </c>
      <c r="L3530" t="s">
        <v>5247</v>
      </c>
      <c r="M3530">
        <v>0</v>
      </c>
      <c r="N3530">
        <v>0.193607680534436</v>
      </c>
    </row>
    <row r="3531" spans="1:14">
      <c r="A3531" t="s">
        <v>3344</v>
      </c>
      <c r="B3531">
        <v>21</v>
      </c>
      <c r="C3531">
        <v>23456011</v>
      </c>
      <c r="D3531">
        <v>24828330</v>
      </c>
      <c r="E3531" t="s">
        <v>4448</v>
      </c>
      <c r="F3531">
        <v>0</v>
      </c>
      <c r="G3531" t="s">
        <v>5247</v>
      </c>
      <c r="H3531" t="s">
        <v>8640</v>
      </c>
      <c r="I3531" t="s">
        <v>14</v>
      </c>
      <c r="J3531" t="s">
        <v>2454</v>
      </c>
      <c r="K3531">
        <v>16</v>
      </c>
      <c r="L3531" t="s">
        <v>5247</v>
      </c>
      <c r="M3531">
        <v>0</v>
      </c>
      <c r="N3531">
        <v>0.193607680534436</v>
      </c>
    </row>
    <row r="3532" spans="1:14">
      <c r="A3532" t="s">
        <v>3345</v>
      </c>
      <c r="B3532">
        <v>9</v>
      </c>
      <c r="C3532">
        <v>107886928</v>
      </c>
      <c r="D3532">
        <v>110649209</v>
      </c>
      <c r="E3532" t="s">
        <v>4448</v>
      </c>
      <c r="F3532">
        <v>0</v>
      </c>
      <c r="G3532" t="s">
        <v>5247</v>
      </c>
      <c r="H3532" t="s">
        <v>8641</v>
      </c>
      <c r="I3532" t="s">
        <v>14</v>
      </c>
      <c r="J3532" t="s">
        <v>2454</v>
      </c>
      <c r="K3532">
        <v>16</v>
      </c>
      <c r="L3532" t="s">
        <v>5247</v>
      </c>
      <c r="M3532">
        <v>0</v>
      </c>
      <c r="N3532">
        <v>0.193607680534436</v>
      </c>
    </row>
    <row r="3533" spans="1:14">
      <c r="A3533" t="s">
        <v>3346</v>
      </c>
      <c r="B3533">
        <v>4</v>
      </c>
      <c r="C3533">
        <v>179956464</v>
      </c>
      <c r="D3533">
        <v>180877617</v>
      </c>
      <c r="E3533" t="s">
        <v>4448</v>
      </c>
      <c r="F3533">
        <v>0</v>
      </c>
      <c r="G3533" t="s">
        <v>5247</v>
      </c>
      <c r="H3533" t="s">
        <v>8642</v>
      </c>
      <c r="I3533" t="s">
        <v>10</v>
      </c>
      <c r="J3533" t="s">
        <v>2454</v>
      </c>
      <c r="K3533">
        <v>6</v>
      </c>
      <c r="L3533" t="s">
        <v>5247</v>
      </c>
      <c r="M3533">
        <v>0</v>
      </c>
      <c r="N3533">
        <v>0.39033428790216501</v>
      </c>
    </row>
    <row r="3534" spans="1:14">
      <c r="A3534" t="s">
        <v>3346</v>
      </c>
      <c r="B3534">
        <v>4</v>
      </c>
      <c r="C3534">
        <v>179956464</v>
      </c>
      <c r="D3534">
        <v>180877617</v>
      </c>
      <c r="E3534" t="s">
        <v>4448</v>
      </c>
      <c r="F3534">
        <v>0.22</v>
      </c>
      <c r="G3534" t="s">
        <v>5247</v>
      </c>
      <c r="H3534" t="s">
        <v>8643</v>
      </c>
      <c r="I3534" t="s">
        <v>14</v>
      </c>
      <c r="J3534" t="s">
        <v>2454</v>
      </c>
      <c r="K3534">
        <v>16</v>
      </c>
      <c r="L3534" t="s">
        <v>4476</v>
      </c>
      <c r="M3534">
        <v>8.4047540128129095E-2</v>
      </c>
      <c r="N3534">
        <v>0.46437276097115499</v>
      </c>
    </row>
    <row r="3535" spans="1:14">
      <c r="A3535" t="s">
        <v>3347</v>
      </c>
      <c r="B3535">
        <v>10</v>
      </c>
      <c r="C3535">
        <v>9069337</v>
      </c>
      <c r="D3535">
        <v>9111300</v>
      </c>
      <c r="E3535" t="s">
        <v>4448</v>
      </c>
      <c r="F3535">
        <v>0</v>
      </c>
      <c r="G3535" t="s">
        <v>5247</v>
      </c>
      <c r="H3535" t="s">
        <v>8644</v>
      </c>
      <c r="I3535" t="s">
        <v>14</v>
      </c>
      <c r="J3535" t="s">
        <v>2454</v>
      </c>
      <c r="K3535">
        <v>16</v>
      </c>
      <c r="L3535" t="s">
        <v>5247</v>
      </c>
      <c r="M3535">
        <v>0</v>
      </c>
      <c r="N3535">
        <v>0.193607680534436</v>
      </c>
    </row>
    <row r="3536" spans="1:14">
      <c r="A3536" t="s">
        <v>3348</v>
      </c>
      <c r="B3536">
        <v>1</v>
      </c>
      <c r="C3536">
        <v>13951995</v>
      </c>
      <c r="D3536">
        <v>14278490</v>
      </c>
      <c r="E3536" t="s">
        <v>4448</v>
      </c>
      <c r="F3536">
        <v>0.05</v>
      </c>
      <c r="G3536" t="s">
        <v>5247</v>
      </c>
      <c r="H3536" t="s">
        <v>8645</v>
      </c>
      <c r="I3536" t="s">
        <v>14</v>
      </c>
      <c r="J3536" t="s">
        <v>2454</v>
      </c>
      <c r="K3536">
        <v>16</v>
      </c>
      <c r="L3536" t="s">
        <v>4544</v>
      </c>
      <c r="M3536">
        <v>7.5593352321114398E-3</v>
      </c>
      <c r="N3536">
        <v>0.26668757724888098</v>
      </c>
    </row>
    <row r="3537" spans="1:14">
      <c r="A3537" t="s">
        <v>3349</v>
      </c>
      <c r="B3537">
        <v>4</v>
      </c>
      <c r="C3537">
        <v>130320638</v>
      </c>
      <c r="D3537">
        <v>131241793</v>
      </c>
      <c r="E3537" t="s">
        <v>4448</v>
      </c>
      <c r="F3537">
        <v>0</v>
      </c>
      <c r="G3537" t="s">
        <v>5247</v>
      </c>
      <c r="H3537" t="s">
        <v>7484</v>
      </c>
      <c r="I3537" t="s">
        <v>14</v>
      </c>
      <c r="J3537" t="s">
        <v>2454</v>
      </c>
      <c r="K3537">
        <v>16</v>
      </c>
      <c r="L3537" t="s">
        <v>5247</v>
      </c>
      <c r="M3537">
        <v>0</v>
      </c>
      <c r="N3537">
        <v>0.193607680534436</v>
      </c>
    </row>
    <row r="3538" spans="1:14">
      <c r="A3538" t="s">
        <v>3350</v>
      </c>
      <c r="B3538">
        <v>4</v>
      </c>
      <c r="C3538">
        <v>160409449</v>
      </c>
      <c r="D3538">
        <v>161330601</v>
      </c>
      <c r="E3538" t="s">
        <v>4448</v>
      </c>
      <c r="F3538">
        <v>0</v>
      </c>
      <c r="G3538" t="s">
        <v>5247</v>
      </c>
      <c r="H3538" t="s">
        <v>8646</v>
      </c>
      <c r="I3538" t="s">
        <v>14</v>
      </c>
      <c r="J3538" t="s">
        <v>2454</v>
      </c>
      <c r="K3538">
        <v>16</v>
      </c>
      <c r="L3538" t="s">
        <v>5247</v>
      </c>
      <c r="M3538">
        <v>0</v>
      </c>
      <c r="N3538">
        <v>0.193607680534436</v>
      </c>
    </row>
    <row r="3539" spans="1:14">
      <c r="A3539" t="s">
        <v>3351</v>
      </c>
      <c r="B3539">
        <v>7</v>
      </c>
      <c r="C3539">
        <v>156063865</v>
      </c>
      <c r="D3539">
        <v>155856559</v>
      </c>
      <c r="E3539" t="s">
        <v>4448</v>
      </c>
      <c r="F3539">
        <v>0</v>
      </c>
      <c r="G3539" t="s">
        <v>5247</v>
      </c>
      <c r="H3539" t="s">
        <v>8647</v>
      </c>
      <c r="I3539" t="s">
        <v>14</v>
      </c>
      <c r="J3539" t="s">
        <v>2454</v>
      </c>
      <c r="K3539">
        <v>16</v>
      </c>
      <c r="L3539" t="s">
        <v>5247</v>
      </c>
      <c r="M3539">
        <v>0</v>
      </c>
      <c r="N3539">
        <v>0.193607680534436</v>
      </c>
    </row>
    <row r="3540" spans="1:14">
      <c r="A3540" t="s">
        <v>3352</v>
      </c>
      <c r="B3540">
        <v>15</v>
      </c>
      <c r="C3540">
        <v>97637407</v>
      </c>
      <c r="D3540">
        <v>98180637</v>
      </c>
      <c r="E3540" t="s">
        <v>4448</v>
      </c>
      <c r="F3540">
        <v>0</v>
      </c>
      <c r="G3540" t="s">
        <v>5247</v>
      </c>
      <c r="H3540" t="s">
        <v>8648</v>
      </c>
      <c r="I3540" t="s">
        <v>14</v>
      </c>
      <c r="J3540" t="s">
        <v>2454</v>
      </c>
      <c r="K3540">
        <v>16</v>
      </c>
      <c r="L3540" t="s">
        <v>5247</v>
      </c>
      <c r="M3540">
        <v>0</v>
      </c>
      <c r="N3540">
        <v>0.193607680534436</v>
      </c>
    </row>
    <row r="3541" spans="1:14">
      <c r="A3541" t="s">
        <v>3353</v>
      </c>
      <c r="B3541">
        <v>5</v>
      </c>
      <c r="C3541">
        <v>85309716</v>
      </c>
      <c r="D3541">
        <v>84605534</v>
      </c>
      <c r="E3541" t="s">
        <v>4448</v>
      </c>
      <c r="F3541">
        <v>0.39</v>
      </c>
      <c r="G3541" t="s">
        <v>5247</v>
      </c>
      <c r="H3541" t="s">
        <v>8649</v>
      </c>
      <c r="I3541" t="s">
        <v>10</v>
      </c>
      <c r="J3541" t="s">
        <v>2454</v>
      </c>
      <c r="K3541">
        <v>5</v>
      </c>
      <c r="L3541" t="s">
        <v>5206</v>
      </c>
      <c r="M3541">
        <v>0.112758371409971</v>
      </c>
      <c r="N3541">
        <v>0.762827770842328</v>
      </c>
    </row>
    <row r="3542" spans="1:14">
      <c r="A3542" t="s">
        <v>3353</v>
      </c>
      <c r="B3542">
        <v>5</v>
      </c>
      <c r="C3542">
        <v>85309716</v>
      </c>
      <c r="D3542">
        <v>84605534</v>
      </c>
      <c r="E3542" t="s">
        <v>4448</v>
      </c>
      <c r="F3542">
        <v>0.74</v>
      </c>
      <c r="G3542" t="s">
        <v>5247</v>
      </c>
      <c r="H3542" t="s">
        <v>8650</v>
      </c>
      <c r="I3542" t="s">
        <v>13</v>
      </c>
      <c r="J3542" t="s">
        <v>2454</v>
      </c>
      <c r="K3542">
        <v>6</v>
      </c>
      <c r="L3542" t="s">
        <v>4464</v>
      </c>
      <c r="M3542">
        <v>0.35670571337872398</v>
      </c>
      <c r="N3542">
        <v>0.93593382842823702</v>
      </c>
    </row>
    <row r="3543" spans="1:14">
      <c r="A3543" t="s">
        <v>3353</v>
      </c>
      <c r="B3543">
        <v>5</v>
      </c>
      <c r="C3543">
        <v>85309716</v>
      </c>
      <c r="D3543">
        <v>84605534</v>
      </c>
      <c r="E3543" t="s">
        <v>4448</v>
      </c>
      <c r="F3543">
        <v>0.61</v>
      </c>
      <c r="G3543" t="s">
        <v>5247</v>
      </c>
      <c r="H3543" t="s">
        <v>8651</v>
      </c>
      <c r="I3543" t="s">
        <v>14</v>
      </c>
      <c r="J3543" t="s">
        <v>2454</v>
      </c>
      <c r="K3543">
        <v>16</v>
      </c>
      <c r="L3543" t="s">
        <v>4452</v>
      </c>
      <c r="M3543">
        <v>0.37303483850642699</v>
      </c>
      <c r="N3543">
        <v>0.80437147177599699</v>
      </c>
    </row>
    <row r="3544" spans="1:14">
      <c r="A3544" t="s">
        <v>3355</v>
      </c>
      <c r="B3544">
        <v>5</v>
      </c>
      <c r="C3544">
        <v>5898610</v>
      </c>
      <c r="D3544">
        <v>5898723</v>
      </c>
      <c r="E3544" t="s">
        <v>4448</v>
      </c>
      <c r="F3544">
        <v>0.04</v>
      </c>
      <c r="G3544" t="s">
        <v>5247</v>
      </c>
      <c r="H3544" t="s">
        <v>8652</v>
      </c>
      <c r="I3544" t="s">
        <v>10</v>
      </c>
      <c r="J3544" t="s">
        <v>2454</v>
      </c>
      <c r="K3544">
        <v>7</v>
      </c>
      <c r="L3544" t="s">
        <v>4479</v>
      </c>
      <c r="M3544">
        <v>2.5607630114109301E-3</v>
      </c>
      <c r="N3544">
        <v>0.403423237249941</v>
      </c>
    </row>
    <row r="3545" spans="1:14">
      <c r="A3545" t="s">
        <v>3355</v>
      </c>
      <c r="B3545">
        <v>5</v>
      </c>
      <c r="C3545">
        <v>5898610</v>
      </c>
      <c r="D3545">
        <v>5898723</v>
      </c>
      <c r="E3545" t="s">
        <v>4448</v>
      </c>
      <c r="F3545">
        <v>0</v>
      </c>
      <c r="G3545" t="s">
        <v>5247</v>
      </c>
      <c r="H3545" t="s">
        <v>8653</v>
      </c>
      <c r="I3545" t="s">
        <v>13</v>
      </c>
      <c r="J3545" t="s">
        <v>2454</v>
      </c>
      <c r="K3545">
        <v>7</v>
      </c>
      <c r="L3545" t="s">
        <v>5247</v>
      </c>
      <c r="M3545">
        <v>0</v>
      </c>
      <c r="N3545">
        <v>0.35433043506668699</v>
      </c>
    </row>
    <row r="3546" spans="1:14">
      <c r="A3546" t="s">
        <v>3355</v>
      </c>
      <c r="B3546">
        <v>5</v>
      </c>
      <c r="C3546">
        <v>5898610</v>
      </c>
      <c r="D3546">
        <v>5898723</v>
      </c>
      <c r="E3546" t="s">
        <v>4448</v>
      </c>
      <c r="F3546">
        <v>0.11</v>
      </c>
      <c r="G3546" t="s">
        <v>5247</v>
      </c>
      <c r="H3546" t="s">
        <v>8654</v>
      </c>
      <c r="I3546" t="s">
        <v>14</v>
      </c>
      <c r="J3546" t="s">
        <v>2454</v>
      </c>
      <c r="K3546">
        <v>16</v>
      </c>
      <c r="L3546" t="s">
        <v>4483</v>
      </c>
      <c r="M3546">
        <v>2.8486301613217201E-2</v>
      </c>
      <c r="N3546">
        <v>0.34252768920364302</v>
      </c>
    </row>
    <row r="3547" spans="1:14">
      <c r="A3547" t="s">
        <v>3356</v>
      </c>
      <c r="B3547">
        <v>16</v>
      </c>
      <c r="C3547">
        <v>60193723</v>
      </c>
      <c r="D3547">
        <v>60227627</v>
      </c>
      <c r="E3547" t="s">
        <v>4448</v>
      </c>
      <c r="F3547">
        <v>0</v>
      </c>
      <c r="G3547" t="s">
        <v>5247</v>
      </c>
      <c r="H3547" t="s">
        <v>8655</v>
      </c>
      <c r="I3547" t="s">
        <v>14</v>
      </c>
      <c r="J3547" t="s">
        <v>2454</v>
      </c>
      <c r="K3547">
        <v>16</v>
      </c>
      <c r="L3547" t="s">
        <v>5247</v>
      </c>
      <c r="M3547">
        <v>0</v>
      </c>
      <c r="N3547">
        <v>0.193607680534436</v>
      </c>
    </row>
    <row r="3548" spans="1:14">
      <c r="A3548" t="s">
        <v>3357</v>
      </c>
      <c r="B3548">
        <v>2</v>
      </c>
      <c r="C3548">
        <v>234287113</v>
      </c>
      <c r="D3548">
        <v>235195757</v>
      </c>
      <c r="E3548" t="s">
        <v>4448</v>
      </c>
      <c r="F3548">
        <v>0</v>
      </c>
      <c r="G3548" t="s">
        <v>5247</v>
      </c>
      <c r="H3548" t="s">
        <v>8656</v>
      </c>
      <c r="I3548" t="s">
        <v>14</v>
      </c>
      <c r="J3548" t="s">
        <v>2454</v>
      </c>
      <c r="K3548">
        <v>16</v>
      </c>
      <c r="L3548" t="s">
        <v>5247</v>
      </c>
      <c r="M3548">
        <v>0</v>
      </c>
      <c r="N3548">
        <v>0.193607680534436</v>
      </c>
    </row>
    <row r="3549" spans="1:14">
      <c r="A3549" t="s">
        <v>3358</v>
      </c>
      <c r="B3549">
        <v>5</v>
      </c>
      <c r="C3549">
        <v>2900009</v>
      </c>
      <c r="D3549">
        <v>2900123</v>
      </c>
      <c r="E3549" t="s">
        <v>4448</v>
      </c>
      <c r="F3549">
        <v>0.5</v>
      </c>
      <c r="G3549" t="s">
        <v>5247</v>
      </c>
      <c r="H3549" t="s">
        <v>8657</v>
      </c>
      <c r="I3549" t="s">
        <v>10</v>
      </c>
      <c r="J3549" t="s">
        <v>2454</v>
      </c>
      <c r="K3549">
        <v>6</v>
      </c>
      <c r="L3549" t="s">
        <v>4511</v>
      </c>
      <c r="M3549">
        <v>0.18761630648265101</v>
      </c>
      <c r="N3549">
        <v>0.81238369351734896</v>
      </c>
    </row>
    <row r="3550" spans="1:14">
      <c r="A3550" t="s">
        <v>3358</v>
      </c>
      <c r="B3550">
        <v>5</v>
      </c>
      <c r="C3550">
        <v>2900009</v>
      </c>
      <c r="D3550">
        <v>2900123</v>
      </c>
      <c r="E3550" t="s">
        <v>4448</v>
      </c>
      <c r="F3550">
        <v>0.55000000000000004</v>
      </c>
      <c r="G3550" t="s">
        <v>5247</v>
      </c>
      <c r="H3550" t="s">
        <v>8658</v>
      </c>
      <c r="I3550" t="s">
        <v>13</v>
      </c>
      <c r="J3550" t="s">
        <v>2454</v>
      </c>
      <c r="K3550">
        <v>6</v>
      </c>
      <c r="L3550" t="s">
        <v>4531</v>
      </c>
      <c r="M3550">
        <v>0.21905329604613699</v>
      </c>
      <c r="N3550">
        <v>0.841913275163647</v>
      </c>
    </row>
    <row r="3551" spans="1:14">
      <c r="A3551" t="s">
        <v>3358</v>
      </c>
      <c r="B3551">
        <v>5</v>
      </c>
      <c r="C3551">
        <v>2900009</v>
      </c>
      <c r="D3551">
        <v>2900123</v>
      </c>
      <c r="E3551" t="s">
        <v>4448</v>
      </c>
      <c r="F3551">
        <v>0.39</v>
      </c>
      <c r="G3551" t="s">
        <v>5247</v>
      </c>
      <c r="H3551" t="s">
        <v>8659</v>
      </c>
      <c r="I3551" t="s">
        <v>14</v>
      </c>
      <c r="J3551" t="s">
        <v>2454</v>
      </c>
      <c r="K3551">
        <v>16</v>
      </c>
      <c r="L3551" t="s">
        <v>5206</v>
      </c>
      <c r="M3551">
        <v>0.19562852822400301</v>
      </c>
      <c r="N3551">
        <v>0.62696516149357295</v>
      </c>
    </row>
    <row r="3552" spans="1:14">
      <c r="A3552" t="s">
        <v>3359</v>
      </c>
      <c r="B3552">
        <v>13</v>
      </c>
      <c r="C3552">
        <v>103882752</v>
      </c>
      <c r="D3552">
        <v>104535102</v>
      </c>
      <c r="E3552" t="s">
        <v>4448</v>
      </c>
      <c r="F3552">
        <v>0</v>
      </c>
      <c r="G3552" t="s">
        <v>5247</v>
      </c>
      <c r="H3552" t="s">
        <v>8660</v>
      </c>
      <c r="I3552" t="s">
        <v>14</v>
      </c>
      <c r="J3552" t="s">
        <v>2454</v>
      </c>
      <c r="K3552">
        <v>16</v>
      </c>
      <c r="L3552" t="s">
        <v>5247</v>
      </c>
      <c r="M3552">
        <v>0</v>
      </c>
      <c r="N3552">
        <v>0.193607680534436</v>
      </c>
    </row>
    <row r="3553" spans="1:14">
      <c r="A3553" t="s">
        <v>3360</v>
      </c>
      <c r="B3553">
        <v>13</v>
      </c>
      <c r="C3553">
        <v>90384653</v>
      </c>
      <c r="D3553">
        <v>91036907</v>
      </c>
      <c r="E3553" t="s">
        <v>4448</v>
      </c>
      <c r="F3553">
        <v>0</v>
      </c>
      <c r="G3553" t="s">
        <v>5247</v>
      </c>
      <c r="H3553" t="s">
        <v>8661</v>
      </c>
      <c r="I3553" t="s">
        <v>14</v>
      </c>
      <c r="J3553" t="s">
        <v>2454</v>
      </c>
      <c r="K3553">
        <v>16</v>
      </c>
      <c r="L3553" t="s">
        <v>5247</v>
      </c>
      <c r="M3553">
        <v>0</v>
      </c>
      <c r="N3553">
        <v>0.193607680534436</v>
      </c>
    </row>
    <row r="3554" spans="1:14">
      <c r="A3554" t="s">
        <v>3361</v>
      </c>
      <c r="B3554">
        <v>5</v>
      </c>
      <c r="C3554">
        <v>3808398</v>
      </c>
      <c r="D3554">
        <v>3808512</v>
      </c>
      <c r="E3554" t="s">
        <v>4448</v>
      </c>
      <c r="F3554">
        <v>0.03</v>
      </c>
      <c r="G3554" t="s">
        <v>5247</v>
      </c>
      <c r="H3554" t="s">
        <v>8662</v>
      </c>
      <c r="I3554" t="s">
        <v>14</v>
      </c>
      <c r="J3554" t="s">
        <v>2454</v>
      </c>
      <c r="K3554">
        <v>16</v>
      </c>
      <c r="L3554" t="s">
        <v>4556</v>
      </c>
      <c r="M3554">
        <v>3.0372082184858002E-3</v>
      </c>
      <c r="N3554">
        <v>0.23895401148388401</v>
      </c>
    </row>
    <row r="3555" spans="1:14">
      <c r="A3555" t="s">
        <v>3362</v>
      </c>
      <c r="B3555">
        <v>6</v>
      </c>
      <c r="C3555">
        <v>66755852</v>
      </c>
      <c r="D3555">
        <v>67465745</v>
      </c>
      <c r="E3555" t="s">
        <v>4448</v>
      </c>
      <c r="F3555">
        <v>0</v>
      </c>
      <c r="G3555" t="s">
        <v>5247</v>
      </c>
      <c r="H3555" t="s">
        <v>8663</v>
      </c>
      <c r="I3555" t="s">
        <v>14</v>
      </c>
      <c r="J3555" t="s">
        <v>2454</v>
      </c>
      <c r="K3555">
        <v>16</v>
      </c>
      <c r="L3555" t="s">
        <v>5247</v>
      </c>
      <c r="M3555">
        <v>0</v>
      </c>
      <c r="N3555">
        <v>0.193607680534436</v>
      </c>
    </row>
    <row r="3556" spans="1:14">
      <c r="A3556" t="s">
        <v>3363</v>
      </c>
      <c r="B3556">
        <v>16</v>
      </c>
      <c r="C3556">
        <v>62425452</v>
      </c>
      <c r="D3556">
        <v>62459356</v>
      </c>
      <c r="E3556" t="s">
        <v>4448</v>
      </c>
      <c r="F3556">
        <v>0</v>
      </c>
      <c r="G3556" t="s">
        <v>5247</v>
      </c>
      <c r="H3556" t="s">
        <v>8664</v>
      </c>
      <c r="I3556" t="s">
        <v>14</v>
      </c>
      <c r="J3556" t="s">
        <v>2454</v>
      </c>
      <c r="K3556">
        <v>16</v>
      </c>
      <c r="L3556" t="s">
        <v>5247</v>
      </c>
      <c r="M3556">
        <v>0</v>
      </c>
      <c r="N3556">
        <v>0.193607680534436</v>
      </c>
    </row>
    <row r="3557" spans="1:14">
      <c r="A3557" t="s">
        <v>3364</v>
      </c>
      <c r="B3557">
        <v>9</v>
      </c>
      <c r="C3557">
        <v>78755153</v>
      </c>
      <c r="D3557">
        <v>81370069</v>
      </c>
      <c r="E3557" t="s">
        <v>4448</v>
      </c>
      <c r="F3557">
        <v>0</v>
      </c>
      <c r="G3557" t="s">
        <v>5247</v>
      </c>
      <c r="H3557" t="s">
        <v>8665</v>
      </c>
      <c r="I3557" t="s">
        <v>14</v>
      </c>
      <c r="J3557" t="s">
        <v>2454</v>
      </c>
      <c r="K3557">
        <v>16</v>
      </c>
      <c r="L3557" t="s">
        <v>5247</v>
      </c>
      <c r="M3557">
        <v>0</v>
      </c>
      <c r="N3557">
        <v>0.193607680534436</v>
      </c>
    </row>
    <row r="3558" spans="1:14">
      <c r="A3558" t="s">
        <v>3365</v>
      </c>
      <c r="B3558">
        <v>5</v>
      </c>
      <c r="C3558">
        <v>175110032</v>
      </c>
      <c r="D3558">
        <v>174537035</v>
      </c>
      <c r="E3558" t="s">
        <v>4448</v>
      </c>
      <c r="F3558">
        <v>0</v>
      </c>
      <c r="G3558" t="s">
        <v>5247</v>
      </c>
      <c r="H3558" t="s">
        <v>8666</v>
      </c>
      <c r="I3558" t="s">
        <v>14</v>
      </c>
      <c r="J3558" t="s">
        <v>2454</v>
      </c>
      <c r="K3558">
        <v>16</v>
      </c>
      <c r="L3558" t="s">
        <v>5247</v>
      </c>
      <c r="M3558">
        <v>0</v>
      </c>
      <c r="N3558">
        <v>0.193607680534436</v>
      </c>
    </row>
    <row r="3559" spans="1:14">
      <c r="A3559" t="s">
        <v>3366</v>
      </c>
      <c r="B3559">
        <v>6</v>
      </c>
      <c r="C3559">
        <v>4605367</v>
      </c>
      <c r="D3559">
        <v>4605601</v>
      </c>
      <c r="E3559" t="s">
        <v>4448</v>
      </c>
      <c r="F3559">
        <v>0</v>
      </c>
      <c r="G3559" t="s">
        <v>5247</v>
      </c>
      <c r="H3559" t="s">
        <v>8667</v>
      </c>
      <c r="I3559" t="s">
        <v>14</v>
      </c>
      <c r="J3559" t="s">
        <v>2454</v>
      </c>
      <c r="K3559">
        <v>16</v>
      </c>
      <c r="L3559" t="s">
        <v>5247</v>
      </c>
      <c r="M3559">
        <v>0</v>
      </c>
      <c r="N3559">
        <v>0.193607680534436</v>
      </c>
    </row>
    <row r="3560" spans="1:14">
      <c r="A3560" t="s">
        <v>3367</v>
      </c>
      <c r="B3560">
        <v>9</v>
      </c>
      <c r="C3560">
        <v>107846268</v>
      </c>
      <c r="D3560">
        <v>110608549</v>
      </c>
      <c r="E3560" t="s">
        <v>4448</v>
      </c>
      <c r="F3560">
        <v>0</v>
      </c>
      <c r="G3560" t="s">
        <v>5247</v>
      </c>
      <c r="H3560" t="s">
        <v>8668</v>
      </c>
      <c r="I3560" t="s">
        <v>14</v>
      </c>
      <c r="J3560" t="s">
        <v>2454</v>
      </c>
      <c r="K3560">
        <v>16</v>
      </c>
      <c r="L3560" t="s">
        <v>5247</v>
      </c>
      <c r="M3560">
        <v>0</v>
      </c>
      <c r="N3560">
        <v>0.193607680534436</v>
      </c>
    </row>
    <row r="3561" spans="1:14">
      <c r="A3561" t="s">
        <v>3368</v>
      </c>
      <c r="B3561">
        <v>6</v>
      </c>
      <c r="C3561">
        <v>9360527</v>
      </c>
      <c r="D3561">
        <v>9360760</v>
      </c>
      <c r="E3561" t="s">
        <v>4448</v>
      </c>
      <c r="F3561">
        <v>0.08</v>
      </c>
      <c r="G3561" t="s">
        <v>5247</v>
      </c>
      <c r="H3561" t="s">
        <v>8669</v>
      </c>
      <c r="I3561" t="s">
        <v>14</v>
      </c>
      <c r="J3561" t="s">
        <v>2454</v>
      </c>
      <c r="K3561">
        <v>16</v>
      </c>
      <c r="L3561" t="s">
        <v>4447</v>
      </c>
      <c r="M3561">
        <v>1.6879457268963199E-2</v>
      </c>
      <c r="N3561">
        <v>0.305750994379963</v>
      </c>
    </row>
    <row r="3562" spans="1:14">
      <c r="A3562" t="s">
        <v>3369</v>
      </c>
      <c r="B3562">
        <v>1</v>
      </c>
      <c r="C3562">
        <v>208737349</v>
      </c>
      <c r="D3562">
        <v>208910694</v>
      </c>
      <c r="E3562" t="s">
        <v>4448</v>
      </c>
      <c r="F3562">
        <v>0</v>
      </c>
      <c r="G3562" t="s">
        <v>5247</v>
      </c>
      <c r="H3562" t="s">
        <v>8670</v>
      </c>
      <c r="I3562" t="s">
        <v>14</v>
      </c>
      <c r="J3562" t="s">
        <v>2454</v>
      </c>
      <c r="K3562">
        <v>16</v>
      </c>
      <c r="L3562" t="s">
        <v>5247</v>
      </c>
      <c r="M3562">
        <v>0</v>
      </c>
      <c r="N3562">
        <v>0.193607680534436</v>
      </c>
    </row>
    <row r="3563" spans="1:14">
      <c r="A3563" t="s">
        <v>3370</v>
      </c>
      <c r="B3563">
        <v>8</v>
      </c>
      <c r="C3563">
        <v>141903155</v>
      </c>
      <c r="D3563">
        <v>142984516</v>
      </c>
      <c r="E3563" t="s">
        <v>4448</v>
      </c>
      <c r="F3563">
        <v>0</v>
      </c>
      <c r="G3563" t="s">
        <v>5247</v>
      </c>
      <c r="H3563" t="s">
        <v>8671</v>
      </c>
      <c r="I3563" t="s">
        <v>14</v>
      </c>
      <c r="J3563" t="s">
        <v>2454</v>
      </c>
      <c r="K3563">
        <v>16</v>
      </c>
      <c r="L3563" t="s">
        <v>5247</v>
      </c>
      <c r="M3563">
        <v>0</v>
      </c>
      <c r="N3563">
        <v>0.193607680534436</v>
      </c>
    </row>
    <row r="3564" spans="1:14">
      <c r="A3564" t="s">
        <v>3371</v>
      </c>
      <c r="B3564">
        <v>9</v>
      </c>
      <c r="C3564">
        <v>13621899</v>
      </c>
      <c r="D3564">
        <v>13621898</v>
      </c>
      <c r="E3564" t="s">
        <v>4448</v>
      </c>
      <c r="F3564">
        <v>0</v>
      </c>
      <c r="G3564" t="s">
        <v>5247</v>
      </c>
      <c r="H3564" t="s">
        <v>8672</v>
      </c>
      <c r="I3564" t="s">
        <v>14</v>
      </c>
      <c r="J3564" t="s">
        <v>2454</v>
      </c>
      <c r="K3564">
        <v>16</v>
      </c>
      <c r="L3564" t="s">
        <v>5247</v>
      </c>
      <c r="M3564">
        <v>0</v>
      </c>
      <c r="N3564">
        <v>0.193607680534436</v>
      </c>
    </row>
    <row r="3565" spans="1:14">
      <c r="A3565" t="s">
        <v>3372</v>
      </c>
      <c r="B3565">
        <v>1</v>
      </c>
      <c r="C3565">
        <v>105170687</v>
      </c>
      <c r="D3565">
        <v>105713309</v>
      </c>
      <c r="E3565" t="s">
        <v>4448</v>
      </c>
      <c r="F3565">
        <v>0</v>
      </c>
      <c r="G3565" t="s">
        <v>5247</v>
      </c>
      <c r="H3565" t="s">
        <v>8673</v>
      </c>
      <c r="I3565" t="s">
        <v>14</v>
      </c>
      <c r="J3565" t="s">
        <v>2454</v>
      </c>
      <c r="K3565">
        <v>16</v>
      </c>
      <c r="L3565" t="s">
        <v>5247</v>
      </c>
      <c r="M3565">
        <v>0</v>
      </c>
      <c r="N3565">
        <v>0.193607680534436</v>
      </c>
    </row>
    <row r="3566" spans="1:14">
      <c r="A3566" t="s">
        <v>3373</v>
      </c>
      <c r="B3566">
        <v>4</v>
      </c>
      <c r="C3566">
        <v>162637633</v>
      </c>
      <c r="D3566">
        <v>163558785</v>
      </c>
      <c r="E3566" t="s">
        <v>4448</v>
      </c>
      <c r="F3566">
        <v>0</v>
      </c>
      <c r="G3566" t="s">
        <v>5247</v>
      </c>
      <c r="H3566" t="s">
        <v>5380</v>
      </c>
      <c r="I3566" t="s">
        <v>14</v>
      </c>
      <c r="J3566" t="s">
        <v>2454</v>
      </c>
      <c r="K3566">
        <v>16</v>
      </c>
      <c r="L3566" t="s">
        <v>5247</v>
      </c>
      <c r="M3566">
        <v>0</v>
      </c>
      <c r="N3566">
        <v>0.193607680534436</v>
      </c>
    </row>
    <row r="3567" spans="1:14">
      <c r="A3567" t="s">
        <v>3374</v>
      </c>
      <c r="B3567">
        <v>7</v>
      </c>
      <c r="C3567">
        <v>156140876</v>
      </c>
      <c r="D3567">
        <v>155933570</v>
      </c>
      <c r="E3567" t="s">
        <v>4448</v>
      </c>
      <c r="F3567">
        <v>0</v>
      </c>
      <c r="G3567" t="s">
        <v>5247</v>
      </c>
      <c r="H3567" t="s">
        <v>8674</v>
      </c>
      <c r="I3567" t="s">
        <v>14</v>
      </c>
      <c r="J3567" t="s">
        <v>2454</v>
      </c>
      <c r="K3567">
        <v>16</v>
      </c>
      <c r="L3567" t="s">
        <v>5247</v>
      </c>
      <c r="M3567">
        <v>0</v>
      </c>
      <c r="N3567">
        <v>0.193607680534436</v>
      </c>
    </row>
    <row r="3568" spans="1:14">
      <c r="A3568" t="s">
        <v>3375</v>
      </c>
      <c r="B3568">
        <v>17</v>
      </c>
      <c r="C3568">
        <v>77688266</v>
      </c>
      <c r="D3568">
        <v>75684348</v>
      </c>
      <c r="E3568" t="s">
        <v>4448</v>
      </c>
      <c r="F3568">
        <v>0</v>
      </c>
      <c r="G3568" t="s">
        <v>5247</v>
      </c>
      <c r="H3568" t="s">
        <v>8675</v>
      </c>
      <c r="I3568" t="s">
        <v>14</v>
      </c>
      <c r="J3568" t="s">
        <v>2454</v>
      </c>
      <c r="K3568">
        <v>16</v>
      </c>
      <c r="L3568" t="s">
        <v>5247</v>
      </c>
      <c r="M3568">
        <v>0</v>
      </c>
      <c r="N3568">
        <v>0.193607680534436</v>
      </c>
    </row>
    <row r="3569" spans="1:14">
      <c r="A3569" t="s">
        <v>3376</v>
      </c>
      <c r="B3569">
        <v>7</v>
      </c>
      <c r="C3569">
        <v>52085999</v>
      </c>
      <c r="D3569">
        <v>52153695</v>
      </c>
      <c r="E3569" t="s">
        <v>4448</v>
      </c>
      <c r="F3569">
        <v>0.13</v>
      </c>
      <c r="G3569" t="s">
        <v>5247</v>
      </c>
      <c r="H3569" t="s">
        <v>8676</v>
      </c>
      <c r="I3569" t="s">
        <v>14</v>
      </c>
      <c r="J3569" t="s">
        <v>2454</v>
      </c>
      <c r="K3569">
        <v>16</v>
      </c>
      <c r="L3569" t="s">
        <v>4456</v>
      </c>
      <c r="M3569">
        <v>3.7231133725714703E-2</v>
      </c>
      <c r="N3569">
        <v>0.36603854986976803</v>
      </c>
    </row>
    <row r="3570" spans="1:14">
      <c r="A3570" t="s">
        <v>3377</v>
      </c>
      <c r="B3570">
        <v>11</v>
      </c>
      <c r="C3570">
        <v>24007077</v>
      </c>
      <c r="D3570">
        <v>24028623</v>
      </c>
      <c r="E3570" t="s">
        <v>4448</v>
      </c>
      <c r="F3570">
        <v>0</v>
      </c>
      <c r="G3570" t="s">
        <v>5247</v>
      </c>
      <c r="H3570" t="s">
        <v>8677</v>
      </c>
      <c r="I3570" t="s">
        <v>14</v>
      </c>
      <c r="J3570" t="s">
        <v>2454</v>
      </c>
      <c r="K3570">
        <v>16</v>
      </c>
      <c r="L3570" t="s">
        <v>5247</v>
      </c>
      <c r="M3570">
        <v>0</v>
      </c>
      <c r="N3570">
        <v>0.193607680534436</v>
      </c>
    </row>
    <row r="3571" spans="1:14">
      <c r="A3571" t="s">
        <v>3378</v>
      </c>
      <c r="B3571">
        <v>5</v>
      </c>
      <c r="C3571">
        <v>165761330</v>
      </c>
      <c r="D3571">
        <v>165188335</v>
      </c>
      <c r="E3571" t="s">
        <v>4448</v>
      </c>
      <c r="F3571">
        <v>7.0000000000000007E-2</v>
      </c>
      <c r="G3571" t="s">
        <v>5247</v>
      </c>
      <c r="H3571" t="s">
        <v>8678</v>
      </c>
      <c r="I3571" t="s">
        <v>14</v>
      </c>
      <c r="J3571" t="s">
        <v>2454</v>
      </c>
      <c r="K3571">
        <v>16</v>
      </c>
      <c r="L3571" t="s">
        <v>4543</v>
      </c>
      <c r="M3571">
        <v>1.34849283033924E-2</v>
      </c>
      <c r="N3571">
        <v>0.29301767695622299</v>
      </c>
    </row>
    <row r="3572" spans="1:14">
      <c r="A3572" t="s">
        <v>3379</v>
      </c>
      <c r="B3572">
        <v>18</v>
      </c>
      <c r="C3572">
        <v>1187212</v>
      </c>
      <c r="D3572">
        <v>1187213</v>
      </c>
      <c r="E3572" t="s">
        <v>4448</v>
      </c>
      <c r="F3572">
        <v>0</v>
      </c>
      <c r="G3572" t="s">
        <v>5247</v>
      </c>
      <c r="H3572" t="s">
        <v>7752</v>
      </c>
      <c r="I3572" t="s">
        <v>14</v>
      </c>
      <c r="J3572" t="s">
        <v>2454</v>
      </c>
      <c r="K3572">
        <v>16</v>
      </c>
      <c r="L3572" t="s">
        <v>5247</v>
      </c>
      <c r="M3572">
        <v>0</v>
      </c>
      <c r="N3572">
        <v>0.193607680534436</v>
      </c>
    </row>
    <row r="3573" spans="1:14">
      <c r="A3573" t="s">
        <v>3380</v>
      </c>
      <c r="B3573">
        <v>6</v>
      </c>
      <c r="C3573">
        <v>92235813</v>
      </c>
      <c r="D3573">
        <v>92945531</v>
      </c>
      <c r="E3573" t="s">
        <v>4448</v>
      </c>
      <c r="F3573">
        <v>0</v>
      </c>
      <c r="G3573" t="s">
        <v>5247</v>
      </c>
      <c r="H3573" t="s">
        <v>8679</v>
      </c>
      <c r="I3573" t="s">
        <v>14</v>
      </c>
      <c r="J3573" t="s">
        <v>2454</v>
      </c>
      <c r="K3573">
        <v>16</v>
      </c>
      <c r="L3573" t="s">
        <v>5247</v>
      </c>
      <c r="M3573">
        <v>0</v>
      </c>
      <c r="N3573">
        <v>0.193607680534436</v>
      </c>
    </row>
    <row r="3574" spans="1:14">
      <c r="A3574" t="s">
        <v>3381</v>
      </c>
      <c r="B3574">
        <v>6</v>
      </c>
      <c r="C3574">
        <v>66941889</v>
      </c>
      <c r="D3574">
        <v>67651782</v>
      </c>
      <c r="E3574" t="s">
        <v>4448</v>
      </c>
      <c r="F3574">
        <v>0</v>
      </c>
      <c r="G3574" t="s">
        <v>5247</v>
      </c>
      <c r="H3574" t="s">
        <v>8680</v>
      </c>
      <c r="I3574" t="s">
        <v>14</v>
      </c>
      <c r="J3574" t="s">
        <v>2454</v>
      </c>
      <c r="K3574">
        <v>16</v>
      </c>
      <c r="L3574" t="s">
        <v>5247</v>
      </c>
      <c r="M3574">
        <v>0</v>
      </c>
      <c r="N3574">
        <v>0.193607680534436</v>
      </c>
    </row>
    <row r="3575" spans="1:14">
      <c r="A3575" t="s">
        <v>3382</v>
      </c>
      <c r="B3575">
        <v>8</v>
      </c>
      <c r="C3575">
        <v>141696743</v>
      </c>
      <c r="D3575">
        <v>142706843</v>
      </c>
      <c r="E3575" t="s">
        <v>4448</v>
      </c>
      <c r="F3575">
        <v>0.32</v>
      </c>
      <c r="G3575" t="s">
        <v>5247</v>
      </c>
      <c r="H3575" t="s">
        <v>8681</v>
      </c>
      <c r="I3575" t="s">
        <v>14</v>
      </c>
      <c r="J3575" t="s">
        <v>2454</v>
      </c>
      <c r="K3575">
        <v>16</v>
      </c>
      <c r="L3575" t="s">
        <v>4450</v>
      </c>
      <c r="M3575">
        <v>0.14665833863345301</v>
      </c>
      <c r="N3575">
        <v>0.56304042635894402</v>
      </c>
    </row>
    <row r="3576" spans="1:14">
      <c r="A3576" t="s">
        <v>3383</v>
      </c>
      <c r="B3576">
        <v>17</v>
      </c>
      <c r="C3576">
        <v>12424566</v>
      </c>
      <c r="D3576">
        <v>12327883</v>
      </c>
      <c r="E3576" t="s">
        <v>4448</v>
      </c>
      <c r="F3576">
        <v>0</v>
      </c>
      <c r="G3576" t="s">
        <v>5247</v>
      </c>
      <c r="H3576" t="s">
        <v>8682</v>
      </c>
      <c r="I3576" t="s">
        <v>14</v>
      </c>
      <c r="J3576" t="s">
        <v>2454</v>
      </c>
      <c r="K3576">
        <v>16</v>
      </c>
      <c r="L3576" t="s">
        <v>5247</v>
      </c>
      <c r="M3576">
        <v>0</v>
      </c>
      <c r="N3576">
        <v>0.193607680534436</v>
      </c>
    </row>
    <row r="3577" spans="1:14">
      <c r="A3577" t="s">
        <v>3384</v>
      </c>
      <c r="B3577">
        <v>9</v>
      </c>
      <c r="C3577">
        <v>108353942</v>
      </c>
      <c r="D3577">
        <v>111116222</v>
      </c>
      <c r="E3577" t="s">
        <v>4448</v>
      </c>
      <c r="F3577">
        <v>0</v>
      </c>
      <c r="G3577" t="s">
        <v>5247</v>
      </c>
      <c r="H3577" t="s">
        <v>8683</v>
      </c>
      <c r="I3577" t="s">
        <v>14</v>
      </c>
      <c r="J3577" t="s">
        <v>2454</v>
      </c>
      <c r="K3577">
        <v>16</v>
      </c>
      <c r="L3577" t="s">
        <v>5247</v>
      </c>
      <c r="M3577">
        <v>0</v>
      </c>
      <c r="N3577">
        <v>0.193607680534436</v>
      </c>
    </row>
    <row r="3578" spans="1:14">
      <c r="A3578" t="s">
        <v>3385</v>
      </c>
      <c r="B3578">
        <v>4</v>
      </c>
      <c r="C3578">
        <v>28857968</v>
      </c>
      <c r="D3578">
        <v>28859590</v>
      </c>
      <c r="E3578" t="s">
        <v>4448</v>
      </c>
      <c r="F3578">
        <v>0</v>
      </c>
      <c r="G3578" t="s">
        <v>5247</v>
      </c>
      <c r="H3578" t="s">
        <v>8684</v>
      </c>
      <c r="I3578" t="s">
        <v>14</v>
      </c>
      <c r="J3578" t="s">
        <v>2454</v>
      </c>
      <c r="K3578">
        <v>16</v>
      </c>
      <c r="L3578" t="s">
        <v>5247</v>
      </c>
      <c r="M3578">
        <v>0</v>
      </c>
      <c r="N3578">
        <v>0.193607680534436</v>
      </c>
    </row>
    <row r="3579" spans="1:14">
      <c r="A3579" t="s">
        <v>3386</v>
      </c>
      <c r="B3579">
        <v>5</v>
      </c>
      <c r="C3579">
        <v>5878149</v>
      </c>
      <c r="D3579">
        <v>5878262</v>
      </c>
      <c r="E3579" t="s">
        <v>4448</v>
      </c>
      <c r="F3579">
        <v>0</v>
      </c>
      <c r="G3579" t="s">
        <v>5247</v>
      </c>
      <c r="H3579" t="s">
        <v>8685</v>
      </c>
      <c r="I3579" t="s">
        <v>14</v>
      </c>
      <c r="J3579" t="s">
        <v>2454</v>
      </c>
      <c r="K3579">
        <v>16</v>
      </c>
      <c r="L3579" t="s">
        <v>5247</v>
      </c>
      <c r="M3579">
        <v>0</v>
      </c>
      <c r="N3579">
        <v>0.193607680534436</v>
      </c>
    </row>
    <row r="3580" spans="1:14">
      <c r="A3580" t="s">
        <v>3387</v>
      </c>
      <c r="B3580">
        <v>4</v>
      </c>
      <c r="C3580">
        <v>164681303</v>
      </c>
      <c r="D3580">
        <v>165602455</v>
      </c>
      <c r="E3580" t="s">
        <v>4448</v>
      </c>
      <c r="F3580">
        <v>0</v>
      </c>
      <c r="G3580" t="s">
        <v>5247</v>
      </c>
      <c r="H3580" t="s">
        <v>7484</v>
      </c>
      <c r="I3580" t="s">
        <v>14</v>
      </c>
      <c r="J3580" t="s">
        <v>2454</v>
      </c>
      <c r="K3580">
        <v>16</v>
      </c>
      <c r="L3580" t="s">
        <v>5247</v>
      </c>
      <c r="M3580">
        <v>0</v>
      </c>
      <c r="N3580">
        <v>0.193607680534436</v>
      </c>
    </row>
    <row r="3581" spans="1:14">
      <c r="A3581" t="s">
        <v>3388</v>
      </c>
      <c r="B3581">
        <v>10</v>
      </c>
      <c r="C3581">
        <v>4352648</v>
      </c>
      <c r="D3581">
        <v>4394840</v>
      </c>
      <c r="E3581" t="s">
        <v>4448</v>
      </c>
      <c r="F3581">
        <v>0</v>
      </c>
      <c r="G3581" t="s">
        <v>5247</v>
      </c>
      <c r="H3581" t="s">
        <v>8686</v>
      </c>
      <c r="I3581" t="s">
        <v>14</v>
      </c>
      <c r="J3581" t="s">
        <v>2454</v>
      </c>
      <c r="K3581">
        <v>16</v>
      </c>
      <c r="L3581" t="s">
        <v>5247</v>
      </c>
      <c r="M3581">
        <v>0</v>
      </c>
      <c r="N3581">
        <v>0.193607680534436</v>
      </c>
    </row>
    <row r="3582" spans="1:14">
      <c r="A3582" t="s">
        <v>3389</v>
      </c>
      <c r="B3582">
        <v>18</v>
      </c>
      <c r="C3582">
        <v>73662122</v>
      </c>
      <c r="D3582">
        <v>71329357</v>
      </c>
      <c r="E3582" t="s">
        <v>4448</v>
      </c>
      <c r="F3582">
        <v>0</v>
      </c>
      <c r="G3582" t="s">
        <v>5247</v>
      </c>
      <c r="H3582" t="s">
        <v>8687</v>
      </c>
      <c r="I3582" t="s">
        <v>14</v>
      </c>
      <c r="J3582" t="s">
        <v>2454</v>
      </c>
      <c r="K3582">
        <v>16</v>
      </c>
      <c r="L3582" t="s">
        <v>5247</v>
      </c>
      <c r="M3582">
        <v>0</v>
      </c>
      <c r="N3582">
        <v>0.193607680534436</v>
      </c>
    </row>
    <row r="3583" spans="1:14">
      <c r="A3583" t="s">
        <v>3390</v>
      </c>
      <c r="B3583">
        <v>1</v>
      </c>
      <c r="C3583">
        <v>164179542</v>
      </c>
      <c r="D3583">
        <v>164148779</v>
      </c>
      <c r="E3583" t="s">
        <v>4448</v>
      </c>
      <c r="F3583">
        <v>0</v>
      </c>
      <c r="G3583" t="s">
        <v>5247</v>
      </c>
      <c r="H3583" t="s">
        <v>7949</v>
      </c>
      <c r="I3583" t="s">
        <v>14</v>
      </c>
      <c r="J3583" t="s">
        <v>2454</v>
      </c>
      <c r="K3583">
        <v>16</v>
      </c>
      <c r="L3583" t="s">
        <v>5247</v>
      </c>
      <c r="M3583">
        <v>0</v>
      </c>
      <c r="N3583">
        <v>0.193607680534436</v>
      </c>
    </row>
    <row r="3584" spans="1:14">
      <c r="A3584" t="s">
        <v>3391</v>
      </c>
      <c r="B3584">
        <v>9</v>
      </c>
      <c r="C3584">
        <v>23462051</v>
      </c>
      <c r="D3584">
        <v>23462049</v>
      </c>
      <c r="E3584" t="s">
        <v>4448</v>
      </c>
      <c r="F3584">
        <v>0</v>
      </c>
      <c r="G3584" t="s">
        <v>5247</v>
      </c>
      <c r="H3584" t="s">
        <v>7484</v>
      </c>
      <c r="I3584" t="s">
        <v>14</v>
      </c>
      <c r="J3584" t="s">
        <v>2454</v>
      </c>
      <c r="K3584">
        <v>16</v>
      </c>
      <c r="L3584" t="s">
        <v>5247</v>
      </c>
      <c r="M3584">
        <v>0</v>
      </c>
      <c r="N3584">
        <v>0.193607680534436</v>
      </c>
    </row>
    <row r="3585" spans="1:14">
      <c r="A3585" t="s">
        <v>3392</v>
      </c>
      <c r="B3585">
        <v>10</v>
      </c>
      <c r="C3585">
        <v>128888996</v>
      </c>
      <c r="D3585">
        <v>130687260</v>
      </c>
      <c r="E3585" t="s">
        <v>4448</v>
      </c>
      <c r="F3585">
        <v>0</v>
      </c>
      <c r="G3585" t="s">
        <v>5247</v>
      </c>
      <c r="H3585" t="s">
        <v>8688</v>
      </c>
      <c r="I3585" t="s">
        <v>14</v>
      </c>
      <c r="J3585" t="s">
        <v>2454</v>
      </c>
      <c r="K3585">
        <v>16</v>
      </c>
      <c r="L3585" t="s">
        <v>5247</v>
      </c>
      <c r="M3585">
        <v>0</v>
      </c>
      <c r="N3585">
        <v>0.193607680534436</v>
      </c>
    </row>
    <row r="3586" spans="1:14">
      <c r="A3586" t="s">
        <v>3393</v>
      </c>
      <c r="B3586">
        <v>13</v>
      </c>
      <c r="C3586">
        <v>81507972</v>
      </c>
      <c r="D3586">
        <v>82082107</v>
      </c>
      <c r="E3586" t="s">
        <v>4448</v>
      </c>
      <c r="F3586">
        <v>0</v>
      </c>
      <c r="G3586" t="s">
        <v>5247</v>
      </c>
      <c r="H3586" t="s">
        <v>8689</v>
      </c>
      <c r="I3586" t="s">
        <v>14</v>
      </c>
      <c r="J3586" t="s">
        <v>2454</v>
      </c>
      <c r="K3586">
        <v>16</v>
      </c>
      <c r="L3586" t="s">
        <v>5247</v>
      </c>
      <c r="M3586">
        <v>0</v>
      </c>
      <c r="N3586">
        <v>0.193607680534436</v>
      </c>
    </row>
    <row r="3587" spans="1:14">
      <c r="A3587" t="s">
        <v>3394</v>
      </c>
      <c r="B3587">
        <v>10</v>
      </c>
      <c r="C3587">
        <v>64648334</v>
      </c>
      <c r="D3587">
        <v>66408091</v>
      </c>
      <c r="E3587" t="s">
        <v>4448</v>
      </c>
      <c r="F3587">
        <v>0</v>
      </c>
      <c r="G3587" t="s">
        <v>5247</v>
      </c>
      <c r="H3587" t="s">
        <v>8690</v>
      </c>
      <c r="I3587" t="s">
        <v>14</v>
      </c>
      <c r="J3587" t="s">
        <v>2454</v>
      </c>
      <c r="K3587">
        <v>16</v>
      </c>
      <c r="L3587" t="s">
        <v>5247</v>
      </c>
      <c r="M3587">
        <v>0</v>
      </c>
      <c r="N3587">
        <v>0.193607680534436</v>
      </c>
    </row>
    <row r="3588" spans="1:14">
      <c r="A3588" t="s">
        <v>3395</v>
      </c>
      <c r="B3588">
        <v>16</v>
      </c>
      <c r="C3588">
        <v>60187425</v>
      </c>
      <c r="D3588">
        <v>60221329</v>
      </c>
      <c r="E3588" t="s">
        <v>4448</v>
      </c>
      <c r="F3588">
        <v>0</v>
      </c>
      <c r="G3588" t="s">
        <v>5247</v>
      </c>
      <c r="H3588" t="s">
        <v>8691</v>
      </c>
      <c r="I3588" t="s">
        <v>14</v>
      </c>
      <c r="J3588" t="s">
        <v>2454</v>
      </c>
      <c r="K3588">
        <v>16</v>
      </c>
      <c r="L3588" t="s">
        <v>5247</v>
      </c>
      <c r="M3588">
        <v>0</v>
      </c>
      <c r="N3588">
        <v>0.193607680534436</v>
      </c>
    </row>
    <row r="3589" spans="1:14">
      <c r="A3589" t="s">
        <v>3396</v>
      </c>
      <c r="B3589">
        <v>4</v>
      </c>
      <c r="C3589">
        <v>135130110</v>
      </c>
      <c r="D3589">
        <v>136051265</v>
      </c>
      <c r="E3589" t="s">
        <v>4448</v>
      </c>
      <c r="F3589">
        <v>0</v>
      </c>
      <c r="G3589" t="s">
        <v>5247</v>
      </c>
      <c r="H3589" t="s">
        <v>8692</v>
      </c>
      <c r="I3589" t="s">
        <v>14</v>
      </c>
      <c r="J3589" t="s">
        <v>2454</v>
      </c>
      <c r="K3589">
        <v>16</v>
      </c>
      <c r="L3589" t="s">
        <v>5247</v>
      </c>
      <c r="M3589">
        <v>0</v>
      </c>
      <c r="N3589">
        <v>0.193607680534436</v>
      </c>
    </row>
    <row r="3590" spans="1:14">
      <c r="A3590" t="s">
        <v>3397</v>
      </c>
      <c r="B3590">
        <v>10</v>
      </c>
      <c r="C3590">
        <v>4341450</v>
      </c>
      <c r="D3590">
        <v>4383642</v>
      </c>
      <c r="E3590" t="s">
        <v>4448</v>
      </c>
      <c r="F3590">
        <v>0.21</v>
      </c>
      <c r="G3590" t="s">
        <v>5247</v>
      </c>
      <c r="H3590" t="s">
        <v>8693</v>
      </c>
      <c r="I3590" t="s">
        <v>14</v>
      </c>
      <c r="J3590" t="s">
        <v>2454</v>
      </c>
      <c r="K3590">
        <v>16</v>
      </c>
      <c r="L3590" t="s">
        <v>4442</v>
      </c>
      <c r="M3590">
        <v>7.8338045832293507E-2</v>
      </c>
      <c r="N3590">
        <v>0.45395440887768002</v>
      </c>
    </row>
    <row r="3591" spans="1:14">
      <c r="A3591" t="s">
        <v>3398</v>
      </c>
      <c r="B3591">
        <v>21</v>
      </c>
      <c r="C3591">
        <v>24550793</v>
      </c>
      <c r="D3591">
        <v>25923107</v>
      </c>
      <c r="E3591" t="s">
        <v>4448</v>
      </c>
      <c r="F3591">
        <v>0</v>
      </c>
      <c r="G3591" t="s">
        <v>5247</v>
      </c>
      <c r="H3591" t="s">
        <v>8694</v>
      </c>
      <c r="I3591" t="s">
        <v>14</v>
      </c>
      <c r="J3591" t="s">
        <v>2454</v>
      </c>
      <c r="K3591">
        <v>16</v>
      </c>
      <c r="L3591" t="s">
        <v>5247</v>
      </c>
      <c r="M3591">
        <v>0</v>
      </c>
      <c r="N3591">
        <v>0.193607680534436</v>
      </c>
    </row>
    <row r="3592" spans="1:14">
      <c r="A3592" t="s">
        <v>3399</v>
      </c>
      <c r="B3592">
        <v>10</v>
      </c>
      <c r="C3592">
        <v>128902483</v>
      </c>
      <c r="D3592">
        <v>130700747</v>
      </c>
      <c r="E3592" t="s">
        <v>4448</v>
      </c>
      <c r="F3592">
        <v>0</v>
      </c>
      <c r="G3592" t="s">
        <v>5247</v>
      </c>
      <c r="H3592" t="s">
        <v>8695</v>
      </c>
      <c r="I3592" t="s">
        <v>14</v>
      </c>
      <c r="J3592" t="s">
        <v>2454</v>
      </c>
      <c r="K3592">
        <v>16</v>
      </c>
      <c r="L3592" t="s">
        <v>5247</v>
      </c>
      <c r="M3592">
        <v>0</v>
      </c>
      <c r="N3592">
        <v>0.193607680534436</v>
      </c>
    </row>
    <row r="3593" spans="1:14">
      <c r="A3593" t="s">
        <v>3400</v>
      </c>
      <c r="B3593">
        <v>10</v>
      </c>
      <c r="C3593">
        <v>4133718</v>
      </c>
      <c r="D3593">
        <v>4175910</v>
      </c>
      <c r="E3593" t="s">
        <v>4448</v>
      </c>
      <c r="F3593">
        <v>0</v>
      </c>
      <c r="G3593" t="s">
        <v>5247</v>
      </c>
      <c r="H3593" t="s">
        <v>8696</v>
      </c>
      <c r="I3593" t="s">
        <v>14</v>
      </c>
      <c r="J3593" t="s">
        <v>2454</v>
      </c>
      <c r="K3593">
        <v>16</v>
      </c>
      <c r="L3593" t="s">
        <v>5247</v>
      </c>
      <c r="M3593">
        <v>0</v>
      </c>
      <c r="N3593">
        <v>0.193607680534436</v>
      </c>
    </row>
    <row r="3594" spans="1:14">
      <c r="A3594" t="s">
        <v>3401</v>
      </c>
      <c r="B3594">
        <v>13</v>
      </c>
      <c r="C3594">
        <v>104271503</v>
      </c>
      <c r="D3594">
        <v>104923853</v>
      </c>
      <c r="E3594" t="s">
        <v>4448</v>
      </c>
      <c r="F3594">
        <v>0</v>
      </c>
      <c r="G3594" t="s">
        <v>5247</v>
      </c>
      <c r="H3594" t="s">
        <v>8697</v>
      </c>
      <c r="I3594" t="s">
        <v>14</v>
      </c>
      <c r="J3594" t="s">
        <v>2454</v>
      </c>
      <c r="K3594">
        <v>16</v>
      </c>
      <c r="L3594" t="s">
        <v>5247</v>
      </c>
      <c r="M3594">
        <v>0</v>
      </c>
      <c r="N3594">
        <v>0.193607680534436</v>
      </c>
    </row>
    <row r="3595" spans="1:14">
      <c r="A3595" t="s">
        <v>3402</v>
      </c>
      <c r="B3595">
        <v>2</v>
      </c>
      <c r="C3595">
        <v>235203240</v>
      </c>
      <c r="D3595">
        <v>236111884</v>
      </c>
      <c r="E3595" t="s">
        <v>4448</v>
      </c>
      <c r="F3595">
        <v>0</v>
      </c>
      <c r="G3595" t="s">
        <v>5247</v>
      </c>
      <c r="H3595" t="s">
        <v>8698</v>
      </c>
      <c r="I3595" t="s">
        <v>14</v>
      </c>
      <c r="J3595" t="s">
        <v>2454</v>
      </c>
      <c r="K3595">
        <v>16</v>
      </c>
      <c r="L3595" t="s">
        <v>5247</v>
      </c>
      <c r="M3595">
        <v>0</v>
      </c>
      <c r="N3595">
        <v>0.193607680534436</v>
      </c>
    </row>
    <row r="3596" spans="1:14">
      <c r="A3596" t="s">
        <v>3403</v>
      </c>
      <c r="B3596">
        <v>8</v>
      </c>
      <c r="C3596">
        <v>142022909</v>
      </c>
      <c r="D3596">
        <v>143104270</v>
      </c>
      <c r="E3596" t="s">
        <v>4448</v>
      </c>
      <c r="F3596">
        <v>0</v>
      </c>
      <c r="G3596" t="s">
        <v>5247</v>
      </c>
      <c r="H3596" t="s">
        <v>8699</v>
      </c>
      <c r="I3596" t="s">
        <v>14</v>
      </c>
      <c r="J3596" t="s">
        <v>2454</v>
      </c>
      <c r="K3596">
        <v>16</v>
      </c>
      <c r="L3596" t="s">
        <v>5247</v>
      </c>
      <c r="M3596">
        <v>0</v>
      </c>
      <c r="N3596">
        <v>0.193607680534436</v>
      </c>
    </row>
    <row r="3597" spans="1:14">
      <c r="A3597" t="s">
        <v>3404</v>
      </c>
      <c r="B3597">
        <v>11</v>
      </c>
      <c r="C3597">
        <v>37188650</v>
      </c>
      <c r="D3597">
        <v>37210200</v>
      </c>
      <c r="E3597" t="s">
        <v>4448</v>
      </c>
      <c r="F3597">
        <v>0</v>
      </c>
      <c r="G3597" t="s">
        <v>5247</v>
      </c>
      <c r="H3597" t="s">
        <v>7362</v>
      </c>
      <c r="I3597" t="s">
        <v>14</v>
      </c>
      <c r="J3597" t="s">
        <v>2454</v>
      </c>
      <c r="K3597">
        <v>16</v>
      </c>
      <c r="L3597" t="s">
        <v>5247</v>
      </c>
      <c r="M3597">
        <v>0</v>
      </c>
      <c r="N3597">
        <v>0.193607680534436</v>
      </c>
    </row>
    <row r="3598" spans="1:14">
      <c r="A3598" t="s">
        <v>3405</v>
      </c>
      <c r="B3598">
        <v>11</v>
      </c>
      <c r="C3598">
        <v>98527090</v>
      </c>
      <c r="D3598">
        <v>98397820</v>
      </c>
      <c r="E3598" t="s">
        <v>4448</v>
      </c>
      <c r="F3598">
        <v>0.11</v>
      </c>
      <c r="G3598" t="s">
        <v>5247</v>
      </c>
      <c r="H3598" t="s">
        <v>8700</v>
      </c>
      <c r="I3598" t="s">
        <v>14</v>
      </c>
      <c r="J3598" t="s">
        <v>2454</v>
      </c>
      <c r="K3598">
        <v>16</v>
      </c>
      <c r="L3598" t="s">
        <v>4483</v>
      </c>
      <c r="M3598">
        <v>2.8486301613217201E-2</v>
      </c>
      <c r="N3598">
        <v>0.34252768920364302</v>
      </c>
    </row>
    <row r="3599" spans="1:14">
      <c r="A3599" t="s">
        <v>3406</v>
      </c>
      <c r="B3599">
        <v>13</v>
      </c>
      <c r="C3599">
        <v>103456329</v>
      </c>
      <c r="D3599">
        <v>104108679</v>
      </c>
      <c r="E3599" t="s">
        <v>4448</v>
      </c>
      <c r="F3599">
        <v>0</v>
      </c>
      <c r="G3599" t="s">
        <v>5247</v>
      </c>
      <c r="H3599" t="s">
        <v>8701</v>
      </c>
      <c r="I3599" t="s">
        <v>14</v>
      </c>
      <c r="J3599" t="s">
        <v>2454</v>
      </c>
      <c r="K3599">
        <v>16</v>
      </c>
      <c r="L3599" t="s">
        <v>5247</v>
      </c>
      <c r="M3599">
        <v>0</v>
      </c>
      <c r="N3599">
        <v>0.193607680534436</v>
      </c>
    </row>
    <row r="3600" spans="1:14">
      <c r="A3600" t="s">
        <v>3407</v>
      </c>
      <c r="B3600">
        <v>8</v>
      </c>
      <c r="C3600">
        <v>137630278</v>
      </c>
      <c r="D3600">
        <v>138642521</v>
      </c>
      <c r="E3600" t="s">
        <v>4448</v>
      </c>
      <c r="F3600">
        <v>0</v>
      </c>
      <c r="G3600" t="s">
        <v>5247</v>
      </c>
      <c r="H3600" t="s">
        <v>6922</v>
      </c>
      <c r="I3600" t="s">
        <v>14</v>
      </c>
      <c r="J3600" t="s">
        <v>2454</v>
      </c>
      <c r="K3600">
        <v>16</v>
      </c>
      <c r="L3600" t="s">
        <v>5247</v>
      </c>
      <c r="M3600">
        <v>0</v>
      </c>
      <c r="N3600">
        <v>0.193607680534436</v>
      </c>
    </row>
    <row r="3601" spans="1:14">
      <c r="A3601" t="s">
        <v>3408</v>
      </c>
      <c r="B3601">
        <v>2</v>
      </c>
      <c r="C3601">
        <v>235212339</v>
      </c>
      <c r="D3601">
        <v>236120983</v>
      </c>
      <c r="E3601" t="s">
        <v>4448</v>
      </c>
      <c r="F3601">
        <v>0</v>
      </c>
      <c r="G3601" t="s">
        <v>5247</v>
      </c>
      <c r="H3601" t="s">
        <v>8702</v>
      </c>
      <c r="I3601" t="s">
        <v>14</v>
      </c>
      <c r="J3601" t="s">
        <v>2454</v>
      </c>
      <c r="K3601">
        <v>16</v>
      </c>
      <c r="L3601" t="s">
        <v>5247</v>
      </c>
      <c r="M3601">
        <v>0</v>
      </c>
      <c r="N3601">
        <v>0.193607680534436</v>
      </c>
    </row>
    <row r="3602" spans="1:14">
      <c r="A3602" t="s">
        <v>3409</v>
      </c>
      <c r="B3602">
        <v>18</v>
      </c>
      <c r="C3602">
        <v>77950212</v>
      </c>
      <c r="D3602">
        <v>75662168</v>
      </c>
      <c r="E3602" t="s">
        <v>4448</v>
      </c>
      <c r="F3602">
        <v>0</v>
      </c>
      <c r="G3602" t="s">
        <v>5247</v>
      </c>
      <c r="H3602" t="s">
        <v>8703</v>
      </c>
      <c r="I3602" t="s">
        <v>14</v>
      </c>
      <c r="J3602" t="s">
        <v>2454</v>
      </c>
      <c r="K3602">
        <v>16</v>
      </c>
      <c r="L3602" t="s">
        <v>5247</v>
      </c>
      <c r="M3602">
        <v>0</v>
      </c>
      <c r="N3602">
        <v>0.193607680534436</v>
      </c>
    </row>
    <row r="3603" spans="1:14">
      <c r="A3603" t="s">
        <v>3410</v>
      </c>
      <c r="B3603">
        <v>12</v>
      </c>
      <c r="C3603">
        <v>115447843</v>
      </c>
      <c r="D3603">
        <v>115885648</v>
      </c>
      <c r="E3603" t="s">
        <v>4448</v>
      </c>
      <c r="F3603">
        <v>0</v>
      </c>
      <c r="G3603" t="s">
        <v>5247</v>
      </c>
      <c r="H3603" t="s">
        <v>8704</v>
      </c>
      <c r="I3603" t="s">
        <v>14</v>
      </c>
      <c r="J3603" t="s">
        <v>2454</v>
      </c>
      <c r="K3603">
        <v>16</v>
      </c>
      <c r="L3603" t="s">
        <v>5247</v>
      </c>
      <c r="M3603">
        <v>0</v>
      </c>
      <c r="N3603">
        <v>0.193607680534436</v>
      </c>
    </row>
    <row r="3604" spans="1:14">
      <c r="A3604" t="s">
        <v>3411</v>
      </c>
      <c r="B3604">
        <v>6</v>
      </c>
      <c r="C3604">
        <v>66625549</v>
      </c>
      <c r="D3604">
        <v>67335442</v>
      </c>
      <c r="E3604" t="s">
        <v>4448</v>
      </c>
      <c r="F3604">
        <v>0</v>
      </c>
      <c r="G3604" t="s">
        <v>5247</v>
      </c>
      <c r="H3604" t="s">
        <v>8580</v>
      </c>
      <c r="I3604" t="s">
        <v>14</v>
      </c>
      <c r="J3604" t="s">
        <v>2454</v>
      </c>
      <c r="K3604">
        <v>16</v>
      </c>
      <c r="L3604" t="s">
        <v>5247</v>
      </c>
      <c r="M3604">
        <v>0</v>
      </c>
      <c r="N3604">
        <v>0.193607680534436</v>
      </c>
    </row>
    <row r="3605" spans="1:14">
      <c r="A3605" t="s">
        <v>3412</v>
      </c>
      <c r="B3605">
        <v>13</v>
      </c>
      <c r="C3605">
        <v>81438926</v>
      </c>
      <c r="D3605">
        <v>82013061</v>
      </c>
      <c r="E3605" t="s">
        <v>4448</v>
      </c>
      <c r="F3605">
        <v>0</v>
      </c>
      <c r="G3605" t="s">
        <v>5247</v>
      </c>
      <c r="H3605" t="s">
        <v>7594</v>
      </c>
      <c r="I3605" t="s">
        <v>14</v>
      </c>
      <c r="J3605" t="s">
        <v>2454</v>
      </c>
      <c r="K3605">
        <v>16</v>
      </c>
      <c r="L3605" t="s">
        <v>5247</v>
      </c>
      <c r="M3605">
        <v>0</v>
      </c>
      <c r="N3605">
        <v>0.193607680534436</v>
      </c>
    </row>
    <row r="3606" spans="1:14">
      <c r="A3606" t="s">
        <v>3413</v>
      </c>
      <c r="B3606">
        <v>3</v>
      </c>
      <c r="C3606">
        <v>6451773</v>
      </c>
      <c r="D3606">
        <v>6493460</v>
      </c>
      <c r="E3606" t="s">
        <v>4448</v>
      </c>
      <c r="F3606">
        <v>0.03</v>
      </c>
      <c r="G3606" t="s">
        <v>5247</v>
      </c>
      <c r="H3606" t="s">
        <v>8705</v>
      </c>
      <c r="I3606" t="s">
        <v>14</v>
      </c>
      <c r="J3606" t="s">
        <v>2454</v>
      </c>
      <c r="K3606">
        <v>16</v>
      </c>
      <c r="L3606" t="s">
        <v>4556</v>
      </c>
      <c r="M3606">
        <v>3.0372082184858002E-3</v>
      </c>
      <c r="N3606">
        <v>0.23895401148388401</v>
      </c>
    </row>
    <row r="3607" spans="1:14">
      <c r="A3607" t="s">
        <v>3414</v>
      </c>
      <c r="B3607">
        <v>13</v>
      </c>
      <c r="C3607">
        <v>103736151</v>
      </c>
      <c r="D3607">
        <v>104388501</v>
      </c>
      <c r="E3607" t="s">
        <v>4448</v>
      </c>
      <c r="F3607">
        <v>0</v>
      </c>
      <c r="G3607" t="s">
        <v>5247</v>
      </c>
      <c r="H3607" t="s">
        <v>5384</v>
      </c>
      <c r="I3607" t="s">
        <v>14</v>
      </c>
      <c r="J3607" t="s">
        <v>2454</v>
      </c>
      <c r="K3607">
        <v>16</v>
      </c>
      <c r="L3607" t="s">
        <v>5247</v>
      </c>
      <c r="M3607">
        <v>0</v>
      </c>
      <c r="N3607">
        <v>0.193607680534436</v>
      </c>
    </row>
    <row r="3608" spans="1:14">
      <c r="A3608" t="s">
        <v>3415</v>
      </c>
      <c r="B3608">
        <v>14</v>
      </c>
      <c r="C3608">
        <v>99062461</v>
      </c>
      <c r="D3608">
        <v>99528798</v>
      </c>
      <c r="E3608" t="s">
        <v>4448</v>
      </c>
      <c r="F3608">
        <v>0.18</v>
      </c>
      <c r="G3608" t="s">
        <v>5247</v>
      </c>
      <c r="H3608" t="s">
        <v>8706</v>
      </c>
      <c r="I3608" t="s">
        <v>14</v>
      </c>
      <c r="J3608" t="s">
        <v>2454</v>
      </c>
      <c r="K3608">
        <v>16</v>
      </c>
      <c r="L3608" t="s">
        <v>4477</v>
      </c>
      <c r="M3608">
        <v>6.1913216705024303E-2</v>
      </c>
      <c r="N3608">
        <v>0.42199569883701499</v>
      </c>
    </row>
    <row r="3609" spans="1:14">
      <c r="A3609" t="s">
        <v>3416</v>
      </c>
      <c r="B3609">
        <v>14</v>
      </c>
      <c r="C3609">
        <v>83295215</v>
      </c>
      <c r="D3609">
        <v>83761559</v>
      </c>
      <c r="E3609" t="s">
        <v>4448</v>
      </c>
      <c r="F3609">
        <v>0</v>
      </c>
      <c r="G3609" t="s">
        <v>5247</v>
      </c>
      <c r="H3609" t="s">
        <v>8707</v>
      </c>
      <c r="I3609" t="s">
        <v>14</v>
      </c>
      <c r="J3609" t="s">
        <v>2454</v>
      </c>
      <c r="K3609">
        <v>16</v>
      </c>
      <c r="L3609" t="s">
        <v>5247</v>
      </c>
      <c r="M3609">
        <v>0</v>
      </c>
      <c r="N3609">
        <v>0.193607680534436</v>
      </c>
    </row>
    <row r="3610" spans="1:14">
      <c r="A3610" t="s">
        <v>3417</v>
      </c>
      <c r="B3610">
        <v>21</v>
      </c>
      <c r="C3610">
        <v>24687821</v>
      </c>
      <c r="D3610">
        <v>26060135</v>
      </c>
      <c r="E3610" t="s">
        <v>4448</v>
      </c>
      <c r="F3610">
        <v>0</v>
      </c>
      <c r="G3610" t="s">
        <v>5247</v>
      </c>
      <c r="H3610" t="s">
        <v>8708</v>
      </c>
      <c r="I3610" t="s">
        <v>14</v>
      </c>
      <c r="J3610" t="s">
        <v>2454</v>
      </c>
      <c r="K3610">
        <v>16</v>
      </c>
      <c r="L3610" t="s">
        <v>5247</v>
      </c>
      <c r="M3610">
        <v>0</v>
      </c>
      <c r="N3610">
        <v>0.193607680534436</v>
      </c>
    </row>
    <row r="3611" spans="1:14">
      <c r="A3611" t="s">
        <v>3418</v>
      </c>
      <c r="B3611">
        <v>11</v>
      </c>
      <c r="C3611">
        <v>116188061</v>
      </c>
      <c r="D3611">
        <v>116058778</v>
      </c>
      <c r="E3611" t="s">
        <v>4448</v>
      </c>
      <c r="F3611">
        <v>0</v>
      </c>
      <c r="G3611" t="s">
        <v>5247</v>
      </c>
      <c r="H3611" t="s">
        <v>8347</v>
      </c>
      <c r="I3611" t="s">
        <v>14</v>
      </c>
      <c r="J3611" t="s">
        <v>2454</v>
      </c>
      <c r="K3611">
        <v>16</v>
      </c>
      <c r="L3611" t="s">
        <v>5247</v>
      </c>
      <c r="M3611">
        <v>0</v>
      </c>
      <c r="N3611">
        <v>0.193607680534436</v>
      </c>
    </row>
    <row r="3612" spans="1:14">
      <c r="A3612" t="s">
        <v>3419</v>
      </c>
      <c r="B3612">
        <v>14</v>
      </c>
      <c r="C3612">
        <v>82846671</v>
      </c>
      <c r="D3612">
        <v>83313015</v>
      </c>
      <c r="E3612" t="s">
        <v>4448</v>
      </c>
      <c r="F3612">
        <v>7.0000000000000007E-2</v>
      </c>
      <c r="G3612" t="s">
        <v>5247</v>
      </c>
      <c r="H3612" t="s">
        <v>8709</v>
      </c>
      <c r="I3612" t="s">
        <v>14</v>
      </c>
      <c r="J3612" t="s">
        <v>2454</v>
      </c>
      <c r="K3612">
        <v>16</v>
      </c>
      <c r="L3612" t="s">
        <v>4543</v>
      </c>
      <c r="M3612">
        <v>1.34849283033924E-2</v>
      </c>
      <c r="N3612">
        <v>0.29301767695622299</v>
      </c>
    </row>
    <row r="3613" spans="1:14">
      <c r="A3613" t="s">
        <v>3420</v>
      </c>
      <c r="B3613">
        <v>14</v>
      </c>
      <c r="C3613">
        <v>94899519</v>
      </c>
      <c r="D3613">
        <v>95365856</v>
      </c>
      <c r="E3613" t="s">
        <v>4448</v>
      </c>
      <c r="F3613">
        <v>0.08</v>
      </c>
      <c r="G3613" t="s">
        <v>5247</v>
      </c>
      <c r="H3613" t="s">
        <v>8710</v>
      </c>
      <c r="I3613" t="s">
        <v>14</v>
      </c>
      <c r="J3613" t="s">
        <v>2454</v>
      </c>
      <c r="K3613">
        <v>16</v>
      </c>
      <c r="L3613" t="s">
        <v>4447</v>
      </c>
      <c r="M3613">
        <v>1.6879457268963199E-2</v>
      </c>
      <c r="N3613">
        <v>0.305750994379963</v>
      </c>
    </row>
    <row r="3614" spans="1:14">
      <c r="A3614" t="s">
        <v>3421</v>
      </c>
      <c r="B3614">
        <v>15</v>
      </c>
      <c r="C3614">
        <v>69806058</v>
      </c>
      <c r="D3614">
        <v>70098397</v>
      </c>
      <c r="E3614" t="s">
        <v>4448</v>
      </c>
      <c r="F3614">
        <v>0.63</v>
      </c>
      <c r="G3614" t="s">
        <v>5247</v>
      </c>
      <c r="H3614" t="s">
        <v>8711</v>
      </c>
      <c r="I3614" t="s">
        <v>10</v>
      </c>
      <c r="J3614" t="s">
        <v>2454</v>
      </c>
      <c r="K3614">
        <v>5</v>
      </c>
      <c r="L3614" t="s">
        <v>4480</v>
      </c>
      <c r="M3614">
        <v>0.25030193302544901</v>
      </c>
      <c r="N3614">
        <v>0.89673262613092597</v>
      </c>
    </row>
    <row r="3615" spans="1:14">
      <c r="A3615" t="s">
        <v>3421</v>
      </c>
      <c r="B3615">
        <v>15</v>
      </c>
      <c r="C3615">
        <v>69806058</v>
      </c>
      <c r="D3615">
        <v>70098397</v>
      </c>
      <c r="E3615" t="s">
        <v>4448</v>
      </c>
      <c r="F3615">
        <v>0.6</v>
      </c>
      <c r="G3615" t="s">
        <v>5247</v>
      </c>
      <c r="H3615" t="s">
        <v>8712</v>
      </c>
      <c r="I3615" t="s">
        <v>14</v>
      </c>
      <c r="J3615" t="s">
        <v>2454</v>
      </c>
      <c r="K3615">
        <v>16</v>
      </c>
      <c r="L3615" t="s">
        <v>4486</v>
      </c>
      <c r="M3615">
        <v>0.36421214799474599</v>
      </c>
      <c r="N3615">
        <v>0.79706631589836696</v>
      </c>
    </row>
    <row r="3616" spans="1:14">
      <c r="A3616" t="s">
        <v>3422</v>
      </c>
      <c r="B3616">
        <v>21</v>
      </c>
      <c r="C3616">
        <v>27689217</v>
      </c>
      <c r="D3616">
        <v>29061536</v>
      </c>
      <c r="E3616" t="s">
        <v>4448</v>
      </c>
      <c r="F3616">
        <v>0</v>
      </c>
      <c r="G3616" t="s">
        <v>5247</v>
      </c>
      <c r="H3616" t="s">
        <v>8713</v>
      </c>
      <c r="I3616" t="s">
        <v>14</v>
      </c>
      <c r="J3616" t="s">
        <v>2454</v>
      </c>
      <c r="K3616">
        <v>16</v>
      </c>
      <c r="L3616" t="s">
        <v>5247</v>
      </c>
      <c r="M3616">
        <v>0</v>
      </c>
      <c r="N3616">
        <v>0.193607680534436</v>
      </c>
    </row>
    <row r="3617" spans="1:14">
      <c r="A3617" t="s">
        <v>3423</v>
      </c>
      <c r="B3617">
        <v>3</v>
      </c>
      <c r="C3617">
        <v>5896491</v>
      </c>
      <c r="D3617">
        <v>5938178</v>
      </c>
      <c r="E3617" t="s">
        <v>4448</v>
      </c>
      <c r="F3617">
        <v>0</v>
      </c>
      <c r="G3617" t="s">
        <v>5247</v>
      </c>
      <c r="H3617" t="s">
        <v>8714</v>
      </c>
      <c r="I3617" t="s">
        <v>14</v>
      </c>
      <c r="J3617" t="s">
        <v>2454</v>
      </c>
      <c r="K3617">
        <v>16</v>
      </c>
      <c r="L3617" t="s">
        <v>5247</v>
      </c>
      <c r="M3617">
        <v>0</v>
      </c>
      <c r="N3617">
        <v>0.193607680534436</v>
      </c>
    </row>
    <row r="3618" spans="1:14">
      <c r="A3618" t="s">
        <v>3424</v>
      </c>
      <c r="B3618">
        <v>18</v>
      </c>
      <c r="C3618">
        <v>76661403</v>
      </c>
      <c r="D3618">
        <v>74373360</v>
      </c>
      <c r="E3618" t="s">
        <v>4448</v>
      </c>
      <c r="F3618">
        <v>0</v>
      </c>
      <c r="G3618" t="s">
        <v>5247</v>
      </c>
      <c r="H3618" t="s">
        <v>8715</v>
      </c>
      <c r="I3618" t="s">
        <v>14</v>
      </c>
      <c r="J3618" t="s">
        <v>2454</v>
      </c>
      <c r="K3618">
        <v>16</v>
      </c>
      <c r="L3618" t="s">
        <v>5247</v>
      </c>
      <c r="M3618">
        <v>0</v>
      </c>
      <c r="N3618">
        <v>0.193607680534436</v>
      </c>
    </row>
    <row r="3619" spans="1:14">
      <c r="A3619" t="s">
        <v>3425</v>
      </c>
      <c r="B3619">
        <v>16</v>
      </c>
      <c r="C3619">
        <v>87003237</v>
      </c>
      <c r="D3619">
        <v>87036843</v>
      </c>
      <c r="E3619" t="s">
        <v>4448</v>
      </c>
      <c r="F3619">
        <v>0</v>
      </c>
      <c r="G3619" t="s">
        <v>5247</v>
      </c>
      <c r="H3619" t="s">
        <v>8716</v>
      </c>
      <c r="I3619" t="s">
        <v>14</v>
      </c>
      <c r="J3619" t="s">
        <v>2454</v>
      </c>
      <c r="K3619">
        <v>16</v>
      </c>
      <c r="L3619" t="s">
        <v>5247</v>
      </c>
      <c r="M3619">
        <v>0</v>
      </c>
      <c r="N3619">
        <v>0.193607680534436</v>
      </c>
    </row>
    <row r="3620" spans="1:14">
      <c r="A3620" t="s">
        <v>3426</v>
      </c>
      <c r="B3620">
        <v>17</v>
      </c>
      <c r="C3620">
        <v>71336941</v>
      </c>
      <c r="D3620">
        <v>69333082</v>
      </c>
      <c r="E3620" t="s">
        <v>4448</v>
      </c>
      <c r="F3620">
        <v>0</v>
      </c>
      <c r="G3620" t="s">
        <v>5247</v>
      </c>
      <c r="H3620" t="s">
        <v>8717</v>
      </c>
      <c r="I3620" t="s">
        <v>10</v>
      </c>
      <c r="J3620" t="s">
        <v>2454</v>
      </c>
      <c r="K3620">
        <v>7</v>
      </c>
      <c r="L3620" t="s">
        <v>5247</v>
      </c>
      <c r="M3620">
        <v>0</v>
      </c>
      <c r="N3620">
        <v>0.35433043506668699</v>
      </c>
    </row>
    <row r="3621" spans="1:14">
      <c r="A3621" t="s">
        <v>3426</v>
      </c>
      <c r="B3621">
        <v>17</v>
      </c>
      <c r="C3621">
        <v>71336941</v>
      </c>
      <c r="D3621">
        <v>69333082</v>
      </c>
      <c r="E3621" t="s">
        <v>4448</v>
      </c>
      <c r="F3621">
        <v>0</v>
      </c>
      <c r="G3621" t="s">
        <v>5247</v>
      </c>
      <c r="H3621" t="s">
        <v>5794</v>
      </c>
      <c r="I3621" t="s">
        <v>13</v>
      </c>
      <c r="J3621" t="s">
        <v>2454</v>
      </c>
      <c r="K3621">
        <v>7</v>
      </c>
      <c r="L3621" t="s">
        <v>5247</v>
      </c>
      <c r="M3621">
        <v>0</v>
      </c>
      <c r="N3621">
        <v>0.35433043506668699</v>
      </c>
    </row>
    <row r="3622" spans="1:14">
      <c r="A3622" t="s">
        <v>3426</v>
      </c>
      <c r="B3622">
        <v>17</v>
      </c>
      <c r="C3622">
        <v>71336941</v>
      </c>
      <c r="D3622">
        <v>69333082</v>
      </c>
      <c r="E3622" t="s">
        <v>4448</v>
      </c>
      <c r="F3622">
        <v>0</v>
      </c>
      <c r="G3622" t="s">
        <v>5247</v>
      </c>
      <c r="H3622" t="s">
        <v>8718</v>
      </c>
      <c r="I3622" t="s">
        <v>14</v>
      </c>
      <c r="J3622" t="s">
        <v>2454</v>
      </c>
      <c r="K3622">
        <v>16</v>
      </c>
      <c r="L3622" t="s">
        <v>5247</v>
      </c>
      <c r="M3622">
        <v>0</v>
      </c>
      <c r="N3622">
        <v>0.193607680534436</v>
      </c>
    </row>
    <row r="3623" spans="1:14">
      <c r="A3623" t="s">
        <v>3427</v>
      </c>
      <c r="B3623">
        <v>17</v>
      </c>
      <c r="C3623">
        <v>12375155</v>
      </c>
      <c r="D3623">
        <v>12278472</v>
      </c>
      <c r="E3623" t="s">
        <v>4448</v>
      </c>
      <c r="F3623">
        <v>0</v>
      </c>
      <c r="G3623" t="s">
        <v>5247</v>
      </c>
      <c r="H3623" t="s">
        <v>8719</v>
      </c>
      <c r="I3623" t="s">
        <v>14</v>
      </c>
      <c r="J3623" t="s">
        <v>2454</v>
      </c>
      <c r="K3623">
        <v>16</v>
      </c>
      <c r="L3623" t="s">
        <v>5247</v>
      </c>
      <c r="M3623">
        <v>0</v>
      </c>
      <c r="N3623">
        <v>0.193607680534436</v>
      </c>
    </row>
    <row r="3624" spans="1:14">
      <c r="A3624" t="s">
        <v>3428</v>
      </c>
      <c r="B3624">
        <v>18</v>
      </c>
      <c r="C3624">
        <v>64808843</v>
      </c>
      <c r="D3624">
        <v>62476079</v>
      </c>
      <c r="E3624" t="s">
        <v>4448</v>
      </c>
      <c r="F3624">
        <v>0</v>
      </c>
      <c r="G3624" t="s">
        <v>5247</v>
      </c>
      <c r="H3624" t="s">
        <v>8720</v>
      </c>
      <c r="I3624" t="s">
        <v>13</v>
      </c>
      <c r="J3624" t="s">
        <v>2454</v>
      </c>
      <c r="K3624">
        <v>5</v>
      </c>
      <c r="L3624" t="s">
        <v>5247</v>
      </c>
      <c r="M3624">
        <v>3.1392529421349397E-17</v>
      </c>
      <c r="N3624">
        <v>0.43448246478317498</v>
      </c>
    </row>
    <row r="3625" spans="1:14">
      <c r="A3625" t="s">
        <v>3428</v>
      </c>
      <c r="B3625">
        <v>18</v>
      </c>
      <c r="C3625">
        <v>64808843</v>
      </c>
      <c r="D3625">
        <v>62476079</v>
      </c>
      <c r="E3625" t="s">
        <v>4448</v>
      </c>
      <c r="F3625">
        <v>0.25</v>
      </c>
      <c r="G3625" t="s">
        <v>5247</v>
      </c>
      <c r="H3625" t="s">
        <v>8721</v>
      </c>
      <c r="I3625" t="s">
        <v>14</v>
      </c>
      <c r="J3625" t="s">
        <v>2454</v>
      </c>
      <c r="K3625">
        <v>16</v>
      </c>
      <c r="L3625" t="s">
        <v>4506</v>
      </c>
      <c r="M3625">
        <v>0.10182067491213</v>
      </c>
      <c r="N3625">
        <v>0.49498316535508802</v>
      </c>
    </row>
    <row r="3626" spans="1:14">
      <c r="A3626" t="s">
        <v>3429</v>
      </c>
      <c r="B3626">
        <v>22</v>
      </c>
      <c r="C3626">
        <v>47296373</v>
      </c>
      <c r="D3626">
        <v>47692123</v>
      </c>
      <c r="E3626" t="s">
        <v>4448</v>
      </c>
      <c r="F3626">
        <v>7.0000000000000007E-2</v>
      </c>
      <c r="G3626" t="s">
        <v>5247</v>
      </c>
      <c r="H3626" t="s">
        <v>8722</v>
      </c>
      <c r="I3626" t="s">
        <v>14</v>
      </c>
      <c r="J3626" t="s">
        <v>2454</v>
      </c>
      <c r="K3626">
        <v>16</v>
      </c>
      <c r="L3626" t="s">
        <v>4543</v>
      </c>
      <c r="M3626">
        <v>1.34849283033924E-2</v>
      </c>
      <c r="N3626">
        <v>0.29301767695622299</v>
      </c>
    </row>
    <row r="3627" spans="1:14">
      <c r="A3627" t="s">
        <v>3430</v>
      </c>
      <c r="B3627">
        <v>10</v>
      </c>
      <c r="C3627">
        <v>4021707</v>
      </c>
      <c r="D3627">
        <v>4063899</v>
      </c>
      <c r="E3627" t="s">
        <v>4448</v>
      </c>
      <c r="F3627">
        <v>0.49</v>
      </c>
      <c r="G3627" t="s">
        <v>5247</v>
      </c>
      <c r="H3627" t="s">
        <v>8723</v>
      </c>
      <c r="I3627" t="s">
        <v>10</v>
      </c>
      <c r="J3627" t="s">
        <v>2454</v>
      </c>
      <c r="K3627">
        <v>5</v>
      </c>
      <c r="L3627" t="s">
        <v>4510</v>
      </c>
      <c r="M3627">
        <v>0.16480568364856299</v>
      </c>
      <c r="N3627">
        <v>0.82388396564709998</v>
      </c>
    </row>
    <row r="3628" spans="1:14">
      <c r="A3628" t="s">
        <v>3430</v>
      </c>
      <c r="B3628">
        <v>10</v>
      </c>
      <c r="C3628">
        <v>4021707</v>
      </c>
      <c r="D3628">
        <v>4063899</v>
      </c>
      <c r="E3628" t="s">
        <v>4448</v>
      </c>
      <c r="F3628">
        <v>0.2</v>
      </c>
      <c r="G3628" t="s">
        <v>5247</v>
      </c>
      <c r="H3628" t="s">
        <v>8724</v>
      </c>
      <c r="I3628" t="s">
        <v>14</v>
      </c>
      <c r="J3628" t="s">
        <v>2454</v>
      </c>
      <c r="K3628">
        <v>16</v>
      </c>
      <c r="L3628" t="s">
        <v>4484</v>
      </c>
      <c r="M3628">
        <v>7.2742662037867001E-2</v>
      </c>
      <c r="N3628">
        <v>0.44342194628279502</v>
      </c>
    </row>
    <row r="3629" spans="1:14">
      <c r="A3629" t="s">
        <v>3431</v>
      </c>
      <c r="B3629">
        <v>6</v>
      </c>
      <c r="C3629">
        <v>14639852</v>
      </c>
      <c r="D3629">
        <v>14640083</v>
      </c>
      <c r="E3629" t="s">
        <v>4448</v>
      </c>
      <c r="F3629">
        <v>0</v>
      </c>
      <c r="G3629" t="s">
        <v>5247</v>
      </c>
      <c r="H3629" t="s">
        <v>8725</v>
      </c>
      <c r="I3629" t="s">
        <v>14</v>
      </c>
      <c r="J3629" t="s">
        <v>2454</v>
      </c>
      <c r="K3629">
        <v>16</v>
      </c>
      <c r="L3629" t="s">
        <v>5247</v>
      </c>
      <c r="M3629">
        <v>0</v>
      </c>
      <c r="N3629">
        <v>0.193607680534436</v>
      </c>
    </row>
    <row r="3630" spans="1:14">
      <c r="A3630" t="s">
        <v>3432</v>
      </c>
      <c r="B3630">
        <v>8</v>
      </c>
      <c r="C3630">
        <v>136480017</v>
      </c>
      <c r="D3630">
        <v>137492260</v>
      </c>
      <c r="E3630" t="s">
        <v>4448</v>
      </c>
      <c r="F3630">
        <v>7.0000000000000007E-2</v>
      </c>
      <c r="G3630" t="s">
        <v>5247</v>
      </c>
      <c r="H3630" t="s">
        <v>8726</v>
      </c>
      <c r="I3630" t="s">
        <v>14</v>
      </c>
      <c r="J3630" t="s">
        <v>2454</v>
      </c>
      <c r="K3630">
        <v>16</v>
      </c>
      <c r="L3630" t="s">
        <v>4543</v>
      </c>
      <c r="M3630">
        <v>1.34849283033924E-2</v>
      </c>
      <c r="N3630">
        <v>0.29301767695622299</v>
      </c>
    </row>
    <row r="3631" spans="1:14">
      <c r="A3631" t="s">
        <v>3433</v>
      </c>
      <c r="B3631">
        <v>20</v>
      </c>
      <c r="C3631">
        <v>54961683</v>
      </c>
      <c r="D3631">
        <v>53578222</v>
      </c>
      <c r="E3631" t="s">
        <v>4448</v>
      </c>
      <c r="F3631">
        <v>0.01</v>
      </c>
      <c r="G3631" t="s">
        <v>5247</v>
      </c>
      <c r="H3631" t="s">
        <v>8727</v>
      </c>
      <c r="I3631" t="s">
        <v>14</v>
      </c>
      <c r="J3631" t="s">
        <v>2454</v>
      </c>
      <c r="K3631">
        <v>16</v>
      </c>
      <c r="L3631" t="s">
        <v>4525</v>
      </c>
      <c r="M3631">
        <v>3.8518796935948E-4</v>
      </c>
      <c r="N3631">
        <v>0.20935033895438801</v>
      </c>
    </row>
    <row r="3632" spans="1:14">
      <c r="A3632" t="s">
        <v>3434</v>
      </c>
      <c r="B3632">
        <v>9</v>
      </c>
      <c r="C3632">
        <v>107895677</v>
      </c>
      <c r="D3632">
        <v>110657958</v>
      </c>
      <c r="E3632" t="s">
        <v>4448</v>
      </c>
      <c r="F3632">
        <v>0</v>
      </c>
      <c r="G3632" t="s">
        <v>5247</v>
      </c>
      <c r="H3632" t="s">
        <v>8728</v>
      </c>
      <c r="I3632" t="s">
        <v>14</v>
      </c>
      <c r="J3632" t="s">
        <v>2454</v>
      </c>
      <c r="K3632">
        <v>16</v>
      </c>
      <c r="L3632" t="s">
        <v>5247</v>
      </c>
      <c r="M3632">
        <v>0</v>
      </c>
      <c r="N3632">
        <v>0.193607680534436</v>
      </c>
    </row>
    <row r="3633" spans="1:14">
      <c r="A3633" t="s">
        <v>3435</v>
      </c>
      <c r="B3633">
        <v>2</v>
      </c>
      <c r="C3633">
        <v>235205793</v>
      </c>
      <c r="D3633">
        <v>236114437</v>
      </c>
      <c r="E3633" t="s">
        <v>4448</v>
      </c>
      <c r="F3633">
        <v>0</v>
      </c>
      <c r="G3633" t="s">
        <v>5247</v>
      </c>
      <c r="H3633" t="s">
        <v>5223</v>
      </c>
      <c r="I3633" t="s">
        <v>10</v>
      </c>
      <c r="J3633" t="s">
        <v>2454</v>
      </c>
      <c r="K3633">
        <v>7</v>
      </c>
      <c r="L3633" t="s">
        <v>5247</v>
      </c>
      <c r="M3633">
        <v>0</v>
      </c>
      <c r="N3633">
        <v>0.35433043506668699</v>
      </c>
    </row>
    <row r="3634" spans="1:14">
      <c r="A3634" t="s">
        <v>3435</v>
      </c>
      <c r="B3634">
        <v>2</v>
      </c>
      <c r="C3634">
        <v>235205793</v>
      </c>
      <c r="D3634">
        <v>236114437</v>
      </c>
      <c r="E3634" t="s">
        <v>4448</v>
      </c>
      <c r="F3634">
        <v>0</v>
      </c>
      <c r="G3634" t="s">
        <v>5247</v>
      </c>
      <c r="H3634" t="s">
        <v>8729</v>
      </c>
      <c r="I3634" t="s">
        <v>13</v>
      </c>
      <c r="J3634" t="s">
        <v>2454</v>
      </c>
      <c r="K3634">
        <v>6</v>
      </c>
      <c r="L3634" t="s">
        <v>5247</v>
      </c>
      <c r="M3634">
        <v>0</v>
      </c>
      <c r="N3634">
        <v>0.39033428790216501</v>
      </c>
    </row>
    <row r="3635" spans="1:14">
      <c r="A3635" t="s">
        <v>3435</v>
      </c>
      <c r="B3635">
        <v>2</v>
      </c>
      <c r="C3635">
        <v>235205793</v>
      </c>
      <c r="D3635">
        <v>236114437</v>
      </c>
      <c r="E3635" t="s">
        <v>4448</v>
      </c>
      <c r="F3635">
        <v>0</v>
      </c>
      <c r="G3635" t="s">
        <v>5247</v>
      </c>
      <c r="H3635" t="s">
        <v>8730</v>
      </c>
      <c r="I3635" t="s">
        <v>14</v>
      </c>
      <c r="J3635" t="s">
        <v>2454</v>
      </c>
      <c r="K3635">
        <v>16</v>
      </c>
      <c r="L3635" t="s">
        <v>5247</v>
      </c>
      <c r="M3635">
        <v>0</v>
      </c>
      <c r="N3635">
        <v>0.193607680534436</v>
      </c>
    </row>
    <row r="3636" spans="1:14">
      <c r="A3636" t="s">
        <v>3436</v>
      </c>
      <c r="B3636">
        <v>12</v>
      </c>
      <c r="C3636">
        <v>115207462</v>
      </c>
      <c r="D3636">
        <v>115645267</v>
      </c>
      <c r="E3636" t="s">
        <v>4448</v>
      </c>
      <c r="F3636">
        <v>0</v>
      </c>
      <c r="G3636" t="s">
        <v>5247</v>
      </c>
      <c r="H3636" t="s">
        <v>8731</v>
      </c>
      <c r="I3636" t="s">
        <v>10</v>
      </c>
      <c r="J3636" t="s">
        <v>2454</v>
      </c>
      <c r="K3636">
        <v>6</v>
      </c>
      <c r="L3636" t="s">
        <v>5247</v>
      </c>
      <c r="M3636">
        <v>0</v>
      </c>
      <c r="N3636">
        <v>0.39033428790216501</v>
      </c>
    </row>
    <row r="3637" spans="1:14">
      <c r="A3637" t="s">
        <v>3436</v>
      </c>
      <c r="B3637">
        <v>12</v>
      </c>
      <c r="C3637">
        <v>115207462</v>
      </c>
      <c r="D3637">
        <v>115645267</v>
      </c>
      <c r="E3637" t="s">
        <v>4448</v>
      </c>
      <c r="F3637">
        <v>0</v>
      </c>
      <c r="G3637" t="s">
        <v>5247</v>
      </c>
      <c r="H3637" t="s">
        <v>8732</v>
      </c>
      <c r="I3637" t="s">
        <v>13</v>
      </c>
      <c r="J3637" t="s">
        <v>2454</v>
      </c>
      <c r="K3637">
        <v>7</v>
      </c>
      <c r="L3637" t="s">
        <v>5247</v>
      </c>
      <c r="M3637">
        <v>0</v>
      </c>
      <c r="N3637">
        <v>0.35433043506668699</v>
      </c>
    </row>
    <row r="3638" spans="1:14">
      <c r="A3638" t="s">
        <v>3436</v>
      </c>
      <c r="B3638">
        <v>12</v>
      </c>
      <c r="C3638">
        <v>115207462</v>
      </c>
      <c r="D3638">
        <v>115645267</v>
      </c>
      <c r="E3638" t="s">
        <v>4448</v>
      </c>
      <c r="F3638">
        <v>0</v>
      </c>
      <c r="G3638" t="s">
        <v>5247</v>
      </c>
      <c r="H3638" t="s">
        <v>8733</v>
      </c>
      <c r="I3638" t="s">
        <v>14</v>
      </c>
      <c r="J3638" t="s">
        <v>2454</v>
      </c>
      <c r="K3638">
        <v>16</v>
      </c>
      <c r="L3638" t="s">
        <v>5247</v>
      </c>
      <c r="M3638">
        <v>0</v>
      </c>
      <c r="N3638">
        <v>0.193607680534436</v>
      </c>
    </row>
    <row r="3639" spans="1:14">
      <c r="A3639" t="s">
        <v>3437</v>
      </c>
      <c r="B3639">
        <v>13</v>
      </c>
      <c r="C3639">
        <v>103695994</v>
      </c>
      <c r="D3639">
        <v>104348344</v>
      </c>
      <c r="E3639" t="s">
        <v>4448</v>
      </c>
      <c r="F3639">
        <v>0</v>
      </c>
      <c r="G3639" t="s">
        <v>5247</v>
      </c>
      <c r="H3639" t="s">
        <v>8734</v>
      </c>
      <c r="I3639" t="s">
        <v>10</v>
      </c>
      <c r="J3639" t="s">
        <v>2454</v>
      </c>
      <c r="K3639">
        <v>7</v>
      </c>
      <c r="L3639" t="s">
        <v>5247</v>
      </c>
      <c r="M3639">
        <v>0</v>
      </c>
      <c r="N3639">
        <v>0.35433043506668699</v>
      </c>
    </row>
    <row r="3640" spans="1:14">
      <c r="A3640" t="s">
        <v>3437</v>
      </c>
      <c r="B3640">
        <v>13</v>
      </c>
      <c r="C3640">
        <v>103695994</v>
      </c>
      <c r="D3640">
        <v>104348344</v>
      </c>
      <c r="E3640" t="s">
        <v>4448</v>
      </c>
      <c r="F3640">
        <v>0</v>
      </c>
      <c r="G3640" t="s">
        <v>5247</v>
      </c>
      <c r="H3640" t="s">
        <v>8735</v>
      </c>
      <c r="I3640" t="s">
        <v>13</v>
      </c>
      <c r="J3640" t="s">
        <v>2454</v>
      </c>
      <c r="K3640">
        <v>7</v>
      </c>
      <c r="L3640" t="s">
        <v>5247</v>
      </c>
      <c r="M3640">
        <v>0</v>
      </c>
      <c r="N3640">
        <v>0.35433043506668699</v>
      </c>
    </row>
    <row r="3641" spans="1:14">
      <c r="A3641" t="s">
        <v>3437</v>
      </c>
      <c r="B3641">
        <v>13</v>
      </c>
      <c r="C3641">
        <v>103695994</v>
      </c>
      <c r="D3641">
        <v>104348344</v>
      </c>
      <c r="E3641" t="s">
        <v>4448</v>
      </c>
      <c r="F3641">
        <v>0</v>
      </c>
      <c r="G3641" t="s">
        <v>5247</v>
      </c>
      <c r="H3641" t="s">
        <v>8736</v>
      </c>
      <c r="I3641" t="s">
        <v>14</v>
      </c>
      <c r="J3641" t="s">
        <v>2454</v>
      </c>
      <c r="K3641">
        <v>16</v>
      </c>
      <c r="L3641" t="s">
        <v>5247</v>
      </c>
      <c r="M3641">
        <v>0</v>
      </c>
      <c r="N3641">
        <v>0.193607680534436</v>
      </c>
    </row>
    <row r="3642" spans="1:14">
      <c r="A3642" t="s">
        <v>3438</v>
      </c>
      <c r="B3642">
        <v>14</v>
      </c>
      <c r="C3642">
        <v>82834478</v>
      </c>
      <c r="D3642">
        <v>83300822</v>
      </c>
      <c r="E3642" t="s">
        <v>4448</v>
      </c>
      <c r="F3642">
        <v>0.87</v>
      </c>
      <c r="G3642" t="s">
        <v>5247</v>
      </c>
      <c r="H3642" t="s">
        <v>8737</v>
      </c>
      <c r="I3642" t="s">
        <v>10</v>
      </c>
      <c r="J3642" t="s">
        <v>2454</v>
      </c>
      <c r="K3642">
        <v>5</v>
      </c>
      <c r="L3642" t="s">
        <v>4563</v>
      </c>
      <c r="M3642">
        <v>0.43541076306001097</v>
      </c>
      <c r="N3642">
        <v>0.98307221300044001</v>
      </c>
    </row>
    <row r="3643" spans="1:14">
      <c r="A3643" t="s">
        <v>3438</v>
      </c>
      <c r="B3643">
        <v>14</v>
      </c>
      <c r="C3643">
        <v>82834478</v>
      </c>
      <c r="D3643">
        <v>83300822</v>
      </c>
      <c r="E3643" t="s">
        <v>4448</v>
      </c>
      <c r="F3643">
        <v>0.89</v>
      </c>
      <c r="G3643" t="s">
        <v>5247</v>
      </c>
      <c r="H3643" t="s">
        <v>8738</v>
      </c>
      <c r="I3643" t="s">
        <v>13</v>
      </c>
      <c r="J3643" t="s">
        <v>2454</v>
      </c>
      <c r="K3643">
        <v>5</v>
      </c>
      <c r="L3643" t="s">
        <v>4462</v>
      </c>
      <c r="M3643">
        <v>0.45362766849419101</v>
      </c>
      <c r="N3643">
        <v>0.98747600897493304</v>
      </c>
    </row>
    <row r="3644" spans="1:14">
      <c r="A3644" t="s">
        <v>3438</v>
      </c>
      <c r="B3644">
        <v>14</v>
      </c>
      <c r="C3644">
        <v>82834478</v>
      </c>
      <c r="D3644">
        <v>83300822</v>
      </c>
      <c r="E3644" t="s">
        <v>4448</v>
      </c>
      <c r="F3644">
        <v>0.67</v>
      </c>
      <c r="G3644" t="s">
        <v>5247</v>
      </c>
      <c r="H3644" t="s">
        <v>8739</v>
      </c>
      <c r="I3644" t="s">
        <v>14</v>
      </c>
      <c r="J3644" t="s">
        <v>2454</v>
      </c>
      <c r="K3644">
        <v>16</v>
      </c>
      <c r="L3644" t="s">
        <v>4567</v>
      </c>
      <c r="M3644">
        <v>0.42758742496038799</v>
      </c>
      <c r="N3644">
        <v>0.84658596365790395</v>
      </c>
    </row>
    <row r="3645" spans="1:14">
      <c r="A3645" t="s">
        <v>3439</v>
      </c>
      <c r="B3645">
        <v>5</v>
      </c>
      <c r="C3645">
        <v>27973762</v>
      </c>
      <c r="D3645">
        <v>27973869</v>
      </c>
      <c r="E3645" t="s">
        <v>4448</v>
      </c>
      <c r="F3645">
        <v>0.16</v>
      </c>
      <c r="G3645" t="s">
        <v>5247</v>
      </c>
      <c r="H3645" t="s">
        <v>8740</v>
      </c>
      <c r="I3645" t="s">
        <v>14</v>
      </c>
      <c r="J3645" t="s">
        <v>2454</v>
      </c>
      <c r="K3645">
        <v>16</v>
      </c>
      <c r="L3645" t="s">
        <v>4545</v>
      </c>
      <c r="M3645">
        <v>5.1602574492917601E-2</v>
      </c>
      <c r="N3645">
        <v>0.40005064827049902</v>
      </c>
    </row>
    <row r="3646" spans="1:14">
      <c r="A3646" t="s">
        <v>3440</v>
      </c>
      <c r="B3646">
        <v>13</v>
      </c>
      <c r="C3646">
        <v>104422616</v>
      </c>
      <c r="D3646">
        <v>105074966</v>
      </c>
      <c r="E3646" t="s">
        <v>4448</v>
      </c>
      <c r="F3646">
        <v>0</v>
      </c>
      <c r="G3646" t="s">
        <v>5247</v>
      </c>
      <c r="H3646" t="s">
        <v>8564</v>
      </c>
      <c r="I3646" t="s">
        <v>14</v>
      </c>
      <c r="J3646" t="s">
        <v>2454</v>
      </c>
      <c r="K3646">
        <v>16</v>
      </c>
      <c r="L3646" t="s">
        <v>5247</v>
      </c>
      <c r="M3646">
        <v>0</v>
      </c>
      <c r="N3646">
        <v>0.193607680534436</v>
      </c>
    </row>
    <row r="3647" spans="1:14">
      <c r="A3647" t="s">
        <v>3441</v>
      </c>
      <c r="B3647">
        <v>13</v>
      </c>
      <c r="C3647">
        <v>106223138</v>
      </c>
      <c r="D3647">
        <v>106875487</v>
      </c>
      <c r="E3647" t="s">
        <v>4448</v>
      </c>
      <c r="F3647">
        <v>0</v>
      </c>
      <c r="G3647" t="s">
        <v>5247</v>
      </c>
      <c r="H3647" t="s">
        <v>8741</v>
      </c>
      <c r="I3647" t="s">
        <v>10</v>
      </c>
      <c r="J3647" t="s">
        <v>2454</v>
      </c>
      <c r="K3647">
        <v>7</v>
      </c>
      <c r="L3647" t="s">
        <v>5247</v>
      </c>
      <c r="M3647">
        <v>0</v>
      </c>
      <c r="N3647">
        <v>0.35433043506668699</v>
      </c>
    </row>
    <row r="3648" spans="1:14">
      <c r="A3648" t="s">
        <v>3441</v>
      </c>
      <c r="B3648">
        <v>13</v>
      </c>
      <c r="C3648">
        <v>106223138</v>
      </c>
      <c r="D3648">
        <v>106875487</v>
      </c>
      <c r="E3648" t="s">
        <v>4448</v>
      </c>
      <c r="F3648">
        <v>0</v>
      </c>
      <c r="G3648" t="s">
        <v>5247</v>
      </c>
      <c r="H3648" t="s">
        <v>8742</v>
      </c>
      <c r="I3648" t="s">
        <v>13</v>
      </c>
      <c r="J3648" t="s">
        <v>2454</v>
      </c>
      <c r="K3648">
        <v>7</v>
      </c>
      <c r="L3648" t="s">
        <v>5247</v>
      </c>
      <c r="M3648">
        <v>0</v>
      </c>
      <c r="N3648">
        <v>0.35433043506668699</v>
      </c>
    </row>
    <row r="3649" spans="1:14">
      <c r="A3649" t="s">
        <v>3441</v>
      </c>
      <c r="B3649">
        <v>13</v>
      </c>
      <c r="C3649">
        <v>106223138</v>
      </c>
      <c r="D3649">
        <v>106875487</v>
      </c>
      <c r="E3649" t="s">
        <v>4448</v>
      </c>
      <c r="F3649">
        <v>0.25</v>
      </c>
      <c r="G3649" t="s">
        <v>5247</v>
      </c>
      <c r="H3649" t="s">
        <v>8743</v>
      </c>
      <c r="I3649" t="s">
        <v>14</v>
      </c>
      <c r="J3649" t="s">
        <v>2454</v>
      </c>
      <c r="K3649">
        <v>16</v>
      </c>
      <c r="L3649" t="s">
        <v>4506</v>
      </c>
      <c r="M3649">
        <v>0.10182067491213</v>
      </c>
      <c r="N3649">
        <v>0.49498316535508802</v>
      </c>
    </row>
    <row r="3650" spans="1:14">
      <c r="A3650" t="s">
        <v>3442</v>
      </c>
      <c r="B3650">
        <v>21</v>
      </c>
      <c r="C3650">
        <v>24565357</v>
      </c>
      <c r="D3650">
        <v>25937671</v>
      </c>
      <c r="E3650" t="s">
        <v>4448</v>
      </c>
      <c r="F3650">
        <v>0.87</v>
      </c>
      <c r="G3650" t="s">
        <v>5247</v>
      </c>
      <c r="H3650" t="s">
        <v>8744</v>
      </c>
      <c r="I3650" t="s">
        <v>10</v>
      </c>
      <c r="J3650" t="s">
        <v>2454</v>
      </c>
      <c r="K3650">
        <v>5</v>
      </c>
      <c r="L3650" t="s">
        <v>4563</v>
      </c>
      <c r="M3650">
        <v>0.43541076306001097</v>
      </c>
      <c r="N3650">
        <v>0.98307221300044001</v>
      </c>
    </row>
    <row r="3651" spans="1:14">
      <c r="A3651" t="s">
        <v>3442</v>
      </c>
      <c r="B3651">
        <v>21</v>
      </c>
      <c r="C3651">
        <v>24565357</v>
      </c>
      <c r="D3651">
        <v>25937671</v>
      </c>
      <c r="E3651" t="s">
        <v>4448</v>
      </c>
      <c r="F3651">
        <v>0.57999999999999996</v>
      </c>
      <c r="G3651" t="s">
        <v>5247</v>
      </c>
      <c r="H3651" t="s">
        <v>8745</v>
      </c>
      <c r="I3651" t="s">
        <v>13</v>
      </c>
      <c r="J3651" t="s">
        <v>2454</v>
      </c>
      <c r="K3651">
        <v>6</v>
      </c>
      <c r="L3651" t="s">
        <v>4461</v>
      </c>
      <c r="M3651">
        <v>0.238836905415827</v>
      </c>
      <c r="N3651">
        <v>0.85870960851982703</v>
      </c>
    </row>
    <row r="3652" spans="1:14">
      <c r="A3652" t="s">
        <v>3442</v>
      </c>
      <c r="B3652">
        <v>21</v>
      </c>
      <c r="C3652">
        <v>24565357</v>
      </c>
      <c r="D3652">
        <v>25937671</v>
      </c>
      <c r="E3652" t="s">
        <v>4448</v>
      </c>
      <c r="F3652">
        <v>0.49</v>
      </c>
      <c r="G3652" t="s">
        <v>5247</v>
      </c>
      <c r="H3652" t="s">
        <v>8746</v>
      </c>
      <c r="I3652" t="s">
        <v>14</v>
      </c>
      <c r="J3652" t="s">
        <v>2454</v>
      </c>
      <c r="K3652">
        <v>16</v>
      </c>
      <c r="L3652" t="s">
        <v>4510</v>
      </c>
      <c r="M3652">
        <v>0.27196719773616401</v>
      </c>
      <c r="N3652">
        <v>0.71190495587452496</v>
      </c>
    </row>
    <row r="3653" spans="1:14">
      <c r="A3653" t="s">
        <v>3443</v>
      </c>
      <c r="B3653">
        <v>13</v>
      </c>
      <c r="C3653">
        <v>54373110</v>
      </c>
      <c r="D3653">
        <v>54947245</v>
      </c>
      <c r="E3653" t="s">
        <v>4448</v>
      </c>
      <c r="F3653">
        <v>0.11</v>
      </c>
      <c r="G3653" t="s">
        <v>5247</v>
      </c>
      <c r="H3653" t="s">
        <v>8747</v>
      </c>
      <c r="I3653" t="s">
        <v>14</v>
      </c>
      <c r="J3653" t="s">
        <v>2454</v>
      </c>
      <c r="K3653">
        <v>16</v>
      </c>
      <c r="L3653" t="s">
        <v>4483</v>
      </c>
      <c r="M3653">
        <v>2.8486301613217201E-2</v>
      </c>
      <c r="N3653">
        <v>0.34252768920364302</v>
      </c>
    </row>
    <row r="3654" spans="1:14">
      <c r="A3654" t="s">
        <v>3444</v>
      </c>
      <c r="B3654">
        <v>13</v>
      </c>
      <c r="C3654">
        <v>82008575</v>
      </c>
      <c r="D3654">
        <v>82582710</v>
      </c>
      <c r="E3654" t="s">
        <v>4448</v>
      </c>
      <c r="F3654">
        <v>0</v>
      </c>
      <c r="G3654" t="s">
        <v>5247</v>
      </c>
      <c r="H3654" t="s">
        <v>8748</v>
      </c>
      <c r="I3654" t="s">
        <v>14</v>
      </c>
      <c r="J3654" t="s">
        <v>2454</v>
      </c>
      <c r="K3654">
        <v>16</v>
      </c>
      <c r="L3654" t="s">
        <v>5247</v>
      </c>
      <c r="M3654">
        <v>0</v>
      </c>
      <c r="N3654">
        <v>0.193607680534436</v>
      </c>
    </row>
    <row r="3655" spans="1:14">
      <c r="A3655" t="s">
        <v>3445</v>
      </c>
      <c r="B3655">
        <v>8</v>
      </c>
      <c r="C3655">
        <v>137234090</v>
      </c>
      <c r="D3655">
        <v>138246333</v>
      </c>
      <c r="E3655" t="s">
        <v>4448</v>
      </c>
      <c r="F3655">
        <v>0.26</v>
      </c>
      <c r="G3655" t="s">
        <v>5247</v>
      </c>
      <c r="H3655" t="s">
        <v>8749</v>
      </c>
      <c r="I3655" t="s">
        <v>14</v>
      </c>
      <c r="J3655" t="s">
        <v>2454</v>
      </c>
      <c r="K3655">
        <v>16</v>
      </c>
      <c r="L3655" t="s">
        <v>4459</v>
      </c>
      <c r="M3655">
        <v>0.10794835711853</v>
      </c>
      <c r="N3655">
        <v>0.50498332953799996</v>
      </c>
    </row>
    <row r="3656" spans="1:14">
      <c r="A3656" t="s">
        <v>3446</v>
      </c>
      <c r="B3656">
        <v>12</v>
      </c>
      <c r="C3656">
        <v>115693582</v>
      </c>
      <c r="D3656">
        <v>116131387</v>
      </c>
      <c r="E3656" t="s">
        <v>4448</v>
      </c>
      <c r="F3656">
        <v>0.36</v>
      </c>
      <c r="G3656" t="s">
        <v>5247</v>
      </c>
      <c r="H3656" t="s">
        <v>8750</v>
      </c>
      <c r="I3656" t="s">
        <v>14</v>
      </c>
      <c r="J3656" t="s">
        <v>2454</v>
      </c>
      <c r="K3656">
        <v>16</v>
      </c>
      <c r="L3656" t="s">
        <v>4445</v>
      </c>
      <c r="M3656">
        <v>0.17416871224401401</v>
      </c>
      <c r="N3656">
        <v>0.60004143830562895</v>
      </c>
    </row>
    <row r="3657" spans="1:14">
      <c r="A3657" t="s">
        <v>3447</v>
      </c>
      <c r="B3657">
        <v>6</v>
      </c>
      <c r="C3657">
        <v>9492160</v>
      </c>
      <c r="D3657">
        <v>9492393</v>
      </c>
      <c r="E3657" t="s">
        <v>4448</v>
      </c>
      <c r="F3657">
        <v>0</v>
      </c>
      <c r="G3657" t="s">
        <v>5247</v>
      </c>
      <c r="H3657" t="s">
        <v>8751</v>
      </c>
      <c r="I3657" t="s">
        <v>14</v>
      </c>
      <c r="J3657" t="s">
        <v>2454</v>
      </c>
      <c r="K3657">
        <v>16</v>
      </c>
      <c r="L3657" t="s">
        <v>5247</v>
      </c>
      <c r="M3657">
        <v>0</v>
      </c>
      <c r="N3657">
        <v>0.193607680534436</v>
      </c>
    </row>
    <row r="3658" spans="1:14">
      <c r="A3658" t="s">
        <v>3448</v>
      </c>
      <c r="B3658">
        <v>6</v>
      </c>
      <c r="C3658">
        <v>23289212</v>
      </c>
      <c r="D3658">
        <v>23289440</v>
      </c>
      <c r="E3658" t="s">
        <v>4448</v>
      </c>
      <c r="F3658">
        <v>0.09</v>
      </c>
      <c r="G3658" t="s">
        <v>5247</v>
      </c>
      <c r="H3658" t="s">
        <v>8752</v>
      </c>
      <c r="I3658" t="s">
        <v>10</v>
      </c>
      <c r="J3658" t="s">
        <v>2454</v>
      </c>
      <c r="K3658">
        <v>6</v>
      </c>
      <c r="L3658" t="s">
        <v>4562</v>
      </c>
      <c r="M3658">
        <v>1.0078232144173501E-2</v>
      </c>
      <c r="N3658">
        <v>0.48999588393560201</v>
      </c>
    </row>
    <row r="3659" spans="1:14">
      <c r="A3659" t="s">
        <v>3448</v>
      </c>
      <c r="B3659">
        <v>6</v>
      </c>
      <c r="C3659">
        <v>23289212</v>
      </c>
      <c r="D3659">
        <v>23289440</v>
      </c>
      <c r="E3659" t="s">
        <v>4448</v>
      </c>
      <c r="F3659">
        <v>0</v>
      </c>
      <c r="G3659" t="s">
        <v>5247</v>
      </c>
      <c r="H3659" t="s">
        <v>5218</v>
      </c>
      <c r="I3659" t="s">
        <v>13</v>
      </c>
      <c r="J3659" t="s">
        <v>2454</v>
      </c>
      <c r="K3659">
        <v>5</v>
      </c>
      <c r="L3659" t="s">
        <v>5247</v>
      </c>
      <c r="M3659">
        <v>3.1392529421349397E-17</v>
      </c>
      <c r="N3659">
        <v>0.43448246478317498</v>
      </c>
    </row>
    <row r="3660" spans="1:14">
      <c r="A3660" t="s">
        <v>3448</v>
      </c>
      <c r="B3660">
        <v>6</v>
      </c>
      <c r="C3660">
        <v>23289212</v>
      </c>
      <c r="D3660">
        <v>23289440</v>
      </c>
      <c r="E3660" t="s">
        <v>4448</v>
      </c>
      <c r="F3660">
        <v>0</v>
      </c>
      <c r="G3660" t="s">
        <v>5247</v>
      </c>
      <c r="H3660" t="s">
        <v>8753</v>
      </c>
      <c r="I3660" t="s">
        <v>14</v>
      </c>
      <c r="J3660" t="s">
        <v>2454</v>
      </c>
      <c r="K3660">
        <v>16</v>
      </c>
      <c r="L3660" t="s">
        <v>5247</v>
      </c>
      <c r="M3660">
        <v>0</v>
      </c>
      <c r="N3660">
        <v>0.193607680534436</v>
      </c>
    </row>
    <row r="3661" spans="1:14">
      <c r="A3661" t="s">
        <v>3449</v>
      </c>
      <c r="B3661">
        <v>6</v>
      </c>
      <c r="C3661">
        <v>9408259</v>
      </c>
      <c r="D3661">
        <v>9408492</v>
      </c>
      <c r="E3661" t="s">
        <v>4448</v>
      </c>
      <c r="F3661">
        <v>0</v>
      </c>
      <c r="G3661" t="s">
        <v>5247</v>
      </c>
      <c r="H3661" t="s">
        <v>8754</v>
      </c>
      <c r="I3661" t="s">
        <v>14</v>
      </c>
      <c r="J3661" t="s">
        <v>2454</v>
      </c>
      <c r="K3661">
        <v>16</v>
      </c>
      <c r="L3661" t="s">
        <v>5247</v>
      </c>
      <c r="M3661">
        <v>0</v>
      </c>
      <c r="N3661">
        <v>0.193607680534436</v>
      </c>
    </row>
    <row r="3662" spans="1:14">
      <c r="A3662" t="s">
        <v>3450</v>
      </c>
      <c r="B3662">
        <v>9</v>
      </c>
      <c r="C3662">
        <v>108381812</v>
      </c>
      <c r="D3662">
        <v>111144092</v>
      </c>
      <c r="E3662" t="s">
        <v>4448</v>
      </c>
      <c r="F3662">
        <v>0</v>
      </c>
      <c r="G3662" t="s">
        <v>5247</v>
      </c>
      <c r="H3662" t="s">
        <v>8755</v>
      </c>
      <c r="I3662" t="s">
        <v>14</v>
      </c>
      <c r="J3662" t="s">
        <v>2454</v>
      </c>
      <c r="K3662">
        <v>16</v>
      </c>
      <c r="L3662" t="s">
        <v>5247</v>
      </c>
      <c r="M3662">
        <v>0</v>
      </c>
      <c r="N3662">
        <v>0.193607680534436</v>
      </c>
    </row>
    <row r="3663" spans="1:14">
      <c r="A3663" t="s">
        <v>3451</v>
      </c>
      <c r="B3663">
        <v>6</v>
      </c>
      <c r="C3663">
        <v>23261491</v>
      </c>
      <c r="D3663">
        <v>23261719</v>
      </c>
      <c r="E3663" t="s">
        <v>4448</v>
      </c>
      <c r="F3663">
        <v>0</v>
      </c>
      <c r="G3663" t="s">
        <v>5247</v>
      </c>
      <c r="H3663" t="s">
        <v>8756</v>
      </c>
      <c r="I3663" t="s">
        <v>14</v>
      </c>
      <c r="J3663" t="s">
        <v>2454</v>
      </c>
      <c r="K3663">
        <v>16</v>
      </c>
      <c r="L3663" t="s">
        <v>5247</v>
      </c>
      <c r="M3663">
        <v>0</v>
      </c>
      <c r="N3663">
        <v>0.193607680534436</v>
      </c>
    </row>
    <row r="3664" spans="1:14">
      <c r="A3664" t="s">
        <v>3452</v>
      </c>
      <c r="B3664">
        <v>6</v>
      </c>
      <c r="C3664">
        <v>14652938</v>
      </c>
      <c r="D3664">
        <v>14653169</v>
      </c>
      <c r="E3664" t="s">
        <v>4448</v>
      </c>
      <c r="F3664">
        <v>0.23</v>
      </c>
      <c r="G3664" t="s">
        <v>5247</v>
      </c>
      <c r="H3664" t="s">
        <v>8757</v>
      </c>
      <c r="I3664" t="s">
        <v>10</v>
      </c>
      <c r="J3664" t="s">
        <v>2454</v>
      </c>
      <c r="K3664">
        <v>5</v>
      </c>
      <c r="L3664" t="s">
        <v>4478</v>
      </c>
      <c r="M3664">
        <v>4.6131675776357399E-2</v>
      </c>
      <c r="N3664">
        <v>0.64848885520655697</v>
      </c>
    </row>
    <row r="3665" spans="1:14">
      <c r="A3665" t="s">
        <v>3452</v>
      </c>
      <c r="B3665">
        <v>6</v>
      </c>
      <c r="C3665">
        <v>14652938</v>
      </c>
      <c r="D3665">
        <v>14653169</v>
      </c>
      <c r="E3665" t="s">
        <v>4448</v>
      </c>
      <c r="F3665">
        <v>0.17</v>
      </c>
      <c r="G3665" t="s">
        <v>5247</v>
      </c>
      <c r="H3665" t="s">
        <v>8758</v>
      </c>
      <c r="I3665" t="s">
        <v>13</v>
      </c>
      <c r="J3665" t="s">
        <v>2454</v>
      </c>
      <c r="K3665">
        <v>5</v>
      </c>
      <c r="L3665" t="s">
        <v>4509</v>
      </c>
      <c r="M3665">
        <v>2.7261974104180301E-2</v>
      </c>
      <c r="N3665">
        <v>0.59949645265271501</v>
      </c>
    </row>
    <row r="3666" spans="1:14">
      <c r="A3666" t="s">
        <v>3452</v>
      </c>
      <c r="B3666">
        <v>6</v>
      </c>
      <c r="C3666">
        <v>14652938</v>
      </c>
      <c r="D3666">
        <v>14653169</v>
      </c>
      <c r="E3666" t="s">
        <v>4448</v>
      </c>
      <c r="F3666">
        <v>0.37</v>
      </c>
      <c r="G3666" t="s">
        <v>5247</v>
      </c>
      <c r="H3666" t="s">
        <v>8759</v>
      </c>
      <c r="I3666" t="s">
        <v>14</v>
      </c>
      <c r="J3666" t="s">
        <v>2454</v>
      </c>
      <c r="K3666">
        <v>16</v>
      </c>
      <c r="L3666" t="s">
        <v>4505</v>
      </c>
      <c r="M3666">
        <v>0.18124511290142301</v>
      </c>
      <c r="N3666">
        <v>0.60909288403753004</v>
      </c>
    </row>
    <row r="3667" spans="1:14">
      <c r="A3667" t="s">
        <v>3453</v>
      </c>
      <c r="B3667">
        <v>13</v>
      </c>
      <c r="C3667">
        <v>21842062</v>
      </c>
      <c r="D3667">
        <v>22416201</v>
      </c>
      <c r="E3667" t="s">
        <v>4448</v>
      </c>
      <c r="F3667">
        <v>0</v>
      </c>
      <c r="G3667" t="s">
        <v>5247</v>
      </c>
      <c r="H3667" t="s">
        <v>8760</v>
      </c>
      <c r="I3667" t="s">
        <v>14</v>
      </c>
      <c r="J3667" t="s">
        <v>2454</v>
      </c>
      <c r="K3667">
        <v>16</v>
      </c>
      <c r="L3667" t="s">
        <v>5247</v>
      </c>
      <c r="M3667">
        <v>0</v>
      </c>
      <c r="N3667">
        <v>0.193607680534436</v>
      </c>
    </row>
    <row r="3668" spans="1:14">
      <c r="A3668" t="s">
        <v>3454</v>
      </c>
      <c r="B3668">
        <v>13</v>
      </c>
      <c r="C3668">
        <v>70581037</v>
      </c>
      <c r="D3668">
        <v>71155169</v>
      </c>
      <c r="E3668" t="s">
        <v>4448</v>
      </c>
      <c r="F3668">
        <v>0.34</v>
      </c>
      <c r="G3668" t="s">
        <v>5247</v>
      </c>
      <c r="H3668" t="s">
        <v>8761</v>
      </c>
      <c r="I3668" t="s">
        <v>13</v>
      </c>
      <c r="J3668" t="s">
        <v>2454</v>
      </c>
      <c r="K3668">
        <v>5</v>
      </c>
      <c r="L3668" t="s">
        <v>4565</v>
      </c>
      <c r="M3668">
        <v>8.96257980918721E-2</v>
      </c>
      <c r="N3668">
        <v>0.72940859063874397</v>
      </c>
    </row>
    <row r="3669" spans="1:14">
      <c r="A3669" t="s">
        <v>3454</v>
      </c>
      <c r="B3669">
        <v>13</v>
      </c>
      <c r="C3669">
        <v>70581037</v>
      </c>
      <c r="D3669">
        <v>71155169</v>
      </c>
      <c r="E3669" t="s">
        <v>4448</v>
      </c>
      <c r="F3669">
        <v>0.02</v>
      </c>
      <c r="G3669" t="s">
        <v>5247</v>
      </c>
      <c r="H3669" t="s">
        <v>8762</v>
      </c>
      <c r="I3669" t="s">
        <v>14</v>
      </c>
      <c r="J3669" t="s">
        <v>2454</v>
      </c>
      <c r="K3669">
        <v>16</v>
      </c>
      <c r="L3669" t="s">
        <v>4475</v>
      </c>
      <c r="M3669">
        <v>1.4372521617873901E-3</v>
      </c>
      <c r="N3669">
        <v>0.224426121151272</v>
      </c>
    </row>
    <row r="3670" spans="1:14">
      <c r="A3670" t="s">
        <v>3455</v>
      </c>
      <c r="B3670">
        <v>13</v>
      </c>
      <c r="C3670">
        <v>70636539</v>
      </c>
      <c r="D3670">
        <v>71210671</v>
      </c>
      <c r="E3670" t="s">
        <v>4448</v>
      </c>
      <c r="F3670">
        <v>0.75</v>
      </c>
      <c r="G3670" t="s">
        <v>5247</v>
      </c>
      <c r="H3670" t="s">
        <v>8763</v>
      </c>
      <c r="I3670" t="s">
        <v>13</v>
      </c>
      <c r="J3670" t="s">
        <v>2454</v>
      </c>
      <c r="K3670">
        <v>5</v>
      </c>
      <c r="L3670" t="s">
        <v>4467</v>
      </c>
      <c r="M3670">
        <v>0.33598799491185499</v>
      </c>
      <c r="N3670">
        <v>0.94677077269655696</v>
      </c>
    </row>
    <row r="3671" spans="1:14">
      <c r="A3671" t="s">
        <v>3455</v>
      </c>
      <c r="B3671">
        <v>13</v>
      </c>
      <c r="C3671">
        <v>70636539</v>
      </c>
      <c r="D3671">
        <v>71210671</v>
      </c>
      <c r="E3671" t="s">
        <v>4448</v>
      </c>
      <c r="F3671">
        <v>0.46</v>
      </c>
      <c r="G3671" t="s">
        <v>5247</v>
      </c>
      <c r="H3671" t="s">
        <v>8764</v>
      </c>
      <c r="I3671" t="s">
        <v>14</v>
      </c>
      <c r="J3671" t="s">
        <v>2454</v>
      </c>
      <c r="K3671">
        <v>16</v>
      </c>
      <c r="L3671" t="s">
        <v>4458</v>
      </c>
      <c r="M3671">
        <v>0.248308389151675</v>
      </c>
      <c r="N3671">
        <v>0.68718022529108003</v>
      </c>
    </row>
    <row r="3672" spans="1:14">
      <c r="A3672" t="s">
        <v>3456</v>
      </c>
      <c r="B3672">
        <v>13</v>
      </c>
      <c r="C3672">
        <v>82369532</v>
      </c>
      <c r="D3672">
        <v>82943667</v>
      </c>
      <c r="E3672" t="s">
        <v>4448</v>
      </c>
      <c r="F3672">
        <v>0</v>
      </c>
      <c r="G3672" t="s">
        <v>5247</v>
      </c>
      <c r="H3672" t="s">
        <v>8765</v>
      </c>
      <c r="I3672" t="s">
        <v>14</v>
      </c>
      <c r="J3672" t="s">
        <v>2454</v>
      </c>
      <c r="K3672">
        <v>16</v>
      </c>
      <c r="L3672" t="s">
        <v>5247</v>
      </c>
      <c r="M3672">
        <v>0</v>
      </c>
      <c r="N3672">
        <v>0.193607680534436</v>
      </c>
    </row>
    <row r="3673" spans="1:14">
      <c r="A3673" t="s">
        <v>3457</v>
      </c>
      <c r="B3673">
        <v>13</v>
      </c>
      <c r="C3673">
        <v>104547800</v>
      </c>
      <c r="D3673">
        <v>105200151</v>
      </c>
      <c r="E3673" t="s">
        <v>4448</v>
      </c>
      <c r="F3673">
        <v>0.02</v>
      </c>
      <c r="G3673" t="s">
        <v>5247</v>
      </c>
      <c r="H3673" t="s">
        <v>8766</v>
      </c>
      <c r="I3673" t="s">
        <v>14</v>
      </c>
      <c r="J3673" t="s">
        <v>2454</v>
      </c>
      <c r="K3673">
        <v>16</v>
      </c>
      <c r="L3673" t="s">
        <v>4475</v>
      </c>
      <c r="M3673">
        <v>1.4372521617873901E-3</v>
      </c>
      <c r="N3673">
        <v>0.224426121151272</v>
      </c>
    </row>
    <row r="3674" spans="1:14">
      <c r="A3674" t="s">
        <v>3458</v>
      </c>
      <c r="B3674">
        <v>9</v>
      </c>
      <c r="C3674">
        <v>25491362</v>
      </c>
      <c r="D3674">
        <v>25491360</v>
      </c>
      <c r="E3674" t="s">
        <v>4448</v>
      </c>
      <c r="F3674">
        <v>1</v>
      </c>
      <c r="G3674" t="s">
        <v>5247</v>
      </c>
      <c r="H3674" t="s">
        <v>8767</v>
      </c>
      <c r="I3674" t="s">
        <v>10</v>
      </c>
      <c r="J3674" t="s">
        <v>2454</v>
      </c>
      <c r="K3674">
        <v>6</v>
      </c>
      <c r="L3674" t="s">
        <v>5273</v>
      </c>
      <c r="M3674">
        <v>0.60966571209783504</v>
      </c>
      <c r="N3674">
        <v>1</v>
      </c>
    </row>
    <row r="3675" spans="1:14">
      <c r="A3675" t="s">
        <v>3458</v>
      </c>
      <c r="B3675">
        <v>9</v>
      </c>
      <c r="C3675">
        <v>25491362</v>
      </c>
      <c r="D3675">
        <v>25491360</v>
      </c>
      <c r="E3675" t="s">
        <v>4448</v>
      </c>
      <c r="F3675">
        <v>0.62</v>
      </c>
      <c r="G3675" t="s">
        <v>5247</v>
      </c>
      <c r="H3675" t="s">
        <v>8768</v>
      </c>
      <c r="I3675" t="s">
        <v>14</v>
      </c>
      <c r="J3675" t="s">
        <v>2454</v>
      </c>
      <c r="K3675">
        <v>16</v>
      </c>
      <c r="L3675" t="s">
        <v>4522</v>
      </c>
      <c r="M3675">
        <v>0.38193286741273502</v>
      </c>
      <c r="N3675">
        <v>0.81160128925899999</v>
      </c>
    </row>
    <row r="3676" spans="1:14">
      <c r="A3676" t="s">
        <v>3459</v>
      </c>
      <c r="B3676">
        <v>13</v>
      </c>
      <c r="C3676">
        <v>106263673</v>
      </c>
      <c r="D3676">
        <v>106916022</v>
      </c>
      <c r="E3676" t="s">
        <v>4448</v>
      </c>
      <c r="F3676">
        <v>0.31</v>
      </c>
      <c r="G3676" t="s">
        <v>5247</v>
      </c>
      <c r="H3676" t="s">
        <v>8769</v>
      </c>
      <c r="I3676" t="s">
        <v>10</v>
      </c>
      <c r="J3676" t="s">
        <v>2454</v>
      </c>
      <c r="K3676">
        <v>6</v>
      </c>
      <c r="L3676" t="s">
        <v>4485</v>
      </c>
      <c r="M3676">
        <v>8.5847019858870693E-2</v>
      </c>
      <c r="N3676">
        <v>0.68248000954395205</v>
      </c>
    </row>
    <row r="3677" spans="1:14">
      <c r="A3677" t="s">
        <v>3459</v>
      </c>
      <c r="B3677">
        <v>13</v>
      </c>
      <c r="C3677">
        <v>106263673</v>
      </c>
      <c r="D3677">
        <v>106916022</v>
      </c>
      <c r="E3677" t="s">
        <v>4448</v>
      </c>
      <c r="F3677">
        <v>0.28999999999999998</v>
      </c>
      <c r="G3677" t="s">
        <v>5247</v>
      </c>
      <c r="H3677" t="s">
        <v>8770</v>
      </c>
      <c r="I3677" t="s">
        <v>13</v>
      </c>
      <c r="J3677" t="s">
        <v>2454</v>
      </c>
      <c r="K3677">
        <v>6</v>
      </c>
      <c r="L3677" t="s">
        <v>4488</v>
      </c>
      <c r="M3677">
        <v>7.6861841305704198E-2</v>
      </c>
      <c r="N3677">
        <v>0.66707855961320495</v>
      </c>
    </row>
    <row r="3678" spans="1:14">
      <c r="A3678" t="s">
        <v>3459</v>
      </c>
      <c r="B3678">
        <v>13</v>
      </c>
      <c r="C3678">
        <v>106263673</v>
      </c>
      <c r="D3678">
        <v>106916022</v>
      </c>
      <c r="E3678" t="s">
        <v>4448</v>
      </c>
      <c r="F3678">
        <v>0.34</v>
      </c>
      <c r="G3678" t="s">
        <v>5247</v>
      </c>
      <c r="H3678" t="s">
        <v>8771</v>
      </c>
      <c r="I3678" t="s">
        <v>14</v>
      </c>
      <c r="J3678" t="s">
        <v>2454</v>
      </c>
      <c r="K3678">
        <v>16</v>
      </c>
      <c r="L3678" t="s">
        <v>4565</v>
      </c>
      <c r="M3678">
        <v>0.16025192850287201</v>
      </c>
      <c r="N3678">
        <v>0.58170252926814703</v>
      </c>
    </row>
    <row r="3679" spans="1:14">
      <c r="A3679" t="s">
        <v>3460</v>
      </c>
      <c r="B3679">
        <v>13</v>
      </c>
      <c r="C3679">
        <v>103925841</v>
      </c>
      <c r="D3679">
        <v>104578191</v>
      </c>
      <c r="E3679" t="s">
        <v>4448</v>
      </c>
      <c r="F3679">
        <v>0</v>
      </c>
      <c r="G3679" t="s">
        <v>5247</v>
      </c>
      <c r="H3679" t="s">
        <v>8772</v>
      </c>
      <c r="I3679" t="s">
        <v>14</v>
      </c>
      <c r="J3679" t="s">
        <v>2454</v>
      </c>
      <c r="K3679">
        <v>16</v>
      </c>
      <c r="L3679" t="s">
        <v>5247</v>
      </c>
      <c r="M3679">
        <v>0</v>
      </c>
      <c r="N3679">
        <v>0.193607680534436</v>
      </c>
    </row>
    <row r="3680" spans="1:14">
      <c r="A3680" t="s">
        <v>3461</v>
      </c>
      <c r="B3680">
        <v>13</v>
      </c>
      <c r="C3680">
        <v>105256910</v>
      </c>
      <c r="D3680">
        <v>105909261</v>
      </c>
      <c r="E3680" t="s">
        <v>4448</v>
      </c>
      <c r="F3680">
        <v>0</v>
      </c>
      <c r="G3680" t="s">
        <v>5247</v>
      </c>
      <c r="H3680" t="s">
        <v>8773</v>
      </c>
      <c r="I3680" t="s">
        <v>14</v>
      </c>
      <c r="J3680" t="s">
        <v>2454</v>
      </c>
      <c r="K3680">
        <v>16</v>
      </c>
      <c r="L3680" t="s">
        <v>5247</v>
      </c>
      <c r="M3680">
        <v>0</v>
      </c>
      <c r="N3680">
        <v>0.193607680534436</v>
      </c>
    </row>
    <row r="3681" spans="1:14">
      <c r="A3681" t="s">
        <v>3462</v>
      </c>
      <c r="B3681">
        <v>13</v>
      </c>
      <c r="C3681">
        <v>105263600</v>
      </c>
      <c r="D3681">
        <v>105915951</v>
      </c>
      <c r="E3681" t="s">
        <v>4448</v>
      </c>
      <c r="F3681">
        <v>0</v>
      </c>
      <c r="G3681" t="s">
        <v>5247</v>
      </c>
      <c r="H3681" t="s">
        <v>8774</v>
      </c>
      <c r="I3681" t="s">
        <v>14</v>
      </c>
      <c r="J3681" t="s">
        <v>2454</v>
      </c>
      <c r="K3681">
        <v>16</v>
      </c>
      <c r="L3681" t="s">
        <v>5247</v>
      </c>
      <c r="M3681">
        <v>0</v>
      </c>
      <c r="N3681">
        <v>0.193607680534436</v>
      </c>
    </row>
    <row r="3682" spans="1:14">
      <c r="A3682" t="s">
        <v>3463</v>
      </c>
      <c r="B3682">
        <v>13</v>
      </c>
      <c r="C3682">
        <v>82005906</v>
      </c>
      <c r="D3682">
        <v>82580041</v>
      </c>
      <c r="E3682" t="s">
        <v>4448</v>
      </c>
      <c r="F3682">
        <v>0.3</v>
      </c>
      <c r="G3682" t="s">
        <v>5247</v>
      </c>
      <c r="H3682" t="s">
        <v>8775</v>
      </c>
      <c r="I3682" t="s">
        <v>14</v>
      </c>
      <c r="J3682" t="s">
        <v>2454</v>
      </c>
      <c r="K3682">
        <v>16</v>
      </c>
      <c r="L3682" t="s">
        <v>4560</v>
      </c>
      <c r="M3682">
        <v>0.13339990969917401</v>
      </c>
      <c r="N3682">
        <v>0.54404316251460105</v>
      </c>
    </row>
    <row r="3683" spans="1:14">
      <c r="A3683" t="s">
        <v>3464</v>
      </c>
      <c r="B3683">
        <v>13</v>
      </c>
      <c r="C3683">
        <v>84912021</v>
      </c>
      <c r="D3683">
        <v>85486156</v>
      </c>
      <c r="E3683" t="s">
        <v>4448</v>
      </c>
      <c r="F3683">
        <v>0</v>
      </c>
      <c r="G3683" t="s">
        <v>5247</v>
      </c>
      <c r="H3683" t="s">
        <v>8009</v>
      </c>
      <c r="I3683" t="s">
        <v>14</v>
      </c>
      <c r="J3683" t="s">
        <v>2454</v>
      </c>
      <c r="K3683">
        <v>16</v>
      </c>
      <c r="L3683" t="s">
        <v>5247</v>
      </c>
      <c r="M3683">
        <v>0</v>
      </c>
      <c r="N3683">
        <v>0.193607680534436</v>
      </c>
    </row>
    <row r="3684" spans="1:14">
      <c r="A3684" t="s">
        <v>3465</v>
      </c>
      <c r="B3684">
        <v>22</v>
      </c>
      <c r="C3684">
        <v>27447677</v>
      </c>
      <c r="D3684">
        <v>27843638</v>
      </c>
      <c r="E3684" t="s">
        <v>4448</v>
      </c>
      <c r="F3684">
        <v>0</v>
      </c>
      <c r="G3684" t="s">
        <v>5247</v>
      </c>
      <c r="H3684" t="s">
        <v>8776</v>
      </c>
      <c r="I3684" t="s">
        <v>14</v>
      </c>
      <c r="J3684" t="s">
        <v>2454</v>
      </c>
      <c r="K3684">
        <v>16</v>
      </c>
      <c r="L3684" t="s">
        <v>5247</v>
      </c>
      <c r="M3684">
        <v>0</v>
      </c>
      <c r="N3684">
        <v>0.193607680534436</v>
      </c>
    </row>
    <row r="3685" spans="1:14">
      <c r="A3685" t="s">
        <v>3466</v>
      </c>
      <c r="B3685">
        <v>18</v>
      </c>
      <c r="C3685">
        <v>78146260</v>
      </c>
      <c r="D3685">
        <v>75906260</v>
      </c>
      <c r="E3685" t="s">
        <v>4448</v>
      </c>
      <c r="F3685">
        <v>0.01</v>
      </c>
      <c r="G3685" t="s">
        <v>5247</v>
      </c>
      <c r="H3685" t="s">
        <v>8777</v>
      </c>
      <c r="I3685" t="s">
        <v>14</v>
      </c>
      <c r="J3685" t="s">
        <v>2454</v>
      </c>
      <c r="K3685">
        <v>16</v>
      </c>
      <c r="L3685" t="s">
        <v>4525</v>
      </c>
      <c r="M3685">
        <v>3.8518796935948E-4</v>
      </c>
      <c r="N3685">
        <v>0.20935033895438801</v>
      </c>
    </row>
    <row r="3686" spans="1:14">
      <c r="A3686" t="s">
        <v>3467</v>
      </c>
      <c r="B3686">
        <v>9</v>
      </c>
      <c r="C3686">
        <v>108351972</v>
      </c>
      <c r="D3686">
        <v>111114252</v>
      </c>
      <c r="E3686" t="s">
        <v>4448</v>
      </c>
      <c r="F3686">
        <v>0</v>
      </c>
      <c r="G3686" t="s">
        <v>5247</v>
      </c>
      <c r="H3686" t="s">
        <v>8778</v>
      </c>
      <c r="I3686" t="s">
        <v>14</v>
      </c>
      <c r="J3686" t="s">
        <v>2454</v>
      </c>
      <c r="K3686">
        <v>16</v>
      </c>
      <c r="L3686" t="s">
        <v>5247</v>
      </c>
      <c r="M3686">
        <v>0</v>
      </c>
      <c r="N3686">
        <v>0.193607680534436</v>
      </c>
    </row>
    <row r="3687" spans="1:14">
      <c r="A3687" t="s">
        <v>3468</v>
      </c>
      <c r="B3687">
        <v>2</v>
      </c>
      <c r="C3687">
        <v>6020619</v>
      </c>
      <c r="D3687">
        <v>6160751</v>
      </c>
      <c r="E3687" t="s">
        <v>4448</v>
      </c>
      <c r="F3687">
        <v>0.14000000000000001</v>
      </c>
      <c r="G3687" t="s">
        <v>5247</v>
      </c>
      <c r="H3687" t="s">
        <v>8779</v>
      </c>
      <c r="I3687" t="s">
        <v>10</v>
      </c>
      <c r="J3687" t="s">
        <v>2454</v>
      </c>
      <c r="K3687">
        <v>6</v>
      </c>
      <c r="L3687" t="s">
        <v>4454</v>
      </c>
      <c r="M3687">
        <v>2.2175196135739501E-2</v>
      </c>
      <c r="N3687">
        <v>0.53886549115381899</v>
      </c>
    </row>
    <row r="3688" spans="1:14">
      <c r="A3688" t="s">
        <v>3468</v>
      </c>
      <c r="B3688">
        <v>2</v>
      </c>
      <c r="C3688">
        <v>6020619</v>
      </c>
      <c r="D3688">
        <v>6160751</v>
      </c>
      <c r="E3688" t="s">
        <v>4448</v>
      </c>
      <c r="F3688">
        <v>0.22</v>
      </c>
      <c r="G3688" t="s">
        <v>5247</v>
      </c>
      <c r="H3688" t="s">
        <v>8780</v>
      </c>
      <c r="I3688" t="s">
        <v>13</v>
      </c>
      <c r="J3688" t="s">
        <v>2454</v>
      </c>
      <c r="K3688">
        <v>5</v>
      </c>
      <c r="L3688" t="s">
        <v>4476</v>
      </c>
      <c r="M3688">
        <v>4.2728423691493898E-2</v>
      </c>
      <c r="N3688">
        <v>0.64058175658708405</v>
      </c>
    </row>
    <row r="3689" spans="1:14">
      <c r="A3689" t="s">
        <v>3468</v>
      </c>
      <c r="B3689">
        <v>2</v>
      </c>
      <c r="C3689">
        <v>6020619</v>
      </c>
      <c r="D3689">
        <v>6160751</v>
      </c>
      <c r="E3689" t="s">
        <v>4448</v>
      </c>
      <c r="F3689">
        <v>0.28000000000000003</v>
      </c>
      <c r="G3689" t="s">
        <v>5247</v>
      </c>
      <c r="H3689" t="s">
        <v>8781</v>
      </c>
      <c r="I3689" t="s">
        <v>14</v>
      </c>
      <c r="J3689" t="s">
        <v>2454</v>
      </c>
      <c r="K3689">
        <v>16</v>
      </c>
      <c r="L3689" t="s">
        <v>4558</v>
      </c>
      <c r="M3689">
        <v>0.120490916853126</v>
      </c>
      <c r="N3689">
        <v>0.52469646258202596</v>
      </c>
    </row>
    <row r="3690" spans="1:14">
      <c r="A3690" t="s">
        <v>3469</v>
      </c>
      <c r="B3690">
        <v>7</v>
      </c>
      <c r="C3690">
        <v>156143296</v>
      </c>
      <c r="D3690">
        <v>155935990</v>
      </c>
      <c r="E3690" t="s">
        <v>4448</v>
      </c>
      <c r="F3690">
        <v>0</v>
      </c>
      <c r="G3690" t="s">
        <v>5247</v>
      </c>
      <c r="H3690" t="s">
        <v>8782</v>
      </c>
      <c r="I3690" t="s">
        <v>14</v>
      </c>
      <c r="J3690" t="s">
        <v>2454</v>
      </c>
      <c r="K3690">
        <v>16</v>
      </c>
      <c r="L3690" t="s">
        <v>5247</v>
      </c>
      <c r="M3690">
        <v>0</v>
      </c>
      <c r="N3690">
        <v>0.193607680534436</v>
      </c>
    </row>
    <row r="3691" spans="1:14">
      <c r="A3691" t="s">
        <v>3470</v>
      </c>
      <c r="B3691">
        <v>4</v>
      </c>
      <c r="C3691">
        <v>179242927</v>
      </c>
      <c r="D3691">
        <v>180164081</v>
      </c>
      <c r="E3691" t="s">
        <v>4448</v>
      </c>
      <c r="F3691">
        <v>0</v>
      </c>
      <c r="G3691" t="s">
        <v>5247</v>
      </c>
      <c r="H3691" t="s">
        <v>8783</v>
      </c>
      <c r="I3691" t="s">
        <v>14</v>
      </c>
      <c r="J3691" t="s">
        <v>2454</v>
      </c>
      <c r="K3691">
        <v>16</v>
      </c>
      <c r="L3691" t="s">
        <v>5247</v>
      </c>
      <c r="M3691">
        <v>0</v>
      </c>
      <c r="N3691">
        <v>0.193607680534436</v>
      </c>
    </row>
    <row r="3692" spans="1:14">
      <c r="A3692" t="s">
        <v>3471</v>
      </c>
      <c r="B3692">
        <v>18</v>
      </c>
      <c r="C3692">
        <v>71812685</v>
      </c>
      <c r="D3692">
        <v>69479921</v>
      </c>
      <c r="E3692" t="s">
        <v>4448</v>
      </c>
      <c r="F3692">
        <v>0.12</v>
      </c>
      <c r="G3692" t="s">
        <v>5247</v>
      </c>
      <c r="H3692" t="s">
        <v>8784</v>
      </c>
      <c r="I3692" t="s">
        <v>10</v>
      </c>
      <c r="J3692" t="s">
        <v>2454</v>
      </c>
      <c r="K3692">
        <v>5</v>
      </c>
      <c r="L3692" t="s">
        <v>4457</v>
      </c>
      <c r="M3692">
        <v>1.4658406838233599E-2</v>
      </c>
      <c r="N3692">
        <v>0.55554826639697896</v>
      </c>
    </row>
    <row r="3693" spans="1:14">
      <c r="A3693" t="s">
        <v>3471</v>
      </c>
      <c r="B3693">
        <v>18</v>
      </c>
      <c r="C3693">
        <v>71812685</v>
      </c>
      <c r="D3693">
        <v>69479921</v>
      </c>
      <c r="E3693" t="s">
        <v>4448</v>
      </c>
      <c r="F3693">
        <v>0</v>
      </c>
      <c r="G3693" t="s">
        <v>5247</v>
      </c>
      <c r="H3693" t="s">
        <v>8785</v>
      </c>
      <c r="I3693" t="s">
        <v>13</v>
      </c>
      <c r="J3693" t="s">
        <v>2454</v>
      </c>
      <c r="K3693">
        <v>7</v>
      </c>
      <c r="L3693" t="s">
        <v>5247</v>
      </c>
      <c r="M3693">
        <v>0</v>
      </c>
      <c r="N3693">
        <v>0.35433043506668699</v>
      </c>
    </row>
    <row r="3694" spans="1:14">
      <c r="A3694" t="s">
        <v>3471</v>
      </c>
      <c r="B3694">
        <v>18</v>
      </c>
      <c r="C3694">
        <v>71812685</v>
      </c>
      <c r="D3694">
        <v>69479921</v>
      </c>
      <c r="E3694" t="s">
        <v>4448</v>
      </c>
      <c r="F3694">
        <v>0.19</v>
      </c>
      <c r="G3694" t="s">
        <v>5247</v>
      </c>
      <c r="H3694" t="s">
        <v>8786</v>
      </c>
      <c r="I3694" t="s">
        <v>14</v>
      </c>
      <c r="J3694" t="s">
        <v>2454</v>
      </c>
      <c r="K3694">
        <v>16</v>
      </c>
      <c r="L3694" t="s">
        <v>4446</v>
      </c>
      <c r="M3694">
        <v>6.7266012751223195E-2</v>
      </c>
      <c r="N3694">
        <v>0.43277074918012698</v>
      </c>
    </row>
    <row r="3695" spans="1:14">
      <c r="A3695" t="s">
        <v>3472</v>
      </c>
      <c r="B3695">
        <v>4</v>
      </c>
      <c r="C3695">
        <v>178794434</v>
      </c>
      <c r="D3695">
        <v>179715588</v>
      </c>
      <c r="E3695" t="s">
        <v>4448</v>
      </c>
      <c r="F3695">
        <v>0.18</v>
      </c>
      <c r="G3695" t="s">
        <v>5247</v>
      </c>
      <c r="H3695" t="s">
        <v>8787</v>
      </c>
      <c r="I3695" t="s">
        <v>14</v>
      </c>
      <c r="J3695" t="s">
        <v>2454</v>
      </c>
      <c r="K3695">
        <v>16</v>
      </c>
      <c r="L3695" t="s">
        <v>4477</v>
      </c>
      <c r="M3695">
        <v>6.1913216705024303E-2</v>
      </c>
      <c r="N3695">
        <v>0.42199569883701499</v>
      </c>
    </row>
    <row r="3696" spans="1:14">
      <c r="A3696" t="s">
        <v>3473</v>
      </c>
      <c r="B3696">
        <v>3</v>
      </c>
      <c r="C3696">
        <v>5902995</v>
      </c>
      <c r="D3696">
        <v>5944682</v>
      </c>
      <c r="E3696" t="s">
        <v>4448</v>
      </c>
      <c r="F3696">
        <v>0.2</v>
      </c>
      <c r="G3696" t="s">
        <v>5247</v>
      </c>
      <c r="H3696" t="s">
        <v>8788</v>
      </c>
      <c r="I3696" t="s">
        <v>14</v>
      </c>
      <c r="J3696" t="s">
        <v>2454</v>
      </c>
      <c r="K3696">
        <v>16</v>
      </c>
      <c r="L3696" t="s">
        <v>4484</v>
      </c>
      <c r="M3696">
        <v>7.2742662037867001E-2</v>
      </c>
      <c r="N3696">
        <v>0.44342194628279502</v>
      </c>
    </row>
    <row r="3697" spans="1:14">
      <c r="A3697" t="s">
        <v>3474</v>
      </c>
      <c r="B3697">
        <v>12</v>
      </c>
      <c r="C3697">
        <v>115685708</v>
      </c>
      <c r="D3697">
        <v>116123513</v>
      </c>
      <c r="E3697" t="s">
        <v>4448</v>
      </c>
      <c r="F3697">
        <v>0</v>
      </c>
      <c r="G3697" t="s">
        <v>5247</v>
      </c>
      <c r="H3697" t="s">
        <v>8789</v>
      </c>
      <c r="I3697" t="s">
        <v>14</v>
      </c>
      <c r="J3697" t="s">
        <v>2454</v>
      </c>
      <c r="K3697">
        <v>16</v>
      </c>
      <c r="L3697" t="s">
        <v>5247</v>
      </c>
      <c r="M3697">
        <v>0</v>
      </c>
      <c r="N3697">
        <v>0.193607680534436</v>
      </c>
    </row>
    <row r="3698" spans="1:14">
      <c r="A3698" t="s">
        <v>3475</v>
      </c>
      <c r="B3698">
        <v>21</v>
      </c>
      <c r="C3698">
        <v>24561725</v>
      </c>
      <c r="D3698">
        <v>25934039</v>
      </c>
      <c r="E3698" t="s">
        <v>4448</v>
      </c>
      <c r="F3698">
        <v>0</v>
      </c>
      <c r="G3698" t="s">
        <v>5247</v>
      </c>
      <c r="H3698" t="s">
        <v>8790</v>
      </c>
      <c r="I3698" t="s">
        <v>14</v>
      </c>
      <c r="J3698" t="s">
        <v>2454</v>
      </c>
      <c r="K3698">
        <v>16</v>
      </c>
      <c r="L3698" t="s">
        <v>5247</v>
      </c>
      <c r="M3698">
        <v>0</v>
      </c>
      <c r="N3698">
        <v>0.193607680534436</v>
      </c>
    </row>
    <row r="3699" spans="1:14">
      <c r="A3699" t="s">
        <v>3476</v>
      </c>
      <c r="B3699">
        <v>3</v>
      </c>
      <c r="C3699">
        <v>5492501</v>
      </c>
      <c r="D3699">
        <v>5534188</v>
      </c>
      <c r="E3699" t="s">
        <v>4448</v>
      </c>
      <c r="F3699">
        <v>0.22</v>
      </c>
      <c r="G3699" t="s">
        <v>5247</v>
      </c>
      <c r="H3699" t="s">
        <v>8791</v>
      </c>
      <c r="I3699" t="s">
        <v>14</v>
      </c>
      <c r="J3699" t="s">
        <v>2454</v>
      </c>
      <c r="K3699">
        <v>16</v>
      </c>
      <c r="L3699" t="s">
        <v>4476</v>
      </c>
      <c r="M3699">
        <v>8.4047540128129095E-2</v>
      </c>
      <c r="N3699">
        <v>0.46437276097115499</v>
      </c>
    </row>
    <row r="3700" spans="1:14">
      <c r="A3700" t="s">
        <v>3477</v>
      </c>
      <c r="B3700">
        <v>3</v>
      </c>
      <c r="C3700">
        <v>71988934</v>
      </c>
      <c r="D3700">
        <v>72038085</v>
      </c>
      <c r="E3700" t="s">
        <v>4448</v>
      </c>
      <c r="F3700">
        <v>0.28000000000000003</v>
      </c>
      <c r="G3700" t="s">
        <v>5247</v>
      </c>
      <c r="H3700" t="s">
        <v>8792</v>
      </c>
      <c r="I3700" t="s">
        <v>10</v>
      </c>
      <c r="J3700" t="s">
        <v>2454</v>
      </c>
      <c r="K3700">
        <v>5</v>
      </c>
      <c r="L3700" t="s">
        <v>4558</v>
      </c>
      <c r="M3700">
        <v>6.4574284775827606E-2</v>
      </c>
      <c r="N3700">
        <v>0.68659799972877</v>
      </c>
    </row>
    <row r="3701" spans="1:14">
      <c r="A3701" t="s">
        <v>3477</v>
      </c>
      <c r="B3701">
        <v>3</v>
      </c>
      <c r="C3701">
        <v>71988934</v>
      </c>
      <c r="D3701">
        <v>72038085</v>
      </c>
      <c r="E3701" t="s">
        <v>4448</v>
      </c>
      <c r="F3701">
        <v>0.17</v>
      </c>
      <c r="G3701" t="s">
        <v>5247</v>
      </c>
      <c r="H3701" t="s">
        <v>8793</v>
      </c>
      <c r="I3701" t="s">
        <v>14</v>
      </c>
      <c r="J3701" t="s">
        <v>2454</v>
      </c>
      <c r="K3701">
        <v>16</v>
      </c>
      <c r="L3701" t="s">
        <v>4509</v>
      </c>
      <c r="M3701">
        <v>5.668995858446E-2</v>
      </c>
      <c r="N3701">
        <v>0.41109111056826803</v>
      </c>
    </row>
    <row r="3702" spans="1:14">
      <c r="A3702" t="s">
        <v>3478</v>
      </c>
      <c r="B3702">
        <v>5</v>
      </c>
      <c r="C3702">
        <v>28297145</v>
      </c>
      <c r="D3702">
        <v>28297252</v>
      </c>
      <c r="E3702" t="s">
        <v>4448</v>
      </c>
      <c r="F3702">
        <v>0.02</v>
      </c>
      <c r="G3702" t="s">
        <v>5247</v>
      </c>
      <c r="H3702" t="s">
        <v>8794</v>
      </c>
      <c r="I3702" t="s">
        <v>10</v>
      </c>
      <c r="J3702" t="s">
        <v>2454</v>
      </c>
      <c r="K3702">
        <v>5</v>
      </c>
      <c r="L3702" t="s">
        <v>4475</v>
      </c>
      <c r="M3702">
        <v>4.9540773211960605E-4</v>
      </c>
      <c r="N3702">
        <v>0.45660775845972801</v>
      </c>
    </row>
    <row r="3703" spans="1:14">
      <c r="A3703" t="s">
        <v>3478</v>
      </c>
      <c r="B3703">
        <v>5</v>
      </c>
      <c r="C3703">
        <v>28297145</v>
      </c>
      <c r="D3703">
        <v>28297252</v>
      </c>
      <c r="E3703" t="s">
        <v>4448</v>
      </c>
      <c r="F3703">
        <v>0</v>
      </c>
      <c r="G3703" t="s">
        <v>5247</v>
      </c>
      <c r="H3703" t="s">
        <v>8795</v>
      </c>
      <c r="I3703" t="s">
        <v>13</v>
      </c>
      <c r="J3703" t="s">
        <v>2454</v>
      </c>
      <c r="K3703">
        <v>5</v>
      </c>
      <c r="L3703" t="s">
        <v>5247</v>
      </c>
      <c r="M3703">
        <v>3.1392529421349397E-17</v>
      </c>
      <c r="N3703">
        <v>0.43448246478317498</v>
      </c>
    </row>
    <row r="3704" spans="1:14">
      <c r="A3704" t="s">
        <v>3478</v>
      </c>
      <c r="B3704">
        <v>5</v>
      </c>
      <c r="C3704">
        <v>28297145</v>
      </c>
      <c r="D3704">
        <v>28297252</v>
      </c>
      <c r="E3704" t="s">
        <v>4448</v>
      </c>
      <c r="F3704">
        <v>0.19</v>
      </c>
      <c r="G3704" t="s">
        <v>5247</v>
      </c>
      <c r="H3704" t="s">
        <v>8796</v>
      </c>
      <c r="I3704" t="s">
        <v>14</v>
      </c>
      <c r="J3704" t="s">
        <v>2454</v>
      </c>
      <c r="K3704">
        <v>16</v>
      </c>
      <c r="L3704" t="s">
        <v>4446</v>
      </c>
      <c r="M3704">
        <v>6.7266012751223195E-2</v>
      </c>
      <c r="N3704">
        <v>0.43277074918012698</v>
      </c>
    </row>
    <row r="3705" spans="1:14">
      <c r="A3705" t="s">
        <v>3479</v>
      </c>
      <c r="B3705">
        <v>5</v>
      </c>
      <c r="C3705">
        <v>2544012</v>
      </c>
      <c r="D3705">
        <v>2544126</v>
      </c>
      <c r="E3705" t="s">
        <v>4448</v>
      </c>
      <c r="F3705">
        <v>0</v>
      </c>
      <c r="G3705" t="s">
        <v>5247</v>
      </c>
      <c r="H3705" t="s">
        <v>8728</v>
      </c>
      <c r="I3705" t="s">
        <v>14</v>
      </c>
      <c r="J3705" t="s">
        <v>2454</v>
      </c>
      <c r="K3705">
        <v>16</v>
      </c>
      <c r="L3705" t="s">
        <v>5247</v>
      </c>
      <c r="M3705">
        <v>0</v>
      </c>
      <c r="N3705">
        <v>0.193607680534436</v>
      </c>
    </row>
    <row r="3706" spans="1:14">
      <c r="A3706" t="s">
        <v>3480</v>
      </c>
      <c r="B3706">
        <v>17</v>
      </c>
      <c r="C3706">
        <v>77699327</v>
      </c>
      <c r="D3706">
        <v>75695409</v>
      </c>
      <c r="E3706" t="s">
        <v>4448</v>
      </c>
      <c r="F3706">
        <v>0</v>
      </c>
      <c r="G3706" t="s">
        <v>5247</v>
      </c>
      <c r="H3706" t="s">
        <v>8797</v>
      </c>
      <c r="I3706" t="s">
        <v>14</v>
      </c>
      <c r="J3706" t="s">
        <v>2454</v>
      </c>
      <c r="K3706">
        <v>16</v>
      </c>
      <c r="L3706" t="s">
        <v>5247</v>
      </c>
      <c r="M3706">
        <v>0</v>
      </c>
      <c r="N3706">
        <v>0.193607680534436</v>
      </c>
    </row>
    <row r="3707" spans="1:14">
      <c r="A3707" t="s">
        <v>3481</v>
      </c>
      <c r="B3707">
        <v>17</v>
      </c>
      <c r="C3707">
        <v>72311100</v>
      </c>
      <c r="D3707">
        <v>70307241</v>
      </c>
      <c r="E3707" t="s">
        <v>4448</v>
      </c>
      <c r="F3707">
        <v>0.04</v>
      </c>
      <c r="G3707" t="s">
        <v>5247</v>
      </c>
      <c r="H3707" t="s">
        <v>8798</v>
      </c>
      <c r="I3707" t="s">
        <v>14</v>
      </c>
      <c r="J3707" t="s">
        <v>2454</v>
      </c>
      <c r="K3707">
        <v>16</v>
      </c>
      <c r="L3707" t="s">
        <v>4479</v>
      </c>
      <c r="M3707">
        <v>5.0993162064629704E-3</v>
      </c>
      <c r="N3707">
        <v>0.25301974988521903</v>
      </c>
    </row>
    <row r="3708" spans="1:14">
      <c r="A3708" t="s">
        <v>3482</v>
      </c>
      <c r="B3708">
        <v>17</v>
      </c>
      <c r="C3708">
        <v>77693230</v>
      </c>
      <c r="D3708">
        <v>75689312</v>
      </c>
      <c r="E3708" t="s">
        <v>4448</v>
      </c>
      <c r="F3708">
        <v>0</v>
      </c>
      <c r="G3708" t="s">
        <v>5247</v>
      </c>
      <c r="H3708" t="s">
        <v>8799</v>
      </c>
      <c r="I3708" t="s">
        <v>14</v>
      </c>
      <c r="J3708" t="s">
        <v>2454</v>
      </c>
      <c r="K3708">
        <v>16</v>
      </c>
      <c r="L3708" t="s">
        <v>5247</v>
      </c>
      <c r="M3708">
        <v>0</v>
      </c>
      <c r="N3708">
        <v>0.193607680534436</v>
      </c>
    </row>
    <row r="3709" spans="1:14">
      <c r="A3709" t="s">
        <v>3483</v>
      </c>
      <c r="B3709">
        <v>3</v>
      </c>
      <c r="C3709">
        <v>1627675</v>
      </c>
      <c r="D3709">
        <v>1669359</v>
      </c>
      <c r="E3709" t="s">
        <v>4448</v>
      </c>
      <c r="F3709">
        <v>0.14000000000000001</v>
      </c>
      <c r="G3709" t="s">
        <v>5247</v>
      </c>
      <c r="H3709" t="s">
        <v>8800</v>
      </c>
      <c r="I3709" t="s">
        <v>10</v>
      </c>
      <c r="J3709" t="s">
        <v>2454</v>
      </c>
      <c r="K3709">
        <v>6</v>
      </c>
      <c r="L3709" t="s">
        <v>4454</v>
      </c>
      <c r="M3709">
        <v>2.2175196135739501E-2</v>
      </c>
      <c r="N3709">
        <v>0.53886549115381899</v>
      </c>
    </row>
    <row r="3710" spans="1:14">
      <c r="A3710" t="s">
        <v>3483</v>
      </c>
      <c r="B3710">
        <v>3</v>
      </c>
      <c r="C3710">
        <v>1627675</v>
      </c>
      <c r="D3710">
        <v>1669359</v>
      </c>
      <c r="E3710" t="s">
        <v>4448</v>
      </c>
      <c r="F3710">
        <v>0</v>
      </c>
      <c r="G3710" t="s">
        <v>5247</v>
      </c>
      <c r="H3710" t="s">
        <v>5234</v>
      </c>
      <c r="I3710" t="s">
        <v>13</v>
      </c>
      <c r="J3710" t="s">
        <v>2454</v>
      </c>
      <c r="K3710">
        <v>7</v>
      </c>
      <c r="L3710" t="s">
        <v>5247</v>
      </c>
      <c r="M3710">
        <v>0</v>
      </c>
      <c r="N3710">
        <v>0.35433043506668699</v>
      </c>
    </row>
    <row r="3711" spans="1:14">
      <c r="A3711" t="s">
        <v>3483</v>
      </c>
      <c r="B3711">
        <v>3</v>
      </c>
      <c r="C3711">
        <v>1627675</v>
      </c>
      <c r="D3711">
        <v>1669359</v>
      </c>
      <c r="E3711" t="s">
        <v>4448</v>
      </c>
      <c r="F3711">
        <v>0.22</v>
      </c>
      <c r="G3711" t="s">
        <v>5247</v>
      </c>
      <c r="H3711" t="s">
        <v>8801</v>
      </c>
      <c r="I3711" t="s">
        <v>14</v>
      </c>
      <c r="J3711" t="s">
        <v>2454</v>
      </c>
      <c r="K3711">
        <v>16</v>
      </c>
      <c r="L3711" t="s">
        <v>4476</v>
      </c>
      <c r="M3711">
        <v>8.4047540128129095E-2</v>
      </c>
      <c r="N3711">
        <v>0.46437276097115499</v>
      </c>
    </row>
    <row r="3712" spans="1:14">
      <c r="A3712" t="s">
        <v>3484</v>
      </c>
      <c r="B3712">
        <v>17</v>
      </c>
      <c r="C3712">
        <v>12420814</v>
      </c>
      <c r="D3712">
        <v>12324131</v>
      </c>
      <c r="E3712" t="s">
        <v>4448</v>
      </c>
      <c r="F3712">
        <v>0.45</v>
      </c>
      <c r="G3712" t="s">
        <v>5247</v>
      </c>
      <c r="H3712" t="s">
        <v>8802</v>
      </c>
      <c r="I3712" t="s">
        <v>14</v>
      </c>
      <c r="J3712" t="s">
        <v>2454</v>
      </c>
      <c r="K3712">
        <v>16</v>
      </c>
      <c r="L3712" t="s">
        <v>4469</v>
      </c>
      <c r="M3712">
        <v>0.24056486479730299</v>
      </c>
      <c r="N3712">
        <v>0.67879590325614103</v>
      </c>
    </row>
    <row r="3713" spans="1:14">
      <c r="A3713" t="s">
        <v>3485</v>
      </c>
      <c r="B3713">
        <v>17</v>
      </c>
      <c r="C3713">
        <v>71336927</v>
      </c>
      <c r="D3713">
        <v>69333068</v>
      </c>
      <c r="E3713" t="s">
        <v>4448</v>
      </c>
      <c r="F3713">
        <v>0.41</v>
      </c>
      <c r="G3713" t="s">
        <v>5247</v>
      </c>
      <c r="H3713" t="s">
        <v>8803</v>
      </c>
      <c r="I3713" t="s">
        <v>14</v>
      </c>
      <c r="J3713" t="s">
        <v>2454</v>
      </c>
      <c r="K3713">
        <v>16</v>
      </c>
      <c r="L3713" t="s">
        <v>5201</v>
      </c>
      <c r="M3713">
        <v>0.210313388487576</v>
      </c>
      <c r="N3713">
        <v>0.64453599400862305</v>
      </c>
    </row>
    <row r="3714" spans="1:14">
      <c r="A3714" t="s">
        <v>3486</v>
      </c>
      <c r="B3714">
        <v>16</v>
      </c>
      <c r="C3714">
        <v>63684137</v>
      </c>
      <c r="D3714">
        <v>63718041</v>
      </c>
      <c r="E3714" t="s">
        <v>4448</v>
      </c>
      <c r="F3714">
        <v>0</v>
      </c>
      <c r="G3714" t="s">
        <v>5247</v>
      </c>
      <c r="H3714" t="s">
        <v>8804</v>
      </c>
      <c r="I3714" t="s">
        <v>14</v>
      </c>
      <c r="J3714" t="s">
        <v>2454</v>
      </c>
      <c r="K3714">
        <v>16</v>
      </c>
      <c r="L3714" t="s">
        <v>5247</v>
      </c>
      <c r="M3714">
        <v>0</v>
      </c>
      <c r="N3714">
        <v>0.193607680534436</v>
      </c>
    </row>
    <row r="3715" spans="1:14">
      <c r="A3715" t="s">
        <v>3487</v>
      </c>
      <c r="B3715">
        <v>16</v>
      </c>
      <c r="C3715">
        <v>63665249</v>
      </c>
      <c r="D3715">
        <v>63699153</v>
      </c>
      <c r="E3715" t="s">
        <v>4448</v>
      </c>
      <c r="F3715">
        <v>0</v>
      </c>
      <c r="G3715" t="s">
        <v>5247</v>
      </c>
      <c r="H3715" t="s">
        <v>8805</v>
      </c>
      <c r="I3715" t="s">
        <v>14</v>
      </c>
      <c r="J3715" t="s">
        <v>2454</v>
      </c>
      <c r="K3715">
        <v>16</v>
      </c>
      <c r="L3715" t="s">
        <v>5247</v>
      </c>
      <c r="M3715">
        <v>0</v>
      </c>
      <c r="N3715">
        <v>0.193607680534436</v>
      </c>
    </row>
    <row r="3716" spans="1:14">
      <c r="A3716" t="s">
        <v>3488</v>
      </c>
      <c r="B3716">
        <v>4</v>
      </c>
      <c r="C3716">
        <v>180043875</v>
      </c>
      <c r="D3716">
        <v>180965028</v>
      </c>
      <c r="E3716" t="s">
        <v>4448</v>
      </c>
      <c r="F3716">
        <v>0.15</v>
      </c>
      <c r="G3716" t="s">
        <v>5247</v>
      </c>
      <c r="H3716" t="s">
        <v>8806</v>
      </c>
      <c r="I3716" t="s">
        <v>14</v>
      </c>
      <c r="J3716" t="s">
        <v>2454</v>
      </c>
      <c r="K3716">
        <v>16</v>
      </c>
      <c r="L3716" t="s">
        <v>4455</v>
      </c>
      <c r="M3716">
        <v>4.6658155288370001E-2</v>
      </c>
      <c r="N3716">
        <v>0.38886722108573502</v>
      </c>
    </row>
    <row r="3717" spans="1:14">
      <c r="A3717" t="s">
        <v>3489</v>
      </c>
      <c r="B3717">
        <v>3</v>
      </c>
      <c r="C3717">
        <v>5817714</v>
      </c>
      <c r="D3717">
        <v>5859401</v>
      </c>
      <c r="E3717" t="s">
        <v>4448</v>
      </c>
      <c r="F3717">
        <v>0.11</v>
      </c>
      <c r="G3717" t="s">
        <v>5247</v>
      </c>
      <c r="H3717" t="s">
        <v>8807</v>
      </c>
      <c r="I3717" t="s">
        <v>14</v>
      </c>
      <c r="J3717" t="s">
        <v>2454</v>
      </c>
      <c r="K3717">
        <v>16</v>
      </c>
      <c r="L3717" t="s">
        <v>4483</v>
      </c>
      <c r="M3717">
        <v>2.8486301613217201E-2</v>
      </c>
      <c r="N3717">
        <v>0.34252768920364302</v>
      </c>
    </row>
    <row r="3718" spans="1:14">
      <c r="A3718" t="s">
        <v>3490</v>
      </c>
      <c r="B3718">
        <v>18</v>
      </c>
      <c r="C3718">
        <v>76654249</v>
      </c>
      <c r="D3718">
        <v>74366206</v>
      </c>
      <c r="E3718" t="s">
        <v>4448</v>
      </c>
      <c r="F3718">
        <v>0.01</v>
      </c>
      <c r="G3718" t="s">
        <v>5247</v>
      </c>
      <c r="H3718" t="s">
        <v>8808</v>
      </c>
      <c r="I3718" t="s">
        <v>14</v>
      </c>
      <c r="J3718" t="s">
        <v>2454</v>
      </c>
      <c r="K3718">
        <v>16</v>
      </c>
      <c r="L3718" t="s">
        <v>4525</v>
      </c>
      <c r="M3718">
        <v>3.8518796935948E-4</v>
      </c>
      <c r="N3718">
        <v>0.20935033895438801</v>
      </c>
    </row>
    <row r="3719" spans="1:14">
      <c r="A3719" t="s">
        <v>3491</v>
      </c>
      <c r="B3719">
        <v>18</v>
      </c>
      <c r="C3719">
        <v>73511586</v>
      </c>
      <c r="D3719">
        <v>71178821</v>
      </c>
      <c r="E3719" t="s">
        <v>4448</v>
      </c>
      <c r="F3719">
        <v>0.18</v>
      </c>
      <c r="G3719" t="s">
        <v>5247</v>
      </c>
      <c r="H3719" t="s">
        <v>8809</v>
      </c>
      <c r="I3719" t="s">
        <v>14</v>
      </c>
      <c r="J3719" t="s">
        <v>2454</v>
      </c>
      <c r="K3719">
        <v>16</v>
      </c>
      <c r="L3719" t="s">
        <v>4477</v>
      </c>
      <c r="M3719">
        <v>6.1913216705024303E-2</v>
      </c>
      <c r="N3719">
        <v>0.42199569883701499</v>
      </c>
    </row>
    <row r="3720" spans="1:14">
      <c r="A3720" t="s">
        <v>3492</v>
      </c>
      <c r="B3720">
        <v>18</v>
      </c>
      <c r="C3720">
        <v>64873558</v>
      </c>
      <c r="D3720">
        <v>62540794</v>
      </c>
      <c r="E3720" t="s">
        <v>4448</v>
      </c>
      <c r="F3720">
        <v>0.08</v>
      </c>
      <c r="G3720" t="s">
        <v>5247</v>
      </c>
      <c r="H3720" t="s">
        <v>8810</v>
      </c>
      <c r="I3720" t="s">
        <v>14</v>
      </c>
      <c r="J3720" t="s">
        <v>2454</v>
      </c>
      <c r="K3720">
        <v>16</v>
      </c>
      <c r="L3720" t="s">
        <v>4447</v>
      </c>
      <c r="M3720">
        <v>1.6879457268963199E-2</v>
      </c>
      <c r="N3720">
        <v>0.305750994379963</v>
      </c>
    </row>
    <row r="3721" spans="1:14">
      <c r="A3721" t="s">
        <v>3493</v>
      </c>
      <c r="B3721">
        <v>18</v>
      </c>
      <c r="C3721">
        <v>76666106</v>
      </c>
      <c r="D3721">
        <v>74378063</v>
      </c>
      <c r="E3721" t="s">
        <v>4448</v>
      </c>
      <c r="F3721">
        <v>0.11</v>
      </c>
      <c r="G3721" t="s">
        <v>5247</v>
      </c>
      <c r="H3721" t="s">
        <v>8811</v>
      </c>
      <c r="I3721" t="s">
        <v>10</v>
      </c>
      <c r="J3721" t="s">
        <v>2454</v>
      </c>
      <c r="K3721">
        <v>5</v>
      </c>
      <c r="L3721" t="s">
        <v>4483</v>
      </c>
      <c r="M3721">
        <v>1.2523991025066799E-2</v>
      </c>
      <c r="N3721">
        <v>0.54637233150580899</v>
      </c>
    </row>
    <row r="3722" spans="1:14">
      <c r="A3722" t="s">
        <v>3493</v>
      </c>
      <c r="B3722">
        <v>18</v>
      </c>
      <c r="C3722">
        <v>76666106</v>
      </c>
      <c r="D3722">
        <v>74378063</v>
      </c>
      <c r="E3722" t="s">
        <v>4448</v>
      </c>
      <c r="F3722">
        <v>0</v>
      </c>
      <c r="G3722" t="s">
        <v>5247</v>
      </c>
      <c r="H3722" t="s">
        <v>8812</v>
      </c>
      <c r="I3722" t="s">
        <v>13</v>
      </c>
      <c r="J3722" t="s">
        <v>2454</v>
      </c>
      <c r="K3722">
        <v>7</v>
      </c>
      <c r="L3722" t="s">
        <v>5247</v>
      </c>
      <c r="M3722">
        <v>0</v>
      </c>
      <c r="N3722">
        <v>0.35433043506668699</v>
      </c>
    </row>
    <row r="3723" spans="1:14">
      <c r="A3723" t="s">
        <v>3493</v>
      </c>
      <c r="B3723">
        <v>18</v>
      </c>
      <c r="C3723">
        <v>76666106</v>
      </c>
      <c r="D3723">
        <v>74378063</v>
      </c>
      <c r="E3723" t="s">
        <v>4448</v>
      </c>
      <c r="F3723">
        <v>0.13</v>
      </c>
      <c r="G3723" t="s">
        <v>5247</v>
      </c>
      <c r="H3723" t="s">
        <v>8813</v>
      </c>
      <c r="I3723" t="s">
        <v>14</v>
      </c>
      <c r="J3723" t="s">
        <v>2454</v>
      </c>
      <c r="K3723">
        <v>16</v>
      </c>
      <c r="L3723" t="s">
        <v>4456</v>
      </c>
      <c r="M3723">
        <v>3.7231133725714703E-2</v>
      </c>
      <c r="N3723">
        <v>0.36603854986976803</v>
      </c>
    </row>
    <row r="3724" spans="1:14">
      <c r="A3724" t="s">
        <v>3494</v>
      </c>
      <c r="B3724">
        <v>21</v>
      </c>
      <c r="C3724">
        <v>23302442</v>
      </c>
      <c r="D3724">
        <v>24674764</v>
      </c>
      <c r="E3724" t="s">
        <v>4448</v>
      </c>
      <c r="F3724">
        <v>0.72</v>
      </c>
      <c r="G3724" t="s">
        <v>5247</v>
      </c>
      <c r="H3724" t="s">
        <v>8814</v>
      </c>
      <c r="I3724" t="s">
        <v>13</v>
      </c>
      <c r="J3724" t="s">
        <v>2454</v>
      </c>
      <c r="K3724">
        <v>6</v>
      </c>
      <c r="L3724" t="s">
        <v>4516</v>
      </c>
      <c r="M3724">
        <v>0.340756966280227</v>
      </c>
      <c r="N3724">
        <v>0.92749594704282001</v>
      </c>
    </row>
    <row r="3725" spans="1:14">
      <c r="A3725" t="s">
        <v>3494</v>
      </c>
      <c r="B3725">
        <v>21</v>
      </c>
      <c r="C3725">
        <v>23302442</v>
      </c>
      <c r="D3725">
        <v>24674764</v>
      </c>
      <c r="E3725" t="s">
        <v>4448</v>
      </c>
      <c r="F3725">
        <v>0.28999999999999998</v>
      </c>
      <c r="G3725" t="s">
        <v>5247</v>
      </c>
      <c r="H3725" t="s">
        <v>8815</v>
      </c>
      <c r="I3725" t="s">
        <v>14</v>
      </c>
      <c r="J3725" t="s">
        <v>2454</v>
      </c>
      <c r="K3725">
        <v>16</v>
      </c>
      <c r="L3725" t="s">
        <v>4488</v>
      </c>
      <c r="M3725">
        <v>0.12690074085692801</v>
      </c>
      <c r="N3725">
        <v>0.53441448496753496</v>
      </c>
    </row>
    <row r="3726" spans="1:14">
      <c r="A3726" t="s">
        <v>3495</v>
      </c>
      <c r="B3726">
        <v>21</v>
      </c>
      <c r="C3726">
        <v>22612224</v>
      </c>
      <c r="D3726">
        <v>23984543</v>
      </c>
      <c r="E3726" t="s">
        <v>4448</v>
      </c>
      <c r="F3726">
        <v>0</v>
      </c>
      <c r="G3726" t="s">
        <v>5247</v>
      </c>
      <c r="H3726" t="s">
        <v>8816</v>
      </c>
      <c r="I3726" t="s">
        <v>10</v>
      </c>
      <c r="J3726" t="s">
        <v>2454</v>
      </c>
      <c r="K3726">
        <v>7</v>
      </c>
      <c r="L3726" t="s">
        <v>5247</v>
      </c>
      <c r="M3726">
        <v>0</v>
      </c>
      <c r="N3726">
        <v>0.35433043506668699</v>
      </c>
    </row>
    <row r="3727" spans="1:14">
      <c r="A3727" t="s">
        <v>3495</v>
      </c>
      <c r="B3727">
        <v>21</v>
      </c>
      <c r="C3727">
        <v>22612224</v>
      </c>
      <c r="D3727">
        <v>23984543</v>
      </c>
      <c r="E3727" t="s">
        <v>4448</v>
      </c>
      <c r="F3727">
        <v>0.51</v>
      </c>
      <c r="G3727" t="s">
        <v>5247</v>
      </c>
      <c r="H3727" t="s">
        <v>8817</v>
      </c>
      <c r="I3727" t="s">
        <v>14</v>
      </c>
      <c r="J3727" t="s">
        <v>2454</v>
      </c>
      <c r="K3727">
        <v>16</v>
      </c>
      <c r="L3727" t="s">
        <v>4514</v>
      </c>
      <c r="M3727">
        <v>0.28809504412547499</v>
      </c>
      <c r="N3727">
        <v>0.72803280226383604</v>
      </c>
    </row>
    <row r="3728" spans="1:14">
      <c r="A3728" t="s">
        <v>3496</v>
      </c>
      <c r="B3728">
        <v>12</v>
      </c>
      <c r="C3728">
        <v>49832684</v>
      </c>
      <c r="D3728">
        <v>50226467</v>
      </c>
      <c r="E3728" t="s">
        <v>5196</v>
      </c>
      <c r="F3728">
        <v>0.89</v>
      </c>
      <c r="G3728" t="s">
        <v>5247</v>
      </c>
      <c r="H3728" t="s">
        <v>8818</v>
      </c>
      <c r="I3728" t="s">
        <v>10</v>
      </c>
      <c r="J3728" t="s">
        <v>3497</v>
      </c>
      <c r="K3728">
        <v>5</v>
      </c>
      <c r="L3728" t="s">
        <v>4462</v>
      </c>
      <c r="M3728">
        <v>0.45362766849419101</v>
      </c>
      <c r="N3728">
        <v>0.98747600897493304</v>
      </c>
    </row>
    <row r="3729" spans="1:14">
      <c r="A3729" t="s">
        <v>3496</v>
      </c>
      <c r="B3729">
        <v>12</v>
      </c>
      <c r="C3729">
        <v>49832684</v>
      </c>
      <c r="D3729">
        <v>50226467</v>
      </c>
      <c r="E3729" t="s">
        <v>5196</v>
      </c>
      <c r="F3729">
        <v>0.33</v>
      </c>
      <c r="G3729" t="s">
        <v>5247</v>
      </c>
      <c r="H3729" t="s">
        <v>8819</v>
      </c>
      <c r="I3729" t="s">
        <v>14</v>
      </c>
      <c r="J3729" t="s">
        <v>3497</v>
      </c>
      <c r="K3729">
        <v>16</v>
      </c>
      <c r="L3729" t="s">
        <v>4487</v>
      </c>
      <c r="M3729">
        <v>0.15341403634209599</v>
      </c>
      <c r="N3729">
        <v>0.57241257503961196</v>
      </c>
    </row>
    <row r="3730" spans="1:14">
      <c r="A3730" t="s">
        <v>3498</v>
      </c>
      <c r="B3730">
        <v>1</v>
      </c>
      <c r="C3730">
        <v>72342868</v>
      </c>
      <c r="D3730">
        <v>72808551</v>
      </c>
      <c r="E3730" t="s">
        <v>5196</v>
      </c>
      <c r="F3730">
        <v>0.04</v>
      </c>
      <c r="G3730" t="s">
        <v>5247</v>
      </c>
      <c r="H3730" t="s">
        <v>8820</v>
      </c>
      <c r="I3730" t="s">
        <v>14</v>
      </c>
      <c r="J3730" t="s">
        <v>3497</v>
      </c>
      <c r="K3730">
        <v>5</v>
      </c>
      <c r="L3730" t="s">
        <v>4479</v>
      </c>
      <c r="M3730">
        <v>1.89361819909977E-3</v>
      </c>
      <c r="N3730">
        <v>0.47783024940142099</v>
      </c>
    </row>
    <row r="3731" spans="1:14">
      <c r="A3731" t="s">
        <v>3499</v>
      </c>
      <c r="B3731">
        <v>16</v>
      </c>
      <c r="C3731">
        <v>19933041</v>
      </c>
      <c r="D3731">
        <v>19944363</v>
      </c>
      <c r="E3731" t="s">
        <v>5196</v>
      </c>
      <c r="F3731">
        <v>1</v>
      </c>
      <c r="G3731" t="s">
        <v>5247</v>
      </c>
      <c r="H3731" t="s">
        <v>8821</v>
      </c>
      <c r="I3731" t="s">
        <v>14</v>
      </c>
      <c r="J3731" t="s">
        <v>3497</v>
      </c>
      <c r="K3731">
        <v>16</v>
      </c>
      <c r="L3731" t="s">
        <v>5273</v>
      </c>
      <c r="M3731">
        <v>0.806392319465564</v>
      </c>
      <c r="N3731">
        <v>1</v>
      </c>
    </row>
    <row r="3732" spans="1:14">
      <c r="A3732" t="s">
        <v>3500</v>
      </c>
      <c r="B3732">
        <v>1</v>
      </c>
      <c r="C3732">
        <v>177839998</v>
      </c>
      <c r="D3732">
        <v>177809133</v>
      </c>
      <c r="E3732" t="s">
        <v>5197</v>
      </c>
      <c r="F3732">
        <v>0</v>
      </c>
      <c r="G3732" t="s">
        <v>5247</v>
      </c>
      <c r="H3732" t="s">
        <v>8822</v>
      </c>
      <c r="I3732" t="s">
        <v>14</v>
      </c>
      <c r="J3732" t="s">
        <v>3497</v>
      </c>
      <c r="K3732">
        <v>16</v>
      </c>
      <c r="L3732" t="s">
        <v>5247</v>
      </c>
      <c r="M3732">
        <v>0</v>
      </c>
      <c r="N3732">
        <v>0.193607680534436</v>
      </c>
    </row>
    <row r="3733" spans="1:14">
      <c r="A3733" t="s">
        <v>3501</v>
      </c>
      <c r="B3733">
        <v>16</v>
      </c>
      <c r="C3733">
        <v>79648854</v>
      </c>
      <c r="D3733">
        <v>79682751</v>
      </c>
      <c r="E3733" t="s">
        <v>5196</v>
      </c>
      <c r="F3733">
        <v>0.28000000000000003</v>
      </c>
      <c r="G3733" t="s">
        <v>5247</v>
      </c>
      <c r="H3733" t="s">
        <v>8823</v>
      </c>
      <c r="I3733" t="s">
        <v>14</v>
      </c>
      <c r="J3733" t="s">
        <v>3497</v>
      </c>
      <c r="K3733">
        <v>16</v>
      </c>
      <c r="L3733" t="s">
        <v>4558</v>
      </c>
      <c r="M3733">
        <v>0.120490916853126</v>
      </c>
      <c r="N3733">
        <v>0.52469646258202596</v>
      </c>
    </row>
    <row r="3734" spans="1:14">
      <c r="A3734" t="s">
        <v>3502</v>
      </c>
      <c r="B3734">
        <v>8</v>
      </c>
      <c r="C3734">
        <v>11355741</v>
      </c>
      <c r="D3734">
        <v>11213250</v>
      </c>
      <c r="E3734" t="s">
        <v>5195</v>
      </c>
      <c r="F3734">
        <v>0.3</v>
      </c>
      <c r="G3734" t="s">
        <v>5247</v>
      </c>
      <c r="H3734" t="s">
        <v>8824</v>
      </c>
      <c r="I3734" t="s">
        <v>10</v>
      </c>
      <c r="J3734" t="s">
        <v>3497</v>
      </c>
      <c r="K3734">
        <v>5</v>
      </c>
      <c r="L3734" t="s">
        <v>4560</v>
      </c>
      <c r="M3734">
        <v>7.2584039985663401E-2</v>
      </c>
      <c r="N3734">
        <v>0.70120894592760696</v>
      </c>
    </row>
    <row r="3735" spans="1:14">
      <c r="A3735" t="s">
        <v>3502</v>
      </c>
      <c r="B3735">
        <v>8</v>
      </c>
      <c r="C3735">
        <v>11355741</v>
      </c>
      <c r="D3735">
        <v>11213250</v>
      </c>
      <c r="E3735" t="s">
        <v>5195</v>
      </c>
      <c r="F3735">
        <v>0.19</v>
      </c>
      <c r="G3735" t="s">
        <v>5247</v>
      </c>
      <c r="H3735" t="s">
        <v>8825</v>
      </c>
      <c r="I3735" t="s">
        <v>13</v>
      </c>
      <c r="J3735" t="s">
        <v>3497</v>
      </c>
      <c r="K3735">
        <v>5</v>
      </c>
      <c r="L3735" t="s">
        <v>4446</v>
      </c>
      <c r="M3735">
        <v>3.3128026833885299E-2</v>
      </c>
      <c r="N3735">
        <v>0.61625110133168304</v>
      </c>
    </row>
    <row r="3736" spans="1:14">
      <c r="A3736" t="s">
        <v>3502</v>
      </c>
      <c r="B3736">
        <v>8</v>
      </c>
      <c r="C3736">
        <v>11355741</v>
      </c>
      <c r="D3736">
        <v>11213250</v>
      </c>
      <c r="E3736" t="s">
        <v>5195</v>
      </c>
      <c r="F3736">
        <v>0.06</v>
      </c>
      <c r="G3736" t="s">
        <v>5247</v>
      </c>
      <c r="H3736" t="s">
        <v>8826</v>
      </c>
      <c r="I3736" t="s">
        <v>14</v>
      </c>
      <c r="J3736" t="s">
        <v>3497</v>
      </c>
      <c r="K3736">
        <v>16</v>
      </c>
      <c r="L3736" t="s">
        <v>4460</v>
      </c>
      <c r="M3736">
        <v>1.03676375678321E-2</v>
      </c>
      <c r="N3736">
        <v>0.28000712130247202</v>
      </c>
    </row>
    <row r="3737" spans="1:14">
      <c r="A3737" t="s">
        <v>3503</v>
      </c>
      <c r="B3737">
        <v>10</v>
      </c>
      <c r="C3737">
        <v>76886778</v>
      </c>
      <c r="D3737">
        <v>78646536</v>
      </c>
      <c r="E3737" t="s">
        <v>5198</v>
      </c>
      <c r="F3737">
        <v>0.83</v>
      </c>
      <c r="G3737" t="s">
        <v>5247</v>
      </c>
      <c r="H3737" t="s">
        <v>8827</v>
      </c>
      <c r="I3737" t="s">
        <v>14</v>
      </c>
      <c r="J3737" t="s">
        <v>3497</v>
      </c>
      <c r="K3737">
        <v>16</v>
      </c>
      <c r="L3737" t="s">
        <v>4518</v>
      </c>
      <c r="M3737">
        <v>0.58890888943173203</v>
      </c>
      <c r="N3737">
        <v>0.94331004141553998</v>
      </c>
    </row>
    <row r="3738" spans="1:14">
      <c r="A3738" t="s">
        <v>3504</v>
      </c>
      <c r="B3738">
        <v>14</v>
      </c>
      <c r="C3738">
        <v>79437033</v>
      </c>
      <c r="D3738">
        <v>79903376</v>
      </c>
      <c r="E3738" t="s">
        <v>5196</v>
      </c>
      <c r="F3738">
        <v>0.72</v>
      </c>
      <c r="G3738" t="s">
        <v>5247</v>
      </c>
      <c r="H3738" t="s">
        <v>8828</v>
      </c>
      <c r="I3738" t="s">
        <v>10</v>
      </c>
      <c r="J3738" t="s">
        <v>3497</v>
      </c>
      <c r="K3738">
        <v>6</v>
      </c>
      <c r="L3738" t="s">
        <v>4516</v>
      </c>
      <c r="M3738">
        <v>0.340756966280227</v>
      </c>
      <c r="N3738">
        <v>0.92749594704282001</v>
      </c>
    </row>
    <row r="3739" spans="1:14">
      <c r="A3739" t="s">
        <v>3504</v>
      </c>
      <c r="B3739">
        <v>14</v>
      </c>
      <c r="C3739">
        <v>79437033</v>
      </c>
      <c r="D3739">
        <v>79903376</v>
      </c>
      <c r="E3739" t="s">
        <v>5196</v>
      </c>
      <c r="F3739">
        <v>0.56000000000000005</v>
      </c>
      <c r="G3739" t="s">
        <v>5247</v>
      </c>
      <c r="H3739" t="s">
        <v>8829</v>
      </c>
      <c r="I3739" t="s">
        <v>13</v>
      </c>
      <c r="J3739" t="s">
        <v>3497</v>
      </c>
      <c r="K3739">
        <v>7</v>
      </c>
      <c r="L3739" t="s">
        <v>4453</v>
      </c>
      <c r="M3739">
        <v>0.242498719324894</v>
      </c>
      <c r="N3739">
        <v>0.834981628467104</v>
      </c>
    </row>
    <row r="3740" spans="1:14">
      <c r="A3740" t="s">
        <v>3504</v>
      </c>
      <c r="B3740">
        <v>14</v>
      </c>
      <c r="C3740">
        <v>79437033</v>
      </c>
      <c r="D3740">
        <v>79903376</v>
      </c>
      <c r="E3740" t="s">
        <v>5196</v>
      </c>
      <c r="F3740">
        <v>0.48</v>
      </c>
      <c r="G3740" t="s">
        <v>5247</v>
      </c>
      <c r="H3740" t="s">
        <v>8830</v>
      </c>
      <c r="I3740" t="s">
        <v>14</v>
      </c>
      <c r="J3740" t="s">
        <v>3497</v>
      </c>
      <c r="K3740">
        <v>16</v>
      </c>
      <c r="L3740" t="s">
        <v>4549</v>
      </c>
      <c r="M3740">
        <v>0.26400976338675802</v>
      </c>
      <c r="N3740">
        <v>0.70373454383461997</v>
      </c>
    </row>
    <row r="3741" spans="1:14">
      <c r="A3741" t="s">
        <v>3505</v>
      </c>
      <c r="B3741">
        <v>18</v>
      </c>
      <c r="C3741">
        <v>60185354</v>
      </c>
      <c r="D3741">
        <v>57852587</v>
      </c>
      <c r="E3741" t="s">
        <v>5197</v>
      </c>
      <c r="F3741">
        <v>0.11</v>
      </c>
      <c r="G3741" t="s">
        <v>5247</v>
      </c>
      <c r="H3741" t="s">
        <v>8831</v>
      </c>
      <c r="I3741" t="s">
        <v>14</v>
      </c>
      <c r="J3741" t="s">
        <v>3506</v>
      </c>
      <c r="K3741">
        <v>16</v>
      </c>
      <c r="L3741" t="s">
        <v>4483</v>
      </c>
      <c r="M3741">
        <v>2.8486301613217201E-2</v>
      </c>
      <c r="N3741">
        <v>0.34252768920364302</v>
      </c>
    </row>
    <row r="3742" spans="1:14">
      <c r="A3742" t="s">
        <v>3507</v>
      </c>
      <c r="B3742">
        <v>5</v>
      </c>
      <c r="C3742">
        <v>142425523</v>
      </c>
      <c r="D3742">
        <v>141805088</v>
      </c>
      <c r="E3742" t="s">
        <v>5195</v>
      </c>
      <c r="F3742">
        <v>0.08</v>
      </c>
      <c r="G3742" t="s">
        <v>5247</v>
      </c>
      <c r="H3742" t="s">
        <v>8832</v>
      </c>
      <c r="I3742" t="s">
        <v>14</v>
      </c>
      <c r="J3742" t="s">
        <v>3508</v>
      </c>
      <c r="K3742">
        <v>16</v>
      </c>
      <c r="L3742" t="s">
        <v>4447</v>
      </c>
      <c r="M3742">
        <v>1.6879457268963199E-2</v>
      </c>
      <c r="N3742">
        <v>0.305750994379963</v>
      </c>
    </row>
    <row r="3743" spans="1:14">
      <c r="A3743" t="s">
        <v>3509</v>
      </c>
      <c r="B3743">
        <v>9</v>
      </c>
      <c r="C3743">
        <v>127155545</v>
      </c>
      <c r="D3743">
        <v>129917824</v>
      </c>
      <c r="E3743" t="s">
        <v>5196</v>
      </c>
      <c r="F3743">
        <v>0</v>
      </c>
      <c r="G3743" t="s">
        <v>5247</v>
      </c>
      <c r="H3743" t="s">
        <v>8833</v>
      </c>
      <c r="I3743" t="s">
        <v>14</v>
      </c>
      <c r="J3743" t="s">
        <v>3508</v>
      </c>
      <c r="K3743">
        <v>16</v>
      </c>
      <c r="L3743" t="s">
        <v>5247</v>
      </c>
      <c r="M3743">
        <v>0</v>
      </c>
      <c r="N3743">
        <v>0.193607680534436</v>
      </c>
    </row>
    <row r="3744" spans="1:14">
      <c r="A3744" t="s">
        <v>3510</v>
      </c>
      <c r="B3744">
        <v>12</v>
      </c>
      <c r="C3744">
        <v>27862037</v>
      </c>
      <c r="D3744">
        <v>28014970</v>
      </c>
      <c r="E3744" t="s">
        <v>5195</v>
      </c>
      <c r="F3744">
        <v>0.01</v>
      </c>
      <c r="G3744" t="s">
        <v>5247</v>
      </c>
      <c r="H3744" t="s">
        <v>8834</v>
      </c>
      <c r="I3744" t="s">
        <v>14</v>
      </c>
      <c r="J3744" t="s">
        <v>3508</v>
      </c>
      <c r="K3744">
        <v>16</v>
      </c>
      <c r="L3744" t="s">
        <v>4525</v>
      </c>
      <c r="M3744">
        <v>3.8518796935948E-4</v>
      </c>
      <c r="N3744">
        <v>0.20935033895438801</v>
      </c>
    </row>
    <row r="3745" spans="1:14">
      <c r="A3745" t="s">
        <v>3511</v>
      </c>
      <c r="B3745">
        <v>11</v>
      </c>
      <c r="C3745">
        <v>96063743</v>
      </c>
      <c r="D3745">
        <v>95796907</v>
      </c>
      <c r="E3745" t="s">
        <v>5196</v>
      </c>
      <c r="F3745">
        <v>0.37</v>
      </c>
      <c r="G3745" t="s">
        <v>5247</v>
      </c>
      <c r="H3745" t="s">
        <v>8835</v>
      </c>
      <c r="I3745" t="s">
        <v>13</v>
      </c>
      <c r="J3745" t="s">
        <v>3508</v>
      </c>
      <c r="K3745">
        <v>5</v>
      </c>
      <c r="L3745" t="s">
        <v>4505</v>
      </c>
      <c r="M3745">
        <v>0.103267373869074</v>
      </c>
      <c r="N3745">
        <v>0.74969806697455099</v>
      </c>
    </row>
    <row r="3746" spans="1:14">
      <c r="A3746" t="s">
        <v>3511</v>
      </c>
      <c r="B3746">
        <v>11</v>
      </c>
      <c r="C3746">
        <v>96063743</v>
      </c>
      <c r="D3746">
        <v>95796907</v>
      </c>
      <c r="E3746" t="s">
        <v>5196</v>
      </c>
      <c r="F3746">
        <v>0.88</v>
      </c>
      <c r="G3746" t="s">
        <v>5247</v>
      </c>
      <c r="H3746" t="s">
        <v>8836</v>
      </c>
      <c r="I3746" t="s">
        <v>14</v>
      </c>
      <c r="J3746" t="s">
        <v>3508</v>
      </c>
      <c r="K3746">
        <v>16</v>
      </c>
      <c r="L3746" t="s">
        <v>4470</v>
      </c>
      <c r="M3746">
        <v>0.64562593737124996</v>
      </c>
      <c r="N3746">
        <v>0.96723222542257803</v>
      </c>
    </row>
    <row r="3747" spans="1:14">
      <c r="A3747" t="s">
        <v>3512</v>
      </c>
      <c r="B3747">
        <v>12</v>
      </c>
      <c r="C3747">
        <v>23806655</v>
      </c>
      <c r="D3747">
        <v>23959589</v>
      </c>
      <c r="E3747" t="s">
        <v>5196</v>
      </c>
      <c r="F3747">
        <v>0.06</v>
      </c>
      <c r="G3747" t="s">
        <v>5247</v>
      </c>
      <c r="H3747" t="s">
        <v>8837</v>
      </c>
      <c r="I3747" t="s">
        <v>14</v>
      </c>
      <c r="J3747" t="s">
        <v>3508</v>
      </c>
      <c r="K3747">
        <v>23</v>
      </c>
      <c r="L3747" t="s">
        <v>4460</v>
      </c>
      <c r="M3747">
        <v>1.32573046693197E-2</v>
      </c>
      <c r="N3747">
        <v>0.23268531956705599</v>
      </c>
    </row>
    <row r="3748" spans="1:14">
      <c r="A3748" t="s">
        <v>3515</v>
      </c>
      <c r="B3748">
        <v>6</v>
      </c>
      <c r="C3748">
        <v>44809954</v>
      </c>
      <c r="D3748">
        <v>44777691</v>
      </c>
      <c r="E3748" t="s">
        <v>5198</v>
      </c>
      <c r="F3748">
        <v>0.04</v>
      </c>
      <c r="G3748" t="s">
        <v>5247</v>
      </c>
      <c r="H3748" t="s">
        <v>8838</v>
      </c>
      <c r="I3748" t="s">
        <v>14</v>
      </c>
      <c r="J3748" t="s">
        <v>3508</v>
      </c>
      <c r="K3748">
        <v>16</v>
      </c>
      <c r="L3748" t="s">
        <v>4479</v>
      </c>
      <c r="M3748">
        <v>5.0993162064629704E-3</v>
      </c>
      <c r="N3748">
        <v>0.25301974988521903</v>
      </c>
    </row>
    <row r="3749" spans="1:14">
      <c r="A3749" t="s">
        <v>3516</v>
      </c>
      <c r="B3749">
        <v>9</v>
      </c>
      <c r="C3749">
        <v>4291928</v>
      </c>
      <c r="D3749">
        <v>4291928</v>
      </c>
      <c r="E3749" t="s">
        <v>5196</v>
      </c>
      <c r="F3749">
        <v>0.09</v>
      </c>
      <c r="G3749" t="s">
        <v>5247</v>
      </c>
      <c r="H3749" t="s">
        <v>8839</v>
      </c>
      <c r="I3749" t="s">
        <v>10</v>
      </c>
      <c r="J3749" t="s">
        <v>3508</v>
      </c>
      <c r="K3749">
        <v>6</v>
      </c>
      <c r="L3749" t="s">
        <v>4562</v>
      </c>
      <c r="M3749">
        <v>1.0078232144173501E-2</v>
      </c>
      <c r="N3749">
        <v>0.48999588393560201</v>
      </c>
    </row>
    <row r="3750" spans="1:14">
      <c r="A3750" t="s">
        <v>3516</v>
      </c>
      <c r="B3750">
        <v>9</v>
      </c>
      <c r="C3750">
        <v>4291928</v>
      </c>
      <c r="D3750">
        <v>4291928</v>
      </c>
      <c r="E3750" t="s">
        <v>5196</v>
      </c>
      <c r="F3750">
        <v>0.63</v>
      </c>
      <c r="G3750" t="s">
        <v>5247</v>
      </c>
      <c r="H3750" t="s">
        <v>8840</v>
      </c>
      <c r="I3750" t="s">
        <v>14</v>
      </c>
      <c r="J3750" t="s">
        <v>3508</v>
      </c>
      <c r="K3750">
        <v>16</v>
      </c>
      <c r="L3750" t="s">
        <v>4480</v>
      </c>
      <c r="M3750">
        <v>0.39090711596247002</v>
      </c>
      <c r="N3750">
        <v>0.81875488709857702</v>
      </c>
    </row>
    <row r="3751" spans="1:14">
      <c r="A3751" t="s">
        <v>3517</v>
      </c>
      <c r="B3751">
        <v>12</v>
      </c>
      <c r="C3751">
        <v>27842114</v>
      </c>
      <c r="D3751">
        <v>27995047</v>
      </c>
      <c r="E3751" t="s">
        <v>5195</v>
      </c>
      <c r="F3751">
        <v>0.13</v>
      </c>
      <c r="G3751" t="s">
        <v>5247</v>
      </c>
      <c r="H3751" t="s">
        <v>8841</v>
      </c>
      <c r="I3751" t="s">
        <v>14</v>
      </c>
      <c r="J3751" t="s">
        <v>3508</v>
      </c>
      <c r="K3751">
        <v>16</v>
      </c>
      <c r="L3751" t="s">
        <v>4456</v>
      </c>
      <c r="M3751">
        <v>3.7231133725714703E-2</v>
      </c>
      <c r="N3751">
        <v>0.36603854986976803</v>
      </c>
    </row>
    <row r="3752" spans="1:14">
      <c r="A3752" t="s">
        <v>3518</v>
      </c>
      <c r="B3752">
        <v>7</v>
      </c>
      <c r="C3752">
        <v>18396714</v>
      </c>
      <c r="D3752">
        <v>18436337</v>
      </c>
      <c r="E3752" t="s">
        <v>5196</v>
      </c>
      <c r="F3752">
        <v>0</v>
      </c>
      <c r="G3752" t="s">
        <v>5247</v>
      </c>
      <c r="H3752" t="s">
        <v>8842</v>
      </c>
      <c r="I3752" t="s">
        <v>14</v>
      </c>
      <c r="J3752" t="s">
        <v>3508</v>
      </c>
      <c r="K3752">
        <v>16</v>
      </c>
      <c r="L3752" t="s">
        <v>5247</v>
      </c>
      <c r="M3752">
        <v>0</v>
      </c>
      <c r="N3752">
        <v>0.193607680534436</v>
      </c>
    </row>
    <row r="3753" spans="1:14">
      <c r="A3753" t="s">
        <v>3519</v>
      </c>
      <c r="B3753">
        <v>2</v>
      </c>
      <c r="C3753">
        <v>59212838</v>
      </c>
      <c r="D3753">
        <v>59439973</v>
      </c>
      <c r="E3753" t="s">
        <v>5195</v>
      </c>
      <c r="F3753">
        <v>0</v>
      </c>
      <c r="G3753" t="s">
        <v>5247</v>
      </c>
      <c r="H3753" t="s">
        <v>8843</v>
      </c>
      <c r="I3753" t="s">
        <v>14</v>
      </c>
      <c r="J3753" t="s">
        <v>3508</v>
      </c>
      <c r="K3753">
        <v>16</v>
      </c>
      <c r="L3753" t="s">
        <v>5247</v>
      </c>
      <c r="M3753">
        <v>0</v>
      </c>
      <c r="N3753">
        <v>0.193607680534436</v>
      </c>
    </row>
    <row r="3754" spans="1:14">
      <c r="A3754" t="s">
        <v>3520</v>
      </c>
      <c r="B3754">
        <v>22</v>
      </c>
      <c r="C3754">
        <v>41157913</v>
      </c>
      <c r="D3754">
        <v>41553917</v>
      </c>
      <c r="E3754" t="s">
        <v>5195</v>
      </c>
      <c r="F3754">
        <v>0</v>
      </c>
      <c r="G3754" t="s">
        <v>5247</v>
      </c>
      <c r="H3754" t="s">
        <v>8844</v>
      </c>
      <c r="I3754" t="s">
        <v>14</v>
      </c>
      <c r="J3754" t="s">
        <v>3508</v>
      </c>
      <c r="K3754">
        <v>16</v>
      </c>
      <c r="L3754" t="s">
        <v>5247</v>
      </c>
      <c r="M3754">
        <v>0</v>
      </c>
      <c r="N3754">
        <v>0.193607680534436</v>
      </c>
    </row>
    <row r="3755" spans="1:14">
      <c r="A3755" t="s">
        <v>3521</v>
      </c>
      <c r="B3755">
        <v>22</v>
      </c>
      <c r="C3755">
        <v>27810924</v>
      </c>
      <c r="D3755">
        <v>28206912</v>
      </c>
      <c r="E3755" t="s">
        <v>5196</v>
      </c>
      <c r="F3755">
        <v>0.54</v>
      </c>
      <c r="G3755" t="s">
        <v>5247</v>
      </c>
      <c r="H3755" t="s">
        <v>8845</v>
      </c>
      <c r="I3755" t="s">
        <v>14</v>
      </c>
      <c r="J3755" t="s">
        <v>3508</v>
      </c>
      <c r="K3755">
        <v>16</v>
      </c>
      <c r="L3755" t="s">
        <v>4564</v>
      </c>
      <c r="M3755">
        <v>0.31281977470891997</v>
      </c>
      <c r="N3755">
        <v>0.75169161084832503</v>
      </c>
    </row>
    <row r="3756" spans="1:14">
      <c r="A3756" t="s">
        <v>3522</v>
      </c>
      <c r="B3756">
        <v>4</v>
      </c>
      <c r="C3756">
        <v>1702517</v>
      </c>
      <c r="D3756">
        <v>1704244</v>
      </c>
      <c r="E3756" t="s">
        <v>5195</v>
      </c>
      <c r="F3756">
        <v>0.5</v>
      </c>
      <c r="G3756" t="s">
        <v>5247</v>
      </c>
      <c r="H3756" t="s">
        <v>8846</v>
      </c>
      <c r="I3756" t="s">
        <v>14</v>
      </c>
      <c r="J3756" t="s">
        <v>3508</v>
      </c>
      <c r="K3756">
        <v>16</v>
      </c>
      <c r="L3756" t="s">
        <v>4511</v>
      </c>
      <c r="M3756">
        <v>0.27999563610326</v>
      </c>
      <c r="N3756">
        <v>0.72000436389674005</v>
      </c>
    </row>
    <row r="3757" spans="1:14">
      <c r="A3757" t="s">
        <v>3523</v>
      </c>
      <c r="B3757">
        <v>11</v>
      </c>
      <c r="C3757">
        <v>28808335</v>
      </c>
      <c r="D3757">
        <v>28829882</v>
      </c>
      <c r="E3757" t="s">
        <v>5196</v>
      </c>
      <c r="F3757">
        <v>0</v>
      </c>
      <c r="G3757" t="s">
        <v>5247</v>
      </c>
      <c r="H3757" t="s">
        <v>8847</v>
      </c>
      <c r="I3757" t="s">
        <v>10</v>
      </c>
      <c r="J3757" t="s">
        <v>3508</v>
      </c>
      <c r="K3757">
        <v>6</v>
      </c>
      <c r="L3757" t="s">
        <v>5247</v>
      </c>
      <c r="M3757">
        <v>0</v>
      </c>
      <c r="N3757">
        <v>0.39033428790216501</v>
      </c>
    </row>
    <row r="3758" spans="1:14">
      <c r="A3758" t="s">
        <v>3523</v>
      </c>
      <c r="B3758">
        <v>11</v>
      </c>
      <c r="C3758">
        <v>28808335</v>
      </c>
      <c r="D3758">
        <v>28829882</v>
      </c>
      <c r="E3758" t="s">
        <v>5196</v>
      </c>
      <c r="F3758">
        <v>0</v>
      </c>
      <c r="G3758" t="s">
        <v>5247</v>
      </c>
      <c r="H3758" t="s">
        <v>8848</v>
      </c>
      <c r="I3758" t="s">
        <v>13</v>
      </c>
      <c r="J3758" t="s">
        <v>3508</v>
      </c>
      <c r="K3758">
        <v>6</v>
      </c>
      <c r="L3758" t="s">
        <v>5247</v>
      </c>
      <c r="M3758">
        <v>0</v>
      </c>
      <c r="N3758">
        <v>0.39033428790216501</v>
      </c>
    </row>
    <row r="3759" spans="1:14">
      <c r="A3759" t="s">
        <v>3523</v>
      </c>
      <c r="B3759">
        <v>11</v>
      </c>
      <c r="C3759">
        <v>28808335</v>
      </c>
      <c r="D3759">
        <v>28829882</v>
      </c>
      <c r="E3759" t="s">
        <v>5196</v>
      </c>
      <c r="F3759">
        <v>0.23</v>
      </c>
      <c r="G3759" t="s">
        <v>5247</v>
      </c>
      <c r="H3759" t="s">
        <v>8849</v>
      </c>
      <c r="I3759" t="s">
        <v>14</v>
      </c>
      <c r="J3759" t="s">
        <v>3508</v>
      </c>
      <c r="K3759">
        <v>16</v>
      </c>
      <c r="L3759" t="s">
        <v>4478</v>
      </c>
      <c r="M3759">
        <v>8.9866955870574194E-2</v>
      </c>
      <c r="N3759">
        <v>0.47468119161802202</v>
      </c>
    </row>
    <row r="3760" spans="1:14">
      <c r="A3760" t="s">
        <v>3524</v>
      </c>
      <c r="B3760">
        <v>12</v>
      </c>
      <c r="C3760">
        <v>58895568</v>
      </c>
      <c r="D3760">
        <v>59289349</v>
      </c>
      <c r="E3760" t="s">
        <v>5195</v>
      </c>
      <c r="F3760">
        <v>0</v>
      </c>
      <c r="G3760" t="s">
        <v>5247</v>
      </c>
      <c r="H3760" t="s">
        <v>8850</v>
      </c>
      <c r="I3760" t="s">
        <v>14</v>
      </c>
      <c r="J3760" t="s">
        <v>3508</v>
      </c>
      <c r="K3760">
        <v>16</v>
      </c>
      <c r="L3760" t="s">
        <v>5247</v>
      </c>
      <c r="M3760">
        <v>0</v>
      </c>
      <c r="N3760">
        <v>0.193607680534436</v>
      </c>
    </row>
    <row r="3761" spans="1:14">
      <c r="A3761" t="s">
        <v>3525</v>
      </c>
      <c r="B3761">
        <v>6</v>
      </c>
      <c r="C3761">
        <v>45416281</v>
      </c>
      <c r="D3761">
        <v>45384018</v>
      </c>
      <c r="E3761" t="s">
        <v>5195</v>
      </c>
      <c r="F3761">
        <v>0.02</v>
      </c>
      <c r="G3761" t="s">
        <v>5247</v>
      </c>
      <c r="H3761" t="s">
        <v>8851</v>
      </c>
      <c r="I3761" t="s">
        <v>13</v>
      </c>
      <c r="J3761" t="s">
        <v>3508</v>
      </c>
      <c r="K3761">
        <v>5</v>
      </c>
      <c r="L3761" t="s">
        <v>4475</v>
      </c>
      <c r="M3761">
        <v>4.9540773211960605E-4</v>
      </c>
      <c r="N3761">
        <v>0.45660775845972801</v>
      </c>
    </row>
    <row r="3762" spans="1:14">
      <c r="A3762" t="s">
        <v>3525</v>
      </c>
      <c r="B3762">
        <v>6</v>
      </c>
      <c r="C3762">
        <v>45416281</v>
      </c>
      <c r="D3762">
        <v>45384018</v>
      </c>
      <c r="E3762" t="s">
        <v>5195</v>
      </c>
      <c r="F3762">
        <v>0.65</v>
      </c>
      <c r="G3762" t="s">
        <v>5247</v>
      </c>
      <c r="H3762" t="s">
        <v>8852</v>
      </c>
      <c r="I3762" t="s">
        <v>14</v>
      </c>
      <c r="J3762" t="s">
        <v>3508</v>
      </c>
      <c r="K3762">
        <v>16</v>
      </c>
      <c r="L3762" t="s">
        <v>4465</v>
      </c>
      <c r="M3762">
        <v>0.40908828404715403</v>
      </c>
      <c r="N3762">
        <v>0.83282941179251502</v>
      </c>
    </row>
    <row r="3763" spans="1:14">
      <c r="A3763" t="s">
        <v>3526</v>
      </c>
      <c r="B3763">
        <v>5</v>
      </c>
      <c r="C3763">
        <v>128682720</v>
      </c>
      <c r="D3763">
        <v>128018413</v>
      </c>
      <c r="E3763" t="s">
        <v>5195</v>
      </c>
      <c r="F3763">
        <v>0.99</v>
      </c>
      <c r="G3763" t="s">
        <v>5247</v>
      </c>
      <c r="H3763" t="s">
        <v>8853</v>
      </c>
      <c r="I3763" t="s">
        <v>14</v>
      </c>
      <c r="J3763" t="s">
        <v>3508</v>
      </c>
      <c r="K3763">
        <v>16</v>
      </c>
      <c r="L3763" t="s">
        <v>4521</v>
      </c>
      <c r="M3763">
        <v>0.79064966104561196</v>
      </c>
      <c r="N3763">
        <v>0.99961481203064095</v>
      </c>
    </row>
    <row r="3764" spans="1:14">
      <c r="A3764" t="s">
        <v>3527</v>
      </c>
      <c r="B3764">
        <v>11</v>
      </c>
      <c r="C3764">
        <v>28853450</v>
      </c>
      <c r="D3764">
        <v>28874997</v>
      </c>
      <c r="E3764" t="s">
        <v>5196</v>
      </c>
      <c r="F3764">
        <v>0.23</v>
      </c>
      <c r="G3764" t="s">
        <v>5247</v>
      </c>
      <c r="H3764" t="s">
        <v>8854</v>
      </c>
      <c r="I3764" t="s">
        <v>10</v>
      </c>
      <c r="J3764" t="s">
        <v>3508</v>
      </c>
      <c r="K3764">
        <v>5</v>
      </c>
      <c r="L3764" t="s">
        <v>4478</v>
      </c>
      <c r="M3764">
        <v>4.6131675776357399E-2</v>
      </c>
      <c r="N3764">
        <v>0.64848885520655697</v>
      </c>
    </row>
    <row r="3765" spans="1:14">
      <c r="A3765" t="s">
        <v>3527</v>
      </c>
      <c r="B3765">
        <v>11</v>
      </c>
      <c r="C3765">
        <v>28853450</v>
      </c>
      <c r="D3765">
        <v>28874997</v>
      </c>
      <c r="E3765" t="s">
        <v>5196</v>
      </c>
      <c r="F3765">
        <v>0.21</v>
      </c>
      <c r="G3765" t="s">
        <v>5247</v>
      </c>
      <c r="H3765" t="s">
        <v>8855</v>
      </c>
      <c r="I3765" t="s">
        <v>13</v>
      </c>
      <c r="J3765" t="s">
        <v>3508</v>
      </c>
      <c r="K3765">
        <v>5</v>
      </c>
      <c r="L3765" t="s">
        <v>4442</v>
      </c>
      <c r="M3765">
        <v>3.9425102245849102E-2</v>
      </c>
      <c r="N3765">
        <v>0.63257472732839204</v>
      </c>
    </row>
    <row r="3766" spans="1:14">
      <c r="A3766" t="s">
        <v>3527</v>
      </c>
      <c r="B3766">
        <v>11</v>
      </c>
      <c r="C3766">
        <v>28853450</v>
      </c>
      <c r="D3766">
        <v>28874997</v>
      </c>
      <c r="E3766" t="s">
        <v>5196</v>
      </c>
      <c r="F3766">
        <v>0.66</v>
      </c>
      <c r="G3766" t="s">
        <v>5247</v>
      </c>
      <c r="H3766" t="s">
        <v>8856</v>
      </c>
      <c r="I3766" t="s">
        <v>14</v>
      </c>
      <c r="J3766" t="s">
        <v>3508</v>
      </c>
      <c r="K3766">
        <v>16</v>
      </c>
      <c r="L3766" t="s">
        <v>4481</v>
      </c>
      <c r="M3766">
        <v>0.41829747073185303</v>
      </c>
      <c r="N3766">
        <v>0.83974807149712805</v>
      </c>
    </row>
    <row r="3767" spans="1:14">
      <c r="A3767" t="s">
        <v>3528</v>
      </c>
      <c r="B3767">
        <v>4</v>
      </c>
      <c r="C3767">
        <v>65801177</v>
      </c>
      <c r="D3767">
        <v>66666895</v>
      </c>
      <c r="E3767" t="s">
        <v>5195</v>
      </c>
      <c r="F3767">
        <v>0</v>
      </c>
      <c r="G3767" t="s">
        <v>5247</v>
      </c>
      <c r="H3767" t="s">
        <v>5917</v>
      </c>
      <c r="I3767" t="s">
        <v>14</v>
      </c>
      <c r="J3767" t="s">
        <v>3508</v>
      </c>
      <c r="K3767">
        <v>16</v>
      </c>
      <c r="L3767" t="s">
        <v>5247</v>
      </c>
      <c r="M3767">
        <v>0</v>
      </c>
      <c r="N3767">
        <v>0.193607680534436</v>
      </c>
    </row>
    <row r="3768" spans="1:14">
      <c r="A3768" t="s">
        <v>3529</v>
      </c>
      <c r="B3768">
        <v>6</v>
      </c>
      <c r="C3768">
        <v>35146765</v>
      </c>
      <c r="D3768">
        <v>35114542</v>
      </c>
      <c r="E3768" t="s">
        <v>5195</v>
      </c>
      <c r="F3768">
        <v>0.66</v>
      </c>
      <c r="G3768" t="s">
        <v>5247</v>
      </c>
      <c r="H3768" t="s">
        <v>8857</v>
      </c>
      <c r="I3768" t="s">
        <v>10</v>
      </c>
      <c r="J3768" t="s">
        <v>3508</v>
      </c>
      <c r="K3768">
        <v>5</v>
      </c>
      <c r="L3768" t="s">
        <v>4481</v>
      </c>
      <c r="M3768">
        <v>0.27059140936125597</v>
      </c>
      <c r="N3768">
        <v>0.91037420190812801</v>
      </c>
    </row>
    <row r="3769" spans="1:14">
      <c r="A3769" t="s">
        <v>3529</v>
      </c>
      <c r="B3769">
        <v>6</v>
      </c>
      <c r="C3769">
        <v>35146765</v>
      </c>
      <c r="D3769">
        <v>35114542</v>
      </c>
      <c r="E3769" t="s">
        <v>5195</v>
      </c>
      <c r="F3769">
        <v>0.64</v>
      </c>
      <c r="G3769" t="s">
        <v>5247</v>
      </c>
      <c r="H3769" t="s">
        <v>8858</v>
      </c>
      <c r="I3769" t="s">
        <v>13</v>
      </c>
      <c r="J3769" t="s">
        <v>3508</v>
      </c>
      <c r="K3769">
        <v>5</v>
      </c>
      <c r="L3769" t="s">
        <v>4473</v>
      </c>
      <c r="M3769">
        <v>0.25698500929467699</v>
      </c>
      <c r="N3769">
        <v>0.90135990056603399</v>
      </c>
    </row>
    <row r="3770" spans="1:14">
      <c r="A3770" t="s">
        <v>3529</v>
      </c>
      <c r="B3770">
        <v>6</v>
      </c>
      <c r="C3770">
        <v>35146765</v>
      </c>
      <c r="D3770">
        <v>35114542</v>
      </c>
      <c r="E3770" t="s">
        <v>5195</v>
      </c>
      <c r="F3770">
        <v>0.56999999999999995</v>
      </c>
      <c r="G3770" t="s">
        <v>5247</v>
      </c>
      <c r="H3770" t="s">
        <v>8859</v>
      </c>
      <c r="I3770" t="s">
        <v>14</v>
      </c>
      <c r="J3770" t="s">
        <v>3508</v>
      </c>
      <c r="K3770">
        <v>16</v>
      </c>
      <c r="L3770" t="s">
        <v>4517</v>
      </c>
      <c r="M3770">
        <v>0.338188639458672</v>
      </c>
      <c r="N3770">
        <v>0.77470628526650698</v>
      </c>
    </row>
    <row r="3771" spans="1:14">
      <c r="A3771" t="s">
        <v>3530</v>
      </c>
      <c r="B3771">
        <v>2</v>
      </c>
      <c r="C3771">
        <v>33209269</v>
      </c>
      <c r="D3771">
        <v>33434336</v>
      </c>
      <c r="E3771" t="s">
        <v>5196</v>
      </c>
      <c r="F3771">
        <v>0.38</v>
      </c>
      <c r="G3771" t="s">
        <v>5247</v>
      </c>
      <c r="H3771" t="s">
        <v>8860</v>
      </c>
      <c r="I3771" t="s">
        <v>10</v>
      </c>
      <c r="J3771" t="s">
        <v>3508</v>
      </c>
      <c r="K3771">
        <v>6</v>
      </c>
      <c r="L3771" t="s">
        <v>4441</v>
      </c>
      <c r="M3771">
        <v>0.119990388198953</v>
      </c>
      <c r="N3771">
        <v>0.73368984089756595</v>
      </c>
    </row>
    <row r="3772" spans="1:14">
      <c r="A3772" t="s">
        <v>3530</v>
      </c>
      <c r="B3772">
        <v>2</v>
      </c>
      <c r="C3772">
        <v>33209269</v>
      </c>
      <c r="D3772">
        <v>33434336</v>
      </c>
      <c r="E3772" t="s">
        <v>5196</v>
      </c>
      <c r="F3772">
        <v>0.15</v>
      </c>
      <c r="G3772" t="s">
        <v>5247</v>
      </c>
      <c r="H3772" t="s">
        <v>8861</v>
      </c>
      <c r="I3772" t="s">
        <v>13</v>
      </c>
      <c r="J3772" t="s">
        <v>3508</v>
      </c>
      <c r="K3772">
        <v>5</v>
      </c>
      <c r="L3772" t="s">
        <v>4455</v>
      </c>
      <c r="M3772">
        <v>2.1852065792031899E-2</v>
      </c>
      <c r="N3772">
        <v>0.58228565955619005</v>
      </c>
    </row>
    <row r="3773" spans="1:14">
      <c r="A3773" t="s">
        <v>3530</v>
      </c>
      <c r="B3773">
        <v>2</v>
      </c>
      <c r="C3773">
        <v>33209269</v>
      </c>
      <c r="D3773">
        <v>33434336</v>
      </c>
      <c r="E3773" t="s">
        <v>5196</v>
      </c>
      <c r="F3773">
        <v>0.62</v>
      </c>
      <c r="G3773" t="s">
        <v>5247</v>
      </c>
      <c r="H3773" t="s">
        <v>8862</v>
      </c>
      <c r="I3773" t="s">
        <v>14</v>
      </c>
      <c r="J3773" t="s">
        <v>3508</v>
      </c>
      <c r="K3773">
        <v>16</v>
      </c>
      <c r="L3773" t="s">
        <v>4522</v>
      </c>
      <c r="M3773">
        <v>0.38193286741273502</v>
      </c>
      <c r="N3773">
        <v>0.81160128925899999</v>
      </c>
    </row>
    <row r="3774" spans="1:14">
      <c r="A3774" t="s">
        <v>3531</v>
      </c>
      <c r="B3774">
        <v>17</v>
      </c>
      <c r="C3774">
        <v>2264396</v>
      </c>
      <c r="D3774">
        <v>2167690</v>
      </c>
      <c r="E3774" t="s">
        <v>5196</v>
      </c>
      <c r="F3774">
        <v>0.9</v>
      </c>
      <c r="G3774" t="s">
        <v>5247</v>
      </c>
      <c r="H3774" t="s">
        <v>8863</v>
      </c>
      <c r="I3774" t="s">
        <v>14</v>
      </c>
      <c r="J3774" t="s">
        <v>3508</v>
      </c>
      <c r="K3774">
        <v>16</v>
      </c>
      <c r="L3774" t="s">
        <v>5134</v>
      </c>
      <c r="M3774">
        <v>0.66951405574702505</v>
      </c>
      <c r="N3774">
        <v>0.975599799825426</v>
      </c>
    </row>
    <row r="3775" spans="1:14">
      <c r="A3775" t="s">
        <v>3532</v>
      </c>
      <c r="B3775">
        <v>1</v>
      </c>
      <c r="C3775">
        <v>219470882</v>
      </c>
      <c r="D3775">
        <v>219644224</v>
      </c>
      <c r="E3775" t="s">
        <v>5196</v>
      </c>
      <c r="F3775">
        <v>0</v>
      </c>
      <c r="G3775" t="s">
        <v>5247</v>
      </c>
      <c r="H3775" t="s">
        <v>8864</v>
      </c>
      <c r="I3775" t="s">
        <v>10</v>
      </c>
      <c r="J3775" t="s">
        <v>3508</v>
      </c>
      <c r="K3775">
        <v>6</v>
      </c>
      <c r="L3775" t="s">
        <v>5247</v>
      </c>
      <c r="M3775">
        <v>0</v>
      </c>
      <c r="N3775">
        <v>0.39033428790216501</v>
      </c>
    </row>
    <row r="3776" spans="1:14">
      <c r="A3776" t="s">
        <v>3532</v>
      </c>
      <c r="B3776">
        <v>1</v>
      </c>
      <c r="C3776">
        <v>219470882</v>
      </c>
      <c r="D3776">
        <v>219644224</v>
      </c>
      <c r="E3776" t="s">
        <v>5196</v>
      </c>
      <c r="F3776">
        <v>0</v>
      </c>
      <c r="G3776" t="s">
        <v>5247</v>
      </c>
      <c r="H3776" t="s">
        <v>8865</v>
      </c>
      <c r="I3776" t="s">
        <v>13</v>
      </c>
      <c r="J3776" t="s">
        <v>3508</v>
      </c>
      <c r="K3776">
        <v>7</v>
      </c>
      <c r="L3776" t="s">
        <v>5247</v>
      </c>
      <c r="M3776">
        <v>0</v>
      </c>
      <c r="N3776">
        <v>0.35433043506668699</v>
      </c>
    </row>
    <row r="3777" spans="1:14">
      <c r="A3777" t="s">
        <v>3532</v>
      </c>
      <c r="B3777">
        <v>1</v>
      </c>
      <c r="C3777">
        <v>219470882</v>
      </c>
      <c r="D3777">
        <v>219644224</v>
      </c>
      <c r="E3777" t="s">
        <v>5196</v>
      </c>
      <c r="F3777">
        <v>0.12</v>
      </c>
      <c r="G3777" t="s">
        <v>5247</v>
      </c>
      <c r="H3777" t="s">
        <v>8866</v>
      </c>
      <c r="I3777" t="s">
        <v>14</v>
      </c>
      <c r="J3777" t="s">
        <v>3508</v>
      </c>
      <c r="K3777">
        <v>16</v>
      </c>
      <c r="L3777" t="s">
        <v>4457</v>
      </c>
      <c r="M3777">
        <v>3.2767774577422103E-2</v>
      </c>
      <c r="N3777">
        <v>0.35437406262874999</v>
      </c>
    </row>
    <row r="3778" spans="1:14">
      <c r="A3778" t="s">
        <v>3533</v>
      </c>
      <c r="B3778">
        <v>8</v>
      </c>
      <c r="C3778">
        <v>9227785</v>
      </c>
      <c r="D3778">
        <v>9085295</v>
      </c>
      <c r="E3778" t="s">
        <v>5196</v>
      </c>
      <c r="F3778">
        <v>0</v>
      </c>
      <c r="G3778" t="s">
        <v>5247</v>
      </c>
      <c r="H3778" t="s">
        <v>8867</v>
      </c>
      <c r="I3778" t="s">
        <v>10</v>
      </c>
      <c r="J3778" t="s">
        <v>3508</v>
      </c>
      <c r="K3778">
        <v>5</v>
      </c>
      <c r="L3778" t="s">
        <v>5247</v>
      </c>
      <c r="M3778">
        <v>3.1392529421349397E-17</v>
      </c>
      <c r="N3778">
        <v>0.43448246478317498</v>
      </c>
    </row>
    <row r="3779" spans="1:14">
      <c r="A3779" t="s">
        <v>3533</v>
      </c>
      <c r="B3779">
        <v>8</v>
      </c>
      <c r="C3779">
        <v>9227785</v>
      </c>
      <c r="D3779">
        <v>9085295</v>
      </c>
      <c r="E3779" t="s">
        <v>5196</v>
      </c>
      <c r="F3779">
        <v>0.18</v>
      </c>
      <c r="G3779" t="s">
        <v>5247</v>
      </c>
      <c r="H3779" t="s">
        <v>8868</v>
      </c>
      <c r="I3779" t="s">
        <v>13</v>
      </c>
      <c r="J3779" t="s">
        <v>3508</v>
      </c>
      <c r="K3779">
        <v>5</v>
      </c>
      <c r="L3779" t="s">
        <v>4477</v>
      </c>
      <c r="M3779">
        <v>3.0139644832959299E-2</v>
      </c>
      <c r="N3779">
        <v>0.60792913262827197</v>
      </c>
    </row>
    <row r="3780" spans="1:14">
      <c r="A3780" t="s">
        <v>3533</v>
      </c>
      <c r="B3780">
        <v>8</v>
      </c>
      <c r="C3780">
        <v>9227785</v>
      </c>
      <c r="D3780">
        <v>9085295</v>
      </c>
      <c r="E3780" t="s">
        <v>5196</v>
      </c>
      <c r="F3780">
        <v>0.3</v>
      </c>
      <c r="G3780" t="s">
        <v>5247</v>
      </c>
      <c r="H3780" t="s">
        <v>8869</v>
      </c>
      <c r="I3780" t="s">
        <v>14</v>
      </c>
      <c r="J3780" t="s">
        <v>3508</v>
      </c>
      <c r="K3780">
        <v>16</v>
      </c>
      <c r="L3780" t="s">
        <v>4560</v>
      </c>
      <c r="M3780">
        <v>0.13339990969917401</v>
      </c>
      <c r="N3780">
        <v>0.54404316251460105</v>
      </c>
    </row>
    <row r="3781" spans="1:14">
      <c r="A3781" t="s">
        <v>3534</v>
      </c>
      <c r="B3781">
        <v>17</v>
      </c>
      <c r="C3781">
        <v>31169325</v>
      </c>
      <c r="D3781">
        <v>29496343</v>
      </c>
      <c r="E3781" t="s">
        <v>5197</v>
      </c>
      <c r="F3781">
        <v>0</v>
      </c>
      <c r="G3781" t="s">
        <v>5247</v>
      </c>
      <c r="H3781" t="s">
        <v>8870</v>
      </c>
      <c r="I3781" t="s">
        <v>10</v>
      </c>
      <c r="J3781" t="s">
        <v>3508</v>
      </c>
      <c r="K3781">
        <v>5</v>
      </c>
      <c r="L3781" t="s">
        <v>5247</v>
      </c>
      <c r="M3781">
        <v>3.1392529421349397E-17</v>
      </c>
      <c r="N3781">
        <v>0.43448246478317498</v>
      </c>
    </row>
    <row r="3782" spans="1:14">
      <c r="A3782" t="s">
        <v>3534</v>
      </c>
      <c r="B3782">
        <v>17</v>
      </c>
      <c r="C3782">
        <v>31169325</v>
      </c>
      <c r="D3782">
        <v>29496343</v>
      </c>
      <c r="E3782" t="s">
        <v>5197</v>
      </c>
      <c r="F3782">
        <v>0</v>
      </c>
      <c r="G3782" t="s">
        <v>5247</v>
      </c>
      <c r="H3782" t="s">
        <v>8871</v>
      </c>
      <c r="I3782" t="s">
        <v>13</v>
      </c>
      <c r="J3782" t="s">
        <v>3508</v>
      </c>
      <c r="K3782">
        <v>7</v>
      </c>
      <c r="L3782" t="s">
        <v>5247</v>
      </c>
      <c r="M3782">
        <v>0</v>
      </c>
      <c r="N3782">
        <v>0.35433043506668699</v>
      </c>
    </row>
    <row r="3783" spans="1:14">
      <c r="A3783" t="s">
        <v>3534</v>
      </c>
      <c r="B3783">
        <v>17</v>
      </c>
      <c r="C3783">
        <v>31169325</v>
      </c>
      <c r="D3783">
        <v>29496343</v>
      </c>
      <c r="E3783" t="s">
        <v>5197</v>
      </c>
      <c r="F3783">
        <v>0.24</v>
      </c>
      <c r="G3783" t="s">
        <v>5247</v>
      </c>
      <c r="H3783" t="s">
        <v>8872</v>
      </c>
      <c r="I3783" t="s">
        <v>14</v>
      </c>
      <c r="J3783" t="s">
        <v>3508</v>
      </c>
      <c r="K3783">
        <v>16</v>
      </c>
      <c r="L3783" t="s">
        <v>4449</v>
      </c>
      <c r="M3783">
        <v>9.5792488470350406E-2</v>
      </c>
      <c r="N3783">
        <v>0.48488350540755698</v>
      </c>
    </row>
    <row r="3784" spans="1:14">
      <c r="A3784" t="s">
        <v>3535</v>
      </c>
      <c r="B3784">
        <v>15</v>
      </c>
      <c r="C3784">
        <v>57954604</v>
      </c>
      <c r="D3784">
        <v>58246802</v>
      </c>
      <c r="E3784" t="s">
        <v>5197</v>
      </c>
      <c r="F3784">
        <v>0.32</v>
      </c>
      <c r="G3784" t="s">
        <v>5247</v>
      </c>
      <c r="H3784" t="s">
        <v>8873</v>
      </c>
      <c r="I3784" t="s">
        <v>14</v>
      </c>
      <c r="J3784" t="s">
        <v>3508</v>
      </c>
      <c r="K3784">
        <v>16</v>
      </c>
      <c r="L3784" t="s">
        <v>4450</v>
      </c>
      <c r="M3784">
        <v>0.14665833863345301</v>
      </c>
      <c r="N3784">
        <v>0.56304042635894402</v>
      </c>
    </row>
    <row r="3785" spans="1:14">
      <c r="A3785" t="s">
        <v>3536</v>
      </c>
      <c r="B3785">
        <v>9</v>
      </c>
      <c r="C3785">
        <v>116721853</v>
      </c>
      <c r="D3785">
        <v>119484132</v>
      </c>
      <c r="E3785" t="s">
        <v>5196</v>
      </c>
      <c r="F3785">
        <v>0.55000000000000004</v>
      </c>
      <c r="G3785" t="s">
        <v>5247</v>
      </c>
      <c r="H3785" t="s">
        <v>8874</v>
      </c>
      <c r="I3785" t="s">
        <v>14</v>
      </c>
      <c r="J3785" t="s">
        <v>3508</v>
      </c>
      <c r="K3785">
        <v>16</v>
      </c>
      <c r="L3785" t="s">
        <v>4531</v>
      </c>
      <c r="M3785">
        <v>0.32120409674385902</v>
      </c>
      <c r="N3785">
        <v>0.75943513520269701</v>
      </c>
    </row>
    <row r="3786" spans="1:14">
      <c r="A3786" t="s">
        <v>3537</v>
      </c>
      <c r="B3786">
        <v>2</v>
      </c>
      <c r="C3786">
        <v>70493874</v>
      </c>
      <c r="D3786">
        <v>70721006</v>
      </c>
      <c r="E3786" t="s">
        <v>5196</v>
      </c>
      <c r="F3786">
        <v>0.61</v>
      </c>
      <c r="G3786" t="s">
        <v>5247</v>
      </c>
      <c r="H3786" t="s">
        <v>8875</v>
      </c>
      <c r="I3786" t="s">
        <v>14</v>
      </c>
      <c r="J3786" t="s">
        <v>3508</v>
      </c>
      <c r="K3786">
        <v>16</v>
      </c>
      <c r="L3786" t="s">
        <v>4452</v>
      </c>
      <c r="M3786">
        <v>0.37303483850642699</v>
      </c>
      <c r="N3786">
        <v>0.80437147177599699</v>
      </c>
    </row>
    <row r="3787" spans="1:14">
      <c r="A3787" t="s">
        <v>3538</v>
      </c>
      <c r="B3787">
        <v>15</v>
      </c>
      <c r="C3787">
        <v>50467231</v>
      </c>
      <c r="D3787">
        <v>50759428</v>
      </c>
      <c r="E3787" t="s">
        <v>5196</v>
      </c>
      <c r="F3787">
        <v>0.1</v>
      </c>
      <c r="G3787" t="s">
        <v>5247</v>
      </c>
      <c r="H3787" t="s">
        <v>8876</v>
      </c>
      <c r="I3787" t="s">
        <v>14</v>
      </c>
      <c r="J3787" t="s">
        <v>3508</v>
      </c>
      <c r="K3787">
        <v>16</v>
      </c>
      <c r="L3787" t="s">
        <v>4482</v>
      </c>
      <c r="M3787">
        <v>2.44002001745738E-2</v>
      </c>
      <c r="N3787">
        <v>0.33048594425297501</v>
      </c>
    </row>
    <row r="3788" spans="1:14">
      <c r="A3788" t="s">
        <v>3539</v>
      </c>
      <c r="B3788">
        <v>9</v>
      </c>
      <c r="C3788">
        <v>116504416</v>
      </c>
      <c r="D3788">
        <v>119266695</v>
      </c>
      <c r="E3788" t="s">
        <v>5197</v>
      </c>
      <c r="F3788">
        <v>0.49</v>
      </c>
      <c r="G3788" t="s">
        <v>5247</v>
      </c>
      <c r="H3788" t="s">
        <v>8877</v>
      </c>
      <c r="I3788" t="s">
        <v>14</v>
      </c>
      <c r="J3788" t="s">
        <v>3508</v>
      </c>
      <c r="K3788">
        <v>16</v>
      </c>
      <c r="L3788" t="s">
        <v>4510</v>
      </c>
      <c r="M3788">
        <v>0.27196719773616401</v>
      </c>
      <c r="N3788">
        <v>0.71190495587452496</v>
      </c>
    </row>
    <row r="3789" spans="1:14">
      <c r="A3789" t="s">
        <v>3540</v>
      </c>
      <c r="B3789">
        <v>2</v>
      </c>
      <c r="C3789">
        <v>106073280</v>
      </c>
      <c r="D3789">
        <v>106689736</v>
      </c>
      <c r="E3789" t="s">
        <v>5196</v>
      </c>
      <c r="F3789">
        <v>0</v>
      </c>
      <c r="G3789" t="s">
        <v>5247</v>
      </c>
      <c r="H3789" t="s">
        <v>8878</v>
      </c>
      <c r="I3789" t="s">
        <v>14</v>
      </c>
      <c r="J3789" t="s">
        <v>3508</v>
      </c>
      <c r="K3789">
        <v>16</v>
      </c>
      <c r="L3789" t="s">
        <v>5247</v>
      </c>
      <c r="M3789">
        <v>0</v>
      </c>
      <c r="N3789">
        <v>0.193607680534436</v>
      </c>
    </row>
    <row r="3790" spans="1:14">
      <c r="A3790" t="s">
        <v>3541</v>
      </c>
      <c r="B3790">
        <v>17</v>
      </c>
      <c r="C3790">
        <v>61574921</v>
      </c>
      <c r="D3790">
        <v>59652282</v>
      </c>
      <c r="E3790" t="s">
        <v>5196</v>
      </c>
      <c r="F3790">
        <v>0.76</v>
      </c>
      <c r="G3790" t="s">
        <v>5247</v>
      </c>
      <c r="H3790" t="s">
        <v>8879</v>
      </c>
      <c r="I3790" t="s">
        <v>10</v>
      </c>
      <c r="J3790" t="s">
        <v>3508</v>
      </c>
      <c r="K3790">
        <v>6</v>
      </c>
      <c r="L3790" t="s">
        <v>4440</v>
      </c>
      <c r="M3790">
        <v>0.37303704762205397</v>
      </c>
      <c r="N3790">
        <v>0.94398912266882096</v>
      </c>
    </row>
    <row r="3791" spans="1:14">
      <c r="A3791" t="s">
        <v>3541</v>
      </c>
      <c r="B3791">
        <v>17</v>
      </c>
      <c r="C3791">
        <v>61574921</v>
      </c>
      <c r="D3791">
        <v>59652282</v>
      </c>
      <c r="E3791" t="s">
        <v>5196</v>
      </c>
      <c r="F3791">
        <v>0.2</v>
      </c>
      <c r="G3791" t="s">
        <v>5247</v>
      </c>
      <c r="H3791" t="s">
        <v>8880</v>
      </c>
      <c r="I3791" t="s">
        <v>14</v>
      </c>
      <c r="J3791" t="s">
        <v>3508</v>
      </c>
      <c r="K3791">
        <v>16</v>
      </c>
      <c r="L3791" t="s">
        <v>4484</v>
      </c>
      <c r="M3791">
        <v>7.2742662037867001E-2</v>
      </c>
      <c r="N3791">
        <v>0.44342194628279502</v>
      </c>
    </row>
    <row r="3792" spans="1:14">
      <c r="A3792" t="s">
        <v>3542</v>
      </c>
      <c r="B3792">
        <v>12</v>
      </c>
      <c r="C3792">
        <v>14901082</v>
      </c>
      <c r="D3792">
        <v>15054016</v>
      </c>
      <c r="E3792" t="s">
        <v>5196</v>
      </c>
      <c r="F3792">
        <v>0.43</v>
      </c>
      <c r="G3792" t="s">
        <v>5247</v>
      </c>
      <c r="H3792" t="s">
        <v>8881</v>
      </c>
      <c r="I3792" t="s">
        <v>13</v>
      </c>
      <c r="J3792" t="s">
        <v>3508</v>
      </c>
      <c r="K3792">
        <v>5</v>
      </c>
      <c r="L3792" t="s">
        <v>4520</v>
      </c>
      <c r="M3792">
        <v>0.13266897901682301</v>
      </c>
      <c r="N3792">
        <v>0.78815856605282197</v>
      </c>
    </row>
    <row r="3793" spans="1:14">
      <c r="A3793" t="s">
        <v>3542</v>
      </c>
      <c r="B3793">
        <v>12</v>
      </c>
      <c r="C3793">
        <v>14901082</v>
      </c>
      <c r="D3793">
        <v>15054016</v>
      </c>
      <c r="E3793" t="s">
        <v>5196</v>
      </c>
      <c r="F3793">
        <v>0.26</v>
      </c>
      <c r="G3793" t="s">
        <v>5247</v>
      </c>
      <c r="H3793" t="s">
        <v>8882</v>
      </c>
      <c r="I3793" t="s">
        <v>14</v>
      </c>
      <c r="J3793" t="s">
        <v>3508</v>
      </c>
      <c r="K3793">
        <v>16</v>
      </c>
      <c r="L3793" t="s">
        <v>4459</v>
      </c>
      <c r="M3793">
        <v>0.10794835711853</v>
      </c>
      <c r="N3793">
        <v>0.50498332953799996</v>
      </c>
    </row>
    <row r="3794" spans="1:14">
      <c r="A3794" t="s">
        <v>3543</v>
      </c>
      <c r="B3794">
        <v>11</v>
      </c>
      <c r="C3794">
        <v>74644478</v>
      </c>
      <c r="D3794">
        <v>74355523</v>
      </c>
      <c r="E3794" t="s">
        <v>5196</v>
      </c>
      <c r="F3794">
        <v>0.77</v>
      </c>
      <c r="G3794" t="s">
        <v>5247</v>
      </c>
      <c r="H3794" t="s">
        <v>8883</v>
      </c>
      <c r="I3794" t="s">
        <v>14</v>
      </c>
      <c r="J3794" t="s">
        <v>3508</v>
      </c>
      <c r="K3794">
        <v>16</v>
      </c>
      <c r="L3794" t="s">
        <v>4523</v>
      </c>
      <c r="M3794">
        <v>0.52531880838197897</v>
      </c>
      <c r="N3794">
        <v>0.91013304412942597</v>
      </c>
    </row>
    <row r="3795" spans="1:14">
      <c r="A3795" t="s">
        <v>3544</v>
      </c>
      <c r="B3795">
        <v>9</v>
      </c>
      <c r="C3795">
        <v>114167047</v>
      </c>
      <c r="D3795">
        <v>116929327</v>
      </c>
      <c r="E3795" t="s">
        <v>5197</v>
      </c>
      <c r="F3795">
        <v>0.08</v>
      </c>
      <c r="G3795" t="s">
        <v>5247</v>
      </c>
      <c r="H3795" t="s">
        <v>8884</v>
      </c>
      <c r="I3795" t="s">
        <v>14</v>
      </c>
      <c r="J3795" t="s">
        <v>3508</v>
      </c>
      <c r="K3795">
        <v>16</v>
      </c>
      <c r="L3795" t="s">
        <v>4447</v>
      </c>
      <c r="M3795">
        <v>1.6879457268963199E-2</v>
      </c>
      <c r="N3795">
        <v>0.305750994379963</v>
      </c>
    </row>
    <row r="3796" spans="1:14">
      <c r="A3796" t="s">
        <v>3545</v>
      </c>
      <c r="B3796">
        <v>9</v>
      </c>
      <c r="C3796">
        <v>95559130</v>
      </c>
      <c r="D3796">
        <v>98321412</v>
      </c>
      <c r="E3796" t="s">
        <v>5196</v>
      </c>
      <c r="F3796">
        <v>0</v>
      </c>
      <c r="G3796" t="s">
        <v>5247</v>
      </c>
      <c r="H3796" t="s">
        <v>8885</v>
      </c>
      <c r="I3796" t="s">
        <v>14</v>
      </c>
      <c r="J3796" t="s">
        <v>3508</v>
      </c>
      <c r="K3796">
        <v>16</v>
      </c>
      <c r="L3796" t="s">
        <v>5247</v>
      </c>
      <c r="M3796">
        <v>0</v>
      </c>
      <c r="N3796">
        <v>0.193607680534436</v>
      </c>
    </row>
    <row r="3797" spans="1:14">
      <c r="A3797" t="s">
        <v>3546</v>
      </c>
      <c r="B3797">
        <v>12</v>
      </c>
      <c r="C3797">
        <v>48026431</v>
      </c>
      <c r="D3797">
        <v>48420214</v>
      </c>
      <c r="E3797" t="s">
        <v>5195</v>
      </c>
      <c r="F3797">
        <v>0.09</v>
      </c>
      <c r="G3797" t="s">
        <v>5247</v>
      </c>
      <c r="H3797" t="s">
        <v>8886</v>
      </c>
      <c r="I3797" t="s">
        <v>14</v>
      </c>
      <c r="J3797" t="s">
        <v>3508</v>
      </c>
      <c r="K3797">
        <v>16</v>
      </c>
      <c r="L3797" t="s">
        <v>4562</v>
      </c>
      <c r="M3797">
        <v>2.0525132161091801E-2</v>
      </c>
      <c r="N3797">
        <v>0.31823316587714601</v>
      </c>
    </row>
    <row r="3798" spans="1:14">
      <c r="A3798" t="s">
        <v>3547</v>
      </c>
      <c r="B3798">
        <v>9</v>
      </c>
      <c r="C3798">
        <v>114148867</v>
      </c>
      <c r="D3798">
        <v>116911147</v>
      </c>
      <c r="E3798" t="s">
        <v>5195</v>
      </c>
      <c r="F3798">
        <v>0.03</v>
      </c>
      <c r="G3798" t="s">
        <v>5247</v>
      </c>
      <c r="H3798" t="s">
        <v>8887</v>
      </c>
      <c r="I3798" t="s">
        <v>14</v>
      </c>
      <c r="J3798" t="s">
        <v>3508</v>
      </c>
      <c r="K3798">
        <v>16</v>
      </c>
      <c r="L3798" t="s">
        <v>4556</v>
      </c>
      <c r="M3798">
        <v>3.0372082184858002E-3</v>
      </c>
      <c r="N3798">
        <v>0.23895401148388401</v>
      </c>
    </row>
    <row r="3799" spans="1:14">
      <c r="A3799" t="s">
        <v>3548</v>
      </c>
      <c r="B3799">
        <v>6</v>
      </c>
      <c r="C3799">
        <v>55773460</v>
      </c>
      <c r="D3799">
        <v>55638258</v>
      </c>
      <c r="E3799" t="s">
        <v>5195</v>
      </c>
      <c r="F3799">
        <v>0</v>
      </c>
      <c r="G3799" t="s">
        <v>5247</v>
      </c>
      <c r="H3799" t="s">
        <v>8888</v>
      </c>
      <c r="I3799" t="s">
        <v>14</v>
      </c>
      <c r="J3799" t="s">
        <v>3508</v>
      </c>
      <c r="K3799">
        <v>16</v>
      </c>
      <c r="L3799" t="s">
        <v>5247</v>
      </c>
      <c r="M3799">
        <v>0</v>
      </c>
      <c r="N3799">
        <v>0.193607680534436</v>
      </c>
    </row>
    <row r="3800" spans="1:14">
      <c r="A3800" t="s">
        <v>3549</v>
      </c>
      <c r="B3800">
        <v>3</v>
      </c>
      <c r="C3800">
        <v>190017672</v>
      </c>
      <c r="D3800">
        <v>189735461</v>
      </c>
      <c r="E3800" t="s">
        <v>5196</v>
      </c>
      <c r="F3800">
        <v>7.0000000000000007E-2</v>
      </c>
      <c r="G3800" t="s">
        <v>5247</v>
      </c>
      <c r="H3800" t="s">
        <v>8889</v>
      </c>
      <c r="I3800" t="s">
        <v>14</v>
      </c>
      <c r="J3800" t="s">
        <v>3508</v>
      </c>
      <c r="K3800">
        <v>16</v>
      </c>
      <c r="L3800" t="s">
        <v>4543</v>
      </c>
      <c r="M3800">
        <v>1.34849283033924E-2</v>
      </c>
      <c r="N3800">
        <v>0.29301767695622299</v>
      </c>
    </row>
    <row r="3801" spans="1:14">
      <c r="A3801" t="s">
        <v>3550</v>
      </c>
      <c r="B3801">
        <v>5</v>
      </c>
      <c r="C3801">
        <v>126582456</v>
      </c>
      <c r="D3801">
        <v>125918148</v>
      </c>
      <c r="E3801" t="s">
        <v>5198</v>
      </c>
      <c r="F3801">
        <v>0</v>
      </c>
      <c r="G3801" t="s">
        <v>5247</v>
      </c>
      <c r="H3801" t="s">
        <v>8890</v>
      </c>
      <c r="I3801" t="s">
        <v>14</v>
      </c>
      <c r="J3801" t="s">
        <v>3551</v>
      </c>
      <c r="K3801">
        <v>16</v>
      </c>
      <c r="L3801" t="s">
        <v>5247</v>
      </c>
      <c r="M3801">
        <v>0</v>
      </c>
      <c r="N3801">
        <v>0.193607680534436</v>
      </c>
    </row>
    <row r="3802" spans="1:14">
      <c r="A3802" t="s">
        <v>3552</v>
      </c>
      <c r="B3802">
        <v>18</v>
      </c>
      <c r="C3802">
        <v>69475621</v>
      </c>
      <c r="D3802">
        <v>67142857</v>
      </c>
      <c r="E3802" t="s">
        <v>5196</v>
      </c>
      <c r="F3802">
        <v>0</v>
      </c>
      <c r="G3802" t="s">
        <v>5247</v>
      </c>
      <c r="H3802" t="s">
        <v>8891</v>
      </c>
      <c r="I3802" t="s">
        <v>14</v>
      </c>
      <c r="J3802" t="s">
        <v>3551</v>
      </c>
      <c r="K3802">
        <v>16</v>
      </c>
      <c r="L3802" t="s">
        <v>5247</v>
      </c>
      <c r="M3802">
        <v>0</v>
      </c>
      <c r="N3802">
        <v>0.193607680534436</v>
      </c>
    </row>
    <row r="3803" spans="1:14">
      <c r="A3803" t="s">
        <v>3553</v>
      </c>
      <c r="B3803">
        <v>4</v>
      </c>
      <c r="C3803">
        <v>89587189</v>
      </c>
      <c r="D3803">
        <v>90508340</v>
      </c>
      <c r="E3803" t="s">
        <v>5195</v>
      </c>
      <c r="F3803">
        <v>0.81</v>
      </c>
      <c r="G3803" t="s">
        <v>5247</v>
      </c>
      <c r="H3803" t="s">
        <v>8892</v>
      </c>
      <c r="I3803" t="s">
        <v>14</v>
      </c>
      <c r="J3803" t="s">
        <v>3554</v>
      </c>
      <c r="K3803">
        <v>16</v>
      </c>
      <c r="L3803" t="s">
        <v>4513</v>
      </c>
      <c r="M3803">
        <v>0.56722925081987297</v>
      </c>
      <c r="N3803">
        <v>0.93273398724877699</v>
      </c>
    </row>
    <row r="3804" spans="1:14">
      <c r="A3804" t="s">
        <v>3555</v>
      </c>
      <c r="B3804">
        <v>1</v>
      </c>
      <c r="C3804">
        <v>232528865</v>
      </c>
      <c r="D3804">
        <v>232664611</v>
      </c>
      <c r="E3804" t="s">
        <v>5195</v>
      </c>
      <c r="F3804">
        <v>7.0000000000000007E-2</v>
      </c>
      <c r="G3804" t="s">
        <v>5247</v>
      </c>
      <c r="H3804" t="s">
        <v>8893</v>
      </c>
      <c r="I3804" t="s">
        <v>14</v>
      </c>
      <c r="J3804" t="s">
        <v>3554</v>
      </c>
      <c r="K3804">
        <v>16</v>
      </c>
      <c r="L3804" t="s">
        <v>4543</v>
      </c>
      <c r="M3804">
        <v>1.34849283033924E-2</v>
      </c>
      <c r="N3804">
        <v>0.29301767695622299</v>
      </c>
    </row>
    <row r="3805" spans="1:14">
      <c r="A3805" t="s">
        <v>3556</v>
      </c>
      <c r="B3805">
        <v>12</v>
      </c>
      <c r="C3805">
        <v>122819039</v>
      </c>
      <c r="D3805">
        <v>123303586</v>
      </c>
      <c r="E3805" t="s">
        <v>5196</v>
      </c>
      <c r="F3805">
        <v>0.51</v>
      </c>
      <c r="G3805" t="s">
        <v>5247</v>
      </c>
      <c r="H3805" t="s">
        <v>8894</v>
      </c>
      <c r="I3805" t="s">
        <v>14</v>
      </c>
      <c r="J3805" t="s">
        <v>3554</v>
      </c>
      <c r="K3805">
        <v>16</v>
      </c>
      <c r="L3805" t="s">
        <v>4514</v>
      </c>
      <c r="M3805">
        <v>0.28809504412547499</v>
      </c>
      <c r="N3805">
        <v>0.72803280226383604</v>
      </c>
    </row>
    <row r="3806" spans="1:14">
      <c r="A3806" t="s">
        <v>3557</v>
      </c>
      <c r="B3806">
        <v>1</v>
      </c>
      <c r="C3806">
        <v>154925709</v>
      </c>
      <c r="D3806">
        <v>154898185</v>
      </c>
      <c r="E3806" t="s">
        <v>5197</v>
      </c>
      <c r="F3806">
        <v>0</v>
      </c>
      <c r="G3806" t="s">
        <v>5247</v>
      </c>
      <c r="H3806" t="s">
        <v>8895</v>
      </c>
      <c r="I3806" t="s">
        <v>14</v>
      </c>
      <c r="J3806" t="s">
        <v>3554</v>
      </c>
      <c r="K3806">
        <v>16</v>
      </c>
      <c r="L3806" t="s">
        <v>5247</v>
      </c>
      <c r="M3806">
        <v>0</v>
      </c>
      <c r="N3806">
        <v>0.193607680534436</v>
      </c>
    </row>
    <row r="3807" spans="1:14">
      <c r="A3807" t="s">
        <v>3558</v>
      </c>
      <c r="B3807">
        <v>12</v>
      </c>
      <c r="C3807">
        <v>132487182</v>
      </c>
      <c r="D3807">
        <v>133063768</v>
      </c>
      <c r="E3807" t="s">
        <v>5196</v>
      </c>
      <c r="F3807">
        <v>0.33</v>
      </c>
      <c r="G3807" t="s">
        <v>5247</v>
      </c>
      <c r="H3807" t="s">
        <v>8896</v>
      </c>
      <c r="I3807" t="s">
        <v>13</v>
      </c>
      <c r="J3807" t="s">
        <v>3554</v>
      </c>
      <c r="K3807">
        <v>5</v>
      </c>
      <c r="L3807" t="s">
        <v>4487</v>
      </c>
      <c r="M3807">
        <v>8.5240502451157898E-2</v>
      </c>
      <c r="N3807">
        <v>0.72248353557512202</v>
      </c>
    </row>
    <row r="3808" spans="1:14">
      <c r="A3808" t="s">
        <v>3558</v>
      </c>
      <c r="B3808">
        <v>12</v>
      </c>
      <c r="C3808">
        <v>132487182</v>
      </c>
      <c r="D3808">
        <v>133063768</v>
      </c>
      <c r="E3808" t="s">
        <v>5196</v>
      </c>
      <c r="F3808">
        <v>0.3</v>
      </c>
      <c r="G3808" t="s">
        <v>5247</v>
      </c>
      <c r="H3808" t="s">
        <v>8897</v>
      </c>
      <c r="I3808" t="s">
        <v>14</v>
      </c>
      <c r="J3808" t="s">
        <v>3554</v>
      </c>
      <c r="K3808">
        <v>16</v>
      </c>
      <c r="L3808" t="s">
        <v>4560</v>
      </c>
      <c r="M3808">
        <v>0.13339990969917401</v>
      </c>
      <c r="N3808">
        <v>0.54404316251460105</v>
      </c>
    </row>
    <row r="3809" spans="1:14">
      <c r="A3809" t="s">
        <v>3559</v>
      </c>
      <c r="B3809">
        <v>12</v>
      </c>
      <c r="C3809">
        <v>40528770</v>
      </c>
      <c r="D3809">
        <v>40922572</v>
      </c>
      <c r="E3809" t="s">
        <v>5195</v>
      </c>
      <c r="F3809">
        <v>1</v>
      </c>
      <c r="G3809" t="s">
        <v>5247</v>
      </c>
      <c r="H3809" t="s">
        <v>8898</v>
      </c>
      <c r="I3809" t="s">
        <v>14</v>
      </c>
      <c r="J3809" t="s">
        <v>3554</v>
      </c>
      <c r="K3809">
        <v>16</v>
      </c>
      <c r="L3809" t="s">
        <v>5273</v>
      </c>
      <c r="M3809">
        <v>0.806392319465564</v>
      </c>
      <c r="N3809">
        <v>1</v>
      </c>
    </row>
    <row r="3810" spans="1:14">
      <c r="A3810" t="s">
        <v>3560</v>
      </c>
      <c r="B3810">
        <v>15</v>
      </c>
      <c r="C3810">
        <v>63054177</v>
      </c>
      <c r="D3810">
        <v>63346376</v>
      </c>
      <c r="E3810" t="s">
        <v>5196</v>
      </c>
      <c r="F3810">
        <v>0</v>
      </c>
      <c r="G3810" t="s">
        <v>5247</v>
      </c>
      <c r="H3810" t="s">
        <v>8719</v>
      </c>
      <c r="I3810" t="s">
        <v>14</v>
      </c>
      <c r="J3810" t="s">
        <v>3554</v>
      </c>
      <c r="K3810">
        <v>16</v>
      </c>
      <c r="L3810" t="s">
        <v>5247</v>
      </c>
      <c r="M3810">
        <v>0</v>
      </c>
      <c r="N3810">
        <v>0.193607680534436</v>
      </c>
    </row>
    <row r="3811" spans="1:14">
      <c r="A3811" t="s">
        <v>3561</v>
      </c>
      <c r="B3811">
        <v>11</v>
      </c>
      <c r="C3811">
        <v>83776234</v>
      </c>
      <c r="D3811">
        <v>83487277</v>
      </c>
      <c r="E3811" t="s">
        <v>5196</v>
      </c>
      <c r="F3811">
        <v>0.34</v>
      </c>
      <c r="G3811" t="s">
        <v>5247</v>
      </c>
      <c r="H3811" t="s">
        <v>8899</v>
      </c>
      <c r="I3811" t="s">
        <v>14</v>
      </c>
      <c r="J3811" t="s">
        <v>3554</v>
      </c>
      <c r="K3811">
        <v>16</v>
      </c>
      <c r="L3811" t="s">
        <v>4565</v>
      </c>
      <c r="M3811">
        <v>0.16025192850287201</v>
      </c>
      <c r="N3811">
        <v>0.58170252926814703</v>
      </c>
    </row>
    <row r="3812" spans="1:14">
      <c r="A3812" t="s">
        <v>3562</v>
      </c>
      <c r="B3812">
        <v>3</v>
      </c>
      <c r="C3812">
        <v>183044649</v>
      </c>
      <c r="D3812">
        <v>182762437</v>
      </c>
      <c r="E3812" t="s">
        <v>5198</v>
      </c>
      <c r="F3812">
        <v>0.75</v>
      </c>
      <c r="G3812" t="s">
        <v>5247</v>
      </c>
      <c r="H3812" t="s">
        <v>8900</v>
      </c>
      <c r="I3812" t="s">
        <v>14</v>
      </c>
      <c r="J3812" t="s">
        <v>3554</v>
      </c>
      <c r="K3812">
        <v>16</v>
      </c>
      <c r="L3812" t="s">
        <v>4467</v>
      </c>
      <c r="M3812">
        <v>0.50501683464491198</v>
      </c>
      <c r="N3812">
        <v>0.89817932508787002</v>
      </c>
    </row>
    <row r="3813" spans="1:14">
      <c r="A3813" t="s">
        <v>3563</v>
      </c>
      <c r="B3813">
        <v>4</v>
      </c>
      <c r="C3813">
        <v>15751947</v>
      </c>
      <c r="D3813">
        <v>15753570</v>
      </c>
      <c r="E3813" t="s">
        <v>5195</v>
      </c>
      <c r="F3813">
        <v>0.2</v>
      </c>
      <c r="G3813" t="s">
        <v>5247</v>
      </c>
      <c r="H3813" t="s">
        <v>8901</v>
      </c>
      <c r="I3813" t="s">
        <v>14</v>
      </c>
      <c r="J3813" t="s">
        <v>3554</v>
      </c>
      <c r="K3813">
        <v>16</v>
      </c>
      <c r="L3813" t="s">
        <v>4484</v>
      </c>
      <c r="M3813">
        <v>7.2742662037867001E-2</v>
      </c>
      <c r="N3813">
        <v>0.44342194628279502</v>
      </c>
    </row>
    <row r="3814" spans="1:14">
      <c r="A3814" t="s">
        <v>3564</v>
      </c>
      <c r="B3814">
        <v>8</v>
      </c>
      <c r="C3814">
        <v>11854934</v>
      </c>
      <c r="D3814">
        <v>11712443</v>
      </c>
      <c r="E3814" t="s">
        <v>5196</v>
      </c>
      <c r="F3814">
        <v>0.73</v>
      </c>
      <c r="G3814" t="s">
        <v>5247</v>
      </c>
      <c r="H3814" t="s">
        <v>8902</v>
      </c>
      <c r="I3814" t="s">
        <v>14</v>
      </c>
      <c r="J3814" t="s">
        <v>3554</v>
      </c>
      <c r="K3814">
        <v>16</v>
      </c>
      <c r="L3814" t="s">
        <v>5210</v>
      </c>
      <c r="M3814">
        <v>0.485113117456901</v>
      </c>
      <c r="N3814">
        <v>0.88582734949725805</v>
      </c>
    </row>
    <row r="3815" spans="1:14">
      <c r="A3815" t="s">
        <v>3565</v>
      </c>
      <c r="B3815">
        <v>3</v>
      </c>
      <c r="C3815">
        <v>18181950</v>
      </c>
      <c r="D3815">
        <v>18223442</v>
      </c>
      <c r="E3815" t="s">
        <v>5196</v>
      </c>
      <c r="F3815">
        <v>0</v>
      </c>
      <c r="G3815" t="s">
        <v>5247</v>
      </c>
      <c r="H3815" t="s">
        <v>8903</v>
      </c>
      <c r="I3815" t="s">
        <v>14</v>
      </c>
      <c r="J3815" t="s">
        <v>3554</v>
      </c>
      <c r="K3815">
        <v>16</v>
      </c>
      <c r="L3815" t="s">
        <v>5247</v>
      </c>
      <c r="M3815">
        <v>0</v>
      </c>
      <c r="N3815">
        <v>0.193607680534436</v>
      </c>
    </row>
    <row r="3816" spans="1:14">
      <c r="A3816" t="s">
        <v>3566</v>
      </c>
      <c r="B3816">
        <v>12</v>
      </c>
      <c r="C3816">
        <v>42141601</v>
      </c>
      <c r="D3816">
        <v>42535403</v>
      </c>
      <c r="E3816" t="s">
        <v>5195</v>
      </c>
      <c r="F3816">
        <v>1</v>
      </c>
      <c r="G3816" t="s">
        <v>5247</v>
      </c>
      <c r="H3816" t="s">
        <v>8904</v>
      </c>
      <c r="I3816" t="s">
        <v>14</v>
      </c>
      <c r="J3816" t="s">
        <v>3554</v>
      </c>
      <c r="K3816">
        <v>16</v>
      </c>
      <c r="L3816" t="s">
        <v>5273</v>
      </c>
      <c r="M3816">
        <v>0.806392319465564</v>
      </c>
      <c r="N3816">
        <v>1</v>
      </c>
    </row>
    <row r="3817" spans="1:14">
      <c r="A3817" t="s">
        <v>3567</v>
      </c>
      <c r="B3817">
        <v>3</v>
      </c>
      <c r="C3817">
        <v>161359842</v>
      </c>
      <c r="D3817">
        <v>161077630</v>
      </c>
      <c r="E3817" t="s">
        <v>5196</v>
      </c>
      <c r="F3817">
        <v>0.28000000000000003</v>
      </c>
      <c r="G3817" t="s">
        <v>5247</v>
      </c>
      <c r="H3817" t="s">
        <v>8905</v>
      </c>
      <c r="I3817" t="s">
        <v>13</v>
      </c>
      <c r="J3817" t="s">
        <v>3554</v>
      </c>
      <c r="K3817">
        <v>5</v>
      </c>
      <c r="L3817" t="s">
        <v>4558</v>
      </c>
      <c r="M3817">
        <v>6.4574284775827606E-2</v>
      </c>
      <c r="N3817">
        <v>0.68659799972877</v>
      </c>
    </row>
    <row r="3818" spans="1:14">
      <c r="A3818" t="s">
        <v>3567</v>
      </c>
      <c r="B3818">
        <v>3</v>
      </c>
      <c r="C3818">
        <v>161359842</v>
      </c>
      <c r="D3818">
        <v>161077630</v>
      </c>
      <c r="E3818" t="s">
        <v>5196</v>
      </c>
      <c r="F3818">
        <v>0.23</v>
      </c>
      <c r="G3818" t="s">
        <v>5247</v>
      </c>
      <c r="H3818" t="s">
        <v>8906</v>
      </c>
      <c r="I3818" t="s">
        <v>14</v>
      </c>
      <c r="J3818" t="s">
        <v>3554</v>
      </c>
      <c r="K3818">
        <v>16</v>
      </c>
      <c r="L3818" t="s">
        <v>4478</v>
      </c>
      <c r="M3818">
        <v>8.9866955870574194E-2</v>
      </c>
      <c r="N3818">
        <v>0.47468119161802202</v>
      </c>
    </row>
    <row r="3819" spans="1:14">
      <c r="A3819" t="s">
        <v>3568</v>
      </c>
      <c r="B3819">
        <v>12</v>
      </c>
      <c r="C3819">
        <v>40227006</v>
      </c>
      <c r="D3819">
        <v>40620808</v>
      </c>
      <c r="E3819" t="s">
        <v>5198</v>
      </c>
      <c r="F3819">
        <v>0.01</v>
      </c>
      <c r="G3819" t="s">
        <v>5247</v>
      </c>
      <c r="H3819" t="s">
        <v>8907</v>
      </c>
      <c r="I3819" t="s">
        <v>14</v>
      </c>
      <c r="J3819" t="s">
        <v>3554</v>
      </c>
      <c r="K3819">
        <v>16</v>
      </c>
      <c r="L3819" t="s">
        <v>4525</v>
      </c>
      <c r="M3819">
        <v>3.8518796935948E-4</v>
      </c>
      <c r="N3819">
        <v>0.20935033895438801</v>
      </c>
    </row>
    <row r="3820" spans="1:14">
      <c r="A3820" t="s">
        <v>3569</v>
      </c>
      <c r="B3820">
        <v>14</v>
      </c>
      <c r="C3820">
        <v>67517653</v>
      </c>
      <c r="D3820">
        <v>67984370</v>
      </c>
      <c r="E3820" t="s">
        <v>5195</v>
      </c>
      <c r="F3820">
        <v>0.24</v>
      </c>
      <c r="G3820" t="s">
        <v>5247</v>
      </c>
      <c r="H3820" t="s">
        <v>8908</v>
      </c>
      <c r="I3820" t="s">
        <v>10</v>
      </c>
      <c r="J3820" t="s">
        <v>3554</v>
      </c>
      <c r="K3820">
        <v>6</v>
      </c>
      <c r="L3820" t="s">
        <v>4449</v>
      </c>
      <c r="M3820">
        <v>5.6010877331179501E-2</v>
      </c>
      <c r="N3820">
        <v>0.62696295237794697</v>
      </c>
    </row>
    <row r="3821" spans="1:14">
      <c r="A3821" t="s">
        <v>3569</v>
      </c>
      <c r="B3821">
        <v>14</v>
      </c>
      <c r="C3821">
        <v>67517653</v>
      </c>
      <c r="D3821">
        <v>67984370</v>
      </c>
      <c r="E3821" t="s">
        <v>5195</v>
      </c>
      <c r="F3821">
        <v>0.53</v>
      </c>
      <c r="G3821" t="s">
        <v>5247</v>
      </c>
      <c r="H3821" t="s">
        <v>8909</v>
      </c>
      <c r="I3821" t="s">
        <v>14</v>
      </c>
      <c r="J3821" t="s">
        <v>3554</v>
      </c>
      <c r="K3821">
        <v>16</v>
      </c>
      <c r="L3821" t="s">
        <v>4535</v>
      </c>
      <c r="M3821">
        <v>0.304506975477288</v>
      </c>
      <c r="N3821">
        <v>0.74387656369064603</v>
      </c>
    </row>
    <row r="3822" spans="1:14">
      <c r="A3822" t="s">
        <v>3570</v>
      </c>
      <c r="B3822">
        <v>14</v>
      </c>
      <c r="C3822">
        <v>59154251</v>
      </c>
      <c r="D3822">
        <v>59620969</v>
      </c>
      <c r="E3822" t="s">
        <v>5195</v>
      </c>
      <c r="F3822">
        <v>0.37</v>
      </c>
      <c r="G3822" t="s">
        <v>5247</v>
      </c>
      <c r="H3822" t="s">
        <v>8910</v>
      </c>
      <c r="I3822" t="s">
        <v>10</v>
      </c>
      <c r="J3822" t="s">
        <v>3554</v>
      </c>
      <c r="K3822">
        <v>6</v>
      </c>
      <c r="L3822" t="s">
        <v>4505</v>
      </c>
      <c r="M3822">
        <v>0.114864688988429</v>
      </c>
      <c r="N3822">
        <v>0.72662222586613401</v>
      </c>
    </row>
    <row r="3823" spans="1:14">
      <c r="A3823" t="s">
        <v>3570</v>
      </c>
      <c r="B3823">
        <v>14</v>
      </c>
      <c r="C3823">
        <v>59154251</v>
      </c>
      <c r="D3823">
        <v>59620969</v>
      </c>
      <c r="E3823" t="s">
        <v>5195</v>
      </c>
      <c r="F3823">
        <v>0.53</v>
      </c>
      <c r="G3823" t="s">
        <v>5247</v>
      </c>
      <c r="H3823" t="s">
        <v>8911</v>
      </c>
      <c r="I3823" t="s">
        <v>14</v>
      </c>
      <c r="J3823" t="s">
        <v>3554</v>
      </c>
      <c r="K3823">
        <v>16</v>
      </c>
      <c r="L3823" t="s">
        <v>4535</v>
      </c>
      <c r="M3823">
        <v>0.304506975477288</v>
      </c>
      <c r="N3823">
        <v>0.74387656369064603</v>
      </c>
    </row>
    <row r="3824" spans="1:14">
      <c r="A3824" t="s">
        <v>3571</v>
      </c>
      <c r="B3824">
        <v>12</v>
      </c>
      <c r="C3824">
        <v>32657825</v>
      </c>
      <c r="D3824">
        <v>32810759</v>
      </c>
      <c r="E3824" t="s">
        <v>5196</v>
      </c>
      <c r="F3824">
        <v>1</v>
      </c>
      <c r="G3824" t="s">
        <v>5247</v>
      </c>
      <c r="H3824" t="s">
        <v>8912</v>
      </c>
      <c r="I3824" t="s">
        <v>14</v>
      </c>
      <c r="J3824" t="s">
        <v>3554</v>
      </c>
      <c r="K3824">
        <v>16</v>
      </c>
      <c r="L3824" t="s">
        <v>5273</v>
      </c>
      <c r="M3824">
        <v>0.806392319465564</v>
      </c>
      <c r="N3824">
        <v>1</v>
      </c>
    </row>
    <row r="3825" spans="1:14">
      <c r="A3825" t="s">
        <v>3572</v>
      </c>
      <c r="B3825">
        <v>12</v>
      </c>
      <c r="C3825">
        <v>40379882</v>
      </c>
      <c r="D3825">
        <v>40773684</v>
      </c>
      <c r="E3825" t="s">
        <v>5198</v>
      </c>
      <c r="F3825">
        <v>0</v>
      </c>
      <c r="G3825" t="s">
        <v>5247</v>
      </c>
      <c r="H3825" t="s">
        <v>8913</v>
      </c>
      <c r="I3825" t="s">
        <v>14</v>
      </c>
      <c r="J3825" t="s">
        <v>3554</v>
      </c>
      <c r="K3825">
        <v>16</v>
      </c>
      <c r="L3825" t="s">
        <v>5247</v>
      </c>
      <c r="M3825">
        <v>0</v>
      </c>
      <c r="N3825">
        <v>0.193607680534436</v>
      </c>
    </row>
    <row r="3826" spans="1:14">
      <c r="A3826" t="s">
        <v>3573</v>
      </c>
      <c r="B3826">
        <v>7</v>
      </c>
      <c r="C3826">
        <v>23254127</v>
      </c>
      <c r="D3826">
        <v>23293746</v>
      </c>
      <c r="E3826" t="s">
        <v>5196</v>
      </c>
      <c r="F3826">
        <v>0.4</v>
      </c>
      <c r="G3826" t="s">
        <v>5247</v>
      </c>
      <c r="H3826" t="s">
        <v>8914</v>
      </c>
      <c r="I3826" t="s">
        <v>10</v>
      </c>
      <c r="J3826" t="s">
        <v>3554</v>
      </c>
      <c r="K3826">
        <v>6</v>
      </c>
      <c r="L3826" t="s">
        <v>4530</v>
      </c>
      <c r="M3826">
        <v>0.13048223747888699</v>
      </c>
      <c r="N3826">
        <v>0.74758462010154603</v>
      </c>
    </row>
    <row r="3827" spans="1:14">
      <c r="A3827" t="s">
        <v>3573</v>
      </c>
      <c r="B3827">
        <v>7</v>
      </c>
      <c r="C3827">
        <v>23254127</v>
      </c>
      <c r="D3827">
        <v>23293746</v>
      </c>
      <c r="E3827" t="s">
        <v>5196</v>
      </c>
      <c r="F3827">
        <v>0.76</v>
      </c>
      <c r="G3827" t="s">
        <v>5247</v>
      </c>
      <c r="H3827" t="s">
        <v>8915</v>
      </c>
      <c r="I3827" t="s">
        <v>14</v>
      </c>
      <c r="J3827" t="s">
        <v>3554</v>
      </c>
      <c r="K3827">
        <v>16</v>
      </c>
      <c r="L3827" t="s">
        <v>4440</v>
      </c>
      <c r="M3827">
        <v>0.51511649459244402</v>
      </c>
      <c r="N3827">
        <v>0.90420751152964995</v>
      </c>
    </row>
    <row r="3828" spans="1:14">
      <c r="A3828" t="s">
        <v>3574</v>
      </c>
      <c r="B3828">
        <v>21</v>
      </c>
      <c r="C3828">
        <v>37480059</v>
      </c>
      <c r="D3828">
        <v>38852361</v>
      </c>
      <c r="E3828" t="s">
        <v>5196</v>
      </c>
      <c r="F3828">
        <v>0</v>
      </c>
      <c r="G3828" t="s">
        <v>5247</v>
      </c>
      <c r="H3828" t="s">
        <v>8916</v>
      </c>
      <c r="I3828" t="s">
        <v>14</v>
      </c>
      <c r="J3828" t="s">
        <v>3554</v>
      </c>
      <c r="K3828">
        <v>16</v>
      </c>
      <c r="L3828" t="s">
        <v>5247</v>
      </c>
      <c r="M3828">
        <v>0</v>
      </c>
      <c r="N3828">
        <v>0.193607680534436</v>
      </c>
    </row>
    <row r="3829" spans="1:14">
      <c r="A3829" t="s">
        <v>3575</v>
      </c>
      <c r="B3829">
        <v>15</v>
      </c>
      <c r="C3829">
        <v>61701935</v>
      </c>
      <c r="D3829">
        <v>61994134</v>
      </c>
      <c r="E3829" t="s">
        <v>5196</v>
      </c>
      <c r="F3829">
        <v>0.97</v>
      </c>
      <c r="G3829" t="s">
        <v>5247</v>
      </c>
      <c r="H3829" t="s">
        <v>8917</v>
      </c>
      <c r="I3829" t="s">
        <v>10</v>
      </c>
      <c r="J3829" t="s">
        <v>3554</v>
      </c>
      <c r="K3829">
        <v>6</v>
      </c>
      <c r="L3829" t="s">
        <v>4472</v>
      </c>
      <c r="M3829">
        <v>0.57437493013748397</v>
      </c>
      <c r="N3829">
        <v>0.99871083923448101</v>
      </c>
    </row>
    <row r="3830" spans="1:14">
      <c r="A3830" t="s">
        <v>3575</v>
      </c>
      <c r="B3830">
        <v>15</v>
      </c>
      <c r="C3830">
        <v>61701935</v>
      </c>
      <c r="D3830">
        <v>61994134</v>
      </c>
      <c r="E3830" t="s">
        <v>5196</v>
      </c>
      <c r="F3830">
        <v>0.68</v>
      </c>
      <c r="G3830" t="s">
        <v>5247</v>
      </c>
      <c r="H3830" t="s">
        <v>8918</v>
      </c>
      <c r="I3830" t="s">
        <v>13</v>
      </c>
      <c r="J3830" t="s">
        <v>3554</v>
      </c>
      <c r="K3830">
        <v>5</v>
      </c>
      <c r="L3830" t="s">
        <v>4528</v>
      </c>
      <c r="M3830">
        <v>0.28452403598183001</v>
      </c>
      <c r="N3830">
        <v>0.91906227669622698</v>
      </c>
    </row>
    <row r="3831" spans="1:14">
      <c r="A3831" t="s">
        <v>3575</v>
      </c>
      <c r="B3831">
        <v>15</v>
      </c>
      <c r="C3831">
        <v>61701935</v>
      </c>
      <c r="D3831">
        <v>61994134</v>
      </c>
      <c r="E3831" t="s">
        <v>5196</v>
      </c>
      <c r="F3831">
        <v>0.82</v>
      </c>
      <c r="G3831" t="s">
        <v>5247</v>
      </c>
      <c r="H3831" t="s">
        <v>8919</v>
      </c>
      <c r="I3831" t="s">
        <v>14</v>
      </c>
      <c r="J3831" t="s">
        <v>3554</v>
      </c>
      <c r="K3831">
        <v>16</v>
      </c>
      <c r="L3831" t="s">
        <v>4551</v>
      </c>
      <c r="M3831">
        <v>0.57800430116298496</v>
      </c>
      <c r="N3831">
        <v>0.93808678329497597</v>
      </c>
    </row>
    <row r="3832" spans="1:14">
      <c r="A3832" t="s">
        <v>3578</v>
      </c>
      <c r="B3832">
        <v>5</v>
      </c>
      <c r="C3832">
        <v>78564785</v>
      </c>
      <c r="D3832">
        <v>77860608</v>
      </c>
      <c r="E3832" t="s">
        <v>5198</v>
      </c>
      <c r="F3832">
        <v>0</v>
      </c>
      <c r="G3832" t="s">
        <v>5247</v>
      </c>
      <c r="H3832" t="s">
        <v>6034</v>
      </c>
      <c r="I3832" t="s">
        <v>14</v>
      </c>
      <c r="J3832" t="s">
        <v>3554</v>
      </c>
      <c r="K3832">
        <v>16</v>
      </c>
      <c r="L3832" t="s">
        <v>5247</v>
      </c>
      <c r="M3832">
        <v>0</v>
      </c>
      <c r="N3832">
        <v>0.193607680534436</v>
      </c>
    </row>
    <row r="3833" spans="1:14">
      <c r="A3833" t="s">
        <v>3579</v>
      </c>
      <c r="B3833">
        <v>12</v>
      </c>
      <c r="C3833">
        <v>40340400</v>
      </c>
      <c r="D3833">
        <v>40734202</v>
      </c>
      <c r="E3833" t="s">
        <v>5196</v>
      </c>
      <c r="F3833">
        <v>0</v>
      </c>
      <c r="G3833" t="s">
        <v>5247</v>
      </c>
      <c r="H3833" t="s">
        <v>7241</v>
      </c>
      <c r="I3833" t="s">
        <v>14</v>
      </c>
      <c r="J3833" t="s">
        <v>3554</v>
      </c>
      <c r="K3833">
        <v>16</v>
      </c>
      <c r="L3833" t="s">
        <v>5247</v>
      </c>
      <c r="M3833">
        <v>0</v>
      </c>
      <c r="N3833">
        <v>0.193607680534436</v>
      </c>
    </row>
    <row r="3834" spans="1:14">
      <c r="A3834" t="s">
        <v>3580</v>
      </c>
      <c r="B3834">
        <v>14</v>
      </c>
      <c r="C3834">
        <v>74906331</v>
      </c>
      <c r="D3834">
        <v>75373034</v>
      </c>
      <c r="E3834" t="s">
        <v>5196</v>
      </c>
      <c r="F3834">
        <v>0.37</v>
      </c>
      <c r="G3834" t="s">
        <v>5247</v>
      </c>
      <c r="H3834" t="s">
        <v>8920</v>
      </c>
      <c r="I3834" t="s">
        <v>14</v>
      </c>
      <c r="J3834" t="s">
        <v>3554</v>
      </c>
      <c r="K3834">
        <v>16</v>
      </c>
      <c r="L3834" t="s">
        <v>4505</v>
      </c>
      <c r="M3834">
        <v>0.18124511290142301</v>
      </c>
      <c r="N3834">
        <v>0.60909288403753004</v>
      </c>
    </row>
    <row r="3835" spans="1:14">
      <c r="A3835" t="s">
        <v>3581</v>
      </c>
      <c r="B3835">
        <v>15</v>
      </c>
      <c r="C3835">
        <v>61712597</v>
      </c>
      <c r="D3835">
        <v>62004796</v>
      </c>
      <c r="E3835" t="s">
        <v>5195</v>
      </c>
      <c r="F3835">
        <v>0</v>
      </c>
      <c r="G3835" t="s">
        <v>5247</v>
      </c>
      <c r="H3835" t="s">
        <v>8921</v>
      </c>
      <c r="I3835" t="s">
        <v>14</v>
      </c>
      <c r="J3835" t="s">
        <v>3554</v>
      </c>
      <c r="K3835">
        <v>16</v>
      </c>
      <c r="L3835" t="s">
        <v>5247</v>
      </c>
      <c r="M3835">
        <v>0</v>
      </c>
      <c r="N3835">
        <v>0.193607680534436</v>
      </c>
    </row>
    <row r="3836" spans="1:14">
      <c r="A3836" t="s">
        <v>3582</v>
      </c>
      <c r="B3836">
        <v>1</v>
      </c>
      <c r="C3836">
        <v>226728377</v>
      </c>
      <c r="D3836">
        <v>226916078</v>
      </c>
      <c r="E3836" t="s">
        <v>5195</v>
      </c>
      <c r="F3836">
        <v>0</v>
      </c>
      <c r="G3836" t="s">
        <v>5247</v>
      </c>
      <c r="H3836" t="s">
        <v>8922</v>
      </c>
      <c r="I3836" t="s">
        <v>10</v>
      </c>
      <c r="J3836" t="s">
        <v>3554</v>
      </c>
      <c r="K3836">
        <v>5</v>
      </c>
      <c r="L3836" t="s">
        <v>5247</v>
      </c>
      <c r="M3836">
        <v>3.1392529421349397E-17</v>
      </c>
      <c r="N3836">
        <v>0.43448246478317498</v>
      </c>
    </row>
    <row r="3837" spans="1:14">
      <c r="A3837" t="s">
        <v>3582</v>
      </c>
      <c r="B3837">
        <v>1</v>
      </c>
      <c r="C3837">
        <v>226728377</v>
      </c>
      <c r="D3837">
        <v>226916078</v>
      </c>
      <c r="E3837" t="s">
        <v>5195</v>
      </c>
      <c r="F3837">
        <v>0.83</v>
      </c>
      <c r="G3837" t="s">
        <v>5247</v>
      </c>
      <c r="H3837" t="s">
        <v>8923</v>
      </c>
      <c r="I3837" t="s">
        <v>14</v>
      </c>
      <c r="J3837" t="s">
        <v>3554</v>
      </c>
      <c r="K3837">
        <v>16</v>
      </c>
      <c r="L3837" t="s">
        <v>4518</v>
      </c>
      <c r="M3837">
        <v>0.58890888943173203</v>
      </c>
      <c r="N3837">
        <v>0.94331004141553998</v>
      </c>
    </row>
    <row r="3838" spans="1:14">
      <c r="A3838" t="s">
        <v>3583</v>
      </c>
      <c r="B3838">
        <v>16</v>
      </c>
      <c r="C3838">
        <v>50702745</v>
      </c>
      <c r="D3838">
        <v>50736656</v>
      </c>
      <c r="E3838" t="s">
        <v>5196</v>
      </c>
      <c r="F3838">
        <v>0.56000000000000005</v>
      </c>
      <c r="G3838" t="s">
        <v>5247</v>
      </c>
      <c r="H3838" t="s">
        <v>8924</v>
      </c>
      <c r="I3838" t="s">
        <v>14</v>
      </c>
      <c r="J3838" t="s">
        <v>3554</v>
      </c>
      <c r="K3838">
        <v>16</v>
      </c>
      <c r="L3838" t="s">
        <v>4453</v>
      </c>
      <c r="M3838">
        <v>0.329660255894415</v>
      </c>
      <c r="N3838">
        <v>0.76710682244145301</v>
      </c>
    </row>
    <row r="3839" spans="1:14">
      <c r="A3839" t="s">
        <v>3584</v>
      </c>
      <c r="B3839">
        <v>4</v>
      </c>
      <c r="C3839">
        <v>945299</v>
      </c>
      <c r="D3839">
        <v>939087</v>
      </c>
      <c r="E3839" t="s">
        <v>5195</v>
      </c>
      <c r="F3839">
        <v>0.19</v>
      </c>
      <c r="G3839" t="s">
        <v>5247</v>
      </c>
      <c r="H3839" t="s">
        <v>8925</v>
      </c>
      <c r="I3839" t="s">
        <v>14</v>
      </c>
      <c r="J3839" t="s">
        <v>3554</v>
      </c>
      <c r="K3839">
        <v>16</v>
      </c>
      <c r="L3839" t="s">
        <v>4446</v>
      </c>
      <c r="M3839">
        <v>6.7266012751223195E-2</v>
      </c>
      <c r="N3839">
        <v>0.43277074918012698</v>
      </c>
    </row>
    <row r="3840" spans="1:14">
      <c r="A3840" t="s">
        <v>3585</v>
      </c>
      <c r="B3840">
        <v>4</v>
      </c>
      <c r="C3840">
        <v>76276901</v>
      </c>
      <c r="D3840">
        <v>77198054</v>
      </c>
      <c r="E3840" t="s">
        <v>5195</v>
      </c>
      <c r="F3840">
        <v>0.24</v>
      </c>
      <c r="G3840" t="s">
        <v>5247</v>
      </c>
      <c r="H3840" t="s">
        <v>8926</v>
      </c>
      <c r="I3840" t="s">
        <v>14</v>
      </c>
      <c r="J3840" t="s">
        <v>3554</v>
      </c>
      <c r="K3840">
        <v>16</v>
      </c>
      <c r="L3840" t="s">
        <v>4449</v>
      </c>
      <c r="M3840">
        <v>9.5792488470350406E-2</v>
      </c>
      <c r="N3840">
        <v>0.48488350540755698</v>
      </c>
    </row>
    <row r="3841" spans="1:14">
      <c r="A3841" t="s">
        <v>3586</v>
      </c>
      <c r="B3841">
        <v>10</v>
      </c>
      <c r="C3841">
        <v>119656173</v>
      </c>
      <c r="D3841">
        <v>121415685</v>
      </c>
      <c r="E3841" t="s">
        <v>5196</v>
      </c>
      <c r="F3841">
        <v>0.1</v>
      </c>
      <c r="G3841" t="s">
        <v>5247</v>
      </c>
      <c r="H3841" t="s">
        <v>8927</v>
      </c>
      <c r="I3841" t="s">
        <v>14</v>
      </c>
      <c r="J3841" t="s">
        <v>3554</v>
      </c>
      <c r="K3841">
        <v>16</v>
      </c>
      <c r="L3841" t="s">
        <v>4482</v>
      </c>
      <c r="M3841">
        <v>2.44002001745738E-2</v>
      </c>
      <c r="N3841">
        <v>0.33048594425297501</v>
      </c>
    </row>
    <row r="3842" spans="1:14">
      <c r="A3842" t="s">
        <v>3587</v>
      </c>
      <c r="B3842">
        <v>6</v>
      </c>
      <c r="C3842">
        <v>132889222</v>
      </c>
      <c r="D3842">
        <v>133210361</v>
      </c>
      <c r="E3842" t="s">
        <v>5195</v>
      </c>
      <c r="F3842">
        <v>1</v>
      </c>
      <c r="G3842" t="s">
        <v>5247</v>
      </c>
      <c r="H3842" t="s">
        <v>8928</v>
      </c>
      <c r="I3842" t="s">
        <v>14</v>
      </c>
      <c r="J3842" t="s">
        <v>3554</v>
      </c>
      <c r="K3842">
        <v>16</v>
      </c>
      <c r="L3842" t="s">
        <v>5273</v>
      </c>
      <c r="M3842">
        <v>0.806392319465564</v>
      </c>
      <c r="N3842">
        <v>1</v>
      </c>
    </row>
    <row r="3843" spans="1:14">
      <c r="A3843" t="s">
        <v>3588</v>
      </c>
      <c r="B3843">
        <v>12</v>
      </c>
      <c r="C3843">
        <v>40220632</v>
      </c>
      <c r="D3843">
        <v>40614434</v>
      </c>
      <c r="E3843" t="s">
        <v>5195</v>
      </c>
      <c r="F3843">
        <v>0</v>
      </c>
      <c r="G3843" t="s">
        <v>5247</v>
      </c>
      <c r="H3843" t="s">
        <v>8929</v>
      </c>
      <c r="I3843" t="s">
        <v>14</v>
      </c>
      <c r="J3843" t="s">
        <v>3554</v>
      </c>
      <c r="K3843">
        <v>16</v>
      </c>
      <c r="L3843" t="s">
        <v>5247</v>
      </c>
      <c r="M3843">
        <v>0</v>
      </c>
      <c r="N3843">
        <v>0.193607680534436</v>
      </c>
    </row>
    <row r="3844" spans="1:14">
      <c r="A3844" t="s">
        <v>3589</v>
      </c>
      <c r="B3844">
        <v>14</v>
      </c>
      <c r="C3844">
        <v>88006268</v>
      </c>
      <c r="D3844">
        <v>88472612</v>
      </c>
      <c r="E3844" t="s">
        <v>5195</v>
      </c>
      <c r="F3844">
        <v>0.43</v>
      </c>
      <c r="G3844" t="s">
        <v>5247</v>
      </c>
      <c r="H3844" t="s">
        <v>8930</v>
      </c>
      <c r="I3844" t="s">
        <v>10</v>
      </c>
      <c r="J3844" t="s">
        <v>3554</v>
      </c>
      <c r="K3844">
        <v>5</v>
      </c>
      <c r="L3844" t="s">
        <v>4520</v>
      </c>
      <c r="M3844">
        <v>0.13266897901682301</v>
      </c>
      <c r="N3844">
        <v>0.78815856605282197</v>
      </c>
    </row>
    <row r="3845" spans="1:14">
      <c r="A3845" t="s">
        <v>3589</v>
      </c>
      <c r="B3845">
        <v>14</v>
      </c>
      <c r="C3845">
        <v>88006268</v>
      </c>
      <c r="D3845">
        <v>88472612</v>
      </c>
      <c r="E3845" t="s">
        <v>5195</v>
      </c>
      <c r="F3845">
        <v>0.45</v>
      </c>
      <c r="G3845" t="s">
        <v>5247</v>
      </c>
      <c r="H3845" t="s">
        <v>8931</v>
      </c>
      <c r="I3845" t="s">
        <v>13</v>
      </c>
      <c r="J3845" t="s">
        <v>3554</v>
      </c>
      <c r="K3845">
        <v>5</v>
      </c>
      <c r="L3845" t="s">
        <v>4469</v>
      </c>
      <c r="M3845">
        <v>0.143080931366353</v>
      </c>
      <c r="N3845">
        <v>0.80036731511196402</v>
      </c>
    </row>
    <row r="3846" spans="1:14">
      <c r="A3846" t="s">
        <v>3589</v>
      </c>
      <c r="B3846">
        <v>14</v>
      </c>
      <c r="C3846">
        <v>88006268</v>
      </c>
      <c r="D3846">
        <v>88472612</v>
      </c>
      <c r="E3846" t="s">
        <v>5195</v>
      </c>
      <c r="F3846">
        <v>0.46</v>
      </c>
      <c r="G3846" t="s">
        <v>5247</v>
      </c>
      <c r="H3846" t="s">
        <v>8932</v>
      </c>
      <c r="I3846" t="s">
        <v>14</v>
      </c>
      <c r="J3846" t="s">
        <v>3554</v>
      </c>
      <c r="K3846">
        <v>16</v>
      </c>
      <c r="L3846" t="s">
        <v>4458</v>
      </c>
      <c r="M3846">
        <v>0.248308389151675</v>
      </c>
      <c r="N3846">
        <v>0.68718022529108003</v>
      </c>
    </row>
    <row r="3847" spans="1:14">
      <c r="A3847" t="s">
        <v>3590</v>
      </c>
      <c r="B3847">
        <v>4</v>
      </c>
      <c r="C3847">
        <v>931588</v>
      </c>
      <c r="D3847">
        <v>925376</v>
      </c>
      <c r="E3847" t="s">
        <v>5195</v>
      </c>
      <c r="F3847">
        <v>0</v>
      </c>
      <c r="G3847" t="s">
        <v>5247</v>
      </c>
      <c r="H3847" t="s">
        <v>8933</v>
      </c>
      <c r="I3847" t="s">
        <v>14</v>
      </c>
      <c r="J3847" t="s">
        <v>3554</v>
      </c>
      <c r="K3847">
        <v>16</v>
      </c>
      <c r="L3847" t="s">
        <v>5247</v>
      </c>
      <c r="M3847">
        <v>0</v>
      </c>
      <c r="N3847">
        <v>0.193607680534436</v>
      </c>
    </row>
    <row r="3848" spans="1:14">
      <c r="A3848" t="s">
        <v>3591</v>
      </c>
      <c r="B3848">
        <v>6</v>
      </c>
      <c r="C3848">
        <v>27713436</v>
      </c>
      <c r="D3848">
        <v>27681215</v>
      </c>
      <c r="E3848" t="s">
        <v>5196</v>
      </c>
      <c r="F3848">
        <v>0.09</v>
      </c>
      <c r="G3848" t="s">
        <v>5247</v>
      </c>
      <c r="H3848" t="s">
        <v>8934</v>
      </c>
      <c r="I3848" t="s">
        <v>14</v>
      </c>
      <c r="J3848" t="s">
        <v>3554</v>
      </c>
      <c r="K3848">
        <v>16</v>
      </c>
      <c r="L3848" t="s">
        <v>4562</v>
      </c>
      <c r="M3848">
        <v>2.0525132161091801E-2</v>
      </c>
      <c r="N3848">
        <v>0.31823316587714601</v>
      </c>
    </row>
    <row r="3849" spans="1:14">
      <c r="A3849" t="s">
        <v>3592</v>
      </c>
      <c r="B3849">
        <v>9</v>
      </c>
      <c r="C3849">
        <v>123684499</v>
      </c>
      <c r="D3849">
        <v>126446778</v>
      </c>
      <c r="E3849" t="s">
        <v>5196</v>
      </c>
      <c r="F3849">
        <v>0</v>
      </c>
      <c r="G3849" t="s">
        <v>5247</v>
      </c>
      <c r="H3849" t="s">
        <v>8935</v>
      </c>
      <c r="I3849" t="s">
        <v>14</v>
      </c>
      <c r="J3849" t="s">
        <v>3593</v>
      </c>
      <c r="K3849">
        <v>16</v>
      </c>
      <c r="L3849" t="s">
        <v>5247</v>
      </c>
      <c r="M3849">
        <v>0</v>
      </c>
      <c r="N3849">
        <v>0.193607680534436</v>
      </c>
    </row>
    <row r="3850" spans="1:14">
      <c r="A3850" t="s">
        <v>3594</v>
      </c>
      <c r="B3850">
        <v>9</v>
      </c>
      <c r="C3850">
        <v>94917489</v>
      </c>
      <c r="D3850">
        <v>97679771</v>
      </c>
      <c r="E3850" t="s">
        <v>5197</v>
      </c>
      <c r="F3850">
        <v>0.2</v>
      </c>
      <c r="G3850" t="s">
        <v>5247</v>
      </c>
      <c r="H3850" t="s">
        <v>8936</v>
      </c>
      <c r="I3850" t="s">
        <v>10</v>
      </c>
      <c r="J3850" t="s">
        <v>3593</v>
      </c>
      <c r="K3850">
        <v>7</v>
      </c>
      <c r="L3850" t="s">
        <v>4484</v>
      </c>
      <c r="M3850">
        <v>4.5545655452118999E-2</v>
      </c>
      <c r="N3850">
        <v>0.56705260558789305</v>
      </c>
    </row>
    <row r="3851" spans="1:14">
      <c r="A3851" t="s">
        <v>3594</v>
      </c>
      <c r="B3851">
        <v>9</v>
      </c>
      <c r="C3851">
        <v>94917489</v>
      </c>
      <c r="D3851">
        <v>97679771</v>
      </c>
      <c r="E3851" t="s">
        <v>5197</v>
      </c>
      <c r="F3851">
        <v>0.4</v>
      </c>
      <c r="G3851" t="s">
        <v>5247</v>
      </c>
      <c r="H3851" t="s">
        <v>8937</v>
      </c>
      <c r="I3851" t="s">
        <v>14</v>
      </c>
      <c r="J3851" t="s">
        <v>3593</v>
      </c>
      <c r="K3851">
        <v>16</v>
      </c>
      <c r="L3851" t="s">
        <v>4530</v>
      </c>
      <c r="M3851">
        <v>0.20293368410163301</v>
      </c>
      <c r="N3851">
        <v>0.63578785200525401</v>
      </c>
    </row>
    <row r="3852" spans="1:14">
      <c r="A3852" t="s">
        <v>3595</v>
      </c>
      <c r="B3852">
        <v>2</v>
      </c>
      <c r="C3852">
        <v>43494369</v>
      </c>
      <c r="D3852">
        <v>43721508</v>
      </c>
      <c r="E3852" t="s">
        <v>5197</v>
      </c>
      <c r="F3852">
        <v>0</v>
      </c>
      <c r="G3852" t="s">
        <v>5247</v>
      </c>
      <c r="H3852" t="s">
        <v>8938</v>
      </c>
      <c r="I3852" t="s">
        <v>10</v>
      </c>
      <c r="J3852" t="s">
        <v>3593</v>
      </c>
      <c r="K3852">
        <v>6</v>
      </c>
      <c r="L3852" t="s">
        <v>5247</v>
      </c>
      <c r="M3852">
        <v>0</v>
      </c>
      <c r="N3852">
        <v>0.39033428790216501</v>
      </c>
    </row>
    <row r="3853" spans="1:14">
      <c r="A3853" t="s">
        <v>3595</v>
      </c>
      <c r="B3853">
        <v>2</v>
      </c>
      <c r="C3853">
        <v>43494369</v>
      </c>
      <c r="D3853">
        <v>43721508</v>
      </c>
      <c r="E3853" t="s">
        <v>5197</v>
      </c>
      <c r="F3853">
        <v>0</v>
      </c>
      <c r="G3853" t="s">
        <v>5247</v>
      </c>
      <c r="H3853" t="s">
        <v>8939</v>
      </c>
      <c r="I3853" t="s">
        <v>13</v>
      </c>
      <c r="J3853" t="s">
        <v>3593</v>
      </c>
      <c r="K3853">
        <v>5</v>
      </c>
      <c r="L3853" t="s">
        <v>5247</v>
      </c>
      <c r="M3853">
        <v>3.1392529421349397E-17</v>
      </c>
      <c r="N3853">
        <v>0.43448246478317498</v>
      </c>
    </row>
    <row r="3854" spans="1:14">
      <c r="A3854" t="s">
        <v>3595</v>
      </c>
      <c r="B3854">
        <v>2</v>
      </c>
      <c r="C3854">
        <v>43494369</v>
      </c>
      <c r="D3854">
        <v>43721508</v>
      </c>
      <c r="E3854" t="s">
        <v>5197</v>
      </c>
      <c r="F3854">
        <v>0.47</v>
      </c>
      <c r="G3854" t="s">
        <v>5247</v>
      </c>
      <c r="H3854" t="s">
        <v>8940</v>
      </c>
      <c r="I3854" t="s">
        <v>14</v>
      </c>
      <c r="J3854" t="s">
        <v>3593</v>
      </c>
      <c r="K3854">
        <v>16</v>
      </c>
      <c r="L3854" t="s">
        <v>4471</v>
      </c>
      <c r="M3854">
        <v>0.25612343630935402</v>
      </c>
      <c r="N3854">
        <v>0.695493024522712</v>
      </c>
    </row>
    <row r="3855" spans="1:14">
      <c r="A3855" t="s">
        <v>3596</v>
      </c>
      <c r="B3855">
        <v>2</v>
      </c>
      <c r="C3855">
        <v>43411699</v>
      </c>
      <c r="D3855">
        <v>43638838</v>
      </c>
      <c r="E3855" t="s">
        <v>5196</v>
      </c>
      <c r="F3855">
        <v>0.97</v>
      </c>
      <c r="G3855" t="s">
        <v>5247</v>
      </c>
      <c r="H3855" t="s">
        <v>8941</v>
      </c>
      <c r="I3855" t="s">
        <v>14</v>
      </c>
      <c r="J3855" t="s">
        <v>3593</v>
      </c>
      <c r="K3855">
        <v>16</v>
      </c>
      <c r="L3855" t="s">
        <v>4472</v>
      </c>
      <c r="M3855">
        <v>0.76104598851611505</v>
      </c>
      <c r="N3855">
        <v>0.99696279178151403</v>
      </c>
    </row>
    <row r="3856" spans="1:14">
      <c r="A3856" t="s">
        <v>3597</v>
      </c>
      <c r="B3856">
        <v>2</v>
      </c>
      <c r="C3856">
        <v>212529988</v>
      </c>
      <c r="D3856">
        <v>213394712</v>
      </c>
      <c r="E3856" t="s">
        <v>5198</v>
      </c>
      <c r="F3856">
        <v>0.36</v>
      </c>
      <c r="G3856" t="s">
        <v>5247</v>
      </c>
      <c r="H3856" t="s">
        <v>8942</v>
      </c>
      <c r="I3856" t="s">
        <v>14</v>
      </c>
      <c r="J3856" t="s">
        <v>3593</v>
      </c>
      <c r="K3856">
        <v>16</v>
      </c>
      <c r="L3856" t="s">
        <v>4445</v>
      </c>
      <c r="M3856">
        <v>0.17416871224401401</v>
      </c>
      <c r="N3856">
        <v>0.60004143830562895</v>
      </c>
    </row>
    <row r="3857" spans="1:14">
      <c r="A3857" t="s">
        <v>3598</v>
      </c>
      <c r="B3857">
        <v>11</v>
      </c>
      <c r="C3857">
        <v>114078510</v>
      </c>
      <c r="D3857">
        <v>113949232</v>
      </c>
      <c r="E3857" t="s">
        <v>5195</v>
      </c>
      <c r="F3857">
        <v>0.67</v>
      </c>
      <c r="G3857" t="s">
        <v>5247</v>
      </c>
      <c r="H3857" t="s">
        <v>8943</v>
      </c>
      <c r="I3857" t="s">
        <v>14</v>
      </c>
      <c r="J3857" t="s">
        <v>3593</v>
      </c>
      <c r="K3857">
        <v>16</v>
      </c>
      <c r="L3857" t="s">
        <v>4567</v>
      </c>
      <c r="M3857">
        <v>0.42758742496038799</v>
      </c>
      <c r="N3857">
        <v>0.84658596365790395</v>
      </c>
    </row>
    <row r="3858" spans="1:14">
      <c r="A3858" t="s">
        <v>3599</v>
      </c>
      <c r="B3858">
        <v>12</v>
      </c>
      <c r="C3858">
        <v>75547262</v>
      </c>
      <c r="D3858">
        <v>75941042</v>
      </c>
      <c r="E3858" t="s">
        <v>5195</v>
      </c>
      <c r="F3858">
        <v>0.17</v>
      </c>
      <c r="G3858" t="s">
        <v>5247</v>
      </c>
      <c r="H3858" t="s">
        <v>8944</v>
      </c>
      <c r="I3858" t="s">
        <v>10</v>
      </c>
      <c r="J3858" t="s">
        <v>3593</v>
      </c>
      <c r="K3858">
        <v>6</v>
      </c>
      <c r="L3858" t="s">
        <v>4509</v>
      </c>
      <c r="M3858">
        <v>3.1101022536604801E-2</v>
      </c>
      <c r="N3858">
        <v>0.56651960747882402</v>
      </c>
    </row>
    <row r="3859" spans="1:14">
      <c r="A3859" t="s">
        <v>3599</v>
      </c>
      <c r="B3859">
        <v>12</v>
      </c>
      <c r="C3859">
        <v>75547262</v>
      </c>
      <c r="D3859">
        <v>75941042</v>
      </c>
      <c r="E3859" t="s">
        <v>5195</v>
      </c>
      <c r="F3859">
        <v>0.28000000000000003</v>
      </c>
      <c r="G3859" t="s">
        <v>5247</v>
      </c>
      <c r="H3859" t="s">
        <v>8945</v>
      </c>
      <c r="I3859" t="s">
        <v>14</v>
      </c>
      <c r="J3859" t="s">
        <v>3593</v>
      </c>
      <c r="K3859">
        <v>16</v>
      </c>
      <c r="L3859" t="s">
        <v>4558</v>
      </c>
      <c r="M3859">
        <v>0.120490916853126</v>
      </c>
      <c r="N3859">
        <v>0.52469646258202596</v>
      </c>
    </row>
    <row r="3860" spans="1:14">
      <c r="A3860" t="s">
        <v>3600</v>
      </c>
      <c r="B3860">
        <v>11</v>
      </c>
      <c r="C3860">
        <v>102199908</v>
      </c>
      <c r="D3860">
        <v>102070639</v>
      </c>
      <c r="E3860" t="s">
        <v>5198</v>
      </c>
      <c r="F3860">
        <v>0</v>
      </c>
      <c r="G3860" t="s">
        <v>5247</v>
      </c>
      <c r="H3860" t="s">
        <v>8946</v>
      </c>
      <c r="I3860" t="s">
        <v>14</v>
      </c>
      <c r="J3860" t="s">
        <v>3593</v>
      </c>
      <c r="K3860">
        <v>16</v>
      </c>
      <c r="L3860" t="s">
        <v>5247</v>
      </c>
      <c r="M3860">
        <v>0</v>
      </c>
      <c r="N3860">
        <v>0.193607680534436</v>
      </c>
    </row>
    <row r="3861" spans="1:14">
      <c r="A3861" t="s">
        <v>3601</v>
      </c>
      <c r="B3861">
        <v>2</v>
      </c>
      <c r="C3861">
        <v>48974473</v>
      </c>
      <c r="D3861">
        <v>49201612</v>
      </c>
      <c r="E3861" t="s">
        <v>5197</v>
      </c>
      <c r="F3861">
        <v>0.21</v>
      </c>
      <c r="G3861" t="s">
        <v>5247</v>
      </c>
      <c r="H3861" t="s">
        <v>8947</v>
      </c>
      <c r="I3861" t="s">
        <v>10</v>
      </c>
      <c r="J3861" t="s">
        <v>3593</v>
      </c>
      <c r="K3861">
        <v>6</v>
      </c>
      <c r="L3861" t="s">
        <v>4442</v>
      </c>
      <c r="M3861">
        <v>4.4683018563598499E-2</v>
      </c>
      <c r="N3861">
        <v>0.60171086841965704</v>
      </c>
    </row>
    <row r="3862" spans="1:14">
      <c r="A3862" t="s">
        <v>3601</v>
      </c>
      <c r="B3862">
        <v>2</v>
      </c>
      <c r="C3862">
        <v>48974473</v>
      </c>
      <c r="D3862">
        <v>49201612</v>
      </c>
      <c r="E3862" t="s">
        <v>5197</v>
      </c>
      <c r="F3862">
        <v>0.34</v>
      </c>
      <c r="G3862" t="s">
        <v>5247</v>
      </c>
      <c r="H3862" t="s">
        <v>8948</v>
      </c>
      <c r="I3862" t="s">
        <v>14</v>
      </c>
      <c r="J3862" t="s">
        <v>3593</v>
      </c>
      <c r="K3862">
        <v>16</v>
      </c>
      <c r="L3862" t="s">
        <v>4565</v>
      </c>
      <c r="M3862">
        <v>0.16025192850287201</v>
      </c>
      <c r="N3862">
        <v>0.58170252926814703</v>
      </c>
    </row>
    <row r="3863" spans="1:14">
      <c r="A3863" t="s">
        <v>3603</v>
      </c>
      <c r="B3863">
        <v>12</v>
      </c>
      <c r="C3863">
        <v>65830681</v>
      </c>
      <c r="D3863">
        <v>66224461</v>
      </c>
      <c r="E3863" t="s">
        <v>5196</v>
      </c>
      <c r="F3863">
        <v>1</v>
      </c>
      <c r="G3863" t="s">
        <v>5247</v>
      </c>
      <c r="H3863" t="s">
        <v>8949</v>
      </c>
      <c r="I3863" t="s">
        <v>14</v>
      </c>
      <c r="J3863" t="s">
        <v>3593</v>
      </c>
      <c r="K3863">
        <v>16</v>
      </c>
      <c r="L3863" t="s">
        <v>5273</v>
      </c>
      <c r="M3863">
        <v>0.806392319465564</v>
      </c>
      <c r="N3863">
        <v>1</v>
      </c>
    </row>
    <row r="3864" spans="1:14">
      <c r="A3864" t="s">
        <v>3604</v>
      </c>
      <c r="B3864">
        <v>9</v>
      </c>
      <c r="C3864">
        <v>94979054</v>
      </c>
      <c r="D3864">
        <v>97741336</v>
      </c>
      <c r="E3864" t="s">
        <v>5198</v>
      </c>
      <c r="F3864">
        <v>1</v>
      </c>
      <c r="G3864" t="s">
        <v>5247</v>
      </c>
      <c r="H3864" t="s">
        <v>8950</v>
      </c>
      <c r="I3864" t="s">
        <v>14</v>
      </c>
      <c r="J3864" t="s">
        <v>3593</v>
      </c>
      <c r="K3864">
        <v>16</v>
      </c>
      <c r="L3864" t="s">
        <v>5273</v>
      </c>
      <c r="M3864">
        <v>0.806392319465564</v>
      </c>
      <c r="N3864">
        <v>1</v>
      </c>
    </row>
    <row r="3865" spans="1:14">
      <c r="A3865" t="s">
        <v>3605</v>
      </c>
      <c r="B3865">
        <v>20</v>
      </c>
      <c r="C3865">
        <v>53830764</v>
      </c>
      <c r="D3865">
        <v>52447303</v>
      </c>
      <c r="E3865" t="s">
        <v>5196</v>
      </c>
      <c r="F3865">
        <v>0.06</v>
      </c>
      <c r="G3865" t="s">
        <v>5247</v>
      </c>
      <c r="H3865" t="s">
        <v>8951</v>
      </c>
      <c r="I3865" t="s">
        <v>10</v>
      </c>
      <c r="J3865" t="s">
        <v>3593</v>
      </c>
      <c r="K3865">
        <v>6</v>
      </c>
      <c r="L3865" t="s">
        <v>4460</v>
      </c>
      <c r="M3865">
        <v>4.78472059018753E-3</v>
      </c>
      <c r="N3865">
        <v>0.458709452763718</v>
      </c>
    </row>
    <row r="3866" spans="1:14">
      <c r="A3866" t="s">
        <v>3605</v>
      </c>
      <c r="B3866">
        <v>20</v>
      </c>
      <c r="C3866">
        <v>53830764</v>
      </c>
      <c r="D3866">
        <v>52447303</v>
      </c>
      <c r="E3866" t="s">
        <v>5196</v>
      </c>
      <c r="F3866">
        <v>0.03</v>
      </c>
      <c r="G3866" t="s">
        <v>5247</v>
      </c>
      <c r="H3866" t="s">
        <v>8952</v>
      </c>
      <c r="I3866" t="s">
        <v>13</v>
      </c>
      <c r="J3866" t="s">
        <v>3593</v>
      </c>
      <c r="K3866">
        <v>5</v>
      </c>
      <c r="L3866" t="s">
        <v>4556</v>
      </c>
      <c r="M3866">
        <v>1.0891059181564601E-3</v>
      </c>
      <c r="N3866">
        <v>0.46732441097802802</v>
      </c>
    </row>
    <row r="3867" spans="1:14">
      <c r="A3867" t="s">
        <v>3605</v>
      </c>
      <c r="B3867">
        <v>20</v>
      </c>
      <c r="C3867">
        <v>53830764</v>
      </c>
      <c r="D3867">
        <v>52447303</v>
      </c>
      <c r="E3867" t="s">
        <v>5196</v>
      </c>
      <c r="F3867">
        <v>0.45</v>
      </c>
      <c r="G3867" t="s">
        <v>5247</v>
      </c>
      <c r="H3867" t="s">
        <v>8953</v>
      </c>
      <c r="I3867" t="s">
        <v>14</v>
      </c>
      <c r="J3867" t="s">
        <v>3593</v>
      </c>
      <c r="K3867">
        <v>16</v>
      </c>
      <c r="L3867" t="s">
        <v>4469</v>
      </c>
      <c r="M3867">
        <v>0.24056486479730299</v>
      </c>
      <c r="N3867">
        <v>0.67879590325614103</v>
      </c>
    </row>
    <row r="3868" spans="1:14">
      <c r="A3868" t="s">
        <v>3606</v>
      </c>
      <c r="B3868">
        <v>12</v>
      </c>
      <c r="C3868">
        <v>55996852</v>
      </c>
      <c r="D3868">
        <v>56390636</v>
      </c>
      <c r="E3868" t="s">
        <v>5198</v>
      </c>
      <c r="F3868">
        <v>0.21</v>
      </c>
      <c r="G3868" t="s">
        <v>5247</v>
      </c>
      <c r="H3868" t="s">
        <v>8954</v>
      </c>
      <c r="I3868" t="s">
        <v>14</v>
      </c>
      <c r="J3868" t="s">
        <v>3593</v>
      </c>
      <c r="K3868">
        <v>16</v>
      </c>
      <c r="L3868" t="s">
        <v>4442</v>
      </c>
      <c r="M3868">
        <v>7.8338045832293507E-2</v>
      </c>
      <c r="N3868">
        <v>0.45395440887768002</v>
      </c>
    </row>
    <row r="3869" spans="1:14">
      <c r="A3869" t="s">
        <v>3607</v>
      </c>
      <c r="B3869">
        <v>2</v>
      </c>
      <c r="C3869">
        <v>236518238</v>
      </c>
      <c r="D3869">
        <v>237426881</v>
      </c>
      <c r="E3869" t="s">
        <v>5198</v>
      </c>
      <c r="F3869">
        <v>1</v>
      </c>
      <c r="G3869" t="s">
        <v>5247</v>
      </c>
      <c r="H3869" t="s">
        <v>8955</v>
      </c>
      <c r="I3869" t="s">
        <v>14</v>
      </c>
      <c r="J3869" t="s">
        <v>3593</v>
      </c>
      <c r="K3869">
        <v>16</v>
      </c>
      <c r="L3869" t="s">
        <v>5273</v>
      </c>
      <c r="M3869">
        <v>0.806392319465564</v>
      </c>
      <c r="N3869">
        <v>1</v>
      </c>
    </row>
    <row r="3870" spans="1:14">
      <c r="A3870" t="s">
        <v>3608</v>
      </c>
      <c r="B3870">
        <v>16</v>
      </c>
      <c r="C3870">
        <v>52341865</v>
      </c>
      <c r="D3870">
        <v>52375777</v>
      </c>
      <c r="E3870" t="s">
        <v>5196</v>
      </c>
      <c r="F3870">
        <v>0.95</v>
      </c>
      <c r="G3870" t="s">
        <v>5247</v>
      </c>
      <c r="H3870" t="s">
        <v>8956</v>
      </c>
      <c r="I3870" t="s">
        <v>14</v>
      </c>
      <c r="J3870" t="s">
        <v>3593</v>
      </c>
      <c r="K3870">
        <v>16</v>
      </c>
      <c r="L3870" t="s">
        <v>4533</v>
      </c>
      <c r="M3870">
        <v>0.73331242275111896</v>
      </c>
      <c r="N3870">
        <v>0.99244066476788895</v>
      </c>
    </row>
    <row r="3871" spans="1:14">
      <c r="A3871" t="s">
        <v>3609</v>
      </c>
      <c r="B3871">
        <v>5</v>
      </c>
      <c r="C3871">
        <v>96812030</v>
      </c>
      <c r="D3871">
        <v>96147733</v>
      </c>
      <c r="E3871" t="s">
        <v>5196</v>
      </c>
      <c r="F3871">
        <v>0.89</v>
      </c>
      <c r="G3871" t="s">
        <v>5247</v>
      </c>
      <c r="H3871" t="s">
        <v>8957</v>
      </c>
      <c r="I3871" t="s">
        <v>14</v>
      </c>
      <c r="J3871" t="s">
        <v>3610</v>
      </c>
      <c r="K3871">
        <v>16</v>
      </c>
      <c r="L3871" t="s">
        <v>4462</v>
      </c>
      <c r="M3871">
        <v>0.65747231079635704</v>
      </c>
      <c r="N3871">
        <v>0.97151369838678303</v>
      </c>
    </row>
    <row r="3872" spans="1:14">
      <c r="A3872" t="s">
        <v>3611</v>
      </c>
      <c r="B3872">
        <v>7</v>
      </c>
      <c r="C3872">
        <v>128954129</v>
      </c>
      <c r="D3872">
        <v>128594183</v>
      </c>
      <c r="E3872" t="s">
        <v>5197</v>
      </c>
      <c r="F3872">
        <v>0</v>
      </c>
      <c r="G3872" t="s">
        <v>5247</v>
      </c>
      <c r="H3872" t="s">
        <v>8958</v>
      </c>
      <c r="I3872" t="s">
        <v>14</v>
      </c>
      <c r="J3872" t="s">
        <v>3610</v>
      </c>
      <c r="K3872">
        <v>16</v>
      </c>
      <c r="L3872" t="s">
        <v>5247</v>
      </c>
      <c r="M3872">
        <v>0</v>
      </c>
      <c r="N3872">
        <v>0.193607680534436</v>
      </c>
    </row>
    <row r="3873" spans="1:14">
      <c r="A3873" t="s">
        <v>3612</v>
      </c>
      <c r="B3873">
        <v>6</v>
      </c>
      <c r="C3873">
        <v>137681500</v>
      </c>
      <c r="D3873">
        <v>138002637</v>
      </c>
      <c r="E3873" t="s">
        <v>5197</v>
      </c>
      <c r="F3873">
        <v>0</v>
      </c>
      <c r="G3873" t="s">
        <v>5247</v>
      </c>
      <c r="H3873" t="s">
        <v>8959</v>
      </c>
      <c r="I3873" t="s">
        <v>13</v>
      </c>
      <c r="J3873" t="s">
        <v>3610</v>
      </c>
      <c r="K3873">
        <v>5</v>
      </c>
      <c r="L3873" t="s">
        <v>5247</v>
      </c>
      <c r="M3873">
        <v>3.1392529421349397E-17</v>
      </c>
      <c r="N3873">
        <v>0.43448246478317498</v>
      </c>
    </row>
    <row r="3874" spans="1:14">
      <c r="A3874" t="s">
        <v>3612</v>
      </c>
      <c r="B3874">
        <v>6</v>
      </c>
      <c r="C3874">
        <v>137681500</v>
      </c>
      <c r="D3874">
        <v>138002637</v>
      </c>
      <c r="E3874" t="s">
        <v>5197</v>
      </c>
      <c r="F3874">
        <v>0.69</v>
      </c>
      <c r="G3874" t="s">
        <v>5247</v>
      </c>
      <c r="H3874" t="s">
        <v>8960</v>
      </c>
      <c r="I3874" t="s">
        <v>14</v>
      </c>
      <c r="J3874" t="s">
        <v>3610</v>
      </c>
      <c r="K3874">
        <v>16</v>
      </c>
      <c r="L3874" t="s">
        <v>4566</v>
      </c>
      <c r="M3874">
        <v>0.446415476671703</v>
      </c>
      <c r="N3874">
        <v>0.86001360472521104</v>
      </c>
    </row>
    <row r="3875" spans="1:14">
      <c r="A3875" t="s">
        <v>3613</v>
      </c>
      <c r="B3875">
        <v>9</v>
      </c>
      <c r="C3875">
        <v>120900340</v>
      </c>
      <c r="D3875">
        <v>123662618</v>
      </c>
      <c r="E3875" t="s">
        <v>5196</v>
      </c>
      <c r="F3875">
        <v>0.32</v>
      </c>
      <c r="G3875" t="s">
        <v>5247</v>
      </c>
      <c r="H3875" t="s">
        <v>8961</v>
      </c>
      <c r="I3875" t="s">
        <v>10</v>
      </c>
      <c r="J3875" t="s">
        <v>3610</v>
      </c>
      <c r="K3875">
        <v>6</v>
      </c>
      <c r="L3875" t="s">
        <v>4450</v>
      </c>
      <c r="M3875">
        <v>9.0471524952594307E-2</v>
      </c>
      <c r="N3875">
        <v>0.69004881869218504</v>
      </c>
    </row>
    <row r="3876" spans="1:14">
      <c r="A3876" t="s">
        <v>3613</v>
      </c>
      <c r="B3876">
        <v>9</v>
      </c>
      <c r="C3876">
        <v>120900340</v>
      </c>
      <c r="D3876">
        <v>123662618</v>
      </c>
      <c r="E3876" t="s">
        <v>5196</v>
      </c>
      <c r="F3876">
        <v>0.61</v>
      </c>
      <c r="G3876" t="s">
        <v>5247</v>
      </c>
      <c r="H3876" t="s">
        <v>8962</v>
      </c>
      <c r="I3876" t="s">
        <v>14</v>
      </c>
      <c r="J3876" t="s">
        <v>3610</v>
      </c>
      <c r="K3876">
        <v>16</v>
      </c>
      <c r="L3876" t="s">
        <v>4452</v>
      </c>
      <c r="M3876">
        <v>0.37303483850642699</v>
      </c>
      <c r="N3876">
        <v>0.80437147177599699</v>
      </c>
    </row>
    <row r="3877" spans="1:14">
      <c r="A3877" t="s">
        <v>3614</v>
      </c>
      <c r="B3877">
        <v>7</v>
      </c>
      <c r="C3877">
        <v>128949579</v>
      </c>
      <c r="D3877">
        <v>128589633</v>
      </c>
      <c r="E3877" t="s">
        <v>5195</v>
      </c>
      <c r="F3877">
        <v>0.84</v>
      </c>
      <c r="G3877" t="s">
        <v>5247</v>
      </c>
      <c r="H3877" t="s">
        <v>8963</v>
      </c>
      <c r="I3877" t="s">
        <v>10</v>
      </c>
      <c r="J3877" t="s">
        <v>3610</v>
      </c>
      <c r="K3877">
        <v>6</v>
      </c>
      <c r="L3877" t="s">
        <v>4451</v>
      </c>
      <c r="M3877">
        <v>0.442571697101454</v>
      </c>
      <c r="N3877">
        <v>0.97200098712507399</v>
      </c>
    </row>
    <row r="3878" spans="1:14">
      <c r="A3878" t="s">
        <v>3614</v>
      </c>
      <c r="B3878">
        <v>7</v>
      </c>
      <c r="C3878">
        <v>128949579</v>
      </c>
      <c r="D3878">
        <v>128589633</v>
      </c>
      <c r="E3878" t="s">
        <v>5195</v>
      </c>
      <c r="F3878">
        <v>0.86</v>
      </c>
      <c r="G3878" t="s">
        <v>5247</v>
      </c>
      <c r="H3878" t="s">
        <v>8964</v>
      </c>
      <c r="I3878" t="s">
        <v>13</v>
      </c>
      <c r="J3878" t="s">
        <v>3610</v>
      </c>
      <c r="K3878">
        <v>6</v>
      </c>
      <c r="L3878" t="s">
        <v>4474</v>
      </c>
      <c r="M3878">
        <v>0.46113450884618101</v>
      </c>
      <c r="N3878">
        <v>0.97782480386425996</v>
      </c>
    </row>
    <row r="3879" spans="1:14">
      <c r="A3879" t="s">
        <v>3614</v>
      </c>
      <c r="B3879">
        <v>7</v>
      </c>
      <c r="C3879">
        <v>128949579</v>
      </c>
      <c r="D3879">
        <v>128589633</v>
      </c>
      <c r="E3879" t="s">
        <v>5195</v>
      </c>
      <c r="F3879">
        <v>0.52</v>
      </c>
      <c r="G3879" t="s">
        <v>5247</v>
      </c>
      <c r="H3879" t="s">
        <v>8965</v>
      </c>
      <c r="I3879" t="s">
        <v>14</v>
      </c>
      <c r="J3879" t="s">
        <v>3610</v>
      </c>
      <c r="K3879">
        <v>16</v>
      </c>
      <c r="L3879" t="s">
        <v>4515</v>
      </c>
      <c r="M3879">
        <v>0.29626545616538003</v>
      </c>
      <c r="N3879">
        <v>0.73599023661324203</v>
      </c>
    </row>
    <row r="3880" spans="1:14">
      <c r="A3880" t="s">
        <v>3617</v>
      </c>
      <c r="B3880">
        <v>10</v>
      </c>
      <c r="C3880">
        <v>99518968</v>
      </c>
      <c r="D3880">
        <v>101278725</v>
      </c>
      <c r="E3880" t="s">
        <v>5197</v>
      </c>
      <c r="F3880">
        <v>0.86</v>
      </c>
      <c r="G3880" t="s">
        <v>5247</v>
      </c>
      <c r="H3880" t="s">
        <v>8966</v>
      </c>
      <c r="I3880" t="s">
        <v>14</v>
      </c>
      <c r="J3880" t="s">
        <v>3610</v>
      </c>
      <c r="K3880">
        <v>16</v>
      </c>
      <c r="L3880" t="s">
        <v>4474</v>
      </c>
      <c r="M3880">
        <v>0.62246714258948999</v>
      </c>
      <c r="N3880">
        <v>0.95813532742571605</v>
      </c>
    </row>
    <row r="3881" spans="1:14">
      <c r="A3881" t="s">
        <v>3618</v>
      </c>
      <c r="B3881">
        <v>1</v>
      </c>
      <c r="C3881">
        <v>67240275</v>
      </c>
      <c r="D3881">
        <v>67705958</v>
      </c>
      <c r="E3881" t="s">
        <v>5198</v>
      </c>
      <c r="F3881">
        <v>1</v>
      </c>
      <c r="G3881" t="s">
        <v>5247</v>
      </c>
      <c r="H3881" t="s">
        <v>8967</v>
      </c>
      <c r="I3881" t="s">
        <v>14</v>
      </c>
      <c r="J3881" t="s">
        <v>3610</v>
      </c>
      <c r="K3881">
        <v>16</v>
      </c>
      <c r="L3881" t="s">
        <v>5273</v>
      </c>
      <c r="M3881">
        <v>0.806392319465564</v>
      </c>
      <c r="N3881">
        <v>1</v>
      </c>
    </row>
    <row r="3882" spans="1:14">
      <c r="A3882" t="s">
        <v>3619</v>
      </c>
      <c r="B3882">
        <v>11</v>
      </c>
      <c r="C3882">
        <v>118806377</v>
      </c>
      <c r="D3882">
        <v>118677086</v>
      </c>
      <c r="E3882" t="s">
        <v>5198</v>
      </c>
      <c r="F3882">
        <v>0.96</v>
      </c>
      <c r="G3882" t="s">
        <v>5247</v>
      </c>
      <c r="H3882" t="s">
        <v>8968</v>
      </c>
      <c r="I3882" t="s">
        <v>14</v>
      </c>
      <c r="J3882" t="s">
        <v>3610</v>
      </c>
      <c r="K3882">
        <v>16</v>
      </c>
      <c r="L3882" t="s">
        <v>4527</v>
      </c>
      <c r="M3882">
        <v>0.74698025011478097</v>
      </c>
      <c r="N3882">
        <v>0.99490068379353702</v>
      </c>
    </row>
    <row r="3883" spans="1:14">
      <c r="A3883" t="s">
        <v>3620</v>
      </c>
      <c r="B3883">
        <v>9</v>
      </c>
      <c r="C3883">
        <v>34710341</v>
      </c>
      <c r="D3883">
        <v>34710338</v>
      </c>
      <c r="E3883" t="s">
        <v>5196</v>
      </c>
      <c r="F3883">
        <v>0</v>
      </c>
      <c r="G3883" t="s">
        <v>5247</v>
      </c>
      <c r="H3883" t="s">
        <v>8969</v>
      </c>
      <c r="I3883" t="s">
        <v>14</v>
      </c>
      <c r="J3883" t="s">
        <v>3610</v>
      </c>
      <c r="K3883">
        <v>16</v>
      </c>
      <c r="L3883" t="s">
        <v>5247</v>
      </c>
      <c r="M3883">
        <v>0</v>
      </c>
      <c r="N3883">
        <v>0.193607680534436</v>
      </c>
    </row>
    <row r="3884" spans="1:14">
      <c r="A3884" t="s">
        <v>3621</v>
      </c>
      <c r="B3884">
        <v>10</v>
      </c>
      <c r="C3884">
        <v>6080046</v>
      </c>
      <c r="D3884">
        <v>6122009</v>
      </c>
      <c r="E3884" t="s">
        <v>5196</v>
      </c>
      <c r="F3884">
        <v>0.31</v>
      </c>
      <c r="G3884" t="s">
        <v>5247</v>
      </c>
      <c r="H3884" t="s">
        <v>8970</v>
      </c>
      <c r="I3884" t="s">
        <v>14</v>
      </c>
      <c r="J3884" t="s">
        <v>3610</v>
      </c>
      <c r="K3884">
        <v>16</v>
      </c>
      <c r="L3884" t="s">
        <v>4485</v>
      </c>
      <c r="M3884">
        <v>0.13998639527478901</v>
      </c>
      <c r="N3884">
        <v>0.553584523328297</v>
      </c>
    </row>
    <row r="3885" spans="1:14">
      <c r="A3885" t="s">
        <v>3622</v>
      </c>
      <c r="B3885">
        <v>4</v>
      </c>
      <c r="C3885">
        <v>77587043</v>
      </c>
      <c r="D3885">
        <v>78508197</v>
      </c>
      <c r="E3885" t="s">
        <v>5195</v>
      </c>
      <c r="F3885">
        <v>0.92</v>
      </c>
      <c r="G3885" t="s">
        <v>5247</v>
      </c>
      <c r="H3885" t="s">
        <v>8971</v>
      </c>
      <c r="I3885" t="s">
        <v>14</v>
      </c>
      <c r="J3885" t="s">
        <v>3610</v>
      </c>
      <c r="K3885">
        <v>16</v>
      </c>
      <c r="L3885" t="s">
        <v>4547</v>
      </c>
      <c r="M3885">
        <v>0.694249005620037</v>
      </c>
      <c r="N3885">
        <v>0.98312054273103699</v>
      </c>
    </row>
    <row r="3886" spans="1:14">
      <c r="A3886" t="s">
        <v>3623</v>
      </c>
      <c r="B3886">
        <v>20</v>
      </c>
      <c r="C3886">
        <v>59817947</v>
      </c>
      <c r="D3886">
        <v>58393002</v>
      </c>
      <c r="E3886" t="s">
        <v>5197</v>
      </c>
      <c r="F3886">
        <v>0.32</v>
      </c>
      <c r="G3886" t="s">
        <v>5247</v>
      </c>
      <c r="H3886" t="s">
        <v>8972</v>
      </c>
      <c r="I3886" t="s">
        <v>13</v>
      </c>
      <c r="J3886" t="s">
        <v>3610</v>
      </c>
      <c r="K3886">
        <v>5</v>
      </c>
      <c r="L3886" t="s">
        <v>4450</v>
      </c>
      <c r="M3886">
        <v>8.0937723303773093E-2</v>
      </c>
      <c r="N3886">
        <v>0.71547596401817004</v>
      </c>
    </row>
    <row r="3887" spans="1:14">
      <c r="A3887" t="s">
        <v>3623</v>
      </c>
      <c r="B3887">
        <v>20</v>
      </c>
      <c r="C3887">
        <v>59817947</v>
      </c>
      <c r="D3887">
        <v>58393002</v>
      </c>
      <c r="E3887" t="s">
        <v>5197</v>
      </c>
      <c r="F3887">
        <v>0</v>
      </c>
      <c r="G3887" t="s">
        <v>5247</v>
      </c>
      <c r="H3887" t="s">
        <v>8973</v>
      </c>
      <c r="I3887" t="s">
        <v>14</v>
      </c>
      <c r="J3887" t="s">
        <v>3610</v>
      </c>
      <c r="K3887">
        <v>16</v>
      </c>
      <c r="L3887" t="s">
        <v>5247</v>
      </c>
      <c r="M3887">
        <v>0</v>
      </c>
      <c r="N3887">
        <v>0.193607680534436</v>
      </c>
    </row>
    <row r="3888" spans="1:14">
      <c r="A3888" t="s">
        <v>3624</v>
      </c>
      <c r="B3888">
        <v>2</v>
      </c>
      <c r="C3888">
        <v>191079016</v>
      </c>
      <c r="D3888">
        <v>191943742</v>
      </c>
      <c r="E3888" t="s">
        <v>5195</v>
      </c>
      <c r="F3888">
        <v>0.11</v>
      </c>
      <c r="G3888" t="s">
        <v>5247</v>
      </c>
      <c r="H3888" t="s">
        <v>8974</v>
      </c>
      <c r="I3888" t="s">
        <v>14</v>
      </c>
      <c r="J3888" t="s">
        <v>3610</v>
      </c>
      <c r="K3888">
        <v>16</v>
      </c>
      <c r="L3888" t="s">
        <v>4483</v>
      </c>
      <c r="M3888">
        <v>2.8486301613217201E-2</v>
      </c>
      <c r="N3888">
        <v>0.34252768920364302</v>
      </c>
    </row>
    <row r="3889" spans="1:14">
      <c r="A3889" t="s">
        <v>3625</v>
      </c>
      <c r="B3889">
        <v>3</v>
      </c>
      <c r="C3889">
        <v>58996349</v>
      </c>
      <c r="D3889">
        <v>58982075</v>
      </c>
      <c r="E3889" t="s">
        <v>5198</v>
      </c>
      <c r="F3889">
        <v>0</v>
      </c>
      <c r="G3889" t="s">
        <v>5247</v>
      </c>
      <c r="H3889" t="s">
        <v>8975</v>
      </c>
      <c r="I3889" t="s">
        <v>14</v>
      </c>
      <c r="J3889" t="s">
        <v>3610</v>
      </c>
      <c r="K3889">
        <v>16</v>
      </c>
      <c r="L3889" t="s">
        <v>5247</v>
      </c>
      <c r="M3889">
        <v>0</v>
      </c>
      <c r="N3889">
        <v>0.193607680534436</v>
      </c>
    </row>
    <row r="3890" spans="1:14">
      <c r="A3890" t="s">
        <v>3626</v>
      </c>
      <c r="B3890">
        <v>1</v>
      </c>
      <c r="C3890">
        <v>160447367</v>
      </c>
      <c r="D3890">
        <v>160417157</v>
      </c>
      <c r="E3890" t="s">
        <v>5195</v>
      </c>
      <c r="F3890">
        <v>0.91</v>
      </c>
      <c r="G3890" t="s">
        <v>5247</v>
      </c>
      <c r="H3890" t="s">
        <v>8976</v>
      </c>
      <c r="I3890" t="s">
        <v>14</v>
      </c>
      <c r="J3890" t="s">
        <v>3610</v>
      </c>
      <c r="K3890">
        <v>16</v>
      </c>
      <c r="L3890" t="s">
        <v>4534</v>
      </c>
      <c r="M3890">
        <v>0.68176683412285399</v>
      </c>
      <c r="N3890">
        <v>0.97947486783890803</v>
      </c>
    </row>
    <row r="3891" spans="1:14">
      <c r="A3891" t="s">
        <v>3627</v>
      </c>
      <c r="B3891">
        <v>1</v>
      </c>
      <c r="C3891">
        <v>173197108</v>
      </c>
      <c r="D3891">
        <v>173166247</v>
      </c>
      <c r="E3891" t="s">
        <v>5196</v>
      </c>
      <c r="F3891">
        <v>0.16</v>
      </c>
      <c r="G3891" t="s">
        <v>5247</v>
      </c>
      <c r="H3891" t="s">
        <v>8977</v>
      </c>
      <c r="I3891" t="s">
        <v>10</v>
      </c>
      <c r="J3891" t="s">
        <v>3610</v>
      </c>
      <c r="K3891">
        <v>7</v>
      </c>
      <c r="L3891" t="s">
        <v>4545</v>
      </c>
      <c r="M3891">
        <v>3.12022191728283E-2</v>
      </c>
      <c r="N3891">
        <v>0.52974247667251895</v>
      </c>
    </row>
    <row r="3892" spans="1:14">
      <c r="A3892" t="s">
        <v>3627</v>
      </c>
      <c r="B3892">
        <v>1</v>
      </c>
      <c r="C3892">
        <v>173197108</v>
      </c>
      <c r="D3892">
        <v>173166247</v>
      </c>
      <c r="E3892" t="s">
        <v>5196</v>
      </c>
      <c r="F3892">
        <v>0</v>
      </c>
      <c r="G3892" t="s">
        <v>5247</v>
      </c>
      <c r="H3892" t="s">
        <v>8978</v>
      </c>
      <c r="I3892" t="s">
        <v>13</v>
      </c>
      <c r="J3892" t="s">
        <v>3610</v>
      </c>
      <c r="K3892">
        <v>7</v>
      </c>
      <c r="L3892" t="s">
        <v>5247</v>
      </c>
      <c r="M3892">
        <v>0</v>
      </c>
      <c r="N3892">
        <v>0.35433043506668699</v>
      </c>
    </row>
    <row r="3893" spans="1:14">
      <c r="A3893" t="s">
        <v>3627</v>
      </c>
      <c r="B3893">
        <v>1</v>
      </c>
      <c r="C3893">
        <v>173197108</v>
      </c>
      <c r="D3893">
        <v>173166247</v>
      </c>
      <c r="E3893" t="s">
        <v>5196</v>
      </c>
      <c r="F3893">
        <v>0.01</v>
      </c>
      <c r="G3893" t="s">
        <v>5247</v>
      </c>
      <c r="H3893" t="s">
        <v>8979</v>
      </c>
      <c r="I3893" t="s">
        <v>14</v>
      </c>
      <c r="J3893" t="s">
        <v>3610</v>
      </c>
      <c r="K3893">
        <v>16</v>
      </c>
      <c r="L3893" t="s">
        <v>4525</v>
      </c>
      <c r="M3893">
        <v>3.8518796935948E-4</v>
      </c>
      <c r="N3893">
        <v>0.20935033895438801</v>
      </c>
    </row>
    <row r="3894" spans="1:14">
      <c r="A3894" t="s">
        <v>3628</v>
      </c>
      <c r="B3894">
        <v>9</v>
      </c>
      <c r="C3894">
        <v>120400388</v>
      </c>
      <c r="D3894">
        <v>123162666</v>
      </c>
      <c r="E3894" t="s">
        <v>5197</v>
      </c>
      <c r="F3894">
        <v>0</v>
      </c>
      <c r="G3894" t="s">
        <v>5247</v>
      </c>
      <c r="H3894" t="s">
        <v>8980</v>
      </c>
      <c r="I3894" t="s">
        <v>14</v>
      </c>
      <c r="J3894" t="s">
        <v>3610</v>
      </c>
      <c r="K3894">
        <v>16</v>
      </c>
      <c r="L3894" t="s">
        <v>5247</v>
      </c>
      <c r="M3894">
        <v>0</v>
      </c>
      <c r="N3894">
        <v>0.193607680534436</v>
      </c>
    </row>
    <row r="3895" spans="1:14">
      <c r="A3895" t="s">
        <v>3629</v>
      </c>
      <c r="B3895">
        <v>2</v>
      </c>
      <c r="C3895">
        <v>37721427</v>
      </c>
      <c r="D3895">
        <v>37948570</v>
      </c>
      <c r="E3895" t="s">
        <v>5198</v>
      </c>
      <c r="F3895">
        <v>0</v>
      </c>
      <c r="G3895" t="s">
        <v>5247</v>
      </c>
      <c r="H3895" t="s">
        <v>8981</v>
      </c>
      <c r="I3895" t="s">
        <v>14</v>
      </c>
      <c r="J3895" t="s">
        <v>3610</v>
      </c>
      <c r="K3895">
        <v>16</v>
      </c>
      <c r="L3895" t="s">
        <v>5247</v>
      </c>
      <c r="M3895">
        <v>0</v>
      </c>
      <c r="N3895">
        <v>0.193607680534436</v>
      </c>
    </row>
    <row r="3896" spans="1:14">
      <c r="A3896" t="s">
        <v>3630</v>
      </c>
      <c r="B3896">
        <v>10</v>
      </c>
      <c r="C3896">
        <v>62040245</v>
      </c>
      <c r="D3896">
        <v>63800004</v>
      </c>
      <c r="E3896" t="s">
        <v>5196</v>
      </c>
      <c r="F3896">
        <v>0.18</v>
      </c>
      <c r="G3896" t="s">
        <v>5247</v>
      </c>
      <c r="H3896" t="s">
        <v>8982</v>
      </c>
      <c r="I3896" t="s">
        <v>14</v>
      </c>
      <c r="J3896" t="s">
        <v>3610</v>
      </c>
      <c r="K3896">
        <v>16</v>
      </c>
      <c r="L3896" t="s">
        <v>4477</v>
      </c>
      <c r="M3896">
        <v>6.1913216705024303E-2</v>
      </c>
      <c r="N3896">
        <v>0.42199569883701499</v>
      </c>
    </row>
    <row r="3897" spans="1:14">
      <c r="A3897" t="s">
        <v>3631</v>
      </c>
      <c r="B3897">
        <v>6</v>
      </c>
      <c r="C3897">
        <v>109277761</v>
      </c>
      <c r="D3897">
        <v>109598964</v>
      </c>
      <c r="E3897" t="s">
        <v>5196</v>
      </c>
      <c r="F3897">
        <v>0.31</v>
      </c>
      <c r="G3897" t="s">
        <v>5247</v>
      </c>
      <c r="H3897" t="s">
        <v>8983</v>
      </c>
      <c r="I3897" t="s">
        <v>14</v>
      </c>
      <c r="J3897" t="s">
        <v>3610</v>
      </c>
      <c r="K3897">
        <v>16</v>
      </c>
      <c r="L3897" t="s">
        <v>4485</v>
      </c>
      <c r="M3897">
        <v>0.13998639527478901</v>
      </c>
      <c r="N3897">
        <v>0.553584523328297</v>
      </c>
    </row>
    <row r="3898" spans="1:14">
      <c r="A3898" t="s">
        <v>3632</v>
      </c>
      <c r="B3898">
        <v>2</v>
      </c>
      <c r="C3898">
        <v>191068557</v>
      </c>
      <c r="D3898">
        <v>191933283</v>
      </c>
      <c r="E3898" t="s">
        <v>5197</v>
      </c>
      <c r="F3898">
        <v>0</v>
      </c>
      <c r="G3898" t="s">
        <v>5247</v>
      </c>
      <c r="H3898" t="s">
        <v>8984</v>
      </c>
      <c r="I3898" t="s">
        <v>14</v>
      </c>
      <c r="J3898" t="s">
        <v>3610</v>
      </c>
      <c r="K3898">
        <v>16</v>
      </c>
      <c r="L3898" t="s">
        <v>5247</v>
      </c>
      <c r="M3898">
        <v>0</v>
      </c>
      <c r="N3898">
        <v>0.193607680534436</v>
      </c>
    </row>
    <row r="3899" spans="1:14">
      <c r="A3899" t="s">
        <v>3633</v>
      </c>
      <c r="B3899">
        <v>8</v>
      </c>
      <c r="C3899">
        <v>128529854</v>
      </c>
      <c r="D3899">
        <v>129542100</v>
      </c>
      <c r="E3899" t="s">
        <v>5195</v>
      </c>
      <c r="F3899">
        <v>0.98</v>
      </c>
      <c r="G3899" t="s">
        <v>5247</v>
      </c>
      <c r="H3899" t="s">
        <v>8985</v>
      </c>
      <c r="I3899" t="s">
        <v>14</v>
      </c>
      <c r="J3899" t="s">
        <v>3610</v>
      </c>
      <c r="K3899">
        <v>16</v>
      </c>
      <c r="L3899" t="s">
        <v>5209</v>
      </c>
      <c r="M3899">
        <v>0.77557387884872897</v>
      </c>
      <c r="N3899">
        <v>0.99856274783821297</v>
      </c>
    </row>
    <row r="3900" spans="1:14">
      <c r="A3900" t="s">
        <v>3634</v>
      </c>
      <c r="B3900">
        <v>10</v>
      </c>
      <c r="C3900">
        <v>31122426</v>
      </c>
      <c r="D3900">
        <v>31411355</v>
      </c>
      <c r="E3900" t="s">
        <v>5195</v>
      </c>
      <c r="F3900">
        <v>0.27</v>
      </c>
      <c r="G3900" t="s">
        <v>5247</v>
      </c>
      <c r="H3900" t="s">
        <v>8986</v>
      </c>
      <c r="I3900" t="s">
        <v>14</v>
      </c>
      <c r="J3900" t="s">
        <v>3610</v>
      </c>
      <c r="K3900">
        <v>16</v>
      </c>
      <c r="L3900" t="s">
        <v>4541</v>
      </c>
      <c r="M3900">
        <v>0.114172650502742</v>
      </c>
      <c r="N3900">
        <v>0.514886882543099</v>
      </c>
    </row>
    <row r="3901" spans="1:14">
      <c r="A3901" t="s">
        <v>3635</v>
      </c>
      <c r="B3901">
        <v>12</v>
      </c>
      <c r="C3901">
        <v>116928726</v>
      </c>
      <c r="D3901">
        <v>117366531</v>
      </c>
      <c r="E3901" t="s">
        <v>5197</v>
      </c>
      <c r="F3901">
        <v>1</v>
      </c>
      <c r="G3901" t="s">
        <v>5247</v>
      </c>
      <c r="H3901" t="s">
        <v>8987</v>
      </c>
      <c r="I3901" t="s">
        <v>14</v>
      </c>
      <c r="J3901" t="s">
        <v>3610</v>
      </c>
      <c r="K3901">
        <v>16</v>
      </c>
      <c r="L3901" t="s">
        <v>5273</v>
      </c>
      <c r="M3901">
        <v>0.806392319465564</v>
      </c>
      <c r="N3901">
        <v>1</v>
      </c>
    </row>
    <row r="3902" spans="1:14">
      <c r="A3902" t="s">
        <v>3636</v>
      </c>
      <c r="B3902">
        <v>12</v>
      </c>
      <c r="C3902">
        <v>6337611</v>
      </c>
      <c r="D3902">
        <v>6446777</v>
      </c>
      <c r="E3902" t="s">
        <v>5197</v>
      </c>
      <c r="F3902">
        <v>0.52</v>
      </c>
      <c r="G3902" t="s">
        <v>5247</v>
      </c>
      <c r="H3902" t="s">
        <v>8988</v>
      </c>
      <c r="I3902" t="s">
        <v>10</v>
      </c>
      <c r="J3902" t="s">
        <v>3610</v>
      </c>
      <c r="K3902">
        <v>5</v>
      </c>
      <c r="L3902" t="s">
        <v>4515</v>
      </c>
      <c r="M3902">
        <v>0.18188307008726001</v>
      </c>
      <c r="N3902">
        <v>0.84073763132141299</v>
      </c>
    </row>
    <row r="3903" spans="1:14">
      <c r="A3903" t="s">
        <v>3636</v>
      </c>
      <c r="B3903">
        <v>12</v>
      </c>
      <c r="C3903">
        <v>6337611</v>
      </c>
      <c r="D3903">
        <v>6446777</v>
      </c>
      <c r="E3903" t="s">
        <v>5197</v>
      </c>
      <c r="F3903">
        <v>0.17</v>
      </c>
      <c r="G3903" t="s">
        <v>5247</v>
      </c>
      <c r="H3903" t="s">
        <v>8989</v>
      </c>
      <c r="I3903" t="s">
        <v>14</v>
      </c>
      <c r="J3903" t="s">
        <v>3610</v>
      </c>
      <c r="K3903">
        <v>16</v>
      </c>
      <c r="L3903" t="s">
        <v>4509</v>
      </c>
      <c r="M3903">
        <v>5.668995858446E-2</v>
      </c>
      <c r="N3903">
        <v>0.41109111056826803</v>
      </c>
    </row>
    <row r="3904" spans="1:14">
      <c r="A3904" t="s">
        <v>3637</v>
      </c>
      <c r="B3904">
        <v>22</v>
      </c>
      <c r="C3904">
        <v>36914004</v>
      </c>
      <c r="D3904">
        <v>37310046</v>
      </c>
      <c r="E3904" t="s">
        <v>5198</v>
      </c>
      <c r="F3904">
        <v>0.47</v>
      </c>
      <c r="G3904" t="s">
        <v>5247</v>
      </c>
      <c r="H3904" t="s">
        <v>8990</v>
      </c>
      <c r="I3904" t="s">
        <v>14</v>
      </c>
      <c r="J3904" t="s">
        <v>3610</v>
      </c>
      <c r="K3904">
        <v>16</v>
      </c>
      <c r="L3904" t="s">
        <v>4471</v>
      </c>
      <c r="M3904">
        <v>0.25612343630935402</v>
      </c>
      <c r="N3904">
        <v>0.695493024522712</v>
      </c>
    </row>
    <row r="3905" spans="1:14">
      <c r="A3905" t="s">
        <v>3638</v>
      </c>
      <c r="B3905">
        <v>1</v>
      </c>
      <c r="C3905">
        <v>67322032</v>
      </c>
      <c r="D3905">
        <v>67787715</v>
      </c>
      <c r="E3905" t="s">
        <v>5198</v>
      </c>
      <c r="F3905">
        <v>0.7</v>
      </c>
      <c r="G3905" t="s">
        <v>5247</v>
      </c>
      <c r="H3905" t="s">
        <v>8991</v>
      </c>
      <c r="I3905" t="s">
        <v>14</v>
      </c>
      <c r="J3905" t="s">
        <v>3610</v>
      </c>
      <c r="K3905">
        <v>16</v>
      </c>
      <c r="L3905" t="s">
        <v>4548</v>
      </c>
      <c r="M3905">
        <v>0.4559568374854</v>
      </c>
      <c r="N3905">
        <v>0.86660009030082596</v>
      </c>
    </row>
    <row r="3906" spans="1:14">
      <c r="A3906" t="s">
        <v>3639</v>
      </c>
      <c r="B3906">
        <v>1</v>
      </c>
      <c r="C3906">
        <v>17347613</v>
      </c>
      <c r="D3906">
        <v>17674108</v>
      </c>
      <c r="E3906" t="s">
        <v>5196</v>
      </c>
      <c r="F3906">
        <v>0.33</v>
      </c>
      <c r="G3906" t="s">
        <v>5247</v>
      </c>
      <c r="H3906" t="s">
        <v>8992</v>
      </c>
      <c r="I3906" t="s">
        <v>13</v>
      </c>
      <c r="J3906" t="s">
        <v>3610</v>
      </c>
      <c r="K3906">
        <v>5</v>
      </c>
      <c r="L3906" t="s">
        <v>4487</v>
      </c>
      <c r="M3906">
        <v>8.5240502451157898E-2</v>
      </c>
      <c r="N3906">
        <v>0.72248353557512202</v>
      </c>
    </row>
    <row r="3907" spans="1:14">
      <c r="A3907" t="s">
        <v>3639</v>
      </c>
      <c r="B3907">
        <v>1</v>
      </c>
      <c r="C3907">
        <v>17347613</v>
      </c>
      <c r="D3907">
        <v>17674108</v>
      </c>
      <c r="E3907" t="s">
        <v>5196</v>
      </c>
      <c r="F3907">
        <v>0.33</v>
      </c>
      <c r="G3907" t="s">
        <v>5247</v>
      </c>
      <c r="H3907" t="s">
        <v>8993</v>
      </c>
      <c r="I3907" t="s">
        <v>14</v>
      </c>
      <c r="J3907" t="s">
        <v>3610</v>
      </c>
      <c r="K3907">
        <v>16</v>
      </c>
      <c r="L3907" t="s">
        <v>4487</v>
      </c>
      <c r="M3907">
        <v>0.15341403634209599</v>
      </c>
      <c r="N3907">
        <v>0.57241257503961196</v>
      </c>
    </row>
    <row r="3908" spans="1:14">
      <c r="A3908" t="s">
        <v>3640</v>
      </c>
      <c r="B3908">
        <v>7</v>
      </c>
      <c r="C3908">
        <v>130322574</v>
      </c>
      <c r="D3908">
        <v>129962414</v>
      </c>
      <c r="E3908" t="s">
        <v>5198</v>
      </c>
      <c r="F3908">
        <v>0</v>
      </c>
      <c r="G3908" t="s">
        <v>5247</v>
      </c>
      <c r="H3908" t="s">
        <v>8994</v>
      </c>
      <c r="I3908" t="s">
        <v>14</v>
      </c>
      <c r="J3908" t="s">
        <v>3610</v>
      </c>
      <c r="K3908">
        <v>16</v>
      </c>
      <c r="L3908" t="s">
        <v>5247</v>
      </c>
      <c r="M3908">
        <v>0</v>
      </c>
      <c r="N3908">
        <v>0.193607680534436</v>
      </c>
    </row>
    <row r="3909" spans="1:14">
      <c r="A3909" t="s">
        <v>3641</v>
      </c>
      <c r="B3909">
        <v>5</v>
      </c>
      <c r="C3909">
        <v>134083592</v>
      </c>
      <c r="D3909">
        <v>133419283</v>
      </c>
      <c r="E3909" t="s">
        <v>5197</v>
      </c>
      <c r="F3909">
        <v>0</v>
      </c>
      <c r="G3909" t="s">
        <v>5247</v>
      </c>
      <c r="H3909" t="s">
        <v>8995</v>
      </c>
      <c r="I3909" t="s">
        <v>10</v>
      </c>
      <c r="J3909" t="s">
        <v>3610</v>
      </c>
      <c r="K3909">
        <v>7</v>
      </c>
      <c r="L3909" t="s">
        <v>5247</v>
      </c>
      <c r="M3909">
        <v>0</v>
      </c>
      <c r="N3909">
        <v>0.35433043506668699</v>
      </c>
    </row>
    <row r="3910" spans="1:14">
      <c r="A3910" t="s">
        <v>3641</v>
      </c>
      <c r="B3910">
        <v>5</v>
      </c>
      <c r="C3910">
        <v>134083592</v>
      </c>
      <c r="D3910">
        <v>133419283</v>
      </c>
      <c r="E3910" t="s">
        <v>5197</v>
      </c>
      <c r="F3910">
        <v>0</v>
      </c>
      <c r="G3910" t="s">
        <v>5247</v>
      </c>
      <c r="H3910" t="s">
        <v>8996</v>
      </c>
      <c r="I3910" t="s">
        <v>13</v>
      </c>
      <c r="J3910" t="s">
        <v>3610</v>
      </c>
      <c r="K3910">
        <v>6</v>
      </c>
      <c r="L3910" t="s">
        <v>5247</v>
      </c>
      <c r="M3910">
        <v>0</v>
      </c>
      <c r="N3910">
        <v>0.39033428790216501</v>
      </c>
    </row>
    <row r="3911" spans="1:14">
      <c r="A3911" t="s">
        <v>3641</v>
      </c>
      <c r="B3911">
        <v>5</v>
      </c>
      <c r="C3911">
        <v>134083592</v>
      </c>
      <c r="D3911">
        <v>133419283</v>
      </c>
      <c r="E3911" t="s">
        <v>5197</v>
      </c>
      <c r="F3911">
        <v>0.04</v>
      </c>
      <c r="G3911" t="s">
        <v>5247</v>
      </c>
      <c r="H3911" t="s">
        <v>8997</v>
      </c>
      <c r="I3911" t="s">
        <v>14</v>
      </c>
      <c r="J3911" t="s">
        <v>3610</v>
      </c>
      <c r="K3911">
        <v>16</v>
      </c>
      <c r="L3911" t="s">
        <v>4479</v>
      </c>
      <c r="M3911">
        <v>5.0993162064629704E-3</v>
      </c>
      <c r="N3911">
        <v>0.25301974988521903</v>
      </c>
    </row>
    <row r="3912" spans="1:14">
      <c r="A3912" t="s">
        <v>3642</v>
      </c>
      <c r="B3912">
        <v>10</v>
      </c>
      <c r="C3912">
        <v>48889774</v>
      </c>
      <c r="D3912">
        <v>50097819</v>
      </c>
      <c r="E3912" t="s">
        <v>5196</v>
      </c>
      <c r="F3912">
        <v>0.45</v>
      </c>
      <c r="G3912" t="s">
        <v>5247</v>
      </c>
      <c r="H3912" t="s">
        <v>8998</v>
      </c>
      <c r="I3912" t="s">
        <v>14</v>
      </c>
      <c r="J3912" t="s">
        <v>3610</v>
      </c>
      <c r="K3912">
        <v>16</v>
      </c>
      <c r="L3912" t="s">
        <v>4469</v>
      </c>
      <c r="M3912">
        <v>0.24056486479730299</v>
      </c>
      <c r="N3912">
        <v>0.67879590325614103</v>
      </c>
    </row>
    <row r="3913" spans="1:14">
      <c r="A3913" t="s">
        <v>3643</v>
      </c>
      <c r="B3913">
        <v>21</v>
      </c>
      <c r="C3913">
        <v>39094818</v>
      </c>
      <c r="D3913">
        <v>40466744</v>
      </c>
      <c r="E3913" t="s">
        <v>5198</v>
      </c>
      <c r="F3913">
        <v>0.78</v>
      </c>
      <c r="G3913" t="s">
        <v>5247</v>
      </c>
      <c r="H3913" t="s">
        <v>8999</v>
      </c>
      <c r="I3913" t="s">
        <v>14</v>
      </c>
      <c r="J3913" t="s">
        <v>3610</v>
      </c>
      <c r="K3913">
        <v>16</v>
      </c>
      <c r="L3913" t="s">
        <v>4529</v>
      </c>
      <c r="M3913">
        <v>0.53562723902884501</v>
      </c>
      <c r="N3913">
        <v>0.91595245987187102</v>
      </c>
    </row>
    <row r="3914" spans="1:14">
      <c r="A3914" t="s">
        <v>3644</v>
      </c>
      <c r="B3914">
        <v>1</v>
      </c>
      <c r="C3914">
        <v>37812907</v>
      </c>
      <c r="D3914">
        <v>38278579</v>
      </c>
      <c r="E3914" t="s">
        <v>5195</v>
      </c>
      <c r="F3914">
        <v>0</v>
      </c>
      <c r="G3914" t="s">
        <v>5247</v>
      </c>
      <c r="H3914" t="s">
        <v>9000</v>
      </c>
      <c r="I3914" t="s">
        <v>14</v>
      </c>
      <c r="J3914" t="s">
        <v>3610</v>
      </c>
      <c r="K3914">
        <v>16</v>
      </c>
      <c r="L3914" t="s">
        <v>5247</v>
      </c>
      <c r="M3914">
        <v>0</v>
      </c>
      <c r="N3914">
        <v>0.193607680534436</v>
      </c>
    </row>
    <row r="3915" spans="1:14">
      <c r="A3915" t="s">
        <v>3645</v>
      </c>
      <c r="B3915">
        <v>5</v>
      </c>
      <c r="C3915">
        <v>96916885</v>
      </c>
      <c r="D3915">
        <v>96252589</v>
      </c>
      <c r="E3915" t="s">
        <v>5197</v>
      </c>
      <c r="F3915">
        <v>0.15</v>
      </c>
      <c r="G3915" t="s">
        <v>5247</v>
      </c>
      <c r="H3915" t="s">
        <v>9001</v>
      </c>
      <c r="I3915" t="s">
        <v>14</v>
      </c>
      <c r="J3915" t="s">
        <v>3610</v>
      </c>
      <c r="K3915">
        <v>16</v>
      </c>
      <c r="L3915" t="s">
        <v>4455</v>
      </c>
      <c r="M3915">
        <v>4.6658155288370001E-2</v>
      </c>
      <c r="N3915">
        <v>0.38886722108573502</v>
      </c>
    </row>
    <row r="3916" spans="1:14">
      <c r="A3916" t="s">
        <v>3646</v>
      </c>
      <c r="B3916">
        <v>6</v>
      </c>
      <c r="C3916">
        <v>111592059</v>
      </c>
      <c r="D3916">
        <v>111913262</v>
      </c>
      <c r="E3916" t="s">
        <v>5195</v>
      </c>
      <c r="F3916">
        <v>0</v>
      </c>
      <c r="G3916" t="s">
        <v>5247</v>
      </c>
      <c r="H3916" t="s">
        <v>9002</v>
      </c>
      <c r="I3916" t="s">
        <v>14</v>
      </c>
      <c r="J3916" t="s">
        <v>3610</v>
      </c>
      <c r="K3916">
        <v>16</v>
      </c>
      <c r="L3916" t="s">
        <v>5247</v>
      </c>
      <c r="M3916">
        <v>0</v>
      </c>
      <c r="N3916">
        <v>0.193607680534436</v>
      </c>
    </row>
    <row r="3917" spans="1:14">
      <c r="A3917" t="s">
        <v>3647</v>
      </c>
      <c r="B3917">
        <v>4</v>
      </c>
      <c r="C3917">
        <v>26109971</v>
      </c>
      <c r="D3917">
        <v>26111593</v>
      </c>
      <c r="E3917" t="s">
        <v>5196</v>
      </c>
      <c r="F3917">
        <v>0.2</v>
      </c>
      <c r="G3917" t="s">
        <v>5247</v>
      </c>
      <c r="H3917" t="s">
        <v>9003</v>
      </c>
      <c r="I3917" t="s">
        <v>14</v>
      </c>
      <c r="J3917" t="s">
        <v>3610</v>
      </c>
      <c r="K3917">
        <v>16</v>
      </c>
      <c r="L3917" t="s">
        <v>4484</v>
      </c>
      <c r="M3917">
        <v>7.2742662037867001E-2</v>
      </c>
      <c r="N3917">
        <v>0.44342194628279502</v>
      </c>
    </row>
    <row r="3918" spans="1:14">
      <c r="A3918" t="s">
        <v>3648</v>
      </c>
      <c r="B3918">
        <v>19</v>
      </c>
      <c r="C3918">
        <v>10414505</v>
      </c>
      <c r="D3918">
        <v>10525181</v>
      </c>
      <c r="E3918" t="s">
        <v>5198</v>
      </c>
      <c r="F3918">
        <v>0.79</v>
      </c>
      <c r="G3918" t="s">
        <v>5247</v>
      </c>
      <c r="H3918" t="s">
        <v>9004</v>
      </c>
      <c r="I3918" t="s">
        <v>14</v>
      </c>
      <c r="J3918" t="s">
        <v>3610</v>
      </c>
      <c r="K3918">
        <v>16</v>
      </c>
      <c r="L3918" t="s">
        <v>4542</v>
      </c>
      <c r="M3918">
        <v>0.54604559112231998</v>
      </c>
      <c r="N3918">
        <v>0.92166195416770602</v>
      </c>
    </row>
    <row r="3919" spans="1:14">
      <c r="A3919" t="s">
        <v>3649</v>
      </c>
      <c r="B3919">
        <v>9</v>
      </c>
      <c r="C3919">
        <v>4981866</v>
      </c>
      <c r="D3919">
        <v>4981866</v>
      </c>
      <c r="E3919" t="s">
        <v>5195</v>
      </c>
      <c r="F3919">
        <v>0.34</v>
      </c>
      <c r="G3919" t="s">
        <v>5247</v>
      </c>
      <c r="H3919" t="s">
        <v>9005</v>
      </c>
      <c r="I3919" t="s">
        <v>14</v>
      </c>
      <c r="J3919" t="s">
        <v>3610</v>
      </c>
      <c r="K3919">
        <v>16</v>
      </c>
      <c r="L3919" t="s">
        <v>4565</v>
      </c>
      <c r="M3919">
        <v>0.16025192850287201</v>
      </c>
      <c r="N3919">
        <v>0.58170252926814703</v>
      </c>
    </row>
    <row r="3920" spans="1:14">
      <c r="A3920" t="s">
        <v>3650</v>
      </c>
      <c r="B3920">
        <v>7</v>
      </c>
      <c r="C3920">
        <v>128939988</v>
      </c>
      <c r="D3920">
        <v>128580042</v>
      </c>
      <c r="E3920" t="s">
        <v>5196</v>
      </c>
      <c r="F3920">
        <v>0.14000000000000001</v>
      </c>
      <c r="G3920" t="s">
        <v>5247</v>
      </c>
      <c r="H3920" t="s">
        <v>9006</v>
      </c>
      <c r="I3920" t="s">
        <v>13</v>
      </c>
      <c r="J3920" t="s">
        <v>3610</v>
      </c>
      <c r="K3920">
        <v>5</v>
      </c>
      <c r="L3920" t="s">
        <v>4454</v>
      </c>
      <c r="M3920">
        <v>1.9327183966870099E-2</v>
      </c>
      <c r="N3920">
        <v>0.57350019067701596</v>
      </c>
    </row>
    <row r="3921" spans="1:14">
      <c r="A3921" t="s">
        <v>3650</v>
      </c>
      <c r="B3921">
        <v>7</v>
      </c>
      <c r="C3921">
        <v>128939988</v>
      </c>
      <c r="D3921">
        <v>128580042</v>
      </c>
      <c r="E3921" t="s">
        <v>5196</v>
      </c>
      <c r="F3921">
        <v>0.53</v>
      </c>
      <c r="G3921" t="s">
        <v>5247</v>
      </c>
      <c r="H3921" t="s">
        <v>9007</v>
      </c>
      <c r="I3921" t="s">
        <v>14</v>
      </c>
      <c r="J3921" t="s">
        <v>3610</v>
      </c>
      <c r="K3921">
        <v>16</v>
      </c>
      <c r="L3921" t="s">
        <v>4535</v>
      </c>
      <c r="M3921">
        <v>0.304506975477288</v>
      </c>
      <c r="N3921">
        <v>0.74387656369064603</v>
      </c>
    </row>
    <row r="3922" spans="1:14">
      <c r="A3922" t="s">
        <v>3651</v>
      </c>
      <c r="B3922">
        <v>10</v>
      </c>
      <c r="C3922">
        <v>8059464</v>
      </c>
      <c r="D3922">
        <v>8101427</v>
      </c>
      <c r="E3922" t="s">
        <v>5196</v>
      </c>
      <c r="F3922">
        <v>0.22</v>
      </c>
      <c r="G3922" t="s">
        <v>5247</v>
      </c>
      <c r="H3922" t="s">
        <v>9008</v>
      </c>
      <c r="I3922" t="s">
        <v>14</v>
      </c>
      <c r="J3922" t="s">
        <v>3610</v>
      </c>
      <c r="K3922">
        <v>16</v>
      </c>
      <c r="L3922" t="s">
        <v>4476</v>
      </c>
      <c r="M3922">
        <v>8.4047540128129095E-2</v>
      </c>
      <c r="N3922">
        <v>0.46437276097115499</v>
      </c>
    </row>
    <row r="3923" spans="1:14">
      <c r="A3923" t="s">
        <v>3652</v>
      </c>
      <c r="B3923">
        <v>11</v>
      </c>
      <c r="C3923">
        <v>72662452</v>
      </c>
      <c r="D3923">
        <v>72373496</v>
      </c>
      <c r="E3923" t="s">
        <v>5195</v>
      </c>
      <c r="F3923">
        <v>0.21</v>
      </c>
      <c r="G3923" t="s">
        <v>5247</v>
      </c>
      <c r="H3923" t="s">
        <v>9009</v>
      </c>
      <c r="I3923" t="s">
        <v>10</v>
      </c>
      <c r="J3923" t="s">
        <v>3610</v>
      </c>
      <c r="K3923">
        <v>5</v>
      </c>
      <c r="L3923" t="s">
        <v>4442</v>
      </c>
      <c r="M3923">
        <v>3.9425102245849102E-2</v>
      </c>
      <c r="N3923">
        <v>0.63257472732839204</v>
      </c>
    </row>
    <row r="3924" spans="1:14">
      <c r="A3924" t="s">
        <v>3652</v>
      </c>
      <c r="B3924">
        <v>11</v>
      </c>
      <c r="C3924">
        <v>72662452</v>
      </c>
      <c r="D3924">
        <v>72373496</v>
      </c>
      <c r="E3924" t="s">
        <v>5195</v>
      </c>
      <c r="F3924">
        <v>0.01</v>
      </c>
      <c r="G3924" t="s">
        <v>5247</v>
      </c>
      <c r="H3924" t="s">
        <v>9010</v>
      </c>
      <c r="I3924" t="s">
        <v>13</v>
      </c>
      <c r="J3924" t="s">
        <v>3610</v>
      </c>
      <c r="K3924">
        <v>5</v>
      </c>
      <c r="L3924" t="s">
        <v>4525</v>
      </c>
      <c r="M3924">
        <v>1.26892702875587E-4</v>
      </c>
      <c r="N3924">
        <v>0.44566592278463601</v>
      </c>
    </row>
    <row r="3925" spans="1:14">
      <c r="A3925" t="s">
        <v>3652</v>
      </c>
      <c r="B3925">
        <v>11</v>
      </c>
      <c r="C3925">
        <v>72662452</v>
      </c>
      <c r="D3925">
        <v>72373496</v>
      </c>
      <c r="E3925" t="s">
        <v>5195</v>
      </c>
      <c r="F3925">
        <v>0.21</v>
      </c>
      <c r="G3925" t="s">
        <v>5247</v>
      </c>
      <c r="H3925" t="s">
        <v>9011</v>
      </c>
      <c r="I3925" t="s">
        <v>14</v>
      </c>
      <c r="J3925" t="s">
        <v>3610</v>
      </c>
      <c r="K3925">
        <v>16</v>
      </c>
      <c r="L3925" t="s">
        <v>4442</v>
      </c>
      <c r="M3925">
        <v>7.8338045832293507E-2</v>
      </c>
      <c r="N3925">
        <v>0.45395440887768002</v>
      </c>
    </row>
    <row r="3926" spans="1:14">
      <c r="A3926" t="s">
        <v>3653</v>
      </c>
      <c r="B3926">
        <v>4</v>
      </c>
      <c r="C3926">
        <v>25415622</v>
      </c>
      <c r="D3926">
        <v>25417244</v>
      </c>
      <c r="E3926" t="s">
        <v>5197</v>
      </c>
      <c r="F3926">
        <v>0.16</v>
      </c>
      <c r="G3926" t="s">
        <v>5247</v>
      </c>
      <c r="H3926" t="s">
        <v>9012</v>
      </c>
      <c r="I3926" t="s">
        <v>10</v>
      </c>
      <c r="J3926" t="s">
        <v>3610</v>
      </c>
      <c r="K3926">
        <v>5</v>
      </c>
      <c r="L3926" t="s">
        <v>4545</v>
      </c>
      <c r="M3926">
        <v>2.44982717590694E-2</v>
      </c>
      <c r="N3926">
        <v>0.59094980429348898</v>
      </c>
    </row>
    <row r="3927" spans="1:14">
      <c r="A3927" t="s">
        <v>3653</v>
      </c>
      <c r="B3927">
        <v>4</v>
      </c>
      <c r="C3927">
        <v>25415622</v>
      </c>
      <c r="D3927">
        <v>25417244</v>
      </c>
      <c r="E3927" t="s">
        <v>5197</v>
      </c>
      <c r="F3927">
        <v>0.34</v>
      </c>
      <c r="G3927" t="s">
        <v>5247</v>
      </c>
      <c r="H3927" t="s">
        <v>9013</v>
      </c>
      <c r="I3927" t="s">
        <v>14</v>
      </c>
      <c r="J3927" t="s">
        <v>3610</v>
      </c>
      <c r="K3927">
        <v>16</v>
      </c>
      <c r="L3927" t="s">
        <v>4565</v>
      </c>
      <c r="M3927">
        <v>0.16025192850287201</v>
      </c>
      <c r="N3927">
        <v>0.58170252926814703</v>
      </c>
    </row>
    <row r="3928" spans="1:14">
      <c r="A3928" t="s">
        <v>3654</v>
      </c>
      <c r="B3928">
        <v>10</v>
      </c>
      <c r="C3928">
        <v>6475205</v>
      </c>
      <c r="D3928">
        <v>6517167</v>
      </c>
      <c r="E3928" t="s">
        <v>5195</v>
      </c>
      <c r="F3928">
        <v>0.77</v>
      </c>
      <c r="G3928" t="s">
        <v>5247</v>
      </c>
      <c r="H3928" t="s">
        <v>9014</v>
      </c>
      <c r="I3928" t="s">
        <v>14</v>
      </c>
      <c r="J3928" t="s">
        <v>3610</v>
      </c>
      <c r="K3928">
        <v>16</v>
      </c>
      <c r="L3928" t="s">
        <v>4523</v>
      </c>
      <c r="M3928">
        <v>0.52531880838197897</v>
      </c>
      <c r="N3928">
        <v>0.91013304412942597</v>
      </c>
    </row>
    <row r="3929" spans="1:14">
      <c r="A3929" t="s">
        <v>3655</v>
      </c>
      <c r="B3929">
        <v>20</v>
      </c>
      <c r="C3929">
        <v>37423443</v>
      </c>
      <c r="D3929">
        <v>36051846</v>
      </c>
      <c r="E3929" t="s">
        <v>5198</v>
      </c>
      <c r="F3929">
        <v>0</v>
      </c>
      <c r="G3929" t="s">
        <v>5247</v>
      </c>
      <c r="H3929" t="s">
        <v>9015</v>
      </c>
      <c r="I3929" t="s">
        <v>14</v>
      </c>
      <c r="J3929" t="s">
        <v>3610</v>
      </c>
      <c r="K3929">
        <v>16</v>
      </c>
      <c r="L3929" t="s">
        <v>5247</v>
      </c>
      <c r="M3929">
        <v>0</v>
      </c>
      <c r="N3929">
        <v>0.193607680534436</v>
      </c>
    </row>
    <row r="3930" spans="1:14">
      <c r="A3930" t="s">
        <v>3656</v>
      </c>
      <c r="B3930">
        <v>1</v>
      </c>
      <c r="C3930">
        <v>173330604</v>
      </c>
      <c r="D3930">
        <v>173299743</v>
      </c>
      <c r="E3930" t="s">
        <v>5198</v>
      </c>
      <c r="F3930">
        <v>0</v>
      </c>
      <c r="G3930" t="s">
        <v>5247</v>
      </c>
      <c r="H3930" t="s">
        <v>9016</v>
      </c>
      <c r="I3930" t="s">
        <v>14</v>
      </c>
      <c r="J3930" t="s">
        <v>3610</v>
      </c>
      <c r="K3930">
        <v>16</v>
      </c>
      <c r="L3930" t="s">
        <v>5247</v>
      </c>
      <c r="M3930">
        <v>0</v>
      </c>
      <c r="N3930">
        <v>0.193607680534436</v>
      </c>
    </row>
    <row r="3931" spans="1:14">
      <c r="A3931" t="s">
        <v>3657</v>
      </c>
      <c r="B3931">
        <v>5</v>
      </c>
      <c r="C3931">
        <v>132094425</v>
      </c>
      <c r="D3931">
        <v>131430118</v>
      </c>
      <c r="E3931" t="s">
        <v>5196</v>
      </c>
      <c r="F3931">
        <v>0</v>
      </c>
      <c r="G3931" t="s">
        <v>5247</v>
      </c>
      <c r="H3931" t="s">
        <v>9017</v>
      </c>
      <c r="I3931" t="s">
        <v>14</v>
      </c>
      <c r="J3931" t="s">
        <v>3610</v>
      </c>
      <c r="K3931">
        <v>16</v>
      </c>
      <c r="L3931" t="s">
        <v>5247</v>
      </c>
      <c r="M3931">
        <v>0</v>
      </c>
      <c r="N3931">
        <v>0.193607680534436</v>
      </c>
    </row>
    <row r="3932" spans="1:14">
      <c r="A3932" t="s">
        <v>3658</v>
      </c>
      <c r="B3932">
        <v>6</v>
      </c>
      <c r="C3932">
        <v>32609603</v>
      </c>
      <c r="D3932">
        <v>32577380</v>
      </c>
      <c r="E3932" t="s">
        <v>5198</v>
      </c>
      <c r="F3932">
        <v>0</v>
      </c>
      <c r="G3932" t="s">
        <v>5247</v>
      </c>
      <c r="H3932" t="s">
        <v>9018</v>
      </c>
      <c r="I3932" t="s">
        <v>14</v>
      </c>
      <c r="J3932" t="s">
        <v>3610</v>
      </c>
      <c r="K3932">
        <v>6</v>
      </c>
      <c r="L3932" t="s">
        <v>5247</v>
      </c>
      <c r="M3932">
        <v>0</v>
      </c>
      <c r="N3932">
        <v>0.39033428790216501</v>
      </c>
    </row>
    <row r="3933" spans="1:14">
      <c r="A3933" t="s">
        <v>3659</v>
      </c>
      <c r="B3933">
        <v>2</v>
      </c>
      <c r="C3933">
        <v>73981235</v>
      </c>
      <c r="D3933">
        <v>74208362</v>
      </c>
      <c r="E3933" t="s">
        <v>5195</v>
      </c>
      <c r="F3933">
        <v>0</v>
      </c>
      <c r="G3933" t="s">
        <v>5247</v>
      </c>
      <c r="H3933" t="s">
        <v>9019</v>
      </c>
      <c r="I3933" t="s">
        <v>14</v>
      </c>
      <c r="J3933" t="s">
        <v>3610</v>
      </c>
      <c r="K3933">
        <v>16</v>
      </c>
      <c r="L3933" t="s">
        <v>5247</v>
      </c>
      <c r="M3933">
        <v>0</v>
      </c>
      <c r="N3933">
        <v>0.193607680534436</v>
      </c>
    </row>
    <row r="3934" spans="1:14">
      <c r="A3934" t="s">
        <v>3660</v>
      </c>
      <c r="B3934">
        <v>2</v>
      </c>
      <c r="C3934">
        <v>198259003</v>
      </c>
      <c r="D3934">
        <v>199123727</v>
      </c>
      <c r="E3934" t="s">
        <v>5198</v>
      </c>
      <c r="F3934">
        <v>0.97</v>
      </c>
      <c r="G3934" t="s">
        <v>5247</v>
      </c>
      <c r="H3934" t="s">
        <v>9020</v>
      </c>
      <c r="I3934" t="s">
        <v>14</v>
      </c>
      <c r="J3934" t="s">
        <v>3610</v>
      </c>
      <c r="K3934">
        <v>16</v>
      </c>
      <c r="L3934" t="s">
        <v>4472</v>
      </c>
      <c r="M3934">
        <v>0.76104598851611505</v>
      </c>
      <c r="N3934">
        <v>0.99696279178151403</v>
      </c>
    </row>
    <row r="3935" spans="1:14">
      <c r="A3935" t="s">
        <v>3661</v>
      </c>
      <c r="B3935">
        <v>10</v>
      </c>
      <c r="C3935">
        <v>79947217</v>
      </c>
      <c r="D3935">
        <v>81706973</v>
      </c>
      <c r="E3935" t="s">
        <v>5195</v>
      </c>
      <c r="F3935">
        <v>0</v>
      </c>
      <c r="G3935" t="s">
        <v>5247</v>
      </c>
      <c r="H3935" t="s">
        <v>9021</v>
      </c>
      <c r="I3935" t="s">
        <v>14</v>
      </c>
      <c r="J3935" t="s">
        <v>3610</v>
      </c>
      <c r="K3935">
        <v>16</v>
      </c>
      <c r="L3935" t="s">
        <v>5247</v>
      </c>
      <c r="M3935">
        <v>0</v>
      </c>
      <c r="N3935">
        <v>0.193607680534436</v>
      </c>
    </row>
    <row r="3936" spans="1:14">
      <c r="A3936" t="s">
        <v>3662</v>
      </c>
      <c r="B3936">
        <v>6</v>
      </c>
      <c r="C3936">
        <v>90267049</v>
      </c>
      <c r="D3936">
        <v>90976768</v>
      </c>
      <c r="E3936" t="s">
        <v>5196</v>
      </c>
      <c r="F3936">
        <v>0</v>
      </c>
      <c r="G3936" t="s">
        <v>5247</v>
      </c>
      <c r="H3936" t="s">
        <v>9022</v>
      </c>
      <c r="I3936" t="s">
        <v>14</v>
      </c>
      <c r="J3936" t="s">
        <v>3610</v>
      </c>
      <c r="K3936">
        <v>16</v>
      </c>
      <c r="L3936" t="s">
        <v>5247</v>
      </c>
      <c r="M3936">
        <v>0</v>
      </c>
      <c r="N3936">
        <v>0.193607680534436</v>
      </c>
    </row>
    <row r="3937" spans="1:14">
      <c r="A3937" t="s">
        <v>3663</v>
      </c>
      <c r="B3937">
        <v>6</v>
      </c>
      <c r="C3937">
        <v>137909252</v>
      </c>
      <c r="D3937">
        <v>138230389</v>
      </c>
      <c r="E3937" t="s">
        <v>5196</v>
      </c>
      <c r="F3937">
        <v>0</v>
      </c>
      <c r="G3937" t="s">
        <v>5247</v>
      </c>
      <c r="H3937" t="s">
        <v>9023</v>
      </c>
      <c r="I3937" t="s">
        <v>14</v>
      </c>
      <c r="J3937" t="s">
        <v>3610</v>
      </c>
      <c r="K3937">
        <v>16</v>
      </c>
      <c r="L3937" t="s">
        <v>5247</v>
      </c>
      <c r="M3937">
        <v>0</v>
      </c>
      <c r="N3937">
        <v>0.193607680534436</v>
      </c>
    </row>
    <row r="3938" spans="1:14">
      <c r="A3938" t="s">
        <v>3664</v>
      </c>
      <c r="B3938">
        <v>15</v>
      </c>
      <c r="C3938">
        <v>69699078</v>
      </c>
      <c r="D3938">
        <v>69991417</v>
      </c>
      <c r="E3938" t="s">
        <v>5196</v>
      </c>
      <c r="F3938">
        <v>0.06</v>
      </c>
      <c r="G3938" t="s">
        <v>5247</v>
      </c>
      <c r="H3938" t="s">
        <v>9024</v>
      </c>
      <c r="I3938" t="s">
        <v>14</v>
      </c>
      <c r="J3938" t="s">
        <v>3610</v>
      </c>
      <c r="K3938">
        <v>16</v>
      </c>
      <c r="L3938" t="s">
        <v>4460</v>
      </c>
      <c r="M3938">
        <v>1.03676375678321E-2</v>
      </c>
      <c r="N3938">
        <v>0.28000712130247202</v>
      </c>
    </row>
    <row r="3939" spans="1:14">
      <c r="A3939" t="s">
        <v>3665</v>
      </c>
      <c r="B3939">
        <v>18</v>
      </c>
      <c r="C3939">
        <v>48515384</v>
      </c>
      <c r="D3939">
        <v>46041755</v>
      </c>
      <c r="E3939" t="s">
        <v>5198</v>
      </c>
      <c r="F3939">
        <v>0.98</v>
      </c>
      <c r="G3939" t="s">
        <v>5247</v>
      </c>
      <c r="H3939" t="s">
        <v>9025</v>
      </c>
      <c r="I3939" t="s">
        <v>10</v>
      </c>
      <c r="J3939" t="s">
        <v>3610</v>
      </c>
      <c r="K3939">
        <v>6</v>
      </c>
      <c r="L3939" t="s">
        <v>5209</v>
      </c>
      <c r="M3939">
        <v>0.58586794477973803</v>
      </c>
      <c r="N3939">
        <v>0.99941113883418298</v>
      </c>
    </row>
    <row r="3940" spans="1:14">
      <c r="A3940" t="s">
        <v>3665</v>
      </c>
      <c r="B3940">
        <v>18</v>
      </c>
      <c r="C3940">
        <v>48515384</v>
      </c>
      <c r="D3940">
        <v>46041755</v>
      </c>
      <c r="E3940" t="s">
        <v>5198</v>
      </c>
      <c r="F3940">
        <v>0.8</v>
      </c>
      <c r="G3940" t="s">
        <v>5247</v>
      </c>
      <c r="H3940" t="s">
        <v>9026</v>
      </c>
      <c r="I3940" t="s">
        <v>14</v>
      </c>
      <c r="J3940" t="s">
        <v>3610</v>
      </c>
      <c r="K3940">
        <v>16</v>
      </c>
      <c r="L3940" t="s">
        <v>4503</v>
      </c>
      <c r="M3940">
        <v>0.55657805371720503</v>
      </c>
      <c r="N3940">
        <v>0.92725733796213305</v>
      </c>
    </row>
    <row r="3941" spans="1:14">
      <c r="A3941" t="s">
        <v>3668</v>
      </c>
      <c r="B3941">
        <v>9</v>
      </c>
      <c r="C3941">
        <v>123392075</v>
      </c>
      <c r="D3941">
        <v>126154354</v>
      </c>
      <c r="E3941" t="s">
        <v>5198</v>
      </c>
      <c r="F3941">
        <v>0</v>
      </c>
      <c r="G3941" t="s">
        <v>5247</v>
      </c>
      <c r="H3941" t="s">
        <v>9027</v>
      </c>
      <c r="I3941" t="s">
        <v>14</v>
      </c>
      <c r="J3941" t="s">
        <v>3610</v>
      </c>
      <c r="K3941">
        <v>16</v>
      </c>
      <c r="L3941" t="s">
        <v>5247</v>
      </c>
      <c r="M3941">
        <v>0</v>
      </c>
      <c r="N3941">
        <v>0.193607680534436</v>
      </c>
    </row>
    <row r="3942" spans="1:14">
      <c r="A3942" t="s">
        <v>3669</v>
      </c>
      <c r="B3942">
        <v>9</v>
      </c>
      <c r="C3942">
        <v>34743684</v>
      </c>
      <c r="D3942">
        <v>34743681</v>
      </c>
      <c r="E3942" t="s">
        <v>5196</v>
      </c>
      <c r="F3942">
        <v>0.82</v>
      </c>
      <c r="G3942" t="s">
        <v>5247</v>
      </c>
      <c r="H3942" t="s">
        <v>9028</v>
      </c>
      <c r="I3942" t="s">
        <v>10</v>
      </c>
      <c r="J3942" t="s">
        <v>3610</v>
      </c>
      <c r="K3942">
        <v>7</v>
      </c>
      <c r="L3942" t="s">
        <v>4551</v>
      </c>
      <c r="M3942">
        <v>0.45135851045241798</v>
      </c>
      <c r="N3942">
        <v>0.961870011104902</v>
      </c>
    </row>
    <row r="3943" spans="1:14">
      <c r="A3943" t="s">
        <v>3669</v>
      </c>
      <c r="B3943">
        <v>9</v>
      </c>
      <c r="C3943">
        <v>34743684</v>
      </c>
      <c r="D3943">
        <v>34743681</v>
      </c>
      <c r="E3943" t="s">
        <v>5196</v>
      </c>
      <c r="F3943">
        <v>0.82</v>
      </c>
      <c r="G3943" t="s">
        <v>5247</v>
      </c>
      <c r="H3943" t="s">
        <v>9029</v>
      </c>
      <c r="I3943" t="s">
        <v>14</v>
      </c>
      <c r="J3943" t="s">
        <v>3610</v>
      </c>
      <c r="K3943">
        <v>16</v>
      </c>
      <c r="L3943" t="s">
        <v>4551</v>
      </c>
      <c r="M3943">
        <v>0.57800430116298496</v>
      </c>
      <c r="N3943">
        <v>0.93808678329497597</v>
      </c>
    </row>
    <row r="3944" spans="1:14">
      <c r="A3944" t="s">
        <v>3672</v>
      </c>
      <c r="B3944">
        <v>14</v>
      </c>
      <c r="C3944">
        <v>99253343</v>
      </c>
      <c r="D3944">
        <v>99719680</v>
      </c>
      <c r="E3944" t="s">
        <v>5195</v>
      </c>
      <c r="F3944">
        <v>0.43</v>
      </c>
      <c r="G3944" t="s">
        <v>5247</v>
      </c>
      <c r="H3944" t="s">
        <v>9030</v>
      </c>
      <c r="I3944" t="s">
        <v>14</v>
      </c>
      <c r="J3944" t="s">
        <v>3673</v>
      </c>
      <c r="K3944">
        <v>16</v>
      </c>
      <c r="L3944" t="s">
        <v>4520</v>
      </c>
      <c r="M3944">
        <v>0.22529371473349299</v>
      </c>
      <c r="N3944">
        <v>0.66181136054132805</v>
      </c>
    </row>
    <row r="3945" spans="1:14">
      <c r="A3945" t="s">
        <v>3674</v>
      </c>
      <c r="B3945">
        <v>2</v>
      </c>
      <c r="C3945">
        <v>193481559</v>
      </c>
      <c r="D3945">
        <v>194346284</v>
      </c>
      <c r="E3945" t="s">
        <v>5195</v>
      </c>
      <c r="F3945">
        <v>0.49</v>
      </c>
      <c r="G3945" t="s">
        <v>5247</v>
      </c>
      <c r="H3945" t="s">
        <v>9031</v>
      </c>
      <c r="I3945" t="s">
        <v>14</v>
      </c>
      <c r="J3945" t="s">
        <v>3673</v>
      </c>
      <c r="K3945">
        <v>16</v>
      </c>
      <c r="L3945" t="s">
        <v>4510</v>
      </c>
      <c r="M3945">
        <v>0.27196719773616401</v>
      </c>
      <c r="N3945">
        <v>0.71190495587452496</v>
      </c>
    </row>
    <row r="3946" spans="1:14">
      <c r="A3946" t="s">
        <v>3675</v>
      </c>
      <c r="B3946">
        <v>22</v>
      </c>
      <c r="C3946">
        <v>41944840</v>
      </c>
      <c r="D3946">
        <v>42340844</v>
      </c>
      <c r="E3946" t="s">
        <v>5195</v>
      </c>
      <c r="F3946">
        <v>0.12</v>
      </c>
      <c r="G3946" t="s">
        <v>5247</v>
      </c>
      <c r="H3946" t="s">
        <v>9032</v>
      </c>
      <c r="I3946" t="s">
        <v>13</v>
      </c>
      <c r="J3946" t="s">
        <v>3673</v>
      </c>
      <c r="K3946">
        <v>6</v>
      </c>
      <c r="L3946" t="s">
        <v>4457</v>
      </c>
      <c r="M3946">
        <v>1.6890738358879599E-2</v>
      </c>
      <c r="N3946">
        <v>0.51976332044676599</v>
      </c>
    </row>
    <row r="3947" spans="1:14">
      <c r="A3947" t="s">
        <v>3675</v>
      </c>
      <c r="B3947">
        <v>22</v>
      </c>
      <c r="C3947">
        <v>41944840</v>
      </c>
      <c r="D3947">
        <v>42340844</v>
      </c>
      <c r="E3947" t="s">
        <v>5195</v>
      </c>
      <c r="F3947">
        <v>0.66</v>
      </c>
      <c r="G3947" t="s">
        <v>5247</v>
      </c>
      <c r="H3947" t="s">
        <v>9033</v>
      </c>
      <c r="I3947" t="s">
        <v>14</v>
      </c>
      <c r="J3947" t="s">
        <v>3673</v>
      </c>
      <c r="K3947">
        <v>16</v>
      </c>
      <c r="L3947" t="s">
        <v>4481</v>
      </c>
      <c r="M3947">
        <v>0.41829747073185303</v>
      </c>
      <c r="N3947">
        <v>0.83974807149712805</v>
      </c>
    </row>
    <row r="3948" spans="1:14">
      <c r="A3948" t="s">
        <v>3676</v>
      </c>
      <c r="B3948">
        <v>1</v>
      </c>
      <c r="C3948">
        <v>167933841</v>
      </c>
      <c r="D3948">
        <v>167903079</v>
      </c>
      <c r="E3948" t="s">
        <v>5196</v>
      </c>
      <c r="F3948">
        <v>0.17</v>
      </c>
      <c r="G3948" t="s">
        <v>5247</v>
      </c>
      <c r="H3948" t="s">
        <v>9034</v>
      </c>
      <c r="I3948" t="s">
        <v>14</v>
      </c>
      <c r="J3948" t="s">
        <v>3673</v>
      </c>
      <c r="K3948">
        <v>16</v>
      </c>
      <c r="L3948" t="s">
        <v>4509</v>
      </c>
      <c r="M3948">
        <v>5.668995858446E-2</v>
      </c>
      <c r="N3948">
        <v>0.41109111056826803</v>
      </c>
    </row>
    <row r="3949" spans="1:14">
      <c r="A3949" t="s">
        <v>3677</v>
      </c>
      <c r="B3949">
        <v>3</v>
      </c>
      <c r="C3949">
        <v>32017067</v>
      </c>
      <c r="D3949">
        <v>32058559</v>
      </c>
      <c r="E3949" t="s">
        <v>5196</v>
      </c>
      <c r="F3949">
        <v>0</v>
      </c>
      <c r="G3949" t="s">
        <v>5247</v>
      </c>
      <c r="H3949" t="s">
        <v>9035</v>
      </c>
      <c r="I3949" t="s">
        <v>14</v>
      </c>
      <c r="J3949" t="s">
        <v>3673</v>
      </c>
      <c r="K3949">
        <v>16</v>
      </c>
      <c r="L3949" t="s">
        <v>5247</v>
      </c>
      <c r="M3949">
        <v>0</v>
      </c>
      <c r="N3949">
        <v>0.193607680534436</v>
      </c>
    </row>
    <row r="3950" spans="1:14">
      <c r="A3950" t="s">
        <v>3678</v>
      </c>
      <c r="B3950">
        <v>5</v>
      </c>
      <c r="C3950">
        <v>152943676</v>
      </c>
      <c r="D3950">
        <v>152323236</v>
      </c>
      <c r="E3950" t="s">
        <v>5195</v>
      </c>
      <c r="F3950">
        <v>0.05</v>
      </c>
      <c r="G3950" t="s">
        <v>5247</v>
      </c>
      <c r="H3950" t="s">
        <v>9036</v>
      </c>
      <c r="I3950" t="s">
        <v>14</v>
      </c>
      <c r="J3950" t="s">
        <v>3673</v>
      </c>
      <c r="K3950">
        <v>16</v>
      </c>
      <c r="L3950" t="s">
        <v>4544</v>
      </c>
      <c r="M3950">
        <v>7.5593352321114398E-3</v>
      </c>
      <c r="N3950">
        <v>0.26668757724888098</v>
      </c>
    </row>
    <row r="3951" spans="1:14">
      <c r="A3951" t="s">
        <v>3679</v>
      </c>
      <c r="B3951">
        <v>11</v>
      </c>
      <c r="C3951">
        <v>130848816</v>
      </c>
      <c r="D3951">
        <v>130718711</v>
      </c>
      <c r="E3951" t="s">
        <v>5195</v>
      </c>
      <c r="F3951">
        <v>0.28999999999999998</v>
      </c>
      <c r="G3951" t="s">
        <v>5247</v>
      </c>
      <c r="H3951" t="s">
        <v>9037</v>
      </c>
      <c r="I3951" t="s">
        <v>10</v>
      </c>
      <c r="J3951" t="s">
        <v>3673</v>
      </c>
      <c r="K3951">
        <v>5</v>
      </c>
      <c r="L3951" t="s">
        <v>4488</v>
      </c>
      <c r="M3951">
        <v>6.8535517311196101E-2</v>
      </c>
      <c r="N3951">
        <v>0.693947117897737</v>
      </c>
    </row>
    <row r="3952" spans="1:14">
      <c r="A3952" t="s">
        <v>3679</v>
      </c>
      <c r="B3952">
        <v>11</v>
      </c>
      <c r="C3952">
        <v>130848816</v>
      </c>
      <c r="D3952">
        <v>130718711</v>
      </c>
      <c r="E3952" t="s">
        <v>5195</v>
      </c>
      <c r="F3952">
        <v>0.33</v>
      </c>
      <c r="G3952" t="s">
        <v>5247</v>
      </c>
      <c r="H3952" t="s">
        <v>9038</v>
      </c>
      <c r="I3952" t="s">
        <v>14</v>
      </c>
      <c r="J3952" t="s">
        <v>3673</v>
      </c>
      <c r="K3952">
        <v>16</v>
      </c>
      <c r="L3952" t="s">
        <v>4487</v>
      </c>
      <c r="M3952">
        <v>0.15341403634209599</v>
      </c>
      <c r="N3952">
        <v>0.57241257503961196</v>
      </c>
    </row>
    <row r="3953" spans="1:14">
      <c r="A3953" t="s">
        <v>3680</v>
      </c>
      <c r="B3953">
        <v>12</v>
      </c>
      <c r="C3953">
        <v>103202677</v>
      </c>
      <c r="D3953">
        <v>103596455</v>
      </c>
      <c r="E3953" t="s">
        <v>5195</v>
      </c>
      <c r="F3953">
        <v>0.66</v>
      </c>
      <c r="G3953" t="s">
        <v>5247</v>
      </c>
      <c r="H3953" t="s">
        <v>9039</v>
      </c>
      <c r="I3953" t="s">
        <v>14</v>
      </c>
      <c r="J3953" t="s">
        <v>3673</v>
      </c>
      <c r="K3953">
        <v>16</v>
      </c>
      <c r="L3953" t="s">
        <v>4481</v>
      </c>
      <c r="M3953">
        <v>0.41829747073185303</v>
      </c>
      <c r="N3953">
        <v>0.83974807149712805</v>
      </c>
    </row>
    <row r="3954" spans="1:14">
      <c r="A3954" t="s">
        <v>3681</v>
      </c>
      <c r="B3954">
        <v>5</v>
      </c>
      <c r="C3954">
        <v>50510208</v>
      </c>
      <c r="D3954">
        <v>49806042</v>
      </c>
      <c r="E3954" t="s">
        <v>5198</v>
      </c>
      <c r="F3954">
        <v>0.17</v>
      </c>
      <c r="G3954" t="s">
        <v>5247</v>
      </c>
      <c r="H3954" t="s">
        <v>9040</v>
      </c>
      <c r="I3954" t="s">
        <v>10</v>
      </c>
      <c r="J3954" t="s">
        <v>3673</v>
      </c>
      <c r="K3954">
        <v>6</v>
      </c>
      <c r="L3954" t="s">
        <v>4509</v>
      </c>
      <c r="M3954">
        <v>3.1101022536604801E-2</v>
      </c>
      <c r="N3954">
        <v>0.56651960747882402</v>
      </c>
    </row>
    <row r="3955" spans="1:14">
      <c r="A3955" t="s">
        <v>3681</v>
      </c>
      <c r="B3955">
        <v>5</v>
      </c>
      <c r="C3955">
        <v>50510208</v>
      </c>
      <c r="D3955">
        <v>49806042</v>
      </c>
      <c r="E3955" t="s">
        <v>5198</v>
      </c>
      <c r="F3955">
        <v>0.43</v>
      </c>
      <c r="G3955" t="s">
        <v>5247</v>
      </c>
      <c r="H3955" t="s">
        <v>9041</v>
      </c>
      <c r="I3955" t="s">
        <v>14</v>
      </c>
      <c r="J3955" t="s">
        <v>3673</v>
      </c>
      <c r="K3955">
        <v>16</v>
      </c>
      <c r="L3955" t="s">
        <v>4520</v>
      </c>
      <c r="M3955">
        <v>0.22529371473349299</v>
      </c>
      <c r="N3955">
        <v>0.66181136054132805</v>
      </c>
    </row>
    <row r="3956" spans="1:14">
      <c r="A3956" t="s">
        <v>3682</v>
      </c>
      <c r="B3956">
        <v>11</v>
      </c>
      <c r="C3956">
        <v>24382074</v>
      </c>
      <c r="D3956">
        <v>24403620</v>
      </c>
      <c r="E3956" t="s">
        <v>5196</v>
      </c>
      <c r="F3956">
        <v>0.71</v>
      </c>
      <c r="G3956" t="s">
        <v>5247</v>
      </c>
      <c r="H3956" t="s">
        <v>9042</v>
      </c>
      <c r="I3956" t="s">
        <v>10</v>
      </c>
      <c r="J3956" t="s">
        <v>3673</v>
      </c>
      <c r="K3956">
        <v>5</v>
      </c>
      <c r="L3956" t="s">
        <v>4526</v>
      </c>
      <c r="M3956">
        <v>0.306052882102263</v>
      </c>
      <c r="N3956">
        <v>0.931464482688804</v>
      </c>
    </row>
    <row r="3957" spans="1:14">
      <c r="A3957" t="s">
        <v>3682</v>
      </c>
      <c r="B3957">
        <v>11</v>
      </c>
      <c r="C3957">
        <v>24382074</v>
      </c>
      <c r="D3957">
        <v>24403620</v>
      </c>
      <c r="E3957" t="s">
        <v>5196</v>
      </c>
      <c r="F3957">
        <v>0.53</v>
      </c>
      <c r="G3957" t="s">
        <v>5247</v>
      </c>
      <c r="H3957" t="s">
        <v>9043</v>
      </c>
      <c r="I3957" t="s">
        <v>14</v>
      </c>
      <c r="J3957" t="s">
        <v>3673</v>
      </c>
      <c r="K3957">
        <v>16</v>
      </c>
      <c r="L3957" t="s">
        <v>4535</v>
      </c>
      <c r="M3957">
        <v>0.304506975477288</v>
      </c>
      <c r="N3957">
        <v>0.74387656369064603</v>
      </c>
    </row>
    <row r="3958" spans="1:14">
      <c r="A3958" t="s">
        <v>3683</v>
      </c>
      <c r="B3958">
        <v>4</v>
      </c>
      <c r="C3958">
        <v>117725752</v>
      </c>
      <c r="D3958">
        <v>118646907</v>
      </c>
      <c r="E3958" t="s">
        <v>5198</v>
      </c>
      <c r="F3958">
        <v>0.46</v>
      </c>
      <c r="G3958" t="s">
        <v>5247</v>
      </c>
      <c r="H3958" t="s">
        <v>9044</v>
      </c>
      <c r="I3958" t="s">
        <v>13</v>
      </c>
      <c r="J3958" t="s">
        <v>3673</v>
      </c>
      <c r="K3958">
        <v>6</v>
      </c>
      <c r="L3958" t="s">
        <v>4458</v>
      </c>
      <c r="M3958">
        <v>0.16383971245394399</v>
      </c>
      <c r="N3958">
        <v>0.78738703057823001</v>
      </c>
    </row>
    <row r="3959" spans="1:14">
      <c r="A3959" t="s">
        <v>3683</v>
      </c>
      <c r="B3959">
        <v>4</v>
      </c>
      <c r="C3959">
        <v>117725752</v>
      </c>
      <c r="D3959">
        <v>118646907</v>
      </c>
      <c r="E3959" t="s">
        <v>5198</v>
      </c>
      <c r="F3959">
        <v>0.14000000000000001</v>
      </c>
      <c r="G3959" t="s">
        <v>5247</v>
      </c>
      <c r="H3959" t="s">
        <v>9045</v>
      </c>
      <c r="I3959" t="s">
        <v>14</v>
      </c>
      <c r="J3959" t="s">
        <v>3673</v>
      </c>
      <c r="K3959">
        <v>16</v>
      </c>
      <c r="L3959" t="s">
        <v>4454</v>
      </c>
      <c r="M3959">
        <v>4.1864672574284598E-2</v>
      </c>
      <c r="N3959">
        <v>0.37753285741051001</v>
      </c>
    </row>
    <row r="3960" spans="1:14">
      <c r="A3960" t="s">
        <v>3686</v>
      </c>
      <c r="B3960">
        <v>13</v>
      </c>
      <c r="C3960">
        <v>43777097</v>
      </c>
      <c r="D3960">
        <v>44351233</v>
      </c>
      <c r="E3960" t="s">
        <v>5198</v>
      </c>
      <c r="F3960">
        <v>0.56999999999999995</v>
      </c>
      <c r="G3960" t="s">
        <v>5247</v>
      </c>
      <c r="H3960" t="s">
        <v>9046</v>
      </c>
      <c r="I3960" t="s">
        <v>14</v>
      </c>
      <c r="J3960" t="s">
        <v>3673</v>
      </c>
      <c r="K3960">
        <v>16</v>
      </c>
      <c r="L3960" t="s">
        <v>4517</v>
      </c>
      <c r="M3960">
        <v>0.338188639458672</v>
      </c>
      <c r="N3960">
        <v>0.77470628526650698</v>
      </c>
    </row>
    <row r="3961" spans="1:14">
      <c r="A3961" t="s">
        <v>3687</v>
      </c>
      <c r="B3961">
        <v>4</v>
      </c>
      <c r="C3961">
        <v>47197971</v>
      </c>
      <c r="D3961">
        <v>47199988</v>
      </c>
      <c r="E3961" t="s">
        <v>5196</v>
      </c>
      <c r="F3961">
        <v>0</v>
      </c>
      <c r="G3961" t="s">
        <v>5247</v>
      </c>
      <c r="H3961" t="s">
        <v>9047</v>
      </c>
      <c r="I3961" t="s">
        <v>14</v>
      </c>
      <c r="J3961" t="s">
        <v>3673</v>
      </c>
      <c r="K3961">
        <v>16</v>
      </c>
      <c r="L3961" t="s">
        <v>5247</v>
      </c>
      <c r="M3961">
        <v>0</v>
      </c>
      <c r="N3961">
        <v>0.193607680534436</v>
      </c>
    </row>
    <row r="3962" spans="1:14">
      <c r="A3962" t="s">
        <v>3688</v>
      </c>
      <c r="B3962">
        <v>3</v>
      </c>
      <c r="C3962">
        <v>2474210</v>
      </c>
      <c r="D3962">
        <v>2515894</v>
      </c>
      <c r="E3962" t="s">
        <v>5198</v>
      </c>
      <c r="F3962">
        <v>0.12</v>
      </c>
      <c r="G3962" t="s">
        <v>5247</v>
      </c>
      <c r="H3962" t="s">
        <v>9048</v>
      </c>
      <c r="I3962" t="s">
        <v>14</v>
      </c>
      <c r="J3962" t="s">
        <v>3673</v>
      </c>
      <c r="K3962">
        <v>16</v>
      </c>
      <c r="L3962" t="s">
        <v>4457</v>
      </c>
      <c r="M3962">
        <v>3.2767774577422103E-2</v>
      </c>
      <c r="N3962">
        <v>0.35437406262874999</v>
      </c>
    </row>
    <row r="3963" spans="1:14">
      <c r="A3963" t="s">
        <v>3689</v>
      </c>
      <c r="B3963">
        <v>7</v>
      </c>
      <c r="C3963">
        <v>87170125</v>
      </c>
      <c r="D3963">
        <v>86799441</v>
      </c>
      <c r="E3963" t="s">
        <v>5195</v>
      </c>
      <c r="F3963">
        <v>1</v>
      </c>
      <c r="G3963" t="s">
        <v>5247</v>
      </c>
      <c r="H3963" t="s">
        <v>9049</v>
      </c>
      <c r="I3963" t="s">
        <v>14</v>
      </c>
      <c r="J3963" t="s">
        <v>3673</v>
      </c>
      <c r="K3963">
        <v>16</v>
      </c>
      <c r="L3963" t="s">
        <v>5273</v>
      </c>
      <c r="M3963">
        <v>0.806392319465564</v>
      </c>
      <c r="N3963">
        <v>1</v>
      </c>
    </row>
    <row r="3964" spans="1:14">
      <c r="A3964" t="s">
        <v>3690</v>
      </c>
      <c r="B3964">
        <v>1</v>
      </c>
      <c r="C3964">
        <v>73302683</v>
      </c>
      <c r="D3964">
        <v>73768366</v>
      </c>
      <c r="E3964" t="s">
        <v>5196</v>
      </c>
      <c r="F3964">
        <v>0.46</v>
      </c>
      <c r="G3964" t="s">
        <v>5247</v>
      </c>
      <c r="H3964" t="s">
        <v>9050</v>
      </c>
      <c r="I3964" t="s">
        <v>10</v>
      </c>
      <c r="J3964" t="s">
        <v>3673</v>
      </c>
      <c r="K3964">
        <v>6</v>
      </c>
      <c r="L3964" t="s">
        <v>4458</v>
      </c>
      <c r="M3964">
        <v>0.16383971245394399</v>
      </c>
      <c r="N3964">
        <v>0.78738703057823001</v>
      </c>
    </row>
    <row r="3965" spans="1:14">
      <c r="A3965" t="s">
        <v>3690</v>
      </c>
      <c r="B3965">
        <v>1</v>
      </c>
      <c r="C3965">
        <v>73302683</v>
      </c>
      <c r="D3965">
        <v>73768366</v>
      </c>
      <c r="E3965" t="s">
        <v>5196</v>
      </c>
      <c r="F3965">
        <v>0.24</v>
      </c>
      <c r="G3965" t="s">
        <v>5247</v>
      </c>
      <c r="H3965" t="s">
        <v>9051</v>
      </c>
      <c r="I3965" t="s">
        <v>14</v>
      </c>
      <c r="J3965" t="s">
        <v>3673</v>
      </c>
      <c r="K3965">
        <v>16</v>
      </c>
      <c r="L3965" t="s">
        <v>4449</v>
      </c>
      <c r="M3965">
        <v>9.5792488470350406E-2</v>
      </c>
      <c r="N3965">
        <v>0.48488350540755698</v>
      </c>
    </row>
    <row r="3966" spans="1:14">
      <c r="A3966" t="s">
        <v>3691</v>
      </c>
      <c r="B3966">
        <v>1</v>
      </c>
      <c r="C3966">
        <v>190971497</v>
      </c>
      <c r="D3966">
        <v>190940627</v>
      </c>
      <c r="E3966" t="s">
        <v>5198</v>
      </c>
      <c r="F3966">
        <v>0.13</v>
      </c>
      <c r="G3966" t="s">
        <v>5247</v>
      </c>
      <c r="H3966" t="s">
        <v>9052</v>
      </c>
      <c r="I3966" t="s">
        <v>14</v>
      </c>
      <c r="J3966" t="s">
        <v>3673</v>
      </c>
      <c r="K3966">
        <v>16</v>
      </c>
      <c r="L3966" t="s">
        <v>4456</v>
      </c>
      <c r="M3966">
        <v>3.7231133725714703E-2</v>
      </c>
      <c r="N3966">
        <v>0.36603854986976803</v>
      </c>
    </row>
    <row r="3967" spans="1:14">
      <c r="A3967" t="s">
        <v>3692</v>
      </c>
      <c r="B3967">
        <v>16</v>
      </c>
      <c r="C3967">
        <v>58647489</v>
      </c>
      <c r="D3967">
        <v>58681393</v>
      </c>
      <c r="E3967" t="s">
        <v>5195</v>
      </c>
      <c r="F3967">
        <v>0</v>
      </c>
      <c r="G3967" t="s">
        <v>5247</v>
      </c>
      <c r="H3967" t="s">
        <v>9053</v>
      </c>
      <c r="I3967" t="s">
        <v>14</v>
      </c>
      <c r="J3967" t="s">
        <v>3673</v>
      </c>
      <c r="K3967">
        <v>16</v>
      </c>
      <c r="L3967" t="s">
        <v>5247</v>
      </c>
      <c r="M3967">
        <v>0</v>
      </c>
      <c r="N3967">
        <v>0.193607680534436</v>
      </c>
    </row>
    <row r="3968" spans="1:14">
      <c r="A3968" t="s">
        <v>3693</v>
      </c>
      <c r="B3968">
        <v>18</v>
      </c>
      <c r="C3968">
        <v>55282426</v>
      </c>
      <c r="D3968">
        <v>52949657</v>
      </c>
      <c r="E3968" t="s">
        <v>5195</v>
      </c>
      <c r="F3968">
        <v>1</v>
      </c>
      <c r="G3968" t="s">
        <v>5247</v>
      </c>
      <c r="H3968" t="s">
        <v>9054</v>
      </c>
      <c r="I3968" t="s">
        <v>14</v>
      </c>
      <c r="J3968" t="s">
        <v>3673</v>
      </c>
      <c r="K3968">
        <v>16</v>
      </c>
      <c r="L3968" t="s">
        <v>5273</v>
      </c>
      <c r="M3968">
        <v>0.806392319465564</v>
      </c>
      <c r="N3968">
        <v>1</v>
      </c>
    </row>
    <row r="3969" spans="1:14">
      <c r="A3969" t="s">
        <v>3694</v>
      </c>
      <c r="B3969">
        <v>2</v>
      </c>
      <c r="C3969">
        <v>148762617</v>
      </c>
      <c r="D3969">
        <v>149520186</v>
      </c>
      <c r="E3969" t="s">
        <v>5197</v>
      </c>
      <c r="F3969">
        <v>0.02</v>
      </c>
      <c r="G3969" t="s">
        <v>5247</v>
      </c>
      <c r="H3969" t="s">
        <v>9055</v>
      </c>
      <c r="I3969" t="s">
        <v>14</v>
      </c>
      <c r="J3969" t="s">
        <v>3673</v>
      </c>
      <c r="K3969">
        <v>16</v>
      </c>
      <c r="L3969" t="s">
        <v>4475</v>
      </c>
      <c r="M3969">
        <v>1.4372521617873901E-3</v>
      </c>
      <c r="N3969">
        <v>0.224426121151272</v>
      </c>
    </row>
    <row r="3970" spans="1:14">
      <c r="A3970" t="s">
        <v>3695</v>
      </c>
      <c r="B3970">
        <v>5</v>
      </c>
      <c r="C3970">
        <v>156348065</v>
      </c>
      <c r="D3970">
        <v>155775075</v>
      </c>
      <c r="E3970" t="s">
        <v>5195</v>
      </c>
      <c r="F3970">
        <v>0.01</v>
      </c>
      <c r="G3970" t="s">
        <v>5247</v>
      </c>
      <c r="H3970" t="s">
        <v>9056</v>
      </c>
      <c r="I3970" t="s">
        <v>10</v>
      </c>
      <c r="J3970" t="s">
        <v>3673</v>
      </c>
      <c r="K3970">
        <v>7</v>
      </c>
      <c r="L3970" t="s">
        <v>4525</v>
      </c>
      <c r="M3970">
        <v>1.7589920479509899E-4</v>
      </c>
      <c r="N3970">
        <v>0.36706792716055803</v>
      </c>
    </row>
    <row r="3971" spans="1:14">
      <c r="A3971" t="s">
        <v>3695</v>
      </c>
      <c r="B3971">
        <v>5</v>
      </c>
      <c r="C3971">
        <v>156348065</v>
      </c>
      <c r="D3971">
        <v>155775075</v>
      </c>
      <c r="E3971" t="s">
        <v>5195</v>
      </c>
      <c r="F3971">
        <v>0.09</v>
      </c>
      <c r="G3971" t="s">
        <v>5247</v>
      </c>
      <c r="H3971" t="s">
        <v>9057</v>
      </c>
      <c r="I3971" t="s">
        <v>13</v>
      </c>
      <c r="J3971" t="s">
        <v>3673</v>
      </c>
      <c r="K3971">
        <v>6</v>
      </c>
      <c r="L3971" t="s">
        <v>4562</v>
      </c>
      <c r="M3971">
        <v>1.0078232144173501E-2</v>
      </c>
      <c r="N3971">
        <v>0.48999588393560201</v>
      </c>
    </row>
    <row r="3972" spans="1:14">
      <c r="A3972" t="s">
        <v>3695</v>
      </c>
      <c r="B3972">
        <v>5</v>
      </c>
      <c r="C3972">
        <v>156348065</v>
      </c>
      <c r="D3972">
        <v>155775075</v>
      </c>
      <c r="E3972" t="s">
        <v>5195</v>
      </c>
      <c r="F3972">
        <v>0.2</v>
      </c>
      <c r="G3972" t="s">
        <v>5247</v>
      </c>
      <c r="H3972" t="s">
        <v>9058</v>
      </c>
      <c r="I3972" t="s">
        <v>14</v>
      </c>
      <c r="J3972" t="s">
        <v>3673</v>
      </c>
      <c r="K3972">
        <v>16</v>
      </c>
      <c r="L3972" t="s">
        <v>4484</v>
      </c>
      <c r="M3972">
        <v>7.2742662037867001E-2</v>
      </c>
      <c r="N3972">
        <v>0.44342194628279502</v>
      </c>
    </row>
    <row r="3973" spans="1:14">
      <c r="A3973" t="s">
        <v>3696</v>
      </c>
      <c r="B3973">
        <v>11</v>
      </c>
      <c r="C3973">
        <v>124736389</v>
      </c>
      <c r="D3973">
        <v>124606285</v>
      </c>
      <c r="E3973" t="s">
        <v>5195</v>
      </c>
      <c r="F3973">
        <v>0.79</v>
      </c>
      <c r="G3973" t="s">
        <v>5247</v>
      </c>
      <c r="H3973" t="s">
        <v>9059</v>
      </c>
      <c r="I3973" t="s">
        <v>14</v>
      </c>
      <c r="J3973" t="s">
        <v>3673</v>
      </c>
      <c r="K3973">
        <v>16</v>
      </c>
      <c r="L3973" t="s">
        <v>4542</v>
      </c>
      <c r="M3973">
        <v>0.54604559112231998</v>
      </c>
      <c r="N3973">
        <v>0.92166195416770602</v>
      </c>
    </row>
    <row r="3974" spans="1:14">
      <c r="A3974" t="s">
        <v>3697</v>
      </c>
      <c r="B3974">
        <v>15</v>
      </c>
      <c r="C3974">
        <v>61562464</v>
      </c>
      <c r="D3974">
        <v>61854663</v>
      </c>
      <c r="E3974" t="s">
        <v>5196</v>
      </c>
      <c r="F3974">
        <v>0.55000000000000004</v>
      </c>
      <c r="G3974" t="s">
        <v>5247</v>
      </c>
      <c r="H3974" t="s">
        <v>9060</v>
      </c>
      <c r="I3974" t="s">
        <v>14</v>
      </c>
      <c r="J3974" t="s">
        <v>3673</v>
      </c>
      <c r="K3974">
        <v>16</v>
      </c>
      <c r="L3974" t="s">
        <v>4531</v>
      </c>
      <c r="M3974">
        <v>0.32120409674385902</v>
      </c>
      <c r="N3974">
        <v>0.75943513520269701</v>
      </c>
    </row>
    <row r="3975" spans="1:14">
      <c r="A3975" t="s">
        <v>3698</v>
      </c>
      <c r="B3975">
        <v>15</v>
      </c>
      <c r="C3975">
        <v>84664594</v>
      </c>
      <c r="D3975">
        <v>85207825</v>
      </c>
      <c r="E3975" t="s">
        <v>5196</v>
      </c>
      <c r="F3975">
        <v>0.76</v>
      </c>
      <c r="G3975" t="s">
        <v>5247</v>
      </c>
      <c r="H3975" t="s">
        <v>9061</v>
      </c>
      <c r="I3975" t="s">
        <v>14</v>
      </c>
      <c r="J3975" t="s">
        <v>3673</v>
      </c>
      <c r="K3975">
        <v>16</v>
      </c>
      <c r="L3975" t="s">
        <v>4440</v>
      </c>
      <c r="M3975">
        <v>0.51511649459244402</v>
      </c>
      <c r="N3975">
        <v>0.90420751152964995</v>
      </c>
    </row>
    <row r="3976" spans="1:14">
      <c r="A3976" t="s">
        <v>3699</v>
      </c>
      <c r="B3976">
        <v>5</v>
      </c>
      <c r="C3976">
        <v>138505171</v>
      </c>
      <c r="D3976">
        <v>137840860</v>
      </c>
      <c r="E3976" t="s">
        <v>5198</v>
      </c>
      <c r="F3976">
        <v>0.36</v>
      </c>
      <c r="G3976" t="s">
        <v>5247</v>
      </c>
      <c r="H3976" t="s">
        <v>9062</v>
      </c>
      <c r="I3976" t="s">
        <v>13</v>
      </c>
      <c r="J3976" t="s">
        <v>3673</v>
      </c>
      <c r="K3976">
        <v>7</v>
      </c>
      <c r="L3976" t="s">
        <v>4445</v>
      </c>
      <c r="M3976">
        <v>0.11960882409175</v>
      </c>
      <c r="N3976">
        <v>0.69960369772692199</v>
      </c>
    </row>
    <row r="3977" spans="1:14">
      <c r="A3977" t="s">
        <v>3699</v>
      </c>
      <c r="B3977">
        <v>5</v>
      </c>
      <c r="C3977">
        <v>138505171</v>
      </c>
      <c r="D3977">
        <v>137840860</v>
      </c>
      <c r="E3977" t="s">
        <v>5198</v>
      </c>
      <c r="F3977">
        <v>0.38</v>
      </c>
      <c r="G3977" t="s">
        <v>5247</v>
      </c>
      <c r="H3977" t="s">
        <v>9063</v>
      </c>
      <c r="I3977" t="s">
        <v>14</v>
      </c>
      <c r="J3977" t="s">
        <v>3673</v>
      </c>
      <c r="K3977">
        <v>16</v>
      </c>
      <c r="L3977" t="s">
        <v>4441</v>
      </c>
      <c r="M3977">
        <v>0.18839871074100001</v>
      </c>
      <c r="N3977">
        <v>0.61806713258726498</v>
      </c>
    </row>
    <row r="3978" spans="1:14">
      <c r="A3978" t="s">
        <v>3700</v>
      </c>
      <c r="B3978">
        <v>6</v>
      </c>
      <c r="C3978">
        <v>27176104</v>
      </c>
      <c r="D3978">
        <v>27143883</v>
      </c>
      <c r="E3978" t="s">
        <v>5195</v>
      </c>
      <c r="F3978">
        <v>0.94</v>
      </c>
      <c r="G3978" t="s">
        <v>5247</v>
      </c>
      <c r="H3978" t="s">
        <v>9064</v>
      </c>
      <c r="I3978" t="s">
        <v>14</v>
      </c>
      <c r="J3978" t="s">
        <v>3673</v>
      </c>
      <c r="K3978">
        <v>16</v>
      </c>
      <c r="L3978" t="s">
        <v>4504</v>
      </c>
      <c r="M3978">
        <v>0.71999287869752804</v>
      </c>
      <c r="N3978">
        <v>0.98963236243216801</v>
      </c>
    </row>
    <row r="3979" spans="1:14">
      <c r="A3979" t="s">
        <v>3701</v>
      </c>
      <c r="B3979">
        <v>8</v>
      </c>
      <c r="C3979">
        <v>18565413</v>
      </c>
      <c r="D3979">
        <v>18422923</v>
      </c>
      <c r="E3979" t="s">
        <v>5197</v>
      </c>
      <c r="F3979">
        <v>0.09</v>
      </c>
      <c r="G3979" t="s">
        <v>5247</v>
      </c>
      <c r="H3979" t="s">
        <v>9065</v>
      </c>
      <c r="I3979" t="s">
        <v>10</v>
      </c>
      <c r="J3979" t="s">
        <v>3673</v>
      </c>
      <c r="K3979">
        <v>5</v>
      </c>
      <c r="L3979" t="s">
        <v>4562</v>
      </c>
      <c r="M3979">
        <v>8.6822393793578104E-3</v>
      </c>
      <c r="N3979">
        <v>0.52759338174284498</v>
      </c>
    </row>
    <row r="3980" spans="1:14">
      <c r="A3980" t="s">
        <v>3701</v>
      </c>
      <c r="B3980">
        <v>8</v>
      </c>
      <c r="C3980">
        <v>18565413</v>
      </c>
      <c r="D3980">
        <v>18422923</v>
      </c>
      <c r="E3980" t="s">
        <v>5197</v>
      </c>
      <c r="F3980">
        <v>7.0000000000000007E-2</v>
      </c>
      <c r="G3980" t="s">
        <v>5247</v>
      </c>
      <c r="H3980" t="s">
        <v>9066</v>
      </c>
      <c r="I3980" t="s">
        <v>13</v>
      </c>
      <c r="J3980" t="s">
        <v>3673</v>
      </c>
      <c r="K3980">
        <v>6</v>
      </c>
      <c r="L3980" t="s">
        <v>4543</v>
      </c>
      <c r="M3980">
        <v>6.3652686117132099E-3</v>
      </c>
      <c r="N3980">
        <v>0.469322218984149</v>
      </c>
    </row>
    <row r="3981" spans="1:14">
      <c r="A3981" t="s">
        <v>3701</v>
      </c>
      <c r="B3981">
        <v>8</v>
      </c>
      <c r="C3981">
        <v>18565413</v>
      </c>
      <c r="D3981">
        <v>18422923</v>
      </c>
      <c r="E3981" t="s">
        <v>5197</v>
      </c>
      <c r="F3981">
        <v>0.28000000000000003</v>
      </c>
      <c r="G3981" t="s">
        <v>5247</v>
      </c>
      <c r="H3981" t="s">
        <v>9067</v>
      </c>
      <c r="I3981" t="s">
        <v>14</v>
      </c>
      <c r="J3981" t="s">
        <v>3673</v>
      </c>
      <c r="K3981">
        <v>16</v>
      </c>
      <c r="L3981" t="s">
        <v>4558</v>
      </c>
      <c r="M3981">
        <v>0.120490916853126</v>
      </c>
      <c r="N3981">
        <v>0.52469646258202596</v>
      </c>
    </row>
    <row r="3982" spans="1:14">
      <c r="A3982" t="s">
        <v>3702</v>
      </c>
      <c r="B3982">
        <v>8</v>
      </c>
      <c r="C3982">
        <v>4325535</v>
      </c>
      <c r="D3982">
        <v>4183057</v>
      </c>
      <c r="E3982" t="s">
        <v>5198</v>
      </c>
      <c r="F3982">
        <v>0</v>
      </c>
      <c r="G3982" t="s">
        <v>5247</v>
      </c>
      <c r="H3982" t="s">
        <v>9068</v>
      </c>
      <c r="I3982" t="s">
        <v>14</v>
      </c>
      <c r="J3982" t="s">
        <v>3673</v>
      </c>
      <c r="K3982">
        <v>16</v>
      </c>
      <c r="L3982" t="s">
        <v>5247</v>
      </c>
      <c r="M3982">
        <v>0</v>
      </c>
      <c r="N3982">
        <v>0.193607680534436</v>
      </c>
    </row>
    <row r="3983" spans="1:14">
      <c r="A3983" t="s">
        <v>3703</v>
      </c>
      <c r="B3983">
        <v>2</v>
      </c>
      <c r="C3983">
        <v>200296048</v>
      </c>
      <c r="D3983">
        <v>201160771</v>
      </c>
      <c r="E3983" t="s">
        <v>5195</v>
      </c>
      <c r="F3983">
        <v>0.12</v>
      </c>
      <c r="G3983" t="s">
        <v>5247</v>
      </c>
      <c r="H3983" t="s">
        <v>9069</v>
      </c>
      <c r="I3983" t="s">
        <v>14</v>
      </c>
      <c r="J3983" t="s">
        <v>3673</v>
      </c>
      <c r="K3983">
        <v>16</v>
      </c>
      <c r="L3983" t="s">
        <v>4457</v>
      </c>
      <c r="M3983">
        <v>3.2767774577422103E-2</v>
      </c>
      <c r="N3983">
        <v>0.35437406262874999</v>
      </c>
    </row>
    <row r="3984" spans="1:14">
      <c r="A3984" t="s">
        <v>3704</v>
      </c>
      <c r="B3984">
        <v>2</v>
      </c>
      <c r="C3984">
        <v>22531594</v>
      </c>
      <c r="D3984">
        <v>22754466</v>
      </c>
      <c r="E3984" t="s">
        <v>5196</v>
      </c>
      <c r="F3984">
        <v>0.01</v>
      </c>
      <c r="G3984" t="s">
        <v>5247</v>
      </c>
      <c r="H3984" t="s">
        <v>9070</v>
      </c>
      <c r="I3984" t="s">
        <v>10</v>
      </c>
      <c r="J3984" t="s">
        <v>3673</v>
      </c>
      <c r="K3984">
        <v>5</v>
      </c>
      <c r="L3984" t="s">
        <v>4525</v>
      </c>
      <c r="M3984">
        <v>1.26892702875587E-4</v>
      </c>
      <c r="N3984">
        <v>0.44566592278463601</v>
      </c>
    </row>
    <row r="3985" spans="1:14">
      <c r="A3985" t="s">
        <v>3704</v>
      </c>
      <c r="B3985">
        <v>2</v>
      </c>
      <c r="C3985">
        <v>22531594</v>
      </c>
      <c r="D3985">
        <v>22754466</v>
      </c>
      <c r="E3985" t="s">
        <v>5196</v>
      </c>
      <c r="F3985">
        <v>0</v>
      </c>
      <c r="G3985" t="s">
        <v>5247</v>
      </c>
      <c r="H3985" t="s">
        <v>9071</v>
      </c>
      <c r="I3985" t="s">
        <v>13</v>
      </c>
      <c r="J3985" t="s">
        <v>3673</v>
      </c>
      <c r="K3985">
        <v>6</v>
      </c>
      <c r="L3985" t="s">
        <v>5247</v>
      </c>
      <c r="M3985">
        <v>0</v>
      </c>
      <c r="N3985">
        <v>0.39033428790216501</v>
      </c>
    </row>
    <row r="3986" spans="1:14">
      <c r="A3986" t="s">
        <v>3704</v>
      </c>
      <c r="B3986">
        <v>2</v>
      </c>
      <c r="C3986">
        <v>22531594</v>
      </c>
      <c r="D3986">
        <v>22754466</v>
      </c>
      <c r="E3986" t="s">
        <v>5196</v>
      </c>
      <c r="F3986">
        <v>0.44</v>
      </c>
      <c r="G3986" t="s">
        <v>5247</v>
      </c>
      <c r="H3986" t="s">
        <v>9072</v>
      </c>
      <c r="I3986" t="s">
        <v>14</v>
      </c>
      <c r="J3986" t="s">
        <v>3673</v>
      </c>
      <c r="K3986">
        <v>16</v>
      </c>
      <c r="L3986" t="s">
        <v>4466</v>
      </c>
      <c r="M3986">
        <v>0.23289317755854699</v>
      </c>
      <c r="N3986">
        <v>0.67033974410558494</v>
      </c>
    </row>
    <row r="3987" spans="1:14">
      <c r="A3987" t="s">
        <v>3705</v>
      </c>
      <c r="B3987">
        <v>5</v>
      </c>
      <c r="C3987">
        <v>140142743</v>
      </c>
      <c r="D3987">
        <v>139522328</v>
      </c>
      <c r="E3987" t="s">
        <v>5197</v>
      </c>
      <c r="F3987">
        <v>0.41</v>
      </c>
      <c r="G3987" t="s">
        <v>5247</v>
      </c>
      <c r="H3987" t="s">
        <v>9073</v>
      </c>
      <c r="I3987" t="s">
        <v>14</v>
      </c>
      <c r="J3987" t="s">
        <v>3673</v>
      </c>
      <c r="K3987">
        <v>16</v>
      </c>
      <c r="L3987" t="s">
        <v>5201</v>
      </c>
      <c r="M3987">
        <v>0.210313388487576</v>
      </c>
      <c r="N3987">
        <v>0.64453599400862305</v>
      </c>
    </row>
    <row r="3988" spans="1:14">
      <c r="A3988" t="s">
        <v>3706</v>
      </c>
      <c r="B3988">
        <v>17</v>
      </c>
      <c r="C3988">
        <v>7646363</v>
      </c>
      <c r="D3988">
        <v>7549681</v>
      </c>
      <c r="E3988" t="s">
        <v>5198</v>
      </c>
      <c r="F3988">
        <v>0.57999999999999996</v>
      </c>
      <c r="G3988" t="s">
        <v>5247</v>
      </c>
      <c r="H3988" t="s">
        <v>9074</v>
      </c>
      <c r="I3988" t="s">
        <v>10</v>
      </c>
      <c r="J3988" t="s">
        <v>3673</v>
      </c>
      <c r="K3988">
        <v>5</v>
      </c>
      <c r="L3988" t="s">
        <v>4461</v>
      </c>
      <c r="M3988">
        <v>0.21805936098239501</v>
      </c>
      <c r="N3988">
        <v>0.87242344465229704</v>
      </c>
    </row>
    <row r="3989" spans="1:14">
      <c r="A3989" t="s">
        <v>3706</v>
      </c>
      <c r="B3989">
        <v>17</v>
      </c>
      <c r="C3989">
        <v>7646363</v>
      </c>
      <c r="D3989">
        <v>7549681</v>
      </c>
      <c r="E3989" t="s">
        <v>5198</v>
      </c>
      <c r="F3989">
        <v>0.56000000000000005</v>
      </c>
      <c r="G3989" t="s">
        <v>5247</v>
      </c>
      <c r="H3989" t="s">
        <v>9075</v>
      </c>
      <c r="I3989" t="s">
        <v>13</v>
      </c>
      <c r="J3989" t="s">
        <v>3673</v>
      </c>
      <c r="K3989">
        <v>7</v>
      </c>
      <c r="L3989" t="s">
        <v>4453</v>
      </c>
      <c r="M3989">
        <v>0.242498719324894</v>
      </c>
      <c r="N3989">
        <v>0.834981628467104</v>
      </c>
    </row>
    <row r="3990" spans="1:14">
      <c r="A3990" t="s">
        <v>3706</v>
      </c>
      <c r="B3990">
        <v>17</v>
      </c>
      <c r="C3990">
        <v>7646363</v>
      </c>
      <c r="D3990">
        <v>7549681</v>
      </c>
      <c r="E3990" t="s">
        <v>5198</v>
      </c>
      <c r="F3990">
        <v>0.53</v>
      </c>
      <c r="G3990" t="s">
        <v>5247</v>
      </c>
      <c r="H3990" t="s">
        <v>9076</v>
      </c>
      <c r="I3990" t="s">
        <v>14</v>
      </c>
      <c r="J3990" t="s">
        <v>3673</v>
      </c>
      <c r="K3990">
        <v>16</v>
      </c>
      <c r="L3990" t="s">
        <v>4535</v>
      </c>
      <c r="M3990">
        <v>0.304506975477288</v>
      </c>
      <c r="N3990">
        <v>0.74387656369064603</v>
      </c>
    </row>
    <row r="3991" spans="1:14">
      <c r="A3991" t="s">
        <v>3707</v>
      </c>
      <c r="B3991">
        <v>8</v>
      </c>
      <c r="C3991">
        <v>110549276</v>
      </c>
      <c r="D3991">
        <v>111561505</v>
      </c>
      <c r="E3991" t="s">
        <v>5198</v>
      </c>
      <c r="F3991">
        <v>0</v>
      </c>
      <c r="G3991" t="s">
        <v>5247</v>
      </c>
      <c r="H3991" t="s">
        <v>9077</v>
      </c>
      <c r="I3991" t="s">
        <v>14</v>
      </c>
      <c r="J3991" t="s">
        <v>3673</v>
      </c>
      <c r="K3991">
        <v>16</v>
      </c>
      <c r="L3991" t="s">
        <v>5247</v>
      </c>
      <c r="M3991">
        <v>0</v>
      </c>
      <c r="N3991">
        <v>0.193607680534436</v>
      </c>
    </row>
    <row r="3992" spans="1:14">
      <c r="A3992" t="s">
        <v>3708</v>
      </c>
      <c r="B3992">
        <v>1</v>
      </c>
      <c r="C3992">
        <v>8435530</v>
      </c>
      <c r="D3992">
        <v>8495590</v>
      </c>
      <c r="E3992" t="s">
        <v>5198</v>
      </c>
      <c r="F3992">
        <v>0.09</v>
      </c>
      <c r="G3992" t="s">
        <v>5247</v>
      </c>
      <c r="H3992" t="s">
        <v>9078</v>
      </c>
      <c r="I3992" t="s">
        <v>14</v>
      </c>
      <c r="J3992" t="s">
        <v>3673</v>
      </c>
      <c r="K3992">
        <v>16</v>
      </c>
      <c r="L3992" t="s">
        <v>4562</v>
      </c>
      <c r="M3992">
        <v>2.0525132161091801E-2</v>
      </c>
      <c r="N3992">
        <v>0.31823316587714601</v>
      </c>
    </row>
    <row r="3993" spans="1:14">
      <c r="A3993" t="s">
        <v>3709</v>
      </c>
      <c r="B3993">
        <v>7</v>
      </c>
      <c r="C3993">
        <v>111101521</v>
      </c>
      <c r="D3993">
        <v>110741577</v>
      </c>
      <c r="E3993" t="s">
        <v>5197</v>
      </c>
      <c r="F3993">
        <v>0.56000000000000005</v>
      </c>
      <c r="G3993" t="s">
        <v>5247</v>
      </c>
      <c r="H3993" t="s">
        <v>9079</v>
      </c>
      <c r="I3993" t="s">
        <v>13</v>
      </c>
      <c r="J3993" t="s">
        <v>3673</v>
      </c>
      <c r="K3993">
        <v>5</v>
      </c>
      <c r="L3993" t="s">
        <v>4453</v>
      </c>
      <c r="M3993">
        <v>0.205699320913071</v>
      </c>
      <c r="N3993">
        <v>0.86216278331294804</v>
      </c>
    </row>
    <row r="3994" spans="1:14">
      <c r="A3994" t="s">
        <v>3709</v>
      </c>
      <c r="B3994">
        <v>7</v>
      </c>
      <c r="C3994">
        <v>111101521</v>
      </c>
      <c r="D3994">
        <v>110741577</v>
      </c>
      <c r="E3994" t="s">
        <v>5197</v>
      </c>
      <c r="F3994">
        <v>0.41</v>
      </c>
      <c r="G3994" t="s">
        <v>5247</v>
      </c>
      <c r="H3994" t="s">
        <v>9080</v>
      </c>
      <c r="I3994" t="s">
        <v>14</v>
      </c>
      <c r="J3994" t="s">
        <v>3673</v>
      </c>
      <c r="K3994">
        <v>16</v>
      </c>
      <c r="L3994" t="s">
        <v>5201</v>
      </c>
      <c r="M3994">
        <v>0.210313388487576</v>
      </c>
      <c r="N3994">
        <v>0.64453599400862305</v>
      </c>
    </row>
    <row r="3995" spans="1:14">
      <c r="A3995" t="s">
        <v>3710</v>
      </c>
      <c r="B3995">
        <v>5</v>
      </c>
      <c r="C3995">
        <v>153274919</v>
      </c>
      <c r="D3995">
        <v>152654479</v>
      </c>
      <c r="E3995" t="s">
        <v>5195</v>
      </c>
      <c r="F3995">
        <v>0</v>
      </c>
      <c r="G3995" t="s">
        <v>5247</v>
      </c>
      <c r="H3995" t="s">
        <v>9081</v>
      </c>
      <c r="I3995" t="s">
        <v>14</v>
      </c>
      <c r="J3995" t="s">
        <v>3673</v>
      </c>
      <c r="K3995">
        <v>16</v>
      </c>
      <c r="L3995" t="s">
        <v>5247</v>
      </c>
      <c r="M3995">
        <v>0</v>
      </c>
      <c r="N3995">
        <v>0.193607680534436</v>
      </c>
    </row>
    <row r="3996" spans="1:14">
      <c r="A3996" t="s">
        <v>3711</v>
      </c>
      <c r="B3996">
        <v>18</v>
      </c>
      <c r="C3996">
        <v>55584331</v>
      </c>
      <c r="D3996">
        <v>53251562</v>
      </c>
      <c r="E3996" t="s">
        <v>5197</v>
      </c>
      <c r="F3996">
        <v>0</v>
      </c>
      <c r="G3996" t="s">
        <v>5247</v>
      </c>
      <c r="H3996" t="s">
        <v>9082</v>
      </c>
      <c r="I3996" t="s">
        <v>14</v>
      </c>
      <c r="J3996" t="s">
        <v>3673</v>
      </c>
      <c r="K3996">
        <v>16</v>
      </c>
      <c r="L3996" t="s">
        <v>5247</v>
      </c>
      <c r="M3996">
        <v>0</v>
      </c>
      <c r="N3996">
        <v>0.193607680534436</v>
      </c>
    </row>
    <row r="3997" spans="1:14">
      <c r="A3997" t="s">
        <v>3712</v>
      </c>
      <c r="B3997">
        <v>4</v>
      </c>
      <c r="C3997">
        <v>94871365</v>
      </c>
      <c r="D3997">
        <v>95792516</v>
      </c>
      <c r="E3997" t="s">
        <v>5195</v>
      </c>
      <c r="F3997">
        <v>0</v>
      </c>
      <c r="G3997" t="s">
        <v>5247</v>
      </c>
      <c r="H3997" t="s">
        <v>9083</v>
      </c>
      <c r="I3997" t="s">
        <v>14</v>
      </c>
      <c r="J3997" t="s">
        <v>3673</v>
      </c>
      <c r="K3997">
        <v>16</v>
      </c>
      <c r="L3997" t="s">
        <v>5247</v>
      </c>
      <c r="M3997">
        <v>0</v>
      </c>
      <c r="N3997">
        <v>0.193607680534436</v>
      </c>
    </row>
    <row r="3998" spans="1:14">
      <c r="A3998" t="s">
        <v>3713</v>
      </c>
      <c r="B3998">
        <v>2</v>
      </c>
      <c r="C3998">
        <v>200282053</v>
      </c>
      <c r="D3998">
        <v>201146776</v>
      </c>
      <c r="E3998" t="s">
        <v>5195</v>
      </c>
      <c r="F3998">
        <v>0.99</v>
      </c>
      <c r="G3998" t="s">
        <v>5247</v>
      </c>
      <c r="H3998" t="s">
        <v>9084</v>
      </c>
      <c r="I3998" t="s">
        <v>14</v>
      </c>
      <c r="J3998" t="s">
        <v>3673</v>
      </c>
      <c r="K3998">
        <v>16</v>
      </c>
      <c r="L3998" t="s">
        <v>4521</v>
      </c>
      <c r="M3998">
        <v>0.79064966104561196</v>
      </c>
      <c r="N3998">
        <v>0.99961481203064095</v>
      </c>
    </row>
    <row r="3999" spans="1:14">
      <c r="A3999" t="s">
        <v>3714</v>
      </c>
      <c r="B3999">
        <v>10</v>
      </c>
      <c r="C3999">
        <v>18445599</v>
      </c>
      <c r="D3999">
        <v>18734528</v>
      </c>
      <c r="E3999" t="s">
        <v>5198</v>
      </c>
      <c r="F3999">
        <v>0.79</v>
      </c>
      <c r="G3999" t="s">
        <v>5247</v>
      </c>
      <c r="H3999" t="s">
        <v>9085</v>
      </c>
      <c r="I3999" t="s">
        <v>14</v>
      </c>
      <c r="J3999" t="s">
        <v>3673</v>
      </c>
      <c r="K3999">
        <v>16</v>
      </c>
      <c r="L3999" t="s">
        <v>4542</v>
      </c>
      <c r="M3999">
        <v>0.54604559112231998</v>
      </c>
      <c r="N3999">
        <v>0.92166195416770602</v>
      </c>
    </row>
    <row r="4000" spans="1:14">
      <c r="A4000" t="s">
        <v>3715</v>
      </c>
      <c r="B4000">
        <v>6</v>
      </c>
      <c r="C4000">
        <v>28246920</v>
      </c>
      <c r="D4000">
        <v>28214698</v>
      </c>
      <c r="E4000" t="s">
        <v>5197</v>
      </c>
      <c r="F4000">
        <v>1</v>
      </c>
      <c r="G4000" t="s">
        <v>5247</v>
      </c>
      <c r="H4000" t="s">
        <v>9086</v>
      </c>
      <c r="I4000" t="s">
        <v>14</v>
      </c>
      <c r="J4000" t="s">
        <v>3673</v>
      </c>
      <c r="K4000">
        <v>16</v>
      </c>
      <c r="L4000" t="s">
        <v>5273</v>
      </c>
      <c r="M4000">
        <v>0.806392319465564</v>
      </c>
      <c r="N4000">
        <v>1</v>
      </c>
    </row>
    <row r="4001" spans="1:14">
      <c r="A4001" t="s">
        <v>3716</v>
      </c>
      <c r="B4001">
        <v>2</v>
      </c>
      <c r="C4001">
        <v>198056477</v>
      </c>
      <c r="D4001">
        <v>198921201</v>
      </c>
      <c r="E4001" t="s">
        <v>5198</v>
      </c>
      <c r="F4001">
        <v>0</v>
      </c>
      <c r="G4001" t="s">
        <v>5247</v>
      </c>
      <c r="H4001" t="s">
        <v>9087</v>
      </c>
      <c r="I4001" t="s">
        <v>10</v>
      </c>
      <c r="J4001" t="s">
        <v>3673</v>
      </c>
      <c r="K4001">
        <v>7</v>
      </c>
      <c r="L4001" t="s">
        <v>5247</v>
      </c>
      <c r="M4001">
        <v>0</v>
      </c>
      <c r="N4001">
        <v>0.35433043506668699</v>
      </c>
    </row>
    <row r="4002" spans="1:14">
      <c r="A4002" t="s">
        <v>3716</v>
      </c>
      <c r="B4002">
        <v>2</v>
      </c>
      <c r="C4002">
        <v>198056477</v>
      </c>
      <c r="D4002">
        <v>198921201</v>
      </c>
      <c r="E4002" t="s">
        <v>5198</v>
      </c>
      <c r="F4002">
        <v>0</v>
      </c>
      <c r="G4002" t="s">
        <v>5247</v>
      </c>
      <c r="H4002" t="s">
        <v>9088</v>
      </c>
      <c r="I4002" t="s">
        <v>13</v>
      </c>
      <c r="J4002" t="s">
        <v>3673</v>
      </c>
      <c r="K4002">
        <v>7</v>
      </c>
      <c r="L4002" t="s">
        <v>5247</v>
      </c>
      <c r="M4002">
        <v>0</v>
      </c>
      <c r="N4002">
        <v>0.35433043506668699</v>
      </c>
    </row>
    <row r="4003" spans="1:14">
      <c r="A4003" t="s">
        <v>3716</v>
      </c>
      <c r="B4003">
        <v>2</v>
      </c>
      <c r="C4003">
        <v>198056477</v>
      </c>
      <c r="D4003">
        <v>198921201</v>
      </c>
      <c r="E4003" t="s">
        <v>5198</v>
      </c>
      <c r="F4003">
        <v>0.04</v>
      </c>
      <c r="G4003" t="s">
        <v>5247</v>
      </c>
      <c r="H4003" t="s">
        <v>9089</v>
      </c>
      <c r="I4003" t="s">
        <v>14</v>
      </c>
      <c r="J4003" t="s">
        <v>3673</v>
      </c>
      <c r="K4003">
        <v>16</v>
      </c>
      <c r="L4003" t="s">
        <v>4479</v>
      </c>
      <c r="M4003">
        <v>5.0993162064629704E-3</v>
      </c>
      <c r="N4003">
        <v>0.25301974988521903</v>
      </c>
    </row>
    <row r="4004" spans="1:14">
      <c r="A4004" t="s">
        <v>3717</v>
      </c>
      <c r="B4004">
        <v>11</v>
      </c>
      <c r="C4004">
        <v>83488233</v>
      </c>
      <c r="D4004">
        <v>83199276</v>
      </c>
      <c r="E4004" t="s">
        <v>5197</v>
      </c>
      <c r="F4004">
        <v>0</v>
      </c>
      <c r="G4004" t="s">
        <v>5247</v>
      </c>
      <c r="H4004" t="s">
        <v>9090</v>
      </c>
      <c r="I4004" t="s">
        <v>10</v>
      </c>
      <c r="J4004" t="s">
        <v>3673</v>
      </c>
      <c r="K4004">
        <v>5</v>
      </c>
      <c r="L4004" t="s">
        <v>5247</v>
      </c>
      <c r="M4004">
        <v>3.1392529421349397E-17</v>
      </c>
      <c r="N4004">
        <v>0.43448246478317498</v>
      </c>
    </row>
    <row r="4005" spans="1:14">
      <c r="A4005" t="s">
        <v>3717</v>
      </c>
      <c r="B4005">
        <v>11</v>
      </c>
      <c r="C4005">
        <v>83488233</v>
      </c>
      <c r="D4005">
        <v>83199276</v>
      </c>
      <c r="E4005" t="s">
        <v>5197</v>
      </c>
      <c r="F4005">
        <v>0.12</v>
      </c>
      <c r="G4005" t="s">
        <v>5247</v>
      </c>
      <c r="H4005" t="s">
        <v>9091</v>
      </c>
      <c r="I4005" t="s">
        <v>13</v>
      </c>
      <c r="J4005" t="s">
        <v>3673</v>
      </c>
      <c r="K4005">
        <v>6</v>
      </c>
      <c r="L4005" t="s">
        <v>4457</v>
      </c>
      <c r="M4005">
        <v>1.6890738358879599E-2</v>
      </c>
      <c r="N4005">
        <v>0.51976332044676599</v>
      </c>
    </row>
    <row r="4006" spans="1:14">
      <c r="A4006" t="s">
        <v>3717</v>
      </c>
      <c r="B4006">
        <v>11</v>
      </c>
      <c r="C4006">
        <v>83488233</v>
      </c>
      <c r="D4006">
        <v>83199276</v>
      </c>
      <c r="E4006" t="s">
        <v>5197</v>
      </c>
      <c r="F4006">
        <v>0.6</v>
      </c>
      <c r="G4006" t="s">
        <v>5247</v>
      </c>
      <c r="H4006" t="s">
        <v>9092</v>
      </c>
      <c r="I4006" t="s">
        <v>14</v>
      </c>
      <c r="J4006" t="s">
        <v>3673</v>
      </c>
      <c r="K4006">
        <v>16</v>
      </c>
      <c r="L4006" t="s">
        <v>4486</v>
      </c>
      <c r="M4006">
        <v>0.36421214799474599</v>
      </c>
      <c r="N4006">
        <v>0.79706631589836696</v>
      </c>
    </row>
    <row r="4007" spans="1:14">
      <c r="A4007" t="s">
        <v>3718</v>
      </c>
      <c r="B4007">
        <v>3</v>
      </c>
      <c r="C4007">
        <v>161774043</v>
      </c>
      <c r="D4007">
        <v>161491831</v>
      </c>
      <c r="E4007" t="s">
        <v>5197</v>
      </c>
      <c r="F4007">
        <v>0</v>
      </c>
      <c r="G4007" t="s">
        <v>5247</v>
      </c>
      <c r="H4007" t="s">
        <v>9093</v>
      </c>
      <c r="I4007" t="s">
        <v>13</v>
      </c>
      <c r="J4007" t="s">
        <v>3673</v>
      </c>
      <c r="K4007">
        <v>5</v>
      </c>
      <c r="L4007" t="s">
        <v>5247</v>
      </c>
      <c r="M4007">
        <v>3.1392529421349397E-17</v>
      </c>
      <c r="N4007">
        <v>0.43448246478317498</v>
      </c>
    </row>
    <row r="4008" spans="1:14">
      <c r="A4008" t="s">
        <v>3718</v>
      </c>
      <c r="B4008">
        <v>3</v>
      </c>
      <c r="C4008">
        <v>161774043</v>
      </c>
      <c r="D4008">
        <v>161491831</v>
      </c>
      <c r="E4008" t="s">
        <v>5197</v>
      </c>
      <c r="F4008">
        <v>0.6</v>
      </c>
      <c r="G4008" t="s">
        <v>5247</v>
      </c>
      <c r="H4008" t="s">
        <v>9094</v>
      </c>
      <c r="I4008" t="s">
        <v>14</v>
      </c>
      <c r="J4008" t="s">
        <v>3673</v>
      </c>
      <c r="K4008">
        <v>16</v>
      </c>
      <c r="L4008" t="s">
        <v>4486</v>
      </c>
      <c r="M4008">
        <v>0.36421214799474599</v>
      </c>
      <c r="N4008">
        <v>0.79706631589836696</v>
      </c>
    </row>
    <row r="4009" spans="1:14">
      <c r="A4009" t="s">
        <v>3719</v>
      </c>
      <c r="B4009">
        <v>12</v>
      </c>
      <c r="C4009">
        <v>2235794</v>
      </c>
      <c r="D4009">
        <v>2344960</v>
      </c>
      <c r="E4009" t="s">
        <v>5198</v>
      </c>
      <c r="F4009">
        <v>0.25</v>
      </c>
      <c r="G4009" t="s">
        <v>5247</v>
      </c>
      <c r="H4009" t="s">
        <v>9095</v>
      </c>
      <c r="I4009" t="s">
        <v>14</v>
      </c>
      <c r="J4009" t="s">
        <v>3673</v>
      </c>
      <c r="K4009">
        <v>16</v>
      </c>
      <c r="L4009" t="s">
        <v>4506</v>
      </c>
      <c r="M4009">
        <v>0.10182067491213</v>
      </c>
      <c r="N4009">
        <v>0.49498316535508802</v>
      </c>
    </row>
    <row r="4010" spans="1:14">
      <c r="A4010" t="s">
        <v>3720</v>
      </c>
      <c r="B4010">
        <v>9</v>
      </c>
      <c r="C4010">
        <v>82467984</v>
      </c>
      <c r="D4010">
        <v>85082899</v>
      </c>
      <c r="E4010" t="s">
        <v>5195</v>
      </c>
      <c r="F4010">
        <v>0.4</v>
      </c>
      <c r="G4010" t="s">
        <v>5247</v>
      </c>
      <c r="H4010" t="s">
        <v>9096</v>
      </c>
      <c r="I4010" t="s">
        <v>10</v>
      </c>
      <c r="J4010" t="s">
        <v>3673</v>
      </c>
      <c r="K4010">
        <v>5</v>
      </c>
      <c r="L4010" t="s">
        <v>4530</v>
      </c>
      <c r="M4010">
        <v>0.117620774232648</v>
      </c>
      <c r="N4010">
        <v>0.76927571872398703</v>
      </c>
    </row>
    <row r="4011" spans="1:14">
      <c r="A4011" t="s">
        <v>3720</v>
      </c>
      <c r="B4011">
        <v>9</v>
      </c>
      <c r="C4011">
        <v>82467984</v>
      </c>
      <c r="D4011">
        <v>85082899</v>
      </c>
      <c r="E4011" t="s">
        <v>5195</v>
      </c>
      <c r="F4011">
        <v>0.35</v>
      </c>
      <c r="G4011" t="s">
        <v>5247</v>
      </c>
      <c r="H4011" t="s">
        <v>9097</v>
      </c>
      <c r="I4011" t="s">
        <v>14</v>
      </c>
      <c r="J4011" t="s">
        <v>3673</v>
      </c>
      <c r="K4011">
        <v>16</v>
      </c>
      <c r="L4011" t="s">
        <v>4489</v>
      </c>
      <c r="M4011">
        <v>0.16717058820748501</v>
      </c>
      <c r="N4011">
        <v>0.59091171595284597</v>
      </c>
    </row>
    <row r="4012" spans="1:14">
      <c r="A4012" t="s">
        <v>3721</v>
      </c>
      <c r="B4012">
        <v>19</v>
      </c>
      <c r="C4012">
        <v>30496516</v>
      </c>
      <c r="D4012">
        <v>30987423</v>
      </c>
      <c r="E4012" t="s">
        <v>5198</v>
      </c>
      <c r="F4012">
        <v>0.11</v>
      </c>
      <c r="G4012" t="s">
        <v>5247</v>
      </c>
      <c r="H4012" t="s">
        <v>9098</v>
      </c>
      <c r="I4012" t="s">
        <v>14</v>
      </c>
      <c r="J4012" t="s">
        <v>3673</v>
      </c>
      <c r="K4012">
        <v>16</v>
      </c>
      <c r="L4012" t="s">
        <v>4483</v>
      </c>
      <c r="M4012">
        <v>2.8486301613217201E-2</v>
      </c>
      <c r="N4012">
        <v>0.34252768920364302</v>
      </c>
    </row>
    <row r="4013" spans="1:14">
      <c r="A4013" t="s">
        <v>3722</v>
      </c>
      <c r="B4013">
        <v>6</v>
      </c>
      <c r="C4013">
        <v>33547743</v>
      </c>
      <c r="D4013">
        <v>33515520</v>
      </c>
      <c r="E4013" t="s">
        <v>5196</v>
      </c>
      <c r="F4013">
        <v>0.89</v>
      </c>
      <c r="G4013" t="s">
        <v>5247</v>
      </c>
      <c r="H4013" t="s">
        <v>9099</v>
      </c>
      <c r="I4013" t="s">
        <v>10</v>
      </c>
      <c r="J4013" t="s">
        <v>3673</v>
      </c>
      <c r="K4013">
        <v>6</v>
      </c>
      <c r="L4013" t="s">
        <v>4462</v>
      </c>
      <c r="M4013">
        <v>0.49000398637398002</v>
      </c>
      <c r="N4013">
        <v>0.98553526906233202</v>
      </c>
    </row>
    <row r="4014" spans="1:14">
      <c r="A4014" t="s">
        <v>3722</v>
      </c>
      <c r="B4014">
        <v>6</v>
      </c>
      <c r="C4014">
        <v>33547743</v>
      </c>
      <c r="D4014">
        <v>33515520</v>
      </c>
      <c r="E4014" t="s">
        <v>5196</v>
      </c>
      <c r="F4014">
        <v>0.69</v>
      </c>
      <c r="G4014" t="s">
        <v>5247</v>
      </c>
      <c r="H4014" t="s">
        <v>9100</v>
      </c>
      <c r="I4014" t="s">
        <v>13</v>
      </c>
      <c r="J4014" t="s">
        <v>3673</v>
      </c>
      <c r="K4014">
        <v>7</v>
      </c>
      <c r="L4014" t="s">
        <v>4566</v>
      </c>
      <c r="M4014">
        <v>0.33926296729649302</v>
      </c>
      <c r="N4014">
        <v>0.90609146737816604</v>
      </c>
    </row>
    <row r="4015" spans="1:14">
      <c r="A4015" t="s">
        <v>3722</v>
      </c>
      <c r="B4015">
        <v>6</v>
      </c>
      <c r="C4015">
        <v>33547743</v>
      </c>
      <c r="D4015">
        <v>33515520</v>
      </c>
      <c r="E4015" t="s">
        <v>5196</v>
      </c>
      <c r="F4015">
        <v>0.92</v>
      </c>
      <c r="G4015" t="s">
        <v>5247</v>
      </c>
      <c r="H4015" t="s">
        <v>9101</v>
      </c>
      <c r="I4015" t="s">
        <v>14</v>
      </c>
      <c r="J4015" t="s">
        <v>3673</v>
      </c>
      <c r="K4015">
        <v>16</v>
      </c>
      <c r="L4015" t="s">
        <v>4547</v>
      </c>
      <c r="M4015">
        <v>0.694249005620037</v>
      </c>
      <c r="N4015">
        <v>0.98312054273103699</v>
      </c>
    </row>
    <row r="4016" spans="1:14">
      <c r="A4016" t="s">
        <v>3725</v>
      </c>
      <c r="B4016">
        <v>1</v>
      </c>
      <c r="C4016">
        <v>83801108</v>
      </c>
      <c r="D4016">
        <v>84266791</v>
      </c>
      <c r="E4016" t="s">
        <v>5198</v>
      </c>
      <c r="F4016">
        <v>0.98</v>
      </c>
      <c r="G4016" t="s">
        <v>5247</v>
      </c>
      <c r="H4016" t="s">
        <v>9102</v>
      </c>
      <c r="I4016" t="s">
        <v>14</v>
      </c>
      <c r="J4016" t="s">
        <v>3673</v>
      </c>
      <c r="K4016">
        <v>16</v>
      </c>
      <c r="L4016" t="s">
        <v>5209</v>
      </c>
      <c r="M4016">
        <v>0.77557387884872897</v>
      </c>
      <c r="N4016">
        <v>0.99856274783821297</v>
      </c>
    </row>
    <row r="4017" spans="1:14">
      <c r="A4017" t="s">
        <v>3726</v>
      </c>
      <c r="B4017">
        <v>12</v>
      </c>
      <c r="C4017">
        <v>2402665</v>
      </c>
      <c r="D4017">
        <v>2511831</v>
      </c>
      <c r="E4017" t="s">
        <v>5196</v>
      </c>
      <c r="F4017">
        <v>0.72</v>
      </c>
      <c r="G4017" t="s">
        <v>5247</v>
      </c>
      <c r="H4017" t="s">
        <v>9103</v>
      </c>
      <c r="I4017" t="s">
        <v>14</v>
      </c>
      <c r="J4017" t="s">
        <v>3673</v>
      </c>
      <c r="K4017">
        <v>16</v>
      </c>
      <c r="L4017" t="s">
        <v>4516</v>
      </c>
      <c r="M4017">
        <v>0.47530353741797399</v>
      </c>
      <c r="N4017">
        <v>0.87950908314687404</v>
      </c>
    </row>
    <row r="4018" spans="1:14">
      <c r="A4018" t="s">
        <v>3727</v>
      </c>
      <c r="B4018">
        <v>5</v>
      </c>
      <c r="C4018">
        <v>90855772</v>
      </c>
      <c r="D4018">
        <v>90151589</v>
      </c>
      <c r="E4018" t="s">
        <v>5196</v>
      </c>
      <c r="F4018">
        <v>0.79</v>
      </c>
      <c r="G4018" t="s">
        <v>5247</v>
      </c>
      <c r="H4018" t="s">
        <v>9104</v>
      </c>
      <c r="I4018" t="s">
        <v>10</v>
      </c>
      <c r="J4018" t="s">
        <v>3673</v>
      </c>
      <c r="K4018">
        <v>7</v>
      </c>
      <c r="L4018" t="s">
        <v>4542</v>
      </c>
      <c r="M4018">
        <v>0.42391514202955599</v>
      </c>
      <c r="N4018">
        <v>0.95057320563176495</v>
      </c>
    </row>
    <row r="4019" spans="1:14">
      <c r="A4019" t="s">
        <v>3727</v>
      </c>
      <c r="B4019">
        <v>5</v>
      </c>
      <c r="C4019">
        <v>90855772</v>
      </c>
      <c r="D4019">
        <v>90151589</v>
      </c>
      <c r="E4019" t="s">
        <v>5196</v>
      </c>
      <c r="F4019">
        <v>0.34</v>
      </c>
      <c r="G4019" t="s">
        <v>5247</v>
      </c>
      <c r="H4019" t="s">
        <v>9105</v>
      </c>
      <c r="I4019" t="s">
        <v>14</v>
      </c>
      <c r="J4019" t="s">
        <v>3673</v>
      </c>
      <c r="K4019">
        <v>16</v>
      </c>
      <c r="L4019" t="s">
        <v>4565</v>
      </c>
      <c r="M4019">
        <v>0.16025192850287201</v>
      </c>
      <c r="N4019">
        <v>0.58170252926814703</v>
      </c>
    </row>
    <row r="4020" spans="1:14">
      <c r="A4020" t="s">
        <v>3730</v>
      </c>
      <c r="B4020">
        <v>5</v>
      </c>
      <c r="C4020">
        <v>127877933</v>
      </c>
      <c r="D4020">
        <v>127213625</v>
      </c>
      <c r="E4020" t="s">
        <v>5197</v>
      </c>
      <c r="F4020">
        <v>0.2</v>
      </c>
      <c r="G4020" t="s">
        <v>5247</v>
      </c>
      <c r="H4020" t="s">
        <v>9106</v>
      </c>
      <c r="I4020" t="s">
        <v>13</v>
      </c>
      <c r="J4020" t="s">
        <v>3673</v>
      </c>
      <c r="K4020">
        <v>7</v>
      </c>
      <c r="L4020" t="s">
        <v>4484</v>
      </c>
      <c r="M4020">
        <v>4.5545655452118999E-2</v>
      </c>
      <c r="N4020">
        <v>0.56705260558789305</v>
      </c>
    </row>
    <row r="4021" spans="1:14">
      <c r="A4021" t="s">
        <v>3730</v>
      </c>
      <c r="B4021">
        <v>5</v>
      </c>
      <c r="C4021">
        <v>127877933</v>
      </c>
      <c r="D4021">
        <v>127213625</v>
      </c>
      <c r="E4021" t="s">
        <v>5197</v>
      </c>
      <c r="F4021">
        <v>0.26</v>
      </c>
      <c r="G4021" t="s">
        <v>5247</v>
      </c>
      <c r="H4021" t="s">
        <v>9107</v>
      </c>
      <c r="I4021" t="s">
        <v>14</v>
      </c>
      <c r="J4021" t="s">
        <v>3673</v>
      </c>
      <c r="K4021">
        <v>16</v>
      </c>
      <c r="L4021" t="s">
        <v>4459</v>
      </c>
      <c r="M4021">
        <v>0.10794835711853</v>
      </c>
      <c r="N4021">
        <v>0.50498332953799996</v>
      </c>
    </row>
    <row r="4022" spans="1:14">
      <c r="A4022" t="s">
        <v>3731</v>
      </c>
      <c r="B4022">
        <v>4</v>
      </c>
      <c r="C4022">
        <v>81095067</v>
      </c>
      <c r="D4022">
        <v>82016221</v>
      </c>
      <c r="E4022" t="s">
        <v>5196</v>
      </c>
      <c r="F4022">
        <v>0.88</v>
      </c>
      <c r="G4022" t="s">
        <v>5247</v>
      </c>
      <c r="H4022" t="s">
        <v>9108</v>
      </c>
      <c r="I4022" t="s">
        <v>14</v>
      </c>
      <c r="J4022" t="s">
        <v>3673</v>
      </c>
      <c r="K4022">
        <v>16</v>
      </c>
      <c r="L4022" t="s">
        <v>4470</v>
      </c>
      <c r="M4022">
        <v>0.64562593737124996</v>
      </c>
      <c r="N4022">
        <v>0.96723222542257803</v>
      </c>
    </row>
    <row r="4023" spans="1:14">
      <c r="A4023" t="s">
        <v>3732</v>
      </c>
      <c r="B4023">
        <v>19</v>
      </c>
      <c r="C4023">
        <v>19367213</v>
      </c>
      <c r="D4023">
        <v>19478022</v>
      </c>
      <c r="E4023" t="s">
        <v>5198</v>
      </c>
      <c r="F4023">
        <v>0.51</v>
      </c>
      <c r="G4023" t="s">
        <v>5247</v>
      </c>
      <c r="H4023" t="s">
        <v>9109</v>
      </c>
      <c r="I4023" t="s">
        <v>14</v>
      </c>
      <c r="J4023" t="s">
        <v>3673</v>
      </c>
      <c r="K4023">
        <v>16</v>
      </c>
      <c r="L4023" t="s">
        <v>4514</v>
      </c>
      <c r="M4023">
        <v>0.28809504412547499</v>
      </c>
      <c r="N4023">
        <v>0.72803280226383604</v>
      </c>
    </row>
    <row r="4024" spans="1:14">
      <c r="A4024" t="s">
        <v>3733</v>
      </c>
      <c r="B4024">
        <v>15</v>
      </c>
      <c r="C4024">
        <v>58919912</v>
      </c>
      <c r="D4024">
        <v>59212111</v>
      </c>
      <c r="E4024" t="s">
        <v>5196</v>
      </c>
      <c r="F4024">
        <v>0.82</v>
      </c>
      <c r="G4024" t="s">
        <v>5247</v>
      </c>
      <c r="H4024" t="s">
        <v>9110</v>
      </c>
      <c r="I4024" t="s">
        <v>10</v>
      </c>
      <c r="J4024" t="s">
        <v>3673</v>
      </c>
      <c r="K4024">
        <v>7</v>
      </c>
      <c r="L4024" t="s">
        <v>4551</v>
      </c>
      <c r="M4024">
        <v>0.45135851045241798</v>
      </c>
      <c r="N4024">
        <v>0.961870011104902</v>
      </c>
    </row>
    <row r="4025" spans="1:14">
      <c r="A4025" t="s">
        <v>3733</v>
      </c>
      <c r="B4025">
        <v>15</v>
      </c>
      <c r="C4025">
        <v>58919912</v>
      </c>
      <c r="D4025">
        <v>59212111</v>
      </c>
      <c r="E4025" t="s">
        <v>5196</v>
      </c>
      <c r="F4025">
        <v>0.64</v>
      </c>
      <c r="G4025" t="s">
        <v>5247</v>
      </c>
      <c r="H4025" t="s">
        <v>9111</v>
      </c>
      <c r="I4025" t="s">
        <v>13</v>
      </c>
      <c r="J4025" t="s">
        <v>3673</v>
      </c>
      <c r="K4025">
        <v>7</v>
      </c>
      <c r="L4025" t="s">
        <v>4473</v>
      </c>
      <c r="M4025">
        <v>0.30039630227307801</v>
      </c>
      <c r="N4025">
        <v>0.88039117590825</v>
      </c>
    </row>
    <row r="4026" spans="1:14">
      <c r="A4026" t="s">
        <v>3733</v>
      </c>
      <c r="B4026">
        <v>15</v>
      </c>
      <c r="C4026">
        <v>58919912</v>
      </c>
      <c r="D4026">
        <v>59212111</v>
      </c>
      <c r="E4026" t="s">
        <v>5196</v>
      </c>
      <c r="F4026">
        <v>0.64</v>
      </c>
      <c r="G4026" t="s">
        <v>5247</v>
      </c>
      <c r="H4026" t="s">
        <v>9112</v>
      </c>
      <c r="I4026" t="s">
        <v>14</v>
      </c>
      <c r="J4026" t="s">
        <v>3673</v>
      </c>
      <c r="K4026">
        <v>16</v>
      </c>
      <c r="L4026" t="s">
        <v>4473</v>
      </c>
      <c r="M4026">
        <v>0.399958561694371</v>
      </c>
      <c r="N4026">
        <v>0.82583128775598702</v>
      </c>
    </row>
    <row r="4027" spans="1:14">
      <c r="A4027" t="s">
        <v>3734</v>
      </c>
      <c r="B4027">
        <v>6</v>
      </c>
      <c r="C4027">
        <v>28301047</v>
      </c>
      <c r="D4027">
        <v>28268824</v>
      </c>
      <c r="E4027" t="s">
        <v>5196</v>
      </c>
      <c r="F4027">
        <v>1</v>
      </c>
      <c r="G4027" t="s">
        <v>5247</v>
      </c>
      <c r="H4027" t="s">
        <v>9113</v>
      </c>
      <c r="I4027" t="s">
        <v>14</v>
      </c>
      <c r="J4027" t="s">
        <v>3673</v>
      </c>
      <c r="K4027">
        <v>16</v>
      </c>
      <c r="L4027" t="s">
        <v>5273</v>
      </c>
      <c r="M4027">
        <v>0.806392319465564</v>
      </c>
      <c r="N4027">
        <v>1</v>
      </c>
    </row>
    <row r="4028" spans="1:14">
      <c r="A4028" t="s">
        <v>3735</v>
      </c>
      <c r="B4028">
        <v>6</v>
      </c>
      <c r="C4028">
        <v>26478024</v>
      </c>
      <c r="D4028">
        <v>26478252</v>
      </c>
      <c r="E4028" t="s">
        <v>5197</v>
      </c>
      <c r="F4028">
        <v>0.98</v>
      </c>
      <c r="G4028" t="s">
        <v>5247</v>
      </c>
      <c r="H4028" t="s">
        <v>9114</v>
      </c>
      <c r="I4028" t="s">
        <v>14</v>
      </c>
      <c r="J4028" t="s">
        <v>3673</v>
      </c>
      <c r="K4028">
        <v>16</v>
      </c>
      <c r="L4028" t="s">
        <v>5209</v>
      </c>
      <c r="M4028">
        <v>0.77557387884872897</v>
      </c>
      <c r="N4028">
        <v>0.99856274783821297</v>
      </c>
    </row>
    <row r="4029" spans="1:14">
      <c r="A4029" t="s">
        <v>3736</v>
      </c>
      <c r="B4029">
        <v>3</v>
      </c>
      <c r="C4029">
        <v>36830502</v>
      </c>
      <c r="D4029">
        <v>36871993</v>
      </c>
      <c r="E4029" t="s">
        <v>5195</v>
      </c>
      <c r="F4029">
        <v>0.14000000000000001</v>
      </c>
      <c r="G4029" t="s">
        <v>5247</v>
      </c>
      <c r="H4029" t="s">
        <v>9115</v>
      </c>
      <c r="I4029" t="s">
        <v>14</v>
      </c>
      <c r="J4029" t="s">
        <v>3673</v>
      </c>
      <c r="K4029">
        <v>16</v>
      </c>
      <c r="L4029" t="s">
        <v>4454</v>
      </c>
      <c r="M4029">
        <v>4.1864672574284598E-2</v>
      </c>
      <c r="N4029">
        <v>0.37753285741051001</v>
      </c>
    </row>
    <row r="4030" spans="1:14">
      <c r="A4030" t="s">
        <v>3737</v>
      </c>
      <c r="B4030">
        <v>14</v>
      </c>
      <c r="C4030">
        <v>90657500</v>
      </c>
      <c r="D4030">
        <v>91123844</v>
      </c>
      <c r="E4030" t="s">
        <v>5197</v>
      </c>
      <c r="F4030">
        <v>0.91</v>
      </c>
      <c r="G4030" t="s">
        <v>5247</v>
      </c>
      <c r="H4030" t="s">
        <v>9116</v>
      </c>
      <c r="I4030" t="s">
        <v>14</v>
      </c>
      <c r="J4030" t="s">
        <v>3673</v>
      </c>
      <c r="K4030">
        <v>16</v>
      </c>
      <c r="L4030" t="s">
        <v>4534</v>
      </c>
      <c r="M4030">
        <v>0.68176683412285399</v>
      </c>
      <c r="N4030">
        <v>0.97947486783890803</v>
      </c>
    </row>
    <row r="4031" spans="1:14">
      <c r="A4031" t="s">
        <v>3738</v>
      </c>
      <c r="B4031">
        <v>2</v>
      </c>
      <c r="C4031">
        <v>72134376</v>
      </c>
      <c r="D4031">
        <v>72361505</v>
      </c>
      <c r="E4031" t="s">
        <v>5198</v>
      </c>
      <c r="F4031">
        <v>0.77</v>
      </c>
      <c r="G4031" t="s">
        <v>5247</v>
      </c>
      <c r="H4031" t="s">
        <v>9117</v>
      </c>
      <c r="I4031" t="s">
        <v>14</v>
      </c>
      <c r="J4031" t="s">
        <v>3673</v>
      </c>
      <c r="K4031">
        <v>17</v>
      </c>
      <c r="L4031" t="s">
        <v>4523</v>
      </c>
      <c r="M4031">
        <v>0.532832432904636</v>
      </c>
      <c r="N4031">
        <v>0.90763577419058405</v>
      </c>
    </row>
    <row r="4032" spans="1:14">
      <c r="A4032" t="s">
        <v>3741</v>
      </c>
      <c r="B4032">
        <v>6</v>
      </c>
      <c r="C4032">
        <v>83618941</v>
      </c>
      <c r="D4032">
        <v>84328660</v>
      </c>
      <c r="E4032" t="s">
        <v>5198</v>
      </c>
      <c r="F4032">
        <v>0.59</v>
      </c>
      <c r="G4032" t="s">
        <v>5247</v>
      </c>
      <c r="H4032" t="s">
        <v>9118</v>
      </c>
      <c r="I4032" t="s">
        <v>14</v>
      </c>
      <c r="J4032" t="s">
        <v>3673</v>
      </c>
      <c r="K4032">
        <v>16</v>
      </c>
      <c r="L4032" t="s">
        <v>4468</v>
      </c>
      <c r="M4032">
        <v>0.35546400599137701</v>
      </c>
      <c r="N4032">
        <v>0.78968661151242403</v>
      </c>
    </row>
    <row r="4033" spans="1:14">
      <c r="A4033" t="s">
        <v>3742</v>
      </c>
      <c r="B4033">
        <v>15</v>
      </c>
      <c r="C4033">
        <v>78617916</v>
      </c>
      <c r="D4033">
        <v>78910258</v>
      </c>
      <c r="E4033" t="s">
        <v>5197</v>
      </c>
      <c r="F4033">
        <v>0.71</v>
      </c>
      <c r="G4033" t="s">
        <v>5247</v>
      </c>
      <c r="H4033" t="s">
        <v>9119</v>
      </c>
      <c r="I4033" t="s">
        <v>14</v>
      </c>
      <c r="J4033" t="s">
        <v>3673</v>
      </c>
      <c r="K4033">
        <v>16</v>
      </c>
      <c r="L4033" t="s">
        <v>4526</v>
      </c>
      <c r="M4033">
        <v>0.46558551503246498</v>
      </c>
      <c r="N4033">
        <v>0.87309925914307196</v>
      </c>
    </row>
    <row r="4034" spans="1:14">
      <c r="A4034" t="s">
        <v>3743</v>
      </c>
      <c r="B4034">
        <v>5</v>
      </c>
      <c r="C4034">
        <v>87651774</v>
      </c>
      <c r="D4034">
        <v>86947591</v>
      </c>
      <c r="E4034" t="s">
        <v>5196</v>
      </c>
      <c r="F4034">
        <v>0</v>
      </c>
      <c r="G4034" t="s">
        <v>5247</v>
      </c>
      <c r="H4034" t="s">
        <v>9120</v>
      </c>
      <c r="I4034" t="s">
        <v>14</v>
      </c>
      <c r="J4034" t="s">
        <v>3673</v>
      </c>
      <c r="K4034">
        <v>16</v>
      </c>
      <c r="L4034" t="s">
        <v>5247</v>
      </c>
      <c r="M4034">
        <v>0</v>
      </c>
      <c r="N4034">
        <v>0.193607680534436</v>
      </c>
    </row>
    <row r="4035" spans="1:14">
      <c r="A4035" t="s">
        <v>3744</v>
      </c>
      <c r="B4035">
        <v>12</v>
      </c>
      <c r="C4035">
        <v>29764708</v>
      </c>
      <c r="D4035">
        <v>29917641</v>
      </c>
      <c r="E4035" t="s">
        <v>5196</v>
      </c>
      <c r="F4035">
        <v>0.81</v>
      </c>
      <c r="G4035" t="s">
        <v>5247</v>
      </c>
      <c r="H4035" t="s">
        <v>9121</v>
      </c>
      <c r="I4035" t="s">
        <v>14</v>
      </c>
      <c r="J4035" t="s">
        <v>3673</v>
      </c>
      <c r="K4035">
        <v>16</v>
      </c>
      <c r="L4035" t="s">
        <v>4513</v>
      </c>
      <c r="M4035">
        <v>0.56722925081987297</v>
      </c>
      <c r="N4035">
        <v>0.93273398724877699</v>
      </c>
    </row>
    <row r="4036" spans="1:14">
      <c r="A4036" t="s">
        <v>3745</v>
      </c>
      <c r="B4036">
        <v>3</v>
      </c>
      <c r="C4036">
        <v>136559409</v>
      </c>
      <c r="D4036">
        <v>136278251</v>
      </c>
      <c r="E4036" t="s">
        <v>5195</v>
      </c>
      <c r="F4036">
        <v>0.2</v>
      </c>
      <c r="G4036" t="s">
        <v>5247</v>
      </c>
      <c r="H4036" t="s">
        <v>9122</v>
      </c>
      <c r="I4036" t="s">
        <v>13</v>
      </c>
      <c r="J4036" t="s">
        <v>3673</v>
      </c>
      <c r="K4036">
        <v>6</v>
      </c>
      <c r="L4036" t="s">
        <v>4484</v>
      </c>
      <c r="M4036">
        <v>4.1118469700720098E-2</v>
      </c>
      <c r="N4036">
        <v>0.59308210304057896</v>
      </c>
    </row>
    <row r="4037" spans="1:14">
      <c r="A4037" t="s">
        <v>3745</v>
      </c>
      <c r="B4037">
        <v>3</v>
      </c>
      <c r="C4037">
        <v>136559409</v>
      </c>
      <c r="D4037">
        <v>136278251</v>
      </c>
      <c r="E4037" t="s">
        <v>5195</v>
      </c>
      <c r="F4037">
        <v>0.78</v>
      </c>
      <c r="G4037" t="s">
        <v>5247</v>
      </c>
      <c r="H4037" t="s">
        <v>9123</v>
      </c>
      <c r="I4037" t="s">
        <v>14</v>
      </c>
      <c r="J4037" t="s">
        <v>3673</v>
      </c>
      <c r="K4037">
        <v>16</v>
      </c>
      <c r="L4037" t="s">
        <v>4529</v>
      </c>
      <c r="M4037">
        <v>0.53562723902884501</v>
      </c>
      <c r="N4037">
        <v>0.91595245987187102</v>
      </c>
    </row>
    <row r="4038" spans="1:14">
      <c r="A4038" t="s">
        <v>3746</v>
      </c>
      <c r="B4038">
        <v>4</v>
      </c>
      <c r="C4038">
        <v>117998342</v>
      </c>
      <c r="D4038">
        <v>118919497</v>
      </c>
      <c r="E4038" t="s">
        <v>5197</v>
      </c>
      <c r="F4038">
        <v>0.16</v>
      </c>
      <c r="G4038" t="s">
        <v>5247</v>
      </c>
      <c r="H4038" t="s">
        <v>9124</v>
      </c>
      <c r="I4038" t="s">
        <v>10</v>
      </c>
      <c r="J4038" t="s">
        <v>3673</v>
      </c>
      <c r="K4038">
        <v>6</v>
      </c>
      <c r="L4038" t="s">
        <v>4545</v>
      </c>
      <c r="M4038">
        <v>2.7999012874926E-2</v>
      </c>
      <c r="N4038">
        <v>0.55742830289854595</v>
      </c>
    </row>
    <row r="4039" spans="1:14">
      <c r="A4039" t="s">
        <v>3746</v>
      </c>
      <c r="B4039">
        <v>4</v>
      </c>
      <c r="C4039">
        <v>117998342</v>
      </c>
      <c r="D4039">
        <v>118919497</v>
      </c>
      <c r="E4039" t="s">
        <v>5197</v>
      </c>
      <c r="F4039">
        <v>0.22</v>
      </c>
      <c r="G4039" t="s">
        <v>5247</v>
      </c>
      <c r="H4039" t="s">
        <v>9125</v>
      </c>
      <c r="I4039" t="s">
        <v>13</v>
      </c>
      <c r="J4039" t="s">
        <v>3673</v>
      </c>
      <c r="K4039">
        <v>6</v>
      </c>
      <c r="L4039" t="s">
        <v>4476</v>
      </c>
      <c r="M4039">
        <v>4.8355075417360997E-2</v>
      </c>
      <c r="N4039">
        <v>0.61023212580785102</v>
      </c>
    </row>
    <row r="4040" spans="1:14">
      <c r="A4040" t="s">
        <v>3746</v>
      </c>
      <c r="B4040">
        <v>4</v>
      </c>
      <c r="C4040">
        <v>117998342</v>
      </c>
      <c r="D4040">
        <v>118919497</v>
      </c>
      <c r="E4040" t="s">
        <v>5197</v>
      </c>
      <c r="F4040">
        <v>0.3</v>
      </c>
      <c r="G4040" t="s">
        <v>5247</v>
      </c>
      <c r="H4040" t="s">
        <v>9126</v>
      </c>
      <c r="I4040" t="s">
        <v>14</v>
      </c>
      <c r="J4040" t="s">
        <v>3673</v>
      </c>
      <c r="K4040">
        <v>16</v>
      </c>
      <c r="L4040" t="s">
        <v>4560</v>
      </c>
      <c r="M4040">
        <v>0.13339990969917401</v>
      </c>
      <c r="N4040">
        <v>0.54404316251460105</v>
      </c>
    </row>
    <row r="4041" spans="1:14">
      <c r="A4041" t="s">
        <v>3747</v>
      </c>
      <c r="B4041">
        <v>11</v>
      </c>
      <c r="C4041">
        <v>133983113</v>
      </c>
      <c r="D4041">
        <v>133853008</v>
      </c>
      <c r="E4041" t="s">
        <v>5195</v>
      </c>
      <c r="F4041">
        <v>0.06</v>
      </c>
      <c r="G4041" t="s">
        <v>5247</v>
      </c>
      <c r="H4041" t="s">
        <v>9127</v>
      </c>
      <c r="I4041" t="s">
        <v>14</v>
      </c>
      <c r="J4041" t="s">
        <v>3673</v>
      </c>
      <c r="K4041">
        <v>16</v>
      </c>
      <c r="L4041" t="s">
        <v>4460</v>
      </c>
      <c r="M4041">
        <v>1.03676375678321E-2</v>
      </c>
      <c r="N4041">
        <v>0.28000712130247202</v>
      </c>
    </row>
    <row r="4042" spans="1:14">
      <c r="A4042" t="s">
        <v>3748</v>
      </c>
      <c r="B4042">
        <v>8</v>
      </c>
      <c r="C4042">
        <v>142230292</v>
      </c>
      <c r="D4042">
        <v>143311653</v>
      </c>
      <c r="E4042" t="s">
        <v>5196</v>
      </c>
      <c r="F4042">
        <v>0.23</v>
      </c>
      <c r="G4042" t="s">
        <v>5247</v>
      </c>
      <c r="H4042" t="s">
        <v>9128</v>
      </c>
      <c r="I4042" t="s">
        <v>14</v>
      </c>
      <c r="J4042" t="s">
        <v>3673</v>
      </c>
      <c r="K4042">
        <v>16</v>
      </c>
      <c r="L4042" t="s">
        <v>4478</v>
      </c>
      <c r="M4042">
        <v>8.9866955870574194E-2</v>
      </c>
      <c r="N4042">
        <v>0.47468119161802202</v>
      </c>
    </row>
    <row r="4043" spans="1:14">
      <c r="A4043" t="s">
        <v>3749</v>
      </c>
      <c r="B4043">
        <v>11</v>
      </c>
      <c r="C4043">
        <v>113345201</v>
      </c>
      <c r="D4043">
        <v>113215923</v>
      </c>
      <c r="E4043" t="s">
        <v>5196</v>
      </c>
      <c r="F4043">
        <v>0</v>
      </c>
      <c r="G4043" t="s">
        <v>5247</v>
      </c>
      <c r="H4043" t="s">
        <v>9129</v>
      </c>
      <c r="I4043" t="s">
        <v>14</v>
      </c>
      <c r="J4043" t="s">
        <v>3673</v>
      </c>
      <c r="K4043">
        <v>16</v>
      </c>
      <c r="L4043" t="s">
        <v>5247</v>
      </c>
      <c r="M4043">
        <v>0</v>
      </c>
      <c r="N4043">
        <v>0.193607680534436</v>
      </c>
    </row>
    <row r="4044" spans="1:14">
      <c r="A4044" t="s">
        <v>3750</v>
      </c>
      <c r="B4044">
        <v>10</v>
      </c>
      <c r="C4044">
        <v>102981826</v>
      </c>
      <c r="D4044">
        <v>104741583</v>
      </c>
      <c r="E4044" t="s">
        <v>5195</v>
      </c>
      <c r="F4044">
        <v>0</v>
      </c>
      <c r="G4044" t="s">
        <v>5247</v>
      </c>
      <c r="H4044" t="s">
        <v>9130</v>
      </c>
      <c r="I4044" t="s">
        <v>14</v>
      </c>
      <c r="J4044" t="s">
        <v>3673</v>
      </c>
      <c r="K4044">
        <v>16</v>
      </c>
      <c r="L4044" t="s">
        <v>5247</v>
      </c>
      <c r="M4044">
        <v>0</v>
      </c>
      <c r="N4044">
        <v>0.193607680534436</v>
      </c>
    </row>
    <row r="4045" spans="1:14">
      <c r="A4045" t="s">
        <v>3751</v>
      </c>
      <c r="B4045">
        <v>15</v>
      </c>
      <c r="C4045">
        <v>40275036</v>
      </c>
      <c r="D4045">
        <v>40567237</v>
      </c>
      <c r="E4045" t="s">
        <v>5196</v>
      </c>
      <c r="F4045">
        <v>0</v>
      </c>
      <c r="G4045" t="s">
        <v>5247</v>
      </c>
      <c r="H4045" t="s">
        <v>9131</v>
      </c>
      <c r="I4045" t="s">
        <v>14</v>
      </c>
      <c r="J4045" t="s">
        <v>3673</v>
      </c>
      <c r="K4045">
        <v>16</v>
      </c>
      <c r="L4045" t="s">
        <v>5247</v>
      </c>
      <c r="M4045">
        <v>0</v>
      </c>
      <c r="N4045">
        <v>0.193607680534436</v>
      </c>
    </row>
    <row r="4046" spans="1:14">
      <c r="A4046" t="s">
        <v>3752</v>
      </c>
      <c r="B4046">
        <v>2</v>
      </c>
      <c r="C4046">
        <v>192983614</v>
      </c>
      <c r="D4046">
        <v>193848340</v>
      </c>
      <c r="E4046" t="s">
        <v>5197</v>
      </c>
      <c r="F4046">
        <v>0.68</v>
      </c>
      <c r="G4046" t="s">
        <v>5247</v>
      </c>
      <c r="H4046" t="s">
        <v>9132</v>
      </c>
      <c r="I4046" t="s">
        <v>14</v>
      </c>
      <c r="J4046" t="s">
        <v>3673</v>
      </c>
      <c r="K4046">
        <v>16</v>
      </c>
      <c r="L4046" t="s">
        <v>4528</v>
      </c>
      <c r="M4046">
        <v>0.43695957364105598</v>
      </c>
      <c r="N4046">
        <v>0.85334166136654699</v>
      </c>
    </row>
    <row r="4047" spans="1:14">
      <c r="A4047" t="s">
        <v>3753</v>
      </c>
      <c r="B4047">
        <v>10</v>
      </c>
      <c r="C4047">
        <v>104809449</v>
      </c>
      <c r="D4047">
        <v>106569207</v>
      </c>
      <c r="E4047" t="s">
        <v>5196</v>
      </c>
      <c r="F4047">
        <v>0.73</v>
      </c>
      <c r="G4047" t="s">
        <v>5247</v>
      </c>
      <c r="H4047" t="s">
        <v>9133</v>
      </c>
      <c r="I4047" t="s">
        <v>14</v>
      </c>
      <c r="J4047" t="s">
        <v>3673</v>
      </c>
      <c r="K4047">
        <v>16</v>
      </c>
      <c r="L4047" t="s">
        <v>5210</v>
      </c>
      <c r="M4047">
        <v>0.485113117456901</v>
      </c>
      <c r="N4047">
        <v>0.88582734949725805</v>
      </c>
    </row>
    <row r="4048" spans="1:14">
      <c r="A4048" t="s">
        <v>3754</v>
      </c>
      <c r="B4048">
        <v>5</v>
      </c>
      <c r="C4048">
        <v>89448145</v>
      </c>
      <c r="D4048">
        <v>88743962</v>
      </c>
      <c r="E4048" t="s">
        <v>5197</v>
      </c>
      <c r="F4048">
        <v>0.18</v>
      </c>
      <c r="G4048" t="s">
        <v>5247</v>
      </c>
      <c r="H4048" t="s">
        <v>9134</v>
      </c>
      <c r="I4048" t="s">
        <v>13</v>
      </c>
      <c r="J4048" t="s">
        <v>3673</v>
      </c>
      <c r="K4048">
        <v>5</v>
      </c>
      <c r="L4048" t="s">
        <v>4477</v>
      </c>
      <c r="M4048">
        <v>3.0139644832959299E-2</v>
      </c>
      <c r="N4048">
        <v>0.60792913262827197</v>
      </c>
    </row>
    <row r="4049" spans="1:14">
      <c r="A4049" t="s">
        <v>3754</v>
      </c>
      <c r="B4049">
        <v>5</v>
      </c>
      <c r="C4049">
        <v>89448145</v>
      </c>
      <c r="D4049">
        <v>88743962</v>
      </c>
      <c r="E4049" t="s">
        <v>5197</v>
      </c>
      <c r="F4049">
        <v>0.71</v>
      </c>
      <c r="G4049" t="s">
        <v>5247</v>
      </c>
      <c r="H4049" t="s">
        <v>9135</v>
      </c>
      <c r="I4049" t="s">
        <v>14</v>
      </c>
      <c r="J4049" t="s">
        <v>3673</v>
      </c>
      <c r="K4049">
        <v>16</v>
      </c>
      <c r="L4049" t="s">
        <v>4526</v>
      </c>
      <c r="M4049">
        <v>0.46558551503246498</v>
      </c>
      <c r="N4049">
        <v>0.87309925914307196</v>
      </c>
    </row>
    <row r="4050" spans="1:14">
      <c r="A4050" t="s">
        <v>3755</v>
      </c>
      <c r="B4050">
        <v>6</v>
      </c>
      <c r="C4050">
        <v>25885586</v>
      </c>
      <c r="D4050">
        <v>25885814</v>
      </c>
      <c r="E4050" t="s">
        <v>5197</v>
      </c>
      <c r="F4050">
        <v>0.98</v>
      </c>
      <c r="G4050" t="s">
        <v>5247</v>
      </c>
      <c r="H4050" t="s">
        <v>9136</v>
      </c>
      <c r="I4050" t="s">
        <v>14</v>
      </c>
      <c r="J4050" t="s">
        <v>3673</v>
      </c>
      <c r="K4050">
        <v>16</v>
      </c>
      <c r="L4050" t="s">
        <v>5209</v>
      </c>
      <c r="M4050">
        <v>0.77557387884872897</v>
      </c>
      <c r="N4050">
        <v>0.99856274783821297</v>
      </c>
    </row>
    <row r="4051" spans="1:14">
      <c r="A4051" t="s">
        <v>3756</v>
      </c>
      <c r="B4051">
        <v>2</v>
      </c>
      <c r="C4051">
        <v>134083396</v>
      </c>
      <c r="D4051">
        <v>134840967</v>
      </c>
      <c r="E4051" t="s">
        <v>5198</v>
      </c>
      <c r="F4051">
        <v>0.63</v>
      </c>
      <c r="G4051" t="s">
        <v>5247</v>
      </c>
      <c r="H4051" t="s">
        <v>9137</v>
      </c>
      <c r="I4051" t="s">
        <v>14</v>
      </c>
      <c r="J4051" t="s">
        <v>3673</v>
      </c>
      <c r="K4051">
        <v>16</v>
      </c>
      <c r="L4051" t="s">
        <v>4480</v>
      </c>
      <c r="M4051">
        <v>0.39090711596247002</v>
      </c>
      <c r="N4051">
        <v>0.81875488709857702</v>
      </c>
    </row>
    <row r="4052" spans="1:14">
      <c r="A4052" t="s">
        <v>3757</v>
      </c>
      <c r="B4052">
        <v>5</v>
      </c>
      <c r="C4052">
        <v>61346520</v>
      </c>
      <c r="D4052">
        <v>60642347</v>
      </c>
      <c r="E4052" t="s">
        <v>5196</v>
      </c>
      <c r="F4052">
        <v>0.56999999999999995</v>
      </c>
      <c r="G4052" t="s">
        <v>5247</v>
      </c>
      <c r="H4052" t="s">
        <v>9138</v>
      </c>
      <c r="I4052" t="s">
        <v>14</v>
      </c>
      <c r="J4052" t="s">
        <v>3673</v>
      </c>
      <c r="K4052">
        <v>16</v>
      </c>
      <c r="L4052" t="s">
        <v>4517</v>
      </c>
      <c r="M4052">
        <v>0.338188639458672</v>
      </c>
      <c r="N4052">
        <v>0.77470628526650698</v>
      </c>
    </row>
    <row r="4053" spans="1:14">
      <c r="A4053" t="s">
        <v>3758</v>
      </c>
      <c r="B4053">
        <v>13</v>
      </c>
      <c r="C4053">
        <v>38240802</v>
      </c>
      <c r="D4053">
        <v>38814939</v>
      </c>
      <c r="E4053" t="s">
        <v>5195</v>
      </c>
      <c r="F4053">
        <v>0.59</v>
      </c>
      <c r="G4053" t="s">
        <v>5247</v>
      </c>
      <c r="H4053" t="s">
        <v>9139</v>
      </c>
      <c r="I4053" t="s">
        <v>10</v>
      </c>
      <c r="J4053" t="s">
        <v>3673</v>
      </c>
      <c r="K4053">
        <v>6</v>
      </c>
      <c r="L4053" t="s">
        <v>4468</v>
      </c>
      <c r="M4053">
        <v>0.24558689292588801</v>
      </c>
      <c r="N4053">
        <v>0.86415293525172299</v>
      </c>
    </row>
    <row r="4054" spans="1:14">
      <c r="A4054" t="s">
        <v>3758</v>
      </c>
      <c r="B4054">
        <v>13</v>
      </c>
      <c r="C4054">
        <v>38240802</v>
      </c>
      <c r="D4054">
        <v>38814939</v>
      </c>
      <c r="E4054" t="s">
        <v>5195</v>
      </c>
      <c r="F4054">
        <v>0.52</v>
      </c>
      <c r="G4054" t="s">
        <v>5247</v>
      </c>
      <c r="H4054" t="s">
        <v>9140</v>
      </c>
      <c r="I4054" t="s">
        <v>14</v>
      </c>
      <c r="J4054" t="s">
        <v>3673</v>
      </c>
      <c r="K4054">
        <v>16</v>
      </c>
      <c r="L4054" t="s">
        <v>4515</v>
      </c>
      <c r="M4054">
        <v>0.29626545616538003</v>
      </c>
      <c r="N4054">
        <v>0.73599023661324203</v>
      </c>
    </row>
    <row r="4055" spans="1:14">
      <c r="A4055" t="s">
        <v>3759</v>
      </c>
      <c r="B4055">
        <v>3</v>
      </c>
      <c r="C4055">
        <v>2496596</v>
      </c>
      <c r="D4055">
        <v>2538280</v>
      </c>
      <c r="E4055" t="s">
        <v>5196</v>
      </c>
      <c r="F4055">
        <v>0.12</v>
      </c>
      <c r="G4055" t="s">
        <v>5247</v>
      </c>
      <c r="H4055" t="s">
        <v>9141</v>
      </c>
      <c r="I4055" t="s">
        <v>14</v>
      </c>
      <c r="J4055" t="s">
        <v>3673</v>
      </c>
      <c r="K4055">
        <v>16</v>
      </c>
      <c r="L4055" t="s">
        <v>4457</v>
      </c>
      <c r="M4055">
        <v>3.2767774577422103E-2</v>
      </c>
      <c r="N4055">
        <v>0.35437406262874999</v>
      </c>
    </row>
    <row r="4056" spans="1:14">
      <c r="A4056" t="s">
        <v>3760</v>
      </c>
      <c r="B4056">
        <v>1</v>
      </c>
      <c r="C4056">
        <v>177310985</v>
      </c>
      <c r="D4056">
        <v>177280121</v>
      </c>
      <c r="E4056" t="s">
        <v>5195</v>
      </c>
      <c r="F4056">
        <v>0.48</v>
      </c>
      <c r="G4056" t="s">
        <v>5247</v>
      </c>
      <c r="H4056" t="s">
        <v>9142</v>
      </c>
      <c r="I4056" t="s">
        <v>10</v>
      </c>
      <c r="J4056" t="s">
        <v>3673</v>
      </c>
      <c r="K4056">
        <v>5</v>
      </c>
      <c r="L4056" t="s">
        <v>4549</v>
      </c>
      <c r="M4056">
        <v>0.15926236867858701</v>
      </c>
      <c r="N4056">
        <v>0.81811692991273999</v>
      </c>
    </row>
    <row r="4057" spans="1:14">
      <c r="A4057" t="s">
        <v>3760</v>
      </c>
      <c r="B4057">
        <v>1</v>
      </c>
      <c r="C4057">
        <v>177310985</v>
      </c>
      <c r="D4057">
        <v>177280121</v>
      </c>
      <c r="E4057" t="s">
        <v>5195</v>
      </c>
      <c r="F4057">
        <v>0.11</v>
      </c>
      <c r="G4057" t="s">
        <v>5247</v>
      </c>
      <c r="H4057" t="s">
        <v>9143</v>
      </c>
      <c r="I4057" t="s">
        <v>14</v>
      </c>
      <c r="J4057" t="s">
        <v>3673</v>
      </c>
      <c r="K4057">
        <v>16</v>
      </c>
      <c r="L4057" t="s">
        <v>4483</v>
      </c>
      <c r="M4057">
        <v>2.8486301613217201E-2</v>
      </c>
      <c r="N4057">
        <v>0.34252768920364302</v>
      </c>
    </row>
    <row r="4058" spans="1:14">
      <c r="A4058" t="s">
        <v>3761</v>
      </c>
      <c r="B4058">
        <v>2</v>
      </c>
      <c r="C4058">
        <v>145662536</v>
      </c>
      <c r="D4058">
        <v>146420104</v>
      </c>
      <c r="E4058" t="s">
        <v>5196</v>
      </c>
      <c r="F4058">
        <v>0.02</v>
      </c>
      <c r="G4058" t="s">
        <v>5247</v>
      </c>
      <c r="H4058" t="s">
        <v>9144</v>
      </c>
      <c r="I4058" t="s">
        <v>14</v>
      </c>
      <c r="J4058" t="s">
        <v>3673</v>
      </c>
      <c r="K4058">
        <v>16</v>
      </c>
      <c r="L4058" t="s">
        <v>4475</v>
      </c>
      <c r="M4058">
        <v>1.4372521617873901E-3</v>
      </c>
      <c r="N4058">
        <v>0.224426121151272</v>
      </c>
    </row>
    <row r="4059" spans="1:14">
      <c r="A4059" t="s">
        <v>3762</v>
      </c>
      <c r="B4059">
        <v>6</v>
      </c>
      <c r="C4059">
        <v>26196365</v>
      </c>
      <c r="D4059">
        <v>26196593</v>
      </c>
      <c r="E4059" t="s">
        <v>5196</v>
      </c>
      <c r="F4059">
        <v>0.57999999999999996</v>
      </c>
      <c r="G4059" t="s">
        <v>5247</v>
      </c>
      <c r="H4059" t="s">
        <v>9145</v>
      </c>
      <c r="I4059" t="s">
        <v>14</v>
      </c>
      <c r="J4059" t="s">
        <v>3673</v>
      </c>
      <c r="K4059">
        <v>16</v>
      </c>
      <c r="L4059" t="s">
        <v>4461</v>
      </c>
      <c r="M4059">
        <v>0.34678970965990802</v>
      </c>
      <c r="N4059">
        <v>0.78223306145458205</v>
      </c>
    </row>
    <row r="4060" spans="1:14">
      <c r="A4060" t="s">
        <v>3763</v>
      </c>
      <c r="B4060">
        <v>3</v>
      </c>
      <c r="C4060">
        <v>162062700</v>
      </c>
      <c r="D4060">
        <v>161780488</v>
      </c>
      <c r="E4060" t="s">
        <v>5197</v>
      </c>
      <c r="F4060">
        <v>0</v>
      </c>
      <c r="G4060" t="s">
        <v>5247</v>
      </c>
      <c r="H4060" t="s">
        <v>9146</v>
      </c>
      <c r="I4060" t="s">
        <v>13</v>
      </c>
      <c r="J4060" t="s">
        <v>3673</v>
      </c>
      <c r="K4060">
        <v>5</v>
      </c>
      <c r="L4060" t="s">
        <v>5247</v>
      </c>
      <c r="M4060">
        <v>3.1392529421349397E-17</v>
      </c>
      <c r="N4060">
        <v>0.43448246478317498</v>
      </c>
    </row>
    <row r="4061" spans="1:14">
      <c r="A4061" t="s">
        <v>3763</v>
      </c>
      <c r="B4061">
        <v>3</v>
      </c>
      <c r="C4061">
        <v>162062700</v>
      </c>
      <c r="D4061">
        <v>161780488</v>
      </c>
      <c r="E4061" t="s">
        <v>5197</v>
      </c>
      <c r="F4061">
        <v>0.47</v>
      </c>
      <c r="G4061" t="s">
        <v>5247</v>
      </c>
      <c r="H4061" t="s">
        <v>9147</v>
      </c>
      <c r="I4061" t="s">
        <v>14</v>
      </c>
      <c r="J4061" t="s">
        <v>3673</v>
      </c>
      <c r="K4061">
        <v>16</v>
      </c>
      <c r="L4061" t="s">
        <v>4471</v>
      </c>
      <c r="M4061">
        <v>0.25612343630935402</v>
      </c>
      <c r="N4061">
        <v>0.695493024522712</v>
      </c>
    </row>
    <row r="4062" spans="1:14">
      <c r="A4062" t="s">
        <v>3764</v>
      </c>
      <c r="B4062">
        <v>4</v>
      </c>
      <c r="C4062">
        <v>175945308</v>
      </c>
      <c r="D4062">
        <v>176866459</v>
      </c>
      <c r="E4062" t="s">
        <v>5196</v>
      </c>
      <c r="F4062">
        <v>0.34</v>
      </c>
      <c r="G4062" t="s">
        <v>5247</v>
      </c>
      <c r="H4062" t="s">
        <v>9148</v>
      </c>
      <c r="I4062" t="s">
        <v>10</v>
      </c>
      <c r="J4062" t="s">
        <v>3673</v>
      </c>
      <c r="K4062">
        <v>5</v>
      </c>
      <c r="L4062" t="s">
        <v>4565</v>
      </c>
      <c r="M4062">
        <v>8.96257980918721E-2</v>
      </c>
      <c r="N4062">
        <v>0.72940859063874397</v>
      </c>
    </row>
    <row r="4063" spans="1:14">
      <c r="A4063" t="s">
        <v>3764</v>
      </c>
      <c r="B4063">
        <v>4</v>
      </c>
      <c r="C4063">
        <v>175945308</v>
      </c>
      <c r="D4063">
        <v>176866459</v>
      </c>
      <c r="E4063" t="s">
        <v>5196</v>
      </c>
      <c r="F4063">
        <v>0.11</v>
      </c>
      <c r="G4063" t="s">
        <v>5247</v>
      </c>
      <c r="H4063" t="s">
        <v>9149</v>
      </c>
      <c r="I4063" t="s">
        <v>14</v>
      </c>
      <c r="J4063" t="s">
        <v>3673</v>
      </c>
      <c r="K4063">
        <v>16</v>
      </c>
      <c r="L4063" t="s">
        <v>4483</v>
      </c>
      <c r="M4063">
        <v>2.8486301613217201E-2</v>
      </c>
      <c r="N4063">
        <v>0.34252768920364302</v>
      </c>
    </row>
    <row r="4064" spans="1:14">
      <c r="A4064" t="s">
        <v>3765</v>
      </c>
      <c r="B4064">
        <v>6</v>
      </c>
      <c r="C4064">
        <v>26097156</v>
      </c>
      <c r="D4064">
        <v>26097384</v>
      </c>
      <c r="E4064" t="s">
        <v>5195</v>
      </c>
      <c r="F4064">
        <v>0.31</v>
      </c>
      <c r="G4064" t="s">
        <v>5247</v>
      </c>
      <c r="H4064" t="s">
        <v>9150</v>
      </c>
      <c r="I4064" t="s">
        <v>14</v>
      </c>
      <c r="J4064" t="s">
        <v>3673</v>
      </c>
      <c r="K4064">
        <v>16</v>
      </c>
      <c r="L4064" t="s">
        <v>4485</v>
      </c>
      <c r="M4064">
        <v>0.13998639527478901</v>
      </c>
      <c r="N4064">
        <v>0.553584523328297</v>
      </c>
    </row>
    <row r="4065" spans="1:14">
      <c r="A4065" t="s">
        <v>3766</v>
      </c>
      <c r="B4065">
        <v>6</v>
      </c>
      <c r="C4065">
        <v>27281152</v>
      </c>
      <c r="D4065">
        <v>27248931</v>
      </c>
      <c r="E4065" t="s">
        <v>5195</v>
      </c>
      <c r="F4065">
        <v>0.84</v>
      </c>
      <c r="G4065" t="s">
        <v>5247</v>
      </c>
      <c r="H4065" t="s">
        <v>9151</v>
      </c>
      <c r="I4065" t="s">
        <v>14</v>
      </c>
      <c r="J4065" t="s">
        <v>3673</v>
      </c>
      <c r="K4065">
        <v>16</v>
      </c>
      <c r="L4065" t="s">
        <v>4451</v>
      </c>
      <c r="M4065">
        <v>0.59994935172950103</v>
      </c>
      <c r="N4065">
        <v>0.94839742550708295</v>
      </c>
    </row>
    <row r="4066" spans="1:14">
      <c r="A4066" t="s">
        <v>3767</v>
      </c>
      <c r="B4066">
        <v>6</v>
      </c>
      <c r="C4066">
        <v>25177280</v>
      </c>
      <c r="D4066">
        <v>25177508</v>
      </c>
      <c r="E4066" t="s">
        <v>5196</v>
      </c>
      <c r="F4066">
        <v>1</v>
      </c>
      <c r="G4066" t="s">
        <v>5247</v>
      </c>
      <c r="H4066" t="s">
        <v>9152</v>
      </c>
      <c r="I4066" t="s">
        <v>14</v>
      </c>
      <c r="J4066" t="s">
        <v>3673</v>
      </c>
      <c r="K4066">
        <v>16</v>
      </c>
      <c r="L4066" t="s">
        <v>5273</v>
      </c>
      <c r="M4066">
        <v>0.806392319465564</v>
      </c>
      <c r="N4066">
        <v>1</v>
      </c>
    </row>
    <row r="4067" spans="1:14">
      <c r="A4067" t="s">
        <v>3768</v>
      </c>
      <c r="B4067">
        <v>8</v>
      </c>
      <c r="C4067">
        <v>70052508</v>
      </c>
      <c r="D4067">
        <v>70964743</v>
      </c>
      <c r="E4067" t="s">
        <v>5196</v>
      </c>
      <c r="F4067">
        <v>0.09</v>
      </c>
      <c r="G4067" t="s">
        <v>5247</v>
      </c>
      <c r="H4067" t="s">
        <v>9153</v>
      </c>
      <c r="I4067" t="s">
        <v>14</v>
      </c>
      <c r="J4067" t="s">
        <v>3673</v>
      </c>
      <c r="K4067">
        <v>16</v>
      </c>
      <c r="L4067" t="s">
        <v>4562</v>
      </c>
      <c r="M4067">
        <v>2.0525132161091801E-2</v>
      </c>
      <c r="N4067">
        <v>0.31823316587714601</v>
      </c>
    </row>
    <row r="4068" spans="1:14">
      <c r="A4068" t="s">
        <v>3769</v>
      </c>
      <c r="B4068">
        <v>14</v>
      </c>
      <c r="C4068">
        <v>71967285</v>
      </c>
      <c r="D4068">
        <v>72434002</v>
      </c>
      <c r="E4068" t="s">
        <v>5196</v>
      </c>
      <c r="F4068">
        <v>0</v>
      </c>
      <c r="G4068" t="s">
        <v>5247</v>
      </c>
      <c r="H4068" t="s">
        <v>9154</v>
      </c>
      <c r="I4068" t="s">
        <v>10</v>
      </c>
      <c r="J4068" t="s">
        <v>3673</v>
      </c>
      <c r="K4068">
        <v>6</v>
      </c>
      <c r="L4068" t="s">
        <v>5247</v>
      </c>
      <c r="M4068">
        <v>0</v>
      </c>
      <c r="N4068">
        <v>0.39033428790216501</v>
      </c>
    </row>
    <row r="4069" spans="1:14">
      <c r="A4069" t="s">
        <v>3769</v>
      </c>
      <c r="B4069">
        <v>14</v>
      </c>
      <c r="C4069">
        <v>71967285</v>
      </c>
      <c r="D4069">
        <v>72434002</v>
      </c>
      <c r="E4069" t="s">
        <v>5196</v>
      </c>
      <c r="F4069">
        <v>0</v>
      </c>
      <c r="G4069" t="s">
        <v>5247</v>
      </c>
      <c r="H4069" t="s">
        <v>9155</v>
      </c>
      <c r="I4069" t="s">
        <v>13</v>
      </c>
      <c r="J4069" t="s">
        <v>3673</v>
      </c>
      <c r="K4069">
        <v>5</v>
      </c>
      <c r="L4069" t="s">
        <v>5247</v>
      </c>
      <c r="M4069">
        <v>3.1392529421349397E-17</v>
      </c>
      <c r="N4069">
        <v>0.43448246478317498</v>
      </c>
    </row>
    <row r="4070" spans="1:14">
      <c r="A4070" t="s">
        <v>3769</v>
      </c>
      <c r="B4070">
        <v>14</v>
      </c>
      <c r="C4070">
        <v>71967285</v>
      </c>
      <c r="D4070">
        <v>72434002</v>
      </c>
      <c r="E4070" t="s">
        <v>5196</v>
      </c>
      <c r="F4070">
        <v>0.1</v>
      </c>
      <c r="G4070" t="s">
        <v>5247</v>
      </c>
      <c r="H4070" t="s">
        <v>9156</v>
      </c>
      <c r="I4070" t="s">
        <v>14</v>
      </c>
      <c r="J4070" t="s">
        <v>3673</v>
      </c>
      <c r="K4070">
        <v>16</v>
      </c>
      <c r="L4070" t="s">
        <v>4482</v>
      </c>
      <c r="M4070">
        <v>2.44002001745738E-2</v>
      </c>
      <c r="N4070">
        <v>0.33048594425297501</v>
      </c>
    </row>
    <row r="4071" spans="1:14">
      <c r="A4071" t="s">
        <v>3770</v>
      </c>
      <c r="B4071">
        <v>18</v>
      </c>
      <c r="C4071">
        <v>56128283</v>
      </c>
      <c r="D4071">
        <v>53795514</v>
      </c>
      <c r="E4071" t="s">
        <v>5197</v>
      </c>
      <c r="F4071">
        <v>0.68</v>
      </c>
      <c r="G4071" t="s">
        <v>5247</v>
      </c>
      <c r="H4071" t="s">
        <v>9157</v>
      </c>
      <c r="I4071" t="s">
        <v>14</v>
      </c>
      <c r="J4071" t="s">
        <v>3673</v>
      </c>
      <c r="K4071">
        <v>16</v>
      </c>
      <c r="L4071" t="s">
        <v>4528</v>
      </c>
      <c r="M4071">
        <v>0.43695957364105598</v>
      </c>
      <c r="N4071">
        <v>0.85334166136654699</v>
      </c>
    </row>
    <row r="4072" spans="1:14">
      <c r="A4072" t="s">
        <v>3771</v>
      </c>
      <c r="B4072">
        <v>18</v>
      </c>
      <c r="C4072">
        <v>55865958</v>
      </c>
      <c r="D4072">
        <v>53533189</v>
      </c>
      <c r="E4072" t="s">
        <v>5197</v>
      </c>
      <c r="F4072">
        <v>0.94</v>
      </c>
      <c r="G4072" t="s">
        <v>5247</v>
      </c>
      <c r="H4072" t="s">
        <v>9158</v>
      </c>
      <c r="I4072" t="s">
        <v>14</v>
      </c>
      <c r="J4072" t="s">
        <v>3673</v>
      </c>
      <c r="K4072">
        <v>16</v>
      </c>
      <c r="L4072" t="s">
        <v>4504</v>
      </c>
      <c r="M4072">
        <v>0.71999287869752804</v>
      </c>
      <c r="N4072">
        <v>0.98963236243216801</v>
      </c>
    </row>
    <row r="4073" spans="1:14">
      <c r="A4073" t="s">
        <v>3772</v>
      </c>
      <c r="B4073">
        <v>8</v>
      </c>
      <c r="C4073">
        <v>27584610</v>
      </c>
      <c r="D4073">
        <v>27442127</v>
      </c>
      <c r="E4073" t="s">
        <v>5197</v>
      </c>
      <c r="F4073">
        <v>0.87</v>
      </c>
      <c r="G4073" t="s">
        <v>5247</v>
      </c>
      <c r="H4073" t="s">
        <v>9159</v>
      </c>
      <c r="I4073" t="s">
        <v>14</v>
      </c>
      <c r="J4073" t="s">
        <v>3673</v>
      </c>
      <c r="K4073">
        <v>16</v>
      </c>
      <c r="L4073" t="s">
        <v>4563</v>
      </c>
      <c r="M4073">
        <v>0.63396145013023197</v>
      </c>
      <c r="N4073">
        <v>0.96276886627428504</v>
      </c>
    </row>
    <row r="4074" spans="1:14">
      <c r="A4074" t="s">
        <v>3773</v>
      </c>
      <c r="B4074">
        <v>4</v>
      </c>
      <c r="C4074">
        <v>169721095</v>
      </c>
      <c r="D4074">
        <v>170642246</v>
      </c>
      <c r="E4074" t="s">
        <v>5196</v>
      </c>
      <c r="F4074">
        <v>0.44</v>
      </c>
      <c r="G4074" t="s">
        <v>5247</v>
      </c>
      <c r="H4074" t="s">
        <v>9160</v>
      </c>
      <c r="I4074" t="s">
        <v>14</v>
      </c>
      <c r="J4074" t="s">
        <v>3673</v>
      </c>
      <c r="K4074">
        <v>16</v>
      </c>
      <c r="L4074" t="s">
        <v>4466</v>
      </c>
      <c r="M4074">
        <v>0.23289317755854699</v>
      </c>
      <c r="N4074">
        <v>0.67033974410558494</v>
      </c>
    </row>
    <row r="4075" spans="1:14">
      <c r="A4075" t="s">
        <v>3774</v>
      </c>
      <c r="B4075">
        <v>1</v>
      </c>
      <c r="C4075">
        <v>207803738</v>
      </c>
      <c r="D4075">
        <v>207977083</v>
      </c>
      <c r="E4075" t="s">
        <v>5196</v>
      </c>
      <c r="F4075">
        <v>0.71</v>
      </c>
      <c r="G4075" t="s">
        <v>5247</v>
      </c>
      <c r="H4075" t="s">
        <v>9161</v>
      </c>
      <c r="I4075" t="s">
        <v>14</v>
      </c>
      <c r="J4075" t="s">
        <v>3673</v>
      </c>
      <c r="K4075">
        <v>16</v>
      </c>
      <c r="L4075" t="s">
        <v>4526</v>
      </c>
      <c r="M4075">
        <v>0.46558551503246498</v>
      </c>
      <c r="N4075">
        <v>0.87309925914307196</v>
      </c>
    </row>
    <row r="4076" spans="1:14">
      <c r="A4076" t="s">
        <v>3775</v>
      </c>
      <c r="B4076">
        <v>1</v>
      </c>
      <c r="C4076">
        <v>210362681</v>
      </c>
      <c r="D4076">
        <v>210536025</v>
      </c>
      <c r="E4076" t="s">
        <v>5197</v>
      </c>
      <c r="F4076">
        <v>0.98</v>
      </c>
      <c r="G4076" t="s">
        <v>5247</v>
      </c>
      <c r="H4076" t="s">
        <v>9162</v>
      </c>
      <c r="I4076" t="s">
        <v>14</v>
      </c>
      <c r="J4076" t="s">
        <v>3673</v>
      </c>
      <c r="K4076">
        <v>16</v>
      </c>
      <c r="L4076" t="s">
        <v>5209</v>
      </c>
      <c r="M4076">
        <v>0.77557387884872897</v>
      </c>
      <c r="N4076">
        <v>0.99856274783821297</v>
      </c>
    </row>
    <row r="4077" spans="1:14">
      <c r="A4077" t="s">
        <v>3776</v>
      </c>
      <c r="B4077">
        <v>2</v>
      </c>
      <c r="C4077">
        <v>57911057</v>
      </c>
      <c r="D4077">
        <v>58138192</v>
      </c>
      <c r="E4077" t="s">
        <v>5195</v>
      </c>
      <c r="F4077">
        <v>0</v>
      </c>
      <c r="G4077" t="s">
        <v>5247</v>
      </c>
      <c r="H4077" t="s">
        <v>9163</v>
      </c>
      <c r="I4077" t="s">
        <v>14</v>
      </c>
      <c r="J4077" t="s">
        <v>3673</v>
      </c>
      <c r="K4077">
        <v>16</v>
      </c>
      <c r="L4077" t="s">
        <v>5247</v>
      </c>
      <c r="M4077">
        <v>0</v>
      </c>
      <c r="N4077">
        <v>0.193607680534436</v>
      </c>
    </row>
    <row r="4078" spans="1:14">
      <c r="A4078" t="s">
        <v>3777</v>
      </c>
      <c r="B4078">
        <v>15</v>
      </c>
      <c r="C4078">
        <v>89357656</v>
      </c>
      <c r="D4078">
        <v>89900887</v>
      </c>
      <c r="E4078" t="s">
        <v>5198</v>
      </c>
      <c r="F4078">
        <v>0.31</v>
      </c>
      <c r="G4078" t="s">
        <v>5247</v>
      </c>
      <c r="H4078" t="s">
        <v>9164</v>
      </c>
      <c r="I4078" t="s">
        <v>13</v>
      </c>
      <c r="J4078" t="s">
        <v>3673</v>
      </c>
      <c r="K4078">
        <v>5</v>
      </c>
      <c r="L4078" t="s">
        <v>4485</v>
      </c>
      <c r="M4078">
        <v>7.6718520653767303E-2</v>
      </c>
      <c r="N4078">
        <v>0.70838481596383895</v>
      </c>
    </row>
    <row r="4079" spans="1:14">
      <c r="A4079" t="s">
        <v>3777</v>
      </c>
      <c r="B4079">
        <v>15</v>
      </c>
      <c r="C4079">
        <v>89357656</v>
      </c>
      <c r="D4079">
        <v>89900887</v>
      </c>
      <c r="E4079" t="s">
        <v>5198</v>
      </c>
      <c r="F4079">
        <v>0.41</v>
      </c>
      <c r="G4079" t="s">
        <v>5247</v>
      </c>
      <c r="H4079" t="s">
        <v>9165</v>
      </c>
      <c r="I4079" t="s">
        <v>14</v>
      </c>
      <c r="J4079" t="s">
        <v>3673</v>
      </c>
      <c r="K4079">
        <v>16</v>
      </c>
      <c r="L4079" t="s">
        <v>5201</v>
      </c>
      <c r="M4079">
        <v>0.210313388487576</v>
      </c>
      <c r="N4079">
        <v>0.64453599400862305</v>
      </c>
    </row>
    <row r="4080" spans="1:14">
      <c r="A4080" t="s">
        <v>3778</v>
      </c>
      <c r="B4080">
        <v>2</v>
      </c>
      <c r="C4080">
        <v>37323760</v>
      </c>
      <c r="D4080">
        <v>37550903</v>
      </c>
      <c r="E4080" t="s">
        <v>5195</v>
      </c>
      <c r="F4080">
        <v>0.02</v>
      </c>
      <c r="G4080" t="s">
        <v>5247</v>
      </c>
      <c r="H4080" t="s">
        <v>9166</v>
      </c>
      <c r="I4080" t="s">
        <v>13</v>
      </c>
      <c r="J4080" t="s">
        <v>3673</v>
      </c>
      <c r="K4080">
        <v>6</v>
      </c>
      <c r="L4080" t="s">
        <v>4475</v>
      </c>
      <c r="M4080">
        <v>5.8886116581687205E-4</v>
      </c>
      <c r="N4080">
        <v>0.41413205522026197</v>
      </c>
    </row>
    <row r="4081" spans="1:14">
      <c r="A4081" t="s">
        <v>3778</v>
      </c>
      <c r="B4081">
        <v>2</v>
      </c>
      <c r="C4081">
        <v>37323760</v>
      </c>
      <c r="D4081">
        <v>37550903</v>
      </c>
      <c r="E4081" t="s">
        <v>5195</v>
      </c>
      <c r="F4081">
        <v>0.64</v>
      </c>
      <c r="G4081" t="s">
        <v>5247</v>
      </c>
      <c r="H4081" t="s">
        <v>9167</v>
      </c>
      <c r="I4081" t="s">
        <v>14</v>
      </c>
      <c r="J4081" t="s">
        <v>3673</v>
      </c>
      <c r="K4081">
        <v>16</v>
      </c>
      <c r="L4081" t="s">
        <v>4473</v>
      </c>
      <c r="M4081">
        <v>0.399958561694371</v>
      </c>
      <c r="N4081">
        <v>0.82583128775598702</v>
      </c>
    </row>
    <row r="4082" spans="1:14">
      <c r="A4082" t="s">
        <v>3779</v>
      </c>
      <c r="B4082">
        <v>14</v>
      </c>
      <c r="C4082">
        <v>63530992</v>
      </c>
      <c r="D4082">
        <v>63997710</v>
      </c>
      <c r="E4082" t="s">
        <v>5195</v>
      </c>
      <c r="F4082">
        <v>0</v>
      </c>
      <c r="G4082" t="s">
        <v>5247</v>
      </c>
      <c r="H4082" t="s">
        <v>9168</v>
      </c>
      <c r="I4082" t="s">
        <v>14</v>
      </c>
      <c r="J4082" t="s">
        <v>3673</v>
      </c>
      <c r="K4082">
        <v>16</v>
      </c>
      <c r="L4082" t="s">
        <v>5247</v>
      </c>
      <c r="M4082">
        <v>0</v>
      </c>
      <c r="N4082">
        <v>0.193607680534436</v>
      </c>
    </row>
    <row r="4083" spans="1:14">
      <c r="A4083" t="s">
        <v>3780</v>
      </c>
      <c r="B4083">
        <v>7</v>
      </c>
      <c r="C4083">
        <v>110433698</v>
      </c>
      <c r="D4083">
        <v>110073755</v>
      </c>
      <c r="E4083" t="s">
        <v>5196</v>
      </c>
      <c r="F4083">
        <v>0.67</v>
      </c>
      <c r="G4083" t="s">
        <v>5247</v>
      </c>
      <c r="H4083" t="s">
        <v>9169</v>
      </c>
      <c r="I4083" t="s">
        <v>14</v>
      </c>
      <c r="J4083" t="s">
        <v>3673</v>
      </c>
      <c r="K4083">
        <v>16</v>
      </c>
      <c r="L4083" t="s">
        <v>4567</v>
      </c>
      <c r="M4083">
        <v>0.42758742496038799</v>
      </c>
      <c r="N4083">
        <v>0.84658596365790395</v>
      </c>
    </row>
    <row r="4084" spans="1:14">
      <c r="A4084" t="s">
        <v>3781</v>
      </c>
      <c r="B4084">
        <v>10</v>
      </c>
      <c r="C4084">
        <v>104840585</v>
      </c>
      <c r="D4084">
        <v>106600343</v>
      </c>
      <c r="E4084" t="s">
        <v>5195</v>
      </c>
      <c r="F4084">
        <v>0.25</v>
      </c>
      <c r="G4084" t="s">
        <v>5247</v>
      </c>
      <c r="H4084" t="s">
        <v>9170</v>
      </c>
      <c r="I4084" t="s">
        <v>14</v>
      </c>
      <c r="J4084" t="s">
        <v>3673</v>
      </c>
      <c r="K4084">
        <v>16</v>
      </c>
      <c r="L4084" t="s">
        <v>4506</v>
      </c>
      <c r="M4084">
        <v>0.10182067491213</v>
      </c>
      <c r="N4084">
        <v>0.49498316535508802</v>
      </c>
    </row>
    <row r="4085" spans="1:14">
      <c r="A4085" t="s">
        <v>3782</v>
      </c>
      <c r="B4085">
        <v>7</v>
      </c>
      <c r="C4085">
        <v>24678350</v>
      </c>
      <c r="D4085">
        <v>24717969</v>
      </c>
      <c r="E4085" t="s">
        <v>5195</v>
      </c>
      <c r="F4085">
        <v>1</v>
      </c>
      <c r="G4085" t="s">
        <v>5247</v>
      </c>
      <c r="H4085" t="s">
        <v>9171</v>
      </c>
      <c r="I4085" t="s">
        <v>14</v>
      </c>
      <c r="J4085" t="s">
        <v>3673</v>
      </c>
      <c r="K4085">
        <v>16</v>
      </c>
      <c r="L4085" t="s">
        <v>5273</v>
      </c>
      <c r="M4085">
        <v>0.806392319465564</v>
      </c>
      <c r="N4085">
        <v>1</v>
      </c>
    </row>
    <row r="4086" spans="1:14">
      <c r="A4086" t="s">
        <v>3783</v>
      </c>
      <c r="B4086">
        <v>16</v>
      </c>
      <c r="C4086">
        <v>13659527</v>
      </c>
      <c r="D4086">
        <v>13753384</v>
      </c>
      <c r="E4086" t="s">
        <v>5196</v>
      </c>
      <c r="F4086">
        <v>0.34</v>
      </c>
      <c r="G4086" t="s">
        <v>5247</v>
      </c>
      <c r="H4086" t="s">
        <v>9172</v>
      </c>
      <c r="I4086" t="s">
        <v>10</v>
      </c>
      <c r="J4086" t="s">
        <v>3673</v>
      </c>
      <c r="K4086">
        <v>7</v>
      </c>
      <c r="L4086" t="s">
        <v>4565</v>
      </c>
      <c r="M4086">
        <v>0.109071884469361</v>
      </c>
      <c r="N4086">
        <v>0.68431385475197903</v>
      </c>
    </row>
    <row r="4087" spans="1:14">
      <c r="A4087" t="s">
        <v>3783</v>
      </c>
      <c r="B4087">
        <v>16</v>
      </c>
      <c r="C4087">
        <v>13659527</v>
      </c>
      <c r="D4087">
        <v>13753384</v>
      </c>
      <c r="E4087" t="s">
        <v>5196</v>
      </c>
      <c r="F4087">
        <v>0.74</v>
      </c>
      <c r="G4087" t="s">
        <v>5247</v>
      </c>
      <c r="H4087" t="s">
        <v>9173</v>
      </c>
      <c r="I4087" t="s">
        <v>13</v>
      </c>
      <c r="J4087" t="s">
        <v>3673</v>
      </c>
      <c r="K4087">
        <v>5</v>
      </c>
      <c r="L4087" t="s">
        <v>4464</v>
      </c>
      <c r="M4087">
        <v>0.328367954363665</v>
      </c>
      <c r="N4087">
        <v>0.943080462540411</v>
      </c>
    </row>
    <row r="4088" spans="1:14">
      <c r="A4088" t="s">
        <v>3783</v>
      </c>
      <c r="B4088">
        <v>16</v>
      </c>
      <c r="C4088">
        <v>13659527</v>
      </c>
      <c r="D4088">
        <v>13753384</v>
      </c>
      <c r="E4088" t="s">
        <v>5196</v>
      </c>
      <c r="F4088">
        <v>0.2</v>
      </c>
      <c r="G4088" t="s">
        <v>5247</v>
      </c>
      <c r="H4088" t="s">
        <v>9174</v>
      </c>
      <c r="I4088" t="s">
        <v>14</v>
      </c>
      <c r="J4088" t="s">
        <v>3673</v>
      </c>
      <c r="K4088">
        <v>16</v>
      </c>
      <c r="L4088" t="s">
        <v>4484</v>
      </c>
      <c r="M4088">
        <v>7.2742662037867001E-2</v>
      </c>
      <c r="N4088">
        <v>0.44342194628279502</v>
      </c>
    </row>
    <row r="4089" spans="1:14">
      <c r="A4089" t="s">
        <v>3785</v>
      </c>
      <c r="B4089">
        <v>4</v>
      </c>
      <c r="C4089">
        <v>750310</v>
      </c>
      <c r="D4089">
        <v>744098</v>
      </c>
      <c r="E4089" t="s">
        <v>5195</v>
      </c>
      <c r="F4089">
        <v>0.82</v>
      </c>
      <c r="G4089" t="s">
        <v>5247</v>
      </c>
      <c r="H4089" t="s">
        <v>9175</v>
      </c>
      <c r="I4089" t="s">
        <v>14</v>
      </c>
      <c r="J4089" t="s">
        <v>3673</v>
      </c>
      <c r="K4089">
        <v>16</v>
      </c>
      <c r="L4089" t="s">
        <v>4551</v>
      </c>
      <c r="M4089">
        <v>0.57800430116298496</v>
      </c>
      <c r="N4089">
        <v>0.93808678329497597</v>
      </c>
    </row>
    <row r="4090" spans="1:14">
      <c r="A4090" t="s">
        <v>3786</v>
      </c>
      <c r="B4090">
        <v>13</v>
      </c>
      <c r="C4090">
        <v>44132132</v>
      </c>
      <c r="D4090">
        <v>44706268</v>
      </c>
      <c r="E4090" t="s">
        <v>5195</v>
      </c>
      <c r="F4090">
        <v>0.21</v>
      </c>
      <c r="G4090" t="s">
        <v>5247</v>
      </c>
      <c r="H4090" t="s">
        <v>9176</v>
      </c>
      <c r="I4090" t="s">
        <v>14</v>
      </c>
      <c r="J4090" t="s">
        <v>3673</v>
      </c>
      <c r="K4090">
        <v>16</v>
      </c>
      <c r="L4090" t="s">
        <v>4442</v>
      </c>
      <c r="M4090">
        <v>7.8338045832293507E-2</v>
      </c>
      <c r="N4090">
        <v>0.45395440887768002</v>
      </c>
    </row>
    <row r="4091" spans="1:14">
      <c r="A4091" t="s">
        <v>3787</v>
      </c>
      <c r="B4091">
        <v>3</v>
      </c>
      <c r="C4091">
        <v>181449797</v>
      </c>
      <c r="D4091">
        <v>181167585</v>
      </c>
      <c r="E4091" t="s">
        <v>5195</v>
      </c>
      <c r="F4091">
        <v>0.9</v>
      </c>
      <c r="G4091" t="s">
        <v>5247</v>
      </c>
      <c r="H4091" t="s">
        <v>9177</v>
      </c>
      <c r="I4091" t="s">
        <v>14</v>
      </c>
      <c r="J4091" t="s">
        <v>3673</v>
      </c>
      <c r="K4091">
        <v>16</v>
      </c>
      <c r="L4091" t="s">
        <v>5134</v>
      </c>
      <c r="M4091">
        <v>0.66951405574702505</v>
      </c>
      <c r="N4091">
        <v>0.975599799825426</v>
      </c>
    </row>
    <row r="4092" spans="1:14">
      <c r="A4092" t="s">
        <v>3788</v>
      </c>
      <c r="B4092">
        <v>2</v>
      </c>
      <c r="C4092">
        <v>72930266</v>
      </c>
      <c r="D4092">
        <v>73157395</v>
      </c>
      <c r="E4092" t="s">
        <v>5197</v>
      </c>
      <c r="F4092">
        <v>0.91</v>
      </c>
      <c r="G4092" t="s">
        <v>5247</v>
      </c>
      <c r="H4092" t="s">
        <v>9178</v>
      </c>
      <c r="I4092" t="s">
        <v>14</v>
      </c>
      <c r="J4092" t="s">
        <v>3673</v>
      </c>
      <c r="K4092">
        <v>16</v>
      </c>
      <c r="L4092" t="s">
        <v>4534</v>
      </c>
      <c r="M4092">
        <v>0.68176683412285399</v>
      </c>
      <c r="N4092">
        <v>0.97947486783890803</v>
      </c>
    </row>
    <row r="4093" spans="1:14">
      <c r="A4093" t="s">
        <v>3789</v>
      </c>
      <c r="B4093">
        <v>11</v>
      </c>
      <c r="C4093">
        <v>5008473</v>
      </c>
      <c r="D4093">
        <v>5029703</v>
      </c>
      <c r="E4093" t="s">
        <v>5198</v>
      </c>
      <c r="F4093">
        <v>0.52</v>
      </c>
      <c r="G4093" t="s">
        <v>5247</v>
      </c>
      <c r="H4093" t="s">
        <v>9179</v>
      </c>
      <c r="I4093" t="s">
        <v>14</v>
      </c>
      <c r="J4093" t="s">
        <v>3790</v>
      </c>
      <c r="K4093">
        <v>16</v>
      </c>
      <c r="L4093" t="s">
        <v>4515</v>
      </c>
      <c r="M4093">
        <v>0.29626545616538003</v>
      </c>
      <c r="N4093">
        <v>0.73599023661324203</v>
      </c>
    </row>
    <row r="4094" spans="1:14">
      <c r="A4094" t="s">
        <v>3791</v>
      </c>
      <c r="B4094">
        <v>16</v>
      </c>
      <c r="C4094">
        <v>134391</v>
      </c>
      <c r="D4094">
        <v>184390</v>
      </c>
      <c r="E4094" t="s">
        <v>5197</v>
      </c>
      <c r="F4094">
        <v>0</v>
      </c>
      <c r="G4094" t="s">
        <v>5247</v>
      </c>
      <c r="H4094" t="s">
        <v>9180</v>
      </c>
      <c r="I4094" t="s">
        <v>14</v>
      </c>
      <c r="J4094" t="s">
        <v>3790</v>
      </c>
      <c r="K4094">
        <v>16</v>
      </c>
      <c r="L4094" t="s">
        <v>5247</v>
      </c>
      <c r="M4094">
        <v>0</v>
      </c>
      <c r="N4094">
        <v>0.193607680534436</v>
      </c>
    </row>
    <row r="4095" spans="1:14">
      <c r="A4095" t="s">
        <v>3792</v>
      </c>
      <c r="B4095">
        <v>11</v>
      </c>
      <c r="C4095">
        <v>5450516</v>
      </c>
      <c r="D4095">
        <v>5471746</v>
      </c>
      <c r="E4095" t="s">
        <v>5196</v>
      </c>
      <c r="F4095">
        <v>0.22</v>
      </c>
      <c r="G4095" t="s">
        <v>5247</v>
      </c>
      <c r="H4095" t="s">
        <v>9181</v>
      </c>
      <c r="I4095" t="s">
        <v>14</v>
      </c>
      <c r="J4095" t="s">
        <v>3790</v>
      </c>
      <c r="K4095">
        <v>16</v>
      </c>
      <c r="L4095" t="s">
        <v>4476</v>
      </c>
      <c r="M4095">
        <v>8.4047540128129095E-2</v>
      </c>
      <c r="N4095">
        <v>0.46437276097115499</v>
      </c>
    </row>
    <row r="4096" spans="1:14">
      <c r="A4096" t="s">
        <v>3793</v>
      </c>
      <c r="B4096">
        <v>11</v>
      </c>
      <c r="C4096">
        <v>89178528</v>
      </c>
      <c r="D4096">
        <v>88911696</v>
      </c>
      <c r="E4096" t="s">
        <v>5197</v>
      </c>
      <c r="F4096">
        <v>0.48</v>
      </c>
      <c r="G4096" t="s">
        <v>5247</v>
      </c>
      <c r="H4096" t="s">
        <v>9182</v>
      </c>
      <c r="I4096" t="s">
        <v>14</v>
      </c>
      <c r="J4096" t="s">
        <v>95</v>
      </c>
      <c r="K4096">
        <v>16</v>
      </c>
      <c r="L4096" t="s">
        <v>4549</v>
      </c>
      <c r="M4096">
        <v>0.26400976338675802</v>
      </c>
      <c r="N4096">
        <v>0.70373454383461997</v>
      </c>
    </row>
    <row r="4097" spans="1:14">
      <c r="A4097" t="s">
        <v>3794</v>
      </c>
      <c r="B4097">
        <v>9</v>
      </c>
      <c r="C4097">
        <v>16795243</v>
      </c>
      <c r="D4097">
        <v>16795241</v>
      </c>
      <c r="E4097" t="s">
        <v>5197</v>
      </c>
      <c r="F4097">
        <v>0</v>
      </c>
      <c r="G4097" t="s">
        <v>5247</v>
      </c>
      <c r="H4097" t="s">
        <v>9183</v>
      </c>
      <c r="I4097" t="s">
        <v>14</v>
      </c>
      <c r="J4097" t="s">
        <v>95</v>
      </c>
      <c r="K4097">
        <v>16</v>
      </c>
      <c r="L4097" t="s">
        <v>5247</v>
      </c>
      <c r="M4097">
        <v>0</v>
      </c>
      <c r="N4097">
        <v>0.193607680534436</v>
      </c>
    </row>
    <row r="4098" spans="1:14">
      <c r="A4098" t="s">
        <v>96</v>
      </c>
      <c r="B4098">
        <v>9</v>
      </c>
      <c r="C4098">
        <v>16873553</v>
      </c>
      <c r="D4098">
        <v>16873551</v>
      </c>
      <c r="E4098" t="s">
        <v>5197</v>
      </c>
      <c r="F4098">
        <v>0.35</v>
      </c>
      <c r="G4098" t="s">
        <v>5247</v>
      </c>
      <c r="H4098" t="s">
        <v>9184</v>
      </c>
      <c r="I4098" t="s">
        <v>10</v>
      </c>
      <c r="J4098" t="s">
        <v>95</v>
      </c>
      <c r="K4098">
        <v>7</v>
      </c>
      <c r="L4098" t="s">
        <v>4489</v>
      </c>
      <c r="M4098">
        <v>0.1142983054999</v>
      </c>
      <c r="N4098">
        <v>0.69200082502010696</v>
      </c>
    </row>
    <row r="4099" spans="1:14">
      <c r="A4099" t="s">
        <v>96</v>
      </c>
      <c r="B4099">
        <v>9</v>
      </c>
      <c r="C4099">
        <v>16873553</v>
      </c>
      <c r="D4099">
        <v>16873551</v>
      </c>
      <c r="E4099" t="s">
        <v>5197</v>
      </c>
      <c r="F4099">
        <v>0.08</v>
      </c>
      <c r="G4099" t="s">
        <v>5247</v>
      </c>
      <c r="H4099" t="s">
        <v>9185</v>
      </c>
      <c r="I4099" t="s">
        <v>13</v>
      </c>
      <c r="J4099" t="s">
        <v>95</v>
      </c>
      <c r="K4099">
        <v>7</v>
      </c>
      <c r="L4099" t="s">
        <v>4447</v>
      </c>
      <c r="M4099">
        <v>9.2151622807254505E-3</v>
      </c>
      <c r="N4099">
        <v>0.44842240317529197</v>
      </c>
    </row>
    <row r="4100" spans="1:14">
      <c r="A4100" t="s">
        <v>96</v>
      </c>
      <c r="B4100">
        <v>9</v>
      </c>
      <c r="C4100">
        <v>16873553</v>
      </c>
      <c r="D4100">
        <v>16873551</v>
      </c>
      <c r="E4100" t="s">
        <v>5197</v>
      </c>
      <c r="F4100">
        <v>0.48</v>
      </c>
      <c r="G4100" t="s">
        <v>5247</v>
      </c>
      <c r="H4100" t="s">
        <v>9186</v>
      </c>
      <c r="I4100" t="s">
        <v>14</v>
      </c>
      <c r="J4100" t="s">
        <v>95</v>
      </c>
      <c r="K4100">
        <v>16</v>
      </c>
      <c r="L4100" t="s">
        <v>4549</v>
      </c>
      <c r="M4100">
        <v>0.26400976338675802</v>
      </c>
      <c r="N4100">
        <v>0.70373454383461997</v>
      </c>
    </row>
    <row r="4101" spans="1:14">
      <c r="A4101" t="s">
        <v>3797</v>
      </c>
      <c r="B4101">
        <v>9</v>
      </c>
      <c r="C4101">
        <v>16804169</v>
      </c>
      <c r="D4101">
        <v>16804167</v>
      </c>
      <c r="E4101" t="s">
        <v>5195</v>
      </c>
      <c r="F4101">
        <v>0.39</v>
      </c>
      <c r="G4101" t="s">
        <v>5247</v>
      </c>
      <c r="H4101" t="s">
        <v>9187</v>
      </c>
      <c r="I4101" t="s">
        <v>14</v>
      </c>
      <c r="J4101" t="s">
        <v>95</v>
      </c>
      <c r="K4101">
        <v>16</v>
      </c>
      <c r="L4101" t="s">
        <v>5206</v>
      </c>
      <c r="M4101">
        <v>0.19562852822400301</v>
      </c>
      <c r="N4101">
        <v>0.62696516149357295</v>
      </c>
    </row>
    <row r="4102" spans="1:14">
      <c r="A4102" t="s">
        <v>3798</v>
      </c>
      <c r="B4102">
        <v>20</v>
      </c>
      <c r="C4102">
        <v>37337505</v>
      </c>
      <c r="D4102">
        <v>35965908</v>
      </c>
      <c r="E4102" t="s">
        <v>5197</v>
      </c>
      <c r="F4102">
        <v>0</v>
      </c>
      <c r="G4102" t="s">
        <v>5247</v>
      </c>
      <c r="H4102" t="s">
        <v>9188</v>
      </c>
      <c r="I4102" t="s">
        <v>14</v>
      </c>
      <c r="J4102" t="s">
        <v>95</v>
      </c>
      <c r="K4102">
        <v>16</v>
      </c>
      <c r="L4102" t="s">
        <v>5247</v>
      </c>
      <c r="M4102">
        <v>0</v>
      </c>
      <c r="N4102">
        <v>0.193607680534436</v>
      </c>
    </row>
    <row r="4103" spans="1:14">
      <c r="A4103" t="s">
        <v>3799</v>
      </c>
      <c r="B4103">
        <v>6</v>
      </c>
      <c r="C4103">
        <v>475489</v>
      </c>
      <c r="D4103">
        <v>475489</v>
      </c>
      <c r="E4103" t="s">
        <v>5195</v>
      </c>
      <c r="F4103">
        <v>0</v>
      </c>
      <c r="G4103" t="s">
        <v>5247</v>
      </c>
      <c r="H4103" t="s">
        <v>9189</v>
      </c>
      <c r="I4103" t="s">
        <v>14</v>
      </c>
      <c r="J4103" t="s">
        <v>95</v>
      </c>
      <c r="K4103">
        <v>16</v>
      </c>
      <c r="L4103" t="s">
        <v>5247</v>
      </c>
      <c r="M4103">
        <v>0</v>
      </c>
      <c r="N4103">
        <v>0.193607680534436</v>
      </c>
    </row>
    <row r="4104" spans="1:14">
      <c r="A4104" t="s">
        <v>3800</v>
      </c>
      <c r="B4104">
        <v>11</v>
      </c>
      <c r="C4104">
        <v>88687669</v>
      </c>
      <c r="D4104">
        <v>88420837</v>
      </c>
      <c r="E4104" t="s">
        <v>5197</v>
      </c>
      <c r="F4104">
        <v>0</v>
      </c>
      <c r="G4104" t="s">
        <v>5247</v>
      </c>
      <c r="H4104" t="s">
        <v>9190</v>
      </c>
      <c r="I4104" t="s">
        <v>14</v>
      </c>
      <c r="J4104" t="s">
        <v>95</v>
      </c>
      <c r="K4104">
        <v>16</v>
      </c>
      <c r="L4104" t="s">
        <v>5247</v>
      </c>
      <c r="M4104">
        <v>0</v>
      </c>
      <c r="N4104">
        <v>0.193607680534436</v>
      </c>
    </row>
    <row r="4105" spans="1:14">
      <c r="A4105" t="s">
        <v>3801</v>
      </c>
      <c r="B4105">
        <v>16</v>
      </c>
      <c r="C4105">
        <v>89752324</v>
      </c>
      <c r="D4105">
        <v>89818732</v>
      </c>
      <c r="E4105" t="s">
        <v>5198</v>
      </c>
      <c r="F4105">
        <v>0</v>
      </c>
      <c r="G4105" t="s">
        <v>5247</v>
      </c>
      <c r="H4105" t="s">
        <v>9191</v>
      </c>
      <c r="I4105" t="s">
        <v>14</v>
      </c>
      <c r="J4105" t="s">
        <v>95</v>
      </c>
      <c r="K4105">
        <v>16</v>
      </c>
      <c r="L4105" t="s">
        <v>5247</v>
      </c>
      <c r="M4105">
        <v>0</v>
      </c>
      <c r="N4105">
        <v>0.193607680534436</v>
      </c>
    </row>
    <row r="4106" spans="1:14">
      <c r="A4106" t="s">
        <v>3802</v>
      </c>
      <c r="B4106">
        <v>9</v>
      </c>
      <c r="C4106">
        <v>12716763</v>
      </c>
      <c r="D4106">
        <v>12716762</v>
      </c>
      <c r="E4106" t="s">
        <v>5195</v>
      </c>
      <c r="F4106">
        <v>0.68</v>
      </c>
      <c r="G4106" t="s">
        <v>5247</v>
      </c>
      <c r="H4106" t="s">
        <v>9192</v>
      </c>
      <c r="I4106" t="s">
        <v>14</v>
      </c>
      <c r="J4106" t="s">
        <v>95</v>
      </c>
      <c r="K4106">
        <v>16</v>
      </c>
      <c r="L4106" t="s">
        <v>4528</v>
      </c>
      <c r="M4106">
        <v>0.43695957364105598</v>
      </c>
      <c r="N4106">
        <v>0.85334166136654699</v>
      </c>
    </row>
    <row r="4107" spans="1:14">
      <c r="A4107" t="s">
        <v>3803</v>
      </c>
      <c r="B4107">
        <v>16</v>
      </c>
      <c r="C4107">
        <v>89643256</v>
      </c>
      <c r="D4107">
        <v>89709664</v>
      </c>
      <c r="E4107" t="s">
        <v>5195</v>
      </c>
      <c r="F4107">
        <v>0.16</v>
      </c>
      <c r="G4107" t="s">
        <v>5247</v>
      </c>
      <c r="H4107" t="s">
        <v>9193</v>
      </c>
      <c r="I4107" t="s">
        <v>14</v>
      </c>
      <c r="J4107" t="s">
        <v>95</v>
      </c>
      <c r="K4107">
        <v>16</v>
      </c>
      <c r="L4107" t="s">
        <v>4545</v>
      </c>
      <c r="M4107">
        <v>5.1602574492917601E-2</v>
      </c>
      <c r="N4107">
        <v>0.40005064827049902</v>
      </c>
    </row>
    <row r="4108" spans="1:14">
      <c r="A4108" t="s">
        <v>3804</v>
      </c>
      <c r="B4108">
        <v>20</v>
      </c>
      <c r="C4108">
        <v>32111119</v>
      </c>
      <c r="D4108">
        <v>30698922</v>
      </c>
      <c r="E4108" t="s">
        <v>5197</v>
      </c>
      <c r="F4108">
        <v>0</v>
      </c>
      <c r="G4108" t="s">
        <v>5247</v>
      </c>
      <c r="H4108" t="s">
        <v>9194</v>
      </c>
      <c r="I4108" t="s">
        <v>14</v>
      </c>
      <c r="J4108" t="s">
        <v>95</v>
      </c>
      <c r="K4108">
        <v>16</v>
      </c>
      <c r="L4108" t="s">
        <v>5247</v>
      </c>
      <c r="M4108">
        <v>0</v>
      </c>
      <c r="N4108">
        <v>0.193607680534436</v>
      </c>
    </row>
    <row r="4109" spans="1:14">
      <c r="A4109" t="s">
        <v>97</v>
      </c>
      <c r="B4109">
        <v>17</v>
      </c>
      <c r="C4109">
        <v>57153267</v>
      </c>
      <c r="D4109">
        <v>55230628</v>
      </c>
      <c r="E4109" t="s">
        <v>5197</v>
      </c>
      <c r="F4109">
        <v>0.15</v>
      </c>
      <c r="G4109" t="s">
        <v>5247</v>
      </c>
      <c r="H4109" t="s">
        <v>9195</v>
      </c>
      <c r="I4109" t="s">
        <v>10</v>
      </c>
      <c r="J4109" t="s">
        <v>95</v>
      </c>
      <c r="K4109">
        <v>5</v>
      </c>
      <c r="L4109" t="s">
        <v>4455</v>
      </c>
      <c r="M4109">
        <v>2.1852065792031899E-2</v>
      </c>
      <c r="N4109">
        <v>0.58228565955619005</v>
      </c>
    </row>
    <row r="4110" spans="1:14">
      <c r="A4110" t="s">
        <v>97</v>
      </c>
      <c r="B4110">
        <v>17</v>
      </c>
      <c r="C4110">
        <v>57153267</v>
      </c>
      <c r="D4110">
        <v>55230628</v>
      </c>
      <c r="E4110" t="s">
        <v>5197</v>
      </c>
      <c r="F4110">
        <v>0.02</v>
      </c>
      <c r="G4110" t="s">
        <v>5247</v>
      </c>
      <c r="H4110" t="s">
        <v>9196</v>
      </c>
      <c r="I4110" t="s">
        <v>13</v>
      </c>
      <c r="J4110" t="s">
        <v>95</v>
      </c>
      <c r="K4110">
        <v>6</v>
      </c>
      <c r="L4110" t="s">
        <v>4475</v>
      </c>
      <c r="M4110">
        <v>5.8886116581687205E-4</v>
      </c>
      <c r="N4110">
        <v>0.41413205522026197</v>
      </c>
    </row>
    <row r="4111" spans="1:14">
      <c r="A4111" t="s">
        <v>97</v>
      </c>
      <c r="B4111">
        <v>17</v>
      </c>
      <c r="C4111">
        <v>57153267</v>
      </c>
      <c r="D4111">
        <v>55230628</v>
      </c>
      <c r="E4111" t="s">
        <v>5197</v>
      </c>
      <c r="F4111">
        <v>0.72</v>
      </c>
      <c r="G4111" t="s">
        <v>5247</v>
      </c>
      <c r="H4111" t="s">
        <v>9197</v>
      </c>
      <c r="I4111" t="s">
        <v>14</v>
      </c>
      <c r="J4111" t="s">
        <v>95</v>
      </c>
      <c r="K4111">
        <v>16</v>
      </c>
      <c r="L4111" t="s">
        <v>4516</v>
      </c>
      <c r="M4111">
        <v>0.47530353741797399</v>
      </c>
      <c r="N4111">
        <v>0.87950908314687404</v>
      </c>
    </row>
    <row r="4112" spans="1:14">
      <c r="A4112" t="s">
        <v>3805</v>
      </c>
      <c r="B4112">
        <v>14</v>
      </c>
      <c r="C4112">
        <v>92311118</v>
      </c>
      <c r="D4112">
        <v>92777462</v>
      </c>
      <c r="E4112" t="s">
        <v>5197</v>
      </c>
      <c r="F4112">
        <v>0.19</v>
      </c>
      <c r="G4112" t="s">
        <v>5247</v>
      </c>
      <c r="H4112" t="s">
        <v>9198</v>
      </c>
      <c r="I4112" t="s">
        <v>14</v>
      </c>
      <c r="J4112" t="s">
        <v>95</v>
      </c>
      <c r="K4112">
        <v>16</v>
      </c>
      <c r="L4112" t="s">
        <v>4446</v>
      </c>
      <c r="M4112">
        <v>6.7266012751223195E-2</v>
      </c>
      <c r="N4112">
        <v>0.43277074918012698</v>
      </c>
    </row>
    <row r="4113" spans="1:14">
      <c r="A4113" t="s">
        <v>3806</v>
      </c>
      <c r="B4113">
        <v>12</v>
      </c>
      <c r="C4113">
        <v>88614587</v>
      </c>
      <c r="D4113">
        <v>89008364</v>
      </c>
      <c r="E4113" t="s">
        <v>5195</v>
      </c>
      <c r="F4113">
        <v>0</v>
      </c>
      <c r="G4113" t="s">
        <v>5247</v>
      </c>
      <c r="H4113" t="s">
        <v>9199</v>
      </c>
      <c r="I4113" t="s">
        <v>14</v>
      </c>
      <c r="J4113" t="s">
        <v>95</v>
      </c>
      <c r="K4113">
        <v>16</v>
      </c>
      <c r="L4113" t="s">
        <v>5247</v>
      </c>
      <c r="M4113">
        <v>0</v>
      </c>
      <c r="N4113">
        <v>0.193607680534436</v>
      </c>
    </row>
    <row r="4114" spans="1:14">
      <c r="A4114" t="s">
        <v>3807</v>
      </c>
      <c r="B4114">
        <v>10</v>
      </c>
      <c r="C4114">
        <v>117812892</v>
      </c>
      <c r="D4114">
        <v>119572403</v>
      </c>
      <c r="E4114" t="s">
        <v>5195</v>
      </c>
      <c r="F4114">
        <v>0</v>
      </c>
      <c r="G4114" t="s">
        <v>5247</v>
      </c>
      <c r="H4114" t="s">
        <v>9200</v>
      </c>
      <c r="I4114" t="s">
        <v>14</v>
      </c>
      <c r="J4114" t="s">
        <v>95</v>
      </c>
      <c r="K4114">
        <v>16</v>
      </c>
      <c r="L4114" t="s">
        <v>5247</v>
      </c>
      <c r="M4114">
        <v>0</v>
      </c>
      <c r="N4114">
        <v>0.193607680534436</v>
      </c>
    </row>
    <row r="4115" spans="1:14">
      <c r="A4115" t="s">
        <v>3808</v>
      </c>
      <c r="B4115">
        <v>16</v>
      </c>
      <c r="C4115">
        <v>89817719</v>
      </c>
      <c r="D4115">
        <v>89884127</v>
      </c>
      <c r="E4115" t="s">
        <v>5198</v>
      </c>
      <c r="F4115">
        <v>0</v>
      </c>
      <c r="G4115" t="s">
        <v>5247</v>
      </c>
      <c r="H4115" t="s">
        <v>9201</v>
      </c>
      <c r="I4115" t="s">
        <v>14</v>
      </c>
      <c r="J4115" t="s">
        <v>95</v>
      </c>
      <c r="K4115">
        <v>16</v>
      </c>
      <c r="L4115" t="s">
        <v>5247</v>
      </c>
      <c r="M4115">
        <v>0</v>
      </c>
      <c r="N4115">
        <v>0.193607680534436</v>
      </c>
    </row>
    <row r="4116" spans="1:14">
      <c r="A4116" t="s">
        <v>3809</v>
      </c>
      <c r="B4116">
        <v>16</v>
      </c>
      <c r="C4116">
        <v>89718584</v>
      </c>
      <c r="D4116">
        <v>89784992</v>
      </c>
      <c r="E4116" t="s">
        <v>5198</v>
      </c>
      <c r="F4116">
        <v>0.03</v>
      </c>
      <c r="G4116" t="s">
        <v>5247</v>
      </c>
      <c r="H4116" t="s">
        <v>9202</v>
      </c>
      <c r="I4116" t="s">
        <v>14</v>
      </c>
      <c r="J4116" t="s">
        <v>95</v>
      </c>
      <c r="K4116">
        <v>16</v>
      </c>
      <c r="L4116" t="s">
        <v>4556</v>
      </c>
      <c r="M4116">
        <v>3.0372082184858002E-3</v>
      </c>
      <c r="N4116">
        <v>0.23895401148388401</v>
      </c>
    </row>
    <row r="4117" spans="1:14">
      <c r="A4117" t="s">
        <v>98</v>
      </c>
      <c r="B4117">
        <v>10</v>
      </c>
      <c r="C4117">
        <v>13564490</v>
      </c>
      <c r="D4117">
        <v>13606490</v>
      </c>
      <c r="E4117" t="s">
        <v>5198</v>
      </c>
      <c r="F4117">
        <v>0</v>
      </c>
      <c r="G4117" t="s">
        <v>5247</v>
      </c>
      <c r="H4117" t="s">
        <v>7772</v>
      </c>
      <c r="I4117" t="s">
        <v>14</v>
      </c>
      <c r="J4117" t="s">
        <v>95</v>
      </c>
      <c r="K4117">
        <v>16</v>
      </c>
      <c r="L4117" t="s">
        <v>5247</v>
      </c>
      <c r="M4117">
        <v>0</v>
      </c>
      <c r="N4117">
        <v>0.193607680534436</v>
      </c>
    </row>
    <row r="4118" spans="1:14">
      <c r="A4118" t="s">
        <v>99</v>
      </c>
      <c r="B4118">
        <v>20</v>
      </c>
      <c r="C4118">
        <v>36816725</v>
      </c>
      <c r="D4118">
        <v>35445128</v>
      </c>
      <c r="E4118" t="s">
        <v>5198</v>
      </c>
      <c r="F4118">
        <v>0</v>
      </c>
      <c r="G4118" t="s">
        <v>5247</v>
      </c>
      <c r="H4118" t="s">
        <v>9203</v>
      </c>
      <c r="I4118" t="s">
        <v>14</v>
      </c>
      <c r="J4118" t="s">
        <v>95</v>
      </c>
      <c r="K4118">
        <v>16</v>
      </c>
      <c r="L4118" t="s">
        <v>5247</v>
      </c>
      <c r="M4118">
        <v>0</v>
      </c>
      <c r="N4118">
        <v>0.193607680534436</v>
      </c>
    </row>
    <row r="4119" spans="1:14">
      <c r="A4119" t="s">
        <v>100</v>
      </c>
      <c r="B4119">
        <v>11</v>
      </c>
      <c r="C4119">
        <v>88493228</v>
      </c>
      <c r="D4119">
        <v>88226396</v>
      </c>
      <c r="E4119" t="s">
        <v>5195</v>
      </c>
      <c r="F4119">
        <v>0</v>
      </c>
      <c r="G4119" t="s">
        <v>5247</v>
      </c>
      <c r="H4119" t="s">
        <v>9204</v>
      </c>
      <c r="I4119" t="s">
        <v>14</v>
      </c>
      <c r="J4119" t="s">
        <v>95</v>
      </c>
      <c r="K4119">
        <v>16</v>
      </c>
      <c r="L4119" t="s">
        <v>5247</v>
      </c>
      <c r="M4119">
        <v>0</v>
      </c>
      <c r="N4119">
        <v>0.193607680534436</v>
      </c>
    </row>
    <row r="4120" spans="1:14">
      <c r="A4120" t="s">
        <v>3810</v>
      </c>
      <c r="B4120">
        <v>1</v>
      </c>
      <c r="C4120">
        <v>112310395</v>
      </c>
      <c r="D4120">
        <v>112853017</v>
      </c>
      <c r="E4120" t="s">
        <v>5195</v>
      </c>
      <c r="F4120">
        <v>0</v>
      </c>
      <c r="G4120" t="s">
        <v>5247</v>
      </c>
      <c r="H4120" t="s">
        <v>6859</v>
      </c>
      <c r="I4120" t="s">
        <v>14</v>
      </c>
      <c r="J4120" t="s">
        <v>3811</v>
      </c>
      <c r="K4120">
        <v>16</v>
      </c>
      <c r="L4120" t="s">
        <v>5247</v>
      </c>
      <c r="M4120">
        <v>0</v>
      </c>
      <c r="N4120">
        <v>0.193607680534436</v>
      </c>
    </row>
    <row r="4121" spans="1:14">
      <c r="A4121" t="s">
        <v>3812</v>
      </c>
      <c r="B4121">
        <v>1</v>
      </c>
      <c r="C4121">
        <v>115113069</v>
      </c>
      <c r="D4121">
        <v>115655690</v>
      </c>
      <c r="E4121" t="s">
        <v>5198</v>
      </c>
      <c r="F4121">
        <v>0.06</v>
      </c>
      <c r="G4121" t="s">
        <v>5247</v>
      </c>
      <c r="H4121" t="s">
        <v>9205</v>
      </c>
      <c r="I4121" t="s">
        <v>14</v>
      </c>
      <c r="J4121" t="s">
        <v>3811</v>
      </c>
      <c r="K4121">
        <v>16</v>
      </c>
      <c r="L4121" t="s">
        <v>4460</v>
      </c>
      <c r="M4121">
        <v>1.03676375678321E-2</v>
      </c>
      <c r="N4121">
        <v>0.28000712130247202</v>
      </c>
    </row>
    <row r="4122" spans="1:14">
      <c r="A4122" t="s">
        <v>3813</v>
      </c>
      <c r="B4122">
        <v>16</v>
      </c>
      <c r="C4122">
        <v>87541726</v>
      </c>
      <c r="D4122">
        <v>87575332</v>
      </c>
      <c r="E4122" t="s">
        <v>5196</v>
      </c>
      <c r="F4122">
        <v>0.46</v>
      </c>
      <c r="G4122" t="s">
        <v>5247</v>
      </c>
      <c r="H4122" t="s">
        <v>9206</v>
      </c>
      <c r="I4122" t="s">
        <v>10</v>
      </c>
      <c r="J4122" t="s">
        <v>3811</v>
      </c>
      <c r="K4122">
        <v>5</v>
      </c>
      <c r="L4122" t="s">
        <v>4458</v>
      </c>
      <c r="M4122">
        <v>0.148399839853145</v>
      </c>
      <c r="N4122">
        <v>0.80635875732950901</v>
      </c>
    </row>
    <row r="4123" spans="1:14">
      <c r="A4123" t="s">
        <v>3813</v>
      </c>
      <c r="B4123">
        <v>16</v>
      </c>
      <c r="C4123">
        <v>87541726</v>
      </c>
      <c r="D4123">
        <v>87575332</v>
      </c>
      <c r="E4123" t="s">
        <v>5196</v>
      </c>
      <c r="F4123">
        <v>0.28000000000000003</v>
      </c>
      <c r="G4123" t="s">
        <v>5247</v>
      </c>
      <c r="H4123" t="s">
        <v>9207</v>
      </c>
      <c r="I4123" t="s">
        <v>13</v>
      </c>
      <c r="J4123" t="s">
        <v>3811</v>
      </c>
      <c r="K4123">
        <v>6</v>
      </c>
      <c r="L4123" t="s">
        <v>4558</v>
      </c>
      <c r="M4123">
        <v>7.2504052957179696E-2</v>
      </c>
      <c r="N4123">
        <v>0.659243033719773</v>
      </c>
    </row>
    <row r="4124" spans="1:14">
      <c r="A4124" t="s">
        <v>3813</v>
      </c>
      <c r="B4124">
        <v>16</v>
      </c>
      <c r="C4124">
        <v>87541726</v>
      </c>
      <c r="D4124">
        <v>87575332</v>
      </c>
      <c r="E4124" t="s">
        <v>5196</v>
      </c>
      <c r="F4124">
        <v>0.28999999999999998</v>
      </c>
      <c r="G4124" t="s">
        <v>5247</v>
      </c>
      <c r="H4124" t="s">
        <v>9208</v>
      </c>
      <c r="I4124" t="s">
        <v>14</v>
      </c>
      <c r="J4124" t="s">
        <v>3811</v>
      </c>
      <c r="K4124">
        <v>16</v>
      </c>
      <c r="L4124" t="s">
        <v>4488</v>
      </c>
      <c r="M4124">
        <v>0.12690074085692801</v>
      </c>
      <c r="N4124">
        <v>0.53441448496753496</v>
      </c>
    </row>
    <row r="4125" spans="1:14">
      <c r="A4125" t="s">
        <v>3814</v>
      </c>
      <c r="B4125">
        <v>1</v>
      </c>
      <c r="C4125">
        <v>50832533</v>
      </c>
      <c r="D4125">
        <v>51298205</v>
      </c>
      <c r="E4125" t="s">
        <v>5195</v>
      </c>
      <c r="F4125">
        <v>0</v>
      </c>
      <c r="G4125" t="s">
        <v>5247</v>
      </c>
      <c r="H4125" t="s">
        <v>6945</v>
      </c>
      <c r="I4125" t="s">
        <v>14</v>
      </c>
      <c r="J4125" t="s">
        <v>3811</v>
      </c>
      <c r="K4125">
        <v>16</v>
      </c>
      <c r="L4125" t="s">
        <v>5247</v>
      </c>
      <c r="M4125">
        <v>0</v>
      </c>
      <c r="N4125">
        <v>0.193607680534436</v>
      </c>
    </row>
    <row r="4126" spans="1:14">
      <c r="A4126" t="s">
        <v>3815</v>
      </c>
      <c r="B4126">
        <v>10</v>
      </c>
      <c r="C4126">
        <v>48703312</v>
      </c>
      <c r="D4126">
        <v>49911357</v>
      </c>
      <c r="E4126" t="s">
        <v>5196</v>
      </c>
      <c r="F4126">
        <v>0</v>
      </c>
      <c r="G4126" t="s">
        <v>5247</v>
      </c>
      <c r="H4126" t="s">
        <v>7334</v>
      </c>
      <c r="I4126" t="s">
        <v>14</v>
      </c>
      <c r="J4126" t="s">
        <v>3811</v>
      </c>
      <c r="K4126">
        <v>16</v>
      </c>
      <c r="L4126" t="s">
        <v>5247</v>
      </c>
      <c r="M4126">
        <v>0</v>
      </c>
      <c r="N4126">
        <v>0.193607680534436</v>
      </c>
    </row>
    <row r="4127" spans="1:14">
      <c r="A4127" t="s">
        <v>3816</v>
      </c>
      <c r="B4127">
        <v>11</v>
      </c>
      <c r="C4127">
        <v>46739505</v>
      </c>
      <c r="D4127">
        <v>46761055</v>
      </c>
      <c r="E4127" t="s">
        <v>5196</v>
      </c>
      <c r="F4127">
        <v>0</v>
      </c>
      <c r="G4127" t="s">
        <v>5247</v>
      </c>
      <c r="H4127" t="s">
        <v>9209</v>
      </c>
      <c r="I4127" t="s">
        <v>14</v>
      </c>
      <c r="J4127" t="s">
        <v>3811</v>
      </c>
      <c r="K4127">
        <v>16</v>
      </c>
      <c r="L4127" t="s">
        <v>5247</v>
      </c>
      <c r="M4127">
        <v>0</v>
      </c>
      <c r="N4127">
        <v>0.193607680534436</v>
      </c>
    </row>
    <row r="4128" spans="1:14">
      <c r="A4128" t="s">
        <v>3817</v>
      </c>
      <c r="B4128">
        <v>7</v>
      </c>
      <c r="C4128">
        <v>19009765</v>
      </c>
      <c r="D4128">
        <v>19049388</v>
      </c>
      <c r="E4128" t="s">
        <v>5196</v>
      </c>
      <c r="F4128">
        <v>0</v>
      </c>
      <c r="G4128" t="s">
        <v>5247</v>
      </c>
      <c r="H4128" t="s">
        <v>9210</v>
      </c>
      <c r="I4128" t="s">
        <v>14</v>
      </c>
      <c r="J4128" t="s">
        <v>3811</v>
      </c>
      <c r="K4128">
        <v>16</v>
      </c>
      <c r="L4128" t="s">
        <v>5247</v>
      </c>
      <c r="M4128">
        <v>0</v>
      </c>
      <c r="N4128">
        <v>0.193607680534436</v>
      </c>
    </row>
    <row r="4129" spans="1:14">
      <c r="A4129" t="s">
        <v>3818</v>
      </c>
      <c r="B4129">
        <v>1</v>
      </c>
      <c r="C4129">
        <v>95503558</v>
      </c>
      <c r="D4129">
        <v>95969114</v>
      </c>
      <c r="E4129" t="s">
        <v>5196</v>
      </c>
      <c r="F4129">
        <v>0</v>
      </c>
      <c r="G4129" t="s">
        <v>5247</v>
      </c>
      <c r="H4129" t="s">
        <v>9211</v>
      </c>
      <c r="I4129" t="s">
        <v>14</v>
      </c>
      <c r="J4129" t="s">
        <v>3811</v>
      </c>
      <c r="K4129">
        <v>16</v>
      </c>
      <c r="L4129" t="s">
        <v>5247</v>
      </c>
      <c r="M4129">
        <v>0</v>
      </c>
      <c r="N4129">
        <v>0.193607680534436</v>
      </c>
    </row>
    <row r="4130" spans="1:14">
      <c r="A4130" t="s">
        <v>3819</v>
      </c>
      <c r="B4130">
        <v>3</v>
      </c>
      <c r="C4130">
        <v>124329639</v>
      </c>
      <c r="D4130">
        <v>124048486</v>
      </c>
      <c r="E4130" t="s">
        <v>5196</v>
      </c>
      <c r="F4130">
        <v>0</v>
      </c>
      <c r="G4130" t="s">
        <v>5247</v>
      </c>
      <c r="H4130" t="s">
        <v>9212</v>
      </c>
      <c r="I4130" t="s">
        <v>14</v>
      </c>
      <c r="J4130" t="s">
        <v>3811</v>
      </c>
      <c r="K4130">
        <v>16</v>
      </c>
      <c r="L4130" t="s">
        <v>5247</v>
      </c>
      <c r="M4130">
        <v>0</v>
      </c>
      <c r="N4130">
        <v>0.193607680534436</v>
      </c>
    </row>
    <row r="4131" spans="1:14">
      <c r="A4131" t="s">
        <v>3820</v>
      </c>
      <c r="B4131">
        <v>5</v>
      </c>
      <c r="C4131">
        <v>173446917</v>
      </c>
      <c r="D4131">
        <v>172873920</v>
      </c>
      <c r="E4131" t="s">
        <v>5195</v>
      </c>
      <c r="F4131">
        <v>0.16</v>
      </c>
      <c r="G4131" t="s">
        <v>5247</v>
      </c>
      <c r="H4131" t="s">
        <v>9213</v>
      </c>
      <c r="I4131" t="s">
        <v>10</v>
      </c>
      <c r="J4131" t="s">
        <v>3811</v>
      </c>
      <c r="K4131">
        <v>6</v>
      </c>
      <c r="L4131" t="s">
        <v>4545</v>
      </c>
      <c r="M4131">
        <v>2.7999012874926E-2</v>
      </c>
      <c r="N4131">
        <v>0.55742830289854595</v>
      </c>
    </row>
    <row r="4132" spans="1:14">
      <c r="A4132" t="s">
        <v>3820</v>
      </c>
      <c r="B4132">
        <v>5</v>
      </c>
      <c r="C4132">
        <v>173446917</v>
      </c>
      <c r="D4132">
        <v>172873920</v>
      </c>
      <c r="E4132" t="s">
        <v>5195</v>
      </c>
      <c r="F4132">
        <v>0.43</v>
      </c>
      <c r="G4132" t="s">
        <v>5247</v>
      </c>
      <c r="H4132" t="s">
        <v>9214</v>
      </c>
      <c r="I4132" t="s">
        <v>13</v>
      </c>
      <c r="J4132" t="s">
        <v>3811</v>
      </c>
      <c r="K4132">
        <v>6</v>
      </c>
      <c r="L4132" t="s">
        <v>4520</v>
      </c>
      <c r="M4132">
        <v>0.146811722175092</v>
      </c>
      <c r="N4132">
        <v>0.76783507813121099</v>
      </c>
    </row>
    <row r="4133" spans="1:14">
      <c r="A4133" t="s">
        <v>3820</v>
      </c>
      <c r="B4133">
        <v>5</v>
      </c>
      <c r="C4133">
        <v>173446917</v>
      </c>
      <c r="D4133">
        <v>172873920</v>
      </c>
      <c r="E4133" t="s">
        <v>5195</v>
      </c>
      <c r="F4133">
        <v>0.64</v>
      </c>
      <c r="G4133" t="s">
        <v>5247</v>
      </c>
      <c r="H4133" t="s">
        <v>9215</v>
      </c>
      <c r="I4133" t="s">
        <v>14</v>
      </c>
      <c r="J4133" t="s">
        <v>3811</v>
      </c>
      <c r="K4133">
        <v>16</v>
      </c>
      <c r="L4133" t="s">
        <v>4473</v>
      </c>
      <c r="M4133">
        <v>0.399958561694371</v>
      </c>
      <c r="N4133">
        <v>0.82583128775598702</v>
      </c>
    </row>
    <row r="4134" spans="1:14">
      <c r="A4134" t="s">
        <v>3821</v>
      </c>
      <c r="B4134">
        <v>18</v>
      </c>
      <c r="C4134">
        <v>56911251</v>
      </c>
      <c r="D4134">
        <v>54578482</v>
      </c>
      <c r="E4134" t="s">
        <v>5197</v>
      </c>
      <c r="F4134">
        <v>0.73</v>
      </c>
      <c r="G4134" t="s">
        <v>5247</v>
      </c>
      <c r="H4134" t="s">
        <v>9216</v>
      </c>
      <c r="I4134" t="s">
        <v>14</v>
      </c>
      <c r="J4134" t="s">
        <v>3822</v>
      </c>
      <c r="K4134">
        <v>16</v>
      </c>
      <c r="L4134" t="s">
        <v>5210</v>
      </c>
      <c r="M4134">
        <v>0.485113117456901</v>
      </c>
      <c r="N4134">
        <v>0.88582734949725805</v>
      </c>
    </row>
    <row r="4135" spans="1:14">
      <c r="A4135" t="s">
        <v>3823</v>
      </c>
      <c r="B4135">
        <v>8</v>
      </c>
      <c r="C4135">
        <v>19973410</v>
      </c>
      <c r="D4135">
        <v>19830921</v>
      </c>
      <c r="E4135" t="s">
        <v>5197</v>
      </c>
      <c r="F4135">
        <v>0.74</v>
      </c>
      <c r="G4135" t="s">
        <v>5247</v>
      </c>
      <c r="H4135" t="s">
        <v>9217</v>
      </c>
      <c r="I4135" t="s">
        <v>14</v>
      </c>
      <c r="J4135" t="s">
        <v>3822</v>
      </c>
      <c r="K4135">
        <v>16</v>
      </c>
      <c r="L4135" t="s">
        <v>4464</v>
      </c>
      <c r="M4135">
        <v>0.49501667046199999</v>
      </c>
      <c r="N4135">
        <v>0.89205164288146999</v>
      </c>
    </row>
    <row r="4136" spans="1:14">
      <c r="A4136" t="s">
        <v>3824</v>
      </c>
      <c r="B4136">
        <v>9</v>
      </c>
      <c r="C4136">
        <v>94156900</v>
      </c>
      <c r="D4136">
        <v>96919182</v>
      </c>
      <c r="E4136" t="s">
        <v>5197</v>
      </c>
      <c r="F4136">
        <v>0.53</v>
      </c>
      <c r="G4136" t="s">
        <v>5247</v>
      </c>
      <c r="H4136" t="s">
        <v>9218</v>
      </c>
      <c r="I4136" t="s">
        <v>14</v>
      </c>
      <c r="J4136" t="s">
        <v>3822</v>
      </c>
      <c r="K4136">
        <v>16</v>
      </c>
      <c r="L4136" t="s">
        <v>4535</v>
      </c>
      <c r="M4136">
        <v>0.304506975477288</v>
      </c>
      <c r="N4136">
        <v>0.74387656369064603</v>
      </c>
    </row>
    <row r="4137" spans="1:14">
      <c r="A4137" t="s">
        <v>3825</v>
      </c>
      <c r="B4137">
        <v>1</v>
      </c>
      <c r="C4137">
        <v>95938906</v>
      </c>
      <c r="D4137">
        <v>96404462</v>
      </c>
      <c r="E4137" t="s">
        <v>5197</v>
      </c>
      <c r="F4137">
        <v>0.88</v>
      </c>
      <c r="G4137" t="s">
        <v>5247</v>
      </c>
      <c r="H4137" t="s">
        <v>9219</v>
      </c>
      <c r="I4137" t="s">
        <v>14</v>
      </c>
      <c r="J4137" t="s">
        <v>3822</v>
      </c>
      <c r="K4137">
        <v>16</v>
      </c>
      <c r="L4137" t="s">
        <v>4470</v>
      </c>
      <c r="M4137">
        <v>0.64562593737124996</v>
      </c>
      <c r="N4137">
        <v>0.96723222542257803</v>
      </c>
    </row>
    <row r="4138" spans="1:14">
      <c r="A4138" t="s">
        <v>3826</v>
      </c>
      <c r="B4138">
        <v>7</v>
      </c>
      <c r="C4138">
        <v>127606849</v>
      </c>
      <c r="D4138">
        <v>127246903</v>
      </c>
      <c r="E4138" t="s">
        <v>5198</v>
      </c>
      <c r="F4138">
        <v>0.93</v>
      </c>
      <c r="G4138" t="s">
        <v>5247</v>
      </c>
      <c r="H4138" t="s">
        <v>9220</v>
      </c>
      <c r="I4138" t="s">
        <v>14</v>
      </c>
      <c r="J4138" t="s">
        <v>3822</v>
      </c>
      <c r="K4138">
        <v>16</v>
      </c>
      <c r="L4138" t="s">
        <v>4463</v>
      </c>
      <c r="M4138">
        <v>0.70698232304377695</v>
      </c>
      <c r="N4138">
        <v>0.98651507169660801</v>
      </c>
    </row>
    <row r="4139" spans="1:14">
      <c r="A4139" t="s">
        <v>3827</v>
      </c>
      <c r="B4139">
        <v>12</v>
      </c>
      <c r="C4139">
        <v>65964567</v>
      </c>
      <c r="D4139">
        <v>66358347</v>
      </c>
      <c r="E4139" t="s">
        <v>5195</v>
      </c>
      <c r="F4139">
        <v>0.52</v>
      </c>
      <c r="G4139" t="s">
        <v>5247</v>
      </c>
      <c r="H4139" t="s">
        <v>9221</v>
      </c>
      <c r="I4139" t="s">
        <v>13</v>
      </c>
      <c r="J4139" t="s">
        <v>3822</v>
      </c>
      <c r="K4139">
        <v>6</v>
      </c>
      <c r="L4139" t="s">
        <v>4515</v>
      </c>
      <c r="M4139">
        <v>0.199962017599699</v>
      </c>
      <c r="N4139">
        <v>0.82442461088421404</v>
      </c>
    </row>
    <row r="4140" spans="1:14">
      <c r="A4140" t="s">
        <v>3827</v>
      </c>
      <c r="B4140">
        <v>12</v>
      </c>
      <c r="C4140">
        <v>65964567</v>
      </c>
      <c r="D4140">
        <v>66358347</v>
      </c>
      <c r="E4140" t="s">
        <v>5195</v>
      </c>
      <c r="F4140">
        <v>0.53</v>
      </c>
      <c r="G4140" t="s">
        <v>5247</v>
      </c>
      <c r="H4140" t="s">
        <v>9222</v>
      </c>
      <c r="I4140" t="s">
        <v>14</v>
      </c>
      <c r="J4140" t="s">
        <v>3822</v>
      </c>
      <c r="K4140">
        <v>16</v>
      </c>
      <c r="L4140" t="s">
        <v>4535</v>
      </c>
      <c r="M4140">
        <v>0.304506975477288</v>
      </c>
      <c r="N4140">
        <v>0.74387656369064603</v>
      </c>
    </row>
    <row r="4141" spans="1:14">
      <c r="A4141" t="s">
        <v>3828</v>
      </c>
      <c r="B4141">
        <v>6</v>
      </c>
      <c r="C4141">
        <v>70579486</v>
      </c>
      <c r="D4141">
        <v>71289189</v>
      </c>
      <c r="E4141" t="s">
        <v>5198</v>
      </c>
      <c r="F4141">
        <v>0.52</v>
      </c>
      <c r="G4141" t="s">
        <v>5247</v>
      </c>
      <c r="H4141" t="s">
        <v>9223</v>
      </c>
      <c r="I4141" t="s">
        <v>13</v>
      </c>
      <c r="J4141" t="s">
        <v>3822</v>
      </c>
      <c r="K4141">
        <v>5</v>
      </c>
      <c r="L4141" t="s">
        <v>4515</v>
      </c>
      <c r="M4141">
        <v>0.18188307008726001</v>
      </c>
      <c r="N4141">
        <v>0.84073763132141299</v>
      </c>
    </row>
    <row r="4142" spans="1:14">
      <c r="A4142" t="s">
        <v>3828</v>
      </c>
      <c r="B4142">
        <v>6</v>
      </c>
      <c r="C4142">
        <v>70579486</v>
      </c>
      <c r="D4142">
        <v>71289189</v>
      </c>
      <c r="E4142" t="s">
        <v>5198</v>
      </c>
      <c r="F4142">
        <v>0</v>
      </c>
      <c r="G4142" t="s">
        <v>5247</v>
      </c>
      <c r="H4142" t="s">
        <v>9224</v>
      </c>
      <c r="I4142" t="s">
        <v>14</v>
      </c>
      <c r="J4142" t="s">
        <v>3822</v>
      </c>
      <c r="K4142">
        <v>16</v>
      </c>
      <c r="L4142" t="s">
        <v>5247</v>
      </c>
      <c r="M4142">
        <v>0</v>
      </c>
      <c r="N4142">
        <v>0.193607680534436</v>
      </c>
    </row>
    <row r="4143" spans="1:14">
      <c r="A4143" t="s">
        <v>3829</v>
      </c>
      <c r="B4143">
        <v>3</v>
      </c>
      <c r="C4143">
        <v>35626269</v>
      </c>
      <c r="D4143">
        <v>35667761</v>
      </c>
      <c r="E4143" t="s">
        <v>5198</v>
      </c>
      <c r="F4143">
        <v>0.03</v>
      </c>
      <c r="G4143" t="s">
        <v>5247</v>
      </c>
      <c r="H4143" t="s">
        <v>9225</v>
      </c>
      <c r="I4143" t="s">
        <v>14</v>
      </c>
      <c r="J4143" t="s">
        <v>3822</v>
      </c>
      <c r="K4143">
        <v>16</v>
      </c>
      <c r="L4143" t="s">
        <v>4556</v>
      </c>
      <c r="M4143">
        <v>3.0372082184858002E-3</v>
      </c>
      <c r="N4143">
        <v>0.23895401148388401</v>
      </c>
    </row>
    <row r="4144" spans="1:14">
      <c r="A4144" t="s">
        <v>3830</v>
      </c>
      <c r="B4144">
        <v>13</v>
      </c>
      <c r="C4144">
        <v>26207391</v>
      </c>
      <c r="D4144">
        <v>26781528</v>
      </c>
      <c r="E4144" t="s">
        <v>5198</v>
      </c>
      <c r="F4144">
        <v>0.86</v>
      </c>
      <c r="G4144" t="s">
        <v>5247</v>
      </c>
      <c r="H4144" t="s">
        <v>9226</v>
      </c>
      <c r="I4144" t="s">
        <v>14</v>
      </c>
      <c r="J4144" t="s">
        <v>3822</v>
      </c>
      <c r="K4144">
        <v>16</v>
      </c>
      <c r="L4144" t="s">
        <v>4474</v>
      </c>
      <c r="M4144">
        <v>0.62246714258948999</v>
      </c>
      <c r="N4144">
        <v>0.95813532742571605</v>
      </c>
    </row>
    <row r="4145" spans="1:14">
      <c r="A4145" t="s">
        <v>3831</v>
      </c>
      <c r="B4145">
        <v>17</v>
      </c>
      <c r="C4145">
        <v>48922889</v>
      </c>
      <c r="D4145">
        <v>47000251</v>
      </c>
      <c r="E4145" t="s">
        <v>5195</v>
      </c>
      <c r="F4145">
        <v>0.6</v>
      </c>
      <c r="G4145" t="s">
        <v>5247</v>
      </c>
      <c r="H4145" t="s">
        <v>9227</v>
      </c>
      <c r="I4145" t="s">
        <v>10</v>
      </c>
      <c r="J4145" t="s">
        <v>3822</v>
      </c>
      <c r="K4145">
        <v>5</v>
      </c>
      <c r="L4145" t="s">
        <v>4486</v>
      </c>
      <c r="M4145">
        <v>0.23072428127601299</v>
      </c>
      <c r="N4145">
        <v>0.88237922576735195</v>
      </c>
    </row>
    <row r="4146" spans="1:14">
      <c r="A4146" t="s">
        <v>3831</v>
      </c>
      <c r="B4146">
        <v>17</v>
      </c>
      <c r="C4146">
        <v>48922889</v>
      </c>
      <c r="D4146">
        <v>47000251</v>
      </c>
      <c r="E4146" t="s">
        <v>5195</v>
      </c>
      <c r="F4146">
        <v>0.68</v>
      </c>
      <c r="G4146" t="s">
        <v>5247</v>
      </c>
      <c r="H4146" t="s">
        <v>9228</v>
      </c>
      <c r="I4146" t="s">
        <v>13</v>
      </c>
      <c r="J4146" t="s">
        <v>3822</v>
      </c>
      <c r="K4146">
        <v>6</v>
      </c>
      <c r="L4146" t="s">
        <v>4528</v>
      </c>
      <c r="M4146">
        <v>0.30995118130781502</v>
      </c>
      <c r="N4146">
        <v>0.90952847504740597</v>
      </c>
    </row>
    <row r="4147" spans="1:14">
      <c r="A4147" t="s">
        <v>3831</v>
      </c>
      <c r="B4147">
        <v>17</v>
      </c>
      <c r="C4147">
        <v>48922889</v>
      </c>
      <c r="D4147">
        <v>47000251</v>
      </c>
      <c r="E4147" t="s">
        <v>5195</v>
      </c>
      <c r="F4147">
        <v>0.74</v>
      </c>
      <c r="G4147" t="s">
        <v>5247</v>
      </c>
      <c r="H4147" t="s">
        <v>9229</v>
      </c>
      <c r="I4147" t="s">
        <v>14</v>
      </c>
      <c r="J4147" t="s">
        <v>3822</v>
      </c>
      <c r="K4147">
        <v>16</v>
      </c>
      <c r="L4147" t="s">
        <v>4464</v>
      </c>
      <c r="M4147">
        <v>0.49501667046199999</v>
      </c>
      <c r="N4147">
        <v>0.89205164288146999</v>
      </c>
    </row>
    <row r="4148" spans="1:14">
      <c r="A4148" t="s">
        <v>3832</v>
      </c>
      <c r="B4148">
        <v>9</v>
      </c>
      <c r="C4148">
        <v>8290816</v>
      </c>
      <c r="D4148">
        <v>8290816</v>
      </c>
      <c r="E4148" t="s">
        <v>5195</v>
      </c>
      <c r="F4148">
        <v>0.85</v>
      </c>
      <c r="G4148" t="s">
        <v>5247</v>
      </c>
      <c r="H4148" t="s">
        <v>9230</v>
      </c>
      <c r="I4148" t="s">
        <v>14</v>
      </c>
      <c r="J4148" t="s">
        <v>3822</v>
      </c>
      <c r="K4148">
        <v>16</v>
      </c>
      <c r="L4148" t="s">
        <v>4524</v>
      </c>
      <c r="M4148">
        <v>0.61113277891426498</v>
      </c>
      <c r="N4148">
        <v>0.95334184471162997</v>
      </c>
    </row>
    <row r="4149" spans="1:14">
      <c r="A4149" t="s">
        <v>3833</v>
      </c>
      <c r="B4149">
        <v>10</v>
      </c>
      <c r="C4149">
        <v>110887437</v>
      </c>
      <c r="D4149">
        <v>112647195</v>
      </c>
      <c r="E4149" t="s">
        <v>5197</v>
      </c>
      <c r="F4149">
        <v>0.17</v>
      </c>
      <c r="G4149" t="s">
        <v>5247</v>
      </c>
      <c r="H4149" t="s">
        <v>9231</v>
      </c>
      <c r="I4149" t="s">
        <v>10</v>
      </c>
      <c r="J4149" t="s">
        <v>3822</v>
      </c>
      <c r="K4149">
        <v>5</v>
      </c>
      <c r="L4149" t="s">
        <v>4509</v>
      </c>
      <c r="M4149">
        <v>2.7261974104180301E-2</v>
      </c>
      <c r="N4149">
        <v>0.59949645265271501</v>
      </c>
    </row>
    <row r="4150" spans="1:14">
      <c r="A4150" t="s">
        <v>3833</v>
      </c>
      <c r="B4150">
        <v>10</v>
      </c>
      <c r="C4150">
        <v>110887437</v>
      </c>
      <c r="D4150">
        <v>112647195</v>
      </c>
      <c r="E4150" t="s">
        <v>5197</v>
      </c>
      <c r="F4150">
        <v>0.22</v>
      </c>
      <c r="G4150" t="s">
        <v>5247</v>
      </c>
      <c r="H4150" t="s">
        <v>9232</v>
      </c>
      <c r="I4150" t="s">
        <v>13</v>
      </c>
      <c r="J4150" t="s">
        <v>3822</v>
      </c>
      <c r="K4150">
        <v>7</v>
      </c>
      <c r="L4150" t="s">
        <v>4476</v>
      </c>
      <c r="M4150">
        <v>5.3418941867869003E-2</v>
      </c>
      <c r="N4150">
        <v>0.58500610176947598</v>
      </c>
    </row>
    <row r="4151" spans="1:14">
      <c r="A4151" t="s">
        <v>3833</v>
      </c>
      <c r="B4151">
        <v>10</v>
      </c>
      <c r="C4151">
        <v>110887437</v>
      </c>
      <c r="D4151">
        <v>112647195</v>
      </c>
      <c r="E4151" t="s">
        <v>5197</v>
      </c>
      <c r="F4151">
        <v>0.04</v>
      </c>
      <c r="G4151" t="s">
        <v>5247</v>
      </c>
      <c r="H4151" t="s">
        <v>9233</v>
      </c>
      <c r="I4151" t="s">
        <v>14</v>
      </c>
      <c r="J4151" t="s">
        <v>3822</v>
      </c>
      <c r="K4151">
        <v>16</v>
      </c>
      <c r="L4151" t="s">
        <v>4479</v>
      </c>
      <c r="M4151">
        <v>5.0993162064629704E-3</v>
      </c>
      <c r="N4151">
        <v>0.25301974988521903</v>
      </c>
    </row>
    <row r="4152" spans="1:14">
      <c r="A4152" t="s">
        <v>3834</v>
      </c>
      <c r="B4152">
        <v>9</v>
      </c>
      <c r="C4152">
        <v>4293150</v>
      </c>
      <c r="D4152">
        <v>4293150</v>
      </c>
      <c r="E4152" t="s">
        <v>5197</v>
      </c>
      <c r="F4152">
        <v>0.56000000000000005</v>
      </c>
      <c r="G4152" t="s">
        <v>5247</v>
      </c>
      <c r="H4152" t="s">
        <v>9234</v>
      </c>
      <c r="I4152" t="s">
        <v>13</v>
      </c>
      <c r="J4152" t="s">
        <v>3822</v>
      </c>
      <c r="K4152">
        <v>6</v>
      </c>
      <c r="L4152" t="s">
        <v>4453</v>
      </c>
      <c r="M4152">
        <v>0.225570509393347</v>
      </c>
      <c r="N4152">
        <v>0.84758937605839302</v>
      </c>
    </row>
    <row r="4153" spans="1:14">
      <c r="A4153" t="s">
        <v>3834</v>
      </c>
      <c r="B4153">
        <v>9</v>
      </c>
      <c r="C4153">
        <v>4293150</v>
      </c>
      <c r="D4153">
        <v>4293150</v>
      </c>
      <c r="E4153" t="s">
        <v>5197</v>
      </c>
      <c r="F4153">
        <v>0.37</v>
      </c>
      <c r="G4153" t="s">
        <v>5247</v>
      </c>
      <c r="H4153" t="s">
        <v>9235</v>
      </c>
      <c r="I4153" t="s">
        <v>14</v>
      </c>
      <c r="J4153" t="s">
        <v>3822</v>
      </c>
      <c r="K4153">
        <v>16</v>
      </c>
      <c r="L4153" t="s">
        <v>4505</v>
      </c>
      <c r="M4153">
        <v>0.18124511290142301</v>
      </c>
      <c r="N4153">
        <v>0.60909288403753004</v>
      </c>
    </row>
    <row r="4154" spans="1:14">
      <c r="A4154" t="s">
        <v>3837</v>
      </c>
      <c r="B4154">
        <v>11</v>
      </c>
      <c r="C4154">
        <v>30598715</v>
      </c>
      <c r="D4154">
        <v>30620262</v>
      </c>
      <c r="E4154" t="s">
        <v>5195</v>
      </c>
      <c r="F4154">
        <v>0.93</v>
      </c>
      <c r="G4154" t="s">
        <v>5247</v>
      </c>
      <c r="H4154" t="s">
        <v>9236</v>
      </c>
      <c r="I4154" t="s">
        <v>14</v>
      </c>
      <c r="J4154" t="s">
        <v>3822</v>
      </c>
      <c r="K4154">
        <v>16</v>
      </c>
      <c r="L4154" t="s">
        <v>4463</v>
      </c>
      <c r="M4154">
        <v>0.70698232304377695</v>
      </c>
      <c r="N4154">
        <v>0.98651507169660801</v>
      </c>
    </row>
    <row r="4155" spans="1:14">
      <c r="A4155" t="s">
        <v>3838</v>
      </c>
      <c r="B4155">
        <v>12</v>
      </c>
      <c r="C4155">
        <v>33257845</v>
      </c>
      <c r="D4155">
        <v>33410780</v>
      </c>
      <c r="E4155" t="s">
        <v>5198</v>
      </c>
      <c r="F4155">
        <v>0.4</v>
      </c>
      <c r="G4155" t="s">
        <v>5247</v>
      </c>
      <c r="H4155" t="s">
        <v>9237</v>
      </c>
      <c r="I4155" t="s">
        <v>14</v>
      </c>
      <c r="J4155" t="s">
        <v>3822</v>
      </c>
      <c r="K4155">
        <v>16</v>
      </c>
      <c r="L4155" t="s">
        <v>4530</v>
      </c>
      <c r="M4155">
        <v>0.20293368410163301</v>
      </c>
      <c r="N4155">
        <v>0.63578785200525401</v>
      </c>
    </row>
    <row r="4156" spans="1:14">
      <c r="A4156" t="s">
        <v>3839</v>
      </c>
      <c r="B4156">
        <v>12</v>
      </c>
      <c r="C4156">
        <v>97456437</v>
      </c>
      <c r="D4156">
        <v>97850215</v>
      </c>
      <c r="E4156" t="s">
        <v>5197</v>
      </c>
      <c r="F4156">
        <v>0.75</v>
      </c>
      <c r="G4156" t="s">
        <v>5247</v>
      </c>
      <c r="H4156" t="s">
        <v>9238</v>
      </c>
      <c r="I4156" t="s">
        <v>14</v>
      </c>
      <c r="J4156" t="s">
        <v>3822</v>
      </c>
      <c r="K4156">
        <v>16</v>
      </c>
      <c r="L4156" t="s">
        <v>4467</v>
      </c>
      <c r="M4156">
        <v>0.50501683464491198</v>
      </c>
      <c r="N4156">
        <v>0.89817932508787002</v>
      </c>
    </row>
    <row r="4157" spans="1:14">
      <c r="A4157" t="s">
        <v>3840</v>
      </c>
      <c r="B4157">
        <v>12</v>
      </c>
      <c r="C4157">
        <v>71126981</v>
      </c>
      <c r="D4157">
        <v>71520761</v>
      </c>
      <c r="E4157" t="s">
        <v>5198</v>
      </c>
      <c r="F4157">
        <v>0.4</v>
      </c>
      <c r="G4157" t="s">
        <v>5247</v>
      </c>
      <c r="H4157" t="s">
        <v>9239</v>
      </c>
      <c r="I4157" t="s">
        <v>13</v>
      </c>
      <c r="J4157" t="s">
        <v>3822</v>
      </c>
      <c r="K4157">
        <v>6</v>
      </c>
      <c r="L4157" t="s">
        <v>4530</v>
      </c>
      <c r="M4157">
        <v>0.13048223747888699</v>
      </c>
      <c r="N4157">
        <v>0.74758462010154603</v>
      </c>
    </row>
    <row r="4158" spans="1:14">
      <c r="A4158" t="s">
        <v>3840</v>
      </c>
      <c r="B4158">
        <v>12</v>
      </c>
      <c r="C4158">
        <v>71126981</v>
      </c>
      <c r="D4158">
        <v>71520761</v>
      </c>
      <c r="E4158" t="s">
        <v>5198</v>
      </c>
      <c r="F4158">
        <v>0.2</v>
      </c>
      <c r="G4158" t="s">
        <v>5247</v>
      </c>
      <c r="H4158" t="s">
        <v>9240</v>
      </c>
      <c r="I4158" t="s">
        <v>14</v>
      </c>
      <c r="J4158" t="s">
        <v>3822</v>
      </c>
      <c r="K4158">
        <v>16</v>
      </c>
      <c r="L4158" t="s">
        <v>4484</v>
      </c>
      <c r="M4158">
        <v>7.2742662037867001E-2</v>
      </c>
      <c r="N4158">
        <v>0.44342194628279502</v>
      </c>
    </row>
    <row r="4159" spans="1:14">
      <c r="A4159" t="s">
        <v>3841</v>
      </c>
      <c r="B4159">
        <v>10</v>
      </c>
      <c r="C4159">
        <v>119389891</v>
      </c>
      <c r="D4159">
        <v>121149403</v>
      </c>
      <c r="E4159" t="s">
        <v>5197</v>
      </c>
      <c r="F4159">
        <v>0</v>
      </c>
      <c r="G4159" t="s">
        <v>5247</v>
      </c>
      <c r="H4159" t="s">
        <v>9241</v>
      </c>
      <c r="I4159" t="s">
        <v>10</v>
      </c>
      <c r="J4159" t="s">
        <v>3822</v>
      </c>
      <c r="K4159">
        <v>5</v>
      </c>
      <c r="L4159" t="s">
        <v>5247</v>
      </c>
      <c r="M4159">
        <v>3.1392529421349397E-17</v>
      </c>
      <c r="N4159">
        <v>0.43448246478317498</v>
      </c>
    </row>
    <row r="4160" spans="1:14">
      <c r="A4160" t="s">
        <v>3841</v>
      </c>
      <c r="B4160">
        <v>10</v>
      </c>
      <c r="C4160">
        <v>119389891</v>
      </c>
      <c r="D4160">
        <v>121149403</v>
      </c>
      <c r="E4160" t="s">
        <v>5197</v>
      </c>
      <c r="F4160">
        <v>0.6</v>
      </c>
      <c r="G4160" t="s">
        <v>5247</v>
      </c>
      <c r="H4160" t="s">
        <v>9242</v>
      </c>
      <c r="I4160" t="s">
        <v>14</v>
      </c>
      <c r="J4160" t="s">
        <v>3822</v>
      </c>
      <c r="K4160">
        <v>16</v>
      </c>
      <c r="L4160" t="s">
        <v>4486</v>
      </c>
      <c r="M4160">
        <v>0.36421214799474599</v>
      </c>
      <c r="N4160">
        <v>0.79706631589836696</v>
      </c>
    </row>
    <row r="4161" spans="1:14">
      <c r="A4161" t="s">
        <v>3842</v>
      </c>
      <c r="B4161">
        <v>1</v>
      </c>
      <c r="C4161">
        <v>65524195</v>
      </c>
      <c r="D4161">
        <v>65989878</v>
      </c>
      <c r="E4161" t="s">
        <v>5197</v>
      </c>
      <c r="F4161">
        <v>0.86</v>
      </c>
      <c r="G4161" t="s">
        <v>5247</v>
      </c>
      <c r="H4161" t="s">
        <v>9243</v>
      </c>
      <c r="I4161" t="s">
        <v>14</v>
      </c>
      <c r="J4161" t="s">
        <v>3822</v>
      </c>
      <c r="K4161">
        <v>16</v>
      </c>
      <c r="L4161" t="s">
        <v>4474</v>
      </c>
      <c r="M4161">
        <v>0.62246714258948999</v>
      </c>
      <c r="N4161">
        <v>0.95813532742571605</v>
      </c>
    </row>
    <row r="4162" spans="1:14">
      <c r="A4162" t="s">
        <v>3843</v>
      </c>
      <c r="B4162">
        <v>11</v>
      </c>
      <c r="C4162">
        <v>128172680</v>
      </c>
      <c r="D4162">
        <v>128042575</v>
      </c>
      <c r="E4162" t="s">
        <v>5195</v>
      </c>
      <c r="F4162">
        <v>0.14000000000000001</v>
      </c>
      <c r="G4162" t="s">
        <v>5247</v>
      </c>
      <c r="H4162" t="s">
        <v>9244</v>
      </c>
      <c r="I4162" t="s">
        <v>10</v>
      </c>
      <c r="J4162" t="s">
        <v>3822</v>
      </c>
      <c r="K4162">
        <v>5</v>
      </c>
      <c r="L4162" t="s">
        <v>4454</v>
      </c>
      <c r="M4162">
        <v>1.9327183966870099E-2</v>
      </c>
      <c r="N4162">
        <v>0.57350019067701596</v>
      </c>
    </row>
    <row r="4163" spans="1:14">
      <c r="A4163" t="s">
        <v>3843</v>
      </c>
      <c r="B4163">
        <v>11</v>
      </c>
      <c r="C4163">
        <v>128172680</v>
      </c>
      <c r="D4163">
        <v>128042575</v>
      </c>
      <c r="E4163" t="s">
        <v>5195</v>
      </c>
      <c r="F4163">
        <v>0.77</v>
      </c>
      <c r="G4163" t="s">
        <v>5247</v>
      </c>
      <c r="H4163" t="s">
        <v>9245</v>
      </c>
      <c r="I4163" t="s">
        <v>14</v>
      </c>
      <c r="J4163" t="s">
        <v>3822</v>
      </c>
      <c r="K4163">
        <v>16</v>
      </c>
      <c r="L4163" t="s">
        <v>4523</v>
      </c>
      <c r="M4163">
        <v>0.52531880838197897</v>
      </c>
      <c r="N4163">
        <v>0.91013304412942597</v>
      </c>
    </row>
    <row r="4164" spans="1:14">
      <c r="A4164" t="s">
        <v>3844</v>
      </c>
      <c r="B4164">
        <v>10</v>
      </c>
      <c r="C4164">
        <v>12272998</v>
      </c>
      <c r="D4164">
        <v>12314997</v>
      </c>
      <c r="E4164" t="s">
        <v>5196</v>
      </c>
      <c r="F4164">
        <v>0.61</v>
      </c>
      <c r="G4164" t="s">
        <v>5247</v>
      </c>
      <c r="H4164" t="s">
        <v>9246</v>
      </c>
      <c r="I4164" t="s">
        <v>14</v>
      </c>
      <c r="J4164" t="s">
        <v>3822</v>
      </c>
      <c r="K4164">
        <v>16</v>
      </c>
      <c r="L4164" t="s">
        <v>4452</v>
      </c>
      <c r="M4164">
        <v>0.37303483850642699</v>
      </c>
      <c r="N4164">
        <v>0.80437147177599699</v>
      </c>
    </row>
    <row r="4165" spans="1:14">
      <c r="A4165" t="s">
        <v>3845</v>
      </c>
      <c r="B4165">
        <v>9</v>
      </c>
      <c r="C4165">
        <v>22133285</v>
      </c>
      <c r="D4165">
        <v>22133284</v>
      </c>
      <c r="E4165" t="s">
        <v>5198</v>
      </c>
      <c r="F4165">
        <v>1</v>
      </c>
      <c r="G4165" t="s">
        <v>5247</v>
      </c>
      <c r="H4165" t="s">
        <v>9247</v>
      </c>
      <c r="I4165" t="s">
        <v>14</v>
      </c>
      <c r="J4165" t="s">
        <v>3822</v>
      </c>
      <c r="K4165">
        <v>16</v>
      </c>
      <c r="L4165" t="s">
        <v>5273</v>
      </c>
      <c r="M4165">
        <v>0.806392319465564</v>
      </c>
      <c r="N4165">
        <v>1</v>
      </c>
    </row>
    <row r="4166" spans="1:14">
      <c r="A4166" t="s">
        <v>3846</v>
      </c>
      <c r="B4166">
        <v>9</v>
      </c>
      <c r="C4166">
        <v>93683521</v>
      </c>
      <c r="D4166">
        <v>96445803</v>
      </c>
      <c r="E4166" t="s">
        <v>5198</v>
      </c>
      <c r="F4166">
        <v>0.64</v>
      </c>
      <c r="G4166" t="s">
        <v>5247</v>
      </c>
      <c r="H4166" t="s">
        <v>9248</v>
      </c>
      <c r="I4166" t="s">
        <v>14</v>
      </c>
      <c r="J4166" t="s">
        <v>3822</v>
      </c>
      <c r="K4166">
        <v>16</v>
      </c>
      <c r="L4166" t="s">
        <v>4473</v>
      </c>
      <c r="M4166">
        <v>0.399958561694371</v>
      </c>
      <c r="N4166">
        <v>0.82583128775598702</v>
      </c>
    </row>
    <row r="4167" spans="1:14">
      <c r="A4167" t="s">
        <v>3847</v>
      </c>
      <c r="B4167">
        <v>9</v>
      </c>
      <c r="C4167">
        <v>94152720</v>
      </c>
      <c r="D4167">
        <v>96915002</v>
      </c>
      <c r="E4167" t="s">
        <v>5197</v>
      </c>
      <c r="F4167">
        <v>0.67</v>
      </c>
      <c r="G4167" t="s">
        <v>5247</v>
      </c>
      <c r="H4167" t="s">
        <v>9249</v>
      </c>
      <c r="I4167" t="s">
        <v>14</v>
      </c>
      <c r="J4167" t="s">
        <v>3822</v>
      </c>
      <c r="K4167">
        <v>16</v>
      </c>
      <c r="L4167" t="s">
        <v>4567</v>
      </c>
      <c r="M4167">
        <v>0.42758742496038799</v>
      </c>
      <c r="N4167">
        <v>0.84658596365790395</v>
      </c>
    </row>
    <row r="4168" spans="1:14">
      <c r="A4168" t="s">
        <v>3848</v>
      </c>
      <c r="B4168">
        <v>10</v>
      </c>
      <c r="C4168">
        <v>68583018</v>
      </c>
      <c r="D4168">
        <v>70342775</v>
      </c>
      <c r="E4168" t="s">
        <v>5197</v>
      </c>
      <c r="F4168">
        <v>0.34</v>
      </c>
      <c r="G4168" t="s">
        <v>5247</v>
      </c>
      <c r="H4168" t="s">
        <v>9250</v>
      </c>
      <c r="I4168" t="s">
        <v>13</v>
      </c>
      <c r="J4168" t="s">
        <v>3822</v>
      </c>
      <c r="K4168">
        <v>5</v>
      </c>
      <c r="L4168" t="s">
        <v>4565</v>
      </c>
      <c r="M4168">
        <v>8.96257980918721E-2</v>
      </c>
      <c r="N4168">
        <v>0.72940859063874397</v>
      </c>
    </row>
    <row r="4169" spans="1:14">
      <c r="A4169" t="s">
        <v>3848</v>
      </c>
      <c r="B4169">
        <v>10</v>
      </c>
      <c r="C4169">
        <v>68583018</v>
      </c>
      <c r="D4169">
        <v>70342775</v>
      </c>
      <c r="E4169" t="s">
        <v>5197</v>
      </c>
      <c r="F4169">
        <v>0.41</v>
      </c>
      <c r="G4169" t="s">
        <v>5247</v>
      </c>
      <c r="H4169" t="s">
        <v>9251</v>
      </c>
      <c r="I4169" t="s">
        <v>14</v>
      </c>
      <c r="J4169" t="s">
        <v>3822</v>
      </c>
      <c r="K4169">
        <v>16</v>
      </c>
      <c r="L4169" t="s">
        <v>5201</v>
      </c>
      <c r="M4169">
        <v>0.210313388487576</v>
      </c>
      <c r="N4169">
        <v>0.64453599400862305</v>
      </c>
    </row>
    <row r="4170" spans="1:14">
      <c r="A4170" t="s">
        <v>3849</v>
      </c>
      <c r="B4170">
        <v>11</v>
      </c>
      <c r="C4170">
        <v>35413886</v>
      </c>
      <c r="D4170">
        <v>35435433</v>
      </c>
      <c r="E4170" t="s">
        <v>5197</v>
      </c>
      <c r="F4170">
        <v>0</v>
      </c>
      <c r="G4170" t="s">
        <v>5247</v>
      </c>
      <c r="H4170" t="s">
        <v>7311</v>
      </c>
      <c r="I4170" t="s">
        <v>14</v>
      </c>
      <c r="J4170" t="s">
        <v>3822</v>
      </c>
      <c r="K4170">
        <v>16</v>
      </c>
      <c r="L4170" t="s">
        <v>5247</v>
      </c>
      <c r="M4170">
        <v>0</v>
      </c>
      <c r="N4170">
        <v>0.193607680534436</v>
      </c>
    </row>
    <row r="4171" spans="1:14">
      <c r="A4171" t="s">
        <v>3850</v>
      </c>
      <c r="B4171">
        <v>12</v>
      </c>
      <c r="C4171">
        <v>4265207</v>
      </c>
      <c r="D4171">
        <v>4374373</v>
      </c>
      <c r="E4171" t="s">
        <v>5198</v>
      </c>
      <c r="F4171">
        <v>0.44</v>
      </c>
      <c r="G4171" t="s">
        <v>5247</v>
      </c>
      <c r="H4171" t="s">
        <v>9252</v>
      </c>
      <c r="I4171" t="s">
        <v>10</v>
      </c>
      <c r="J4171" t="s">
        <v>3822</v>
      </c>
      <c r="K4171">
        <v>5</v>
      </c>
      <c r="L4171" t="s">
        <v>4466</v>
      </c>
      <c r="M4171">
        <v>0.13783721668705201</v>
      </c>
      <c r="N4171">
        <v>0.79430067908692903</v>
      </c>
    </row>
    <row r="4172" spans="1:14">
      <c r="A4172" t="s">
        <v>3850</v>
      </c>
      <c r="B4172">
        <v>12</v>
      </c>
      <c r="C4172">
        <v>4265207</v>
      </c>
      <c r="D4172">
        <v>4374373</v>
      </c>
      <c r="E4172" t="s">
        <v>5198</v>
      </c>
      <c r="F4172">
        <v>0.23</v>
      </c>
      <c r="G4172" t="s">
        <v>5247</v>
      </c>
      <c r="H4172" t="s">
        <v>9253</v>
      </c>
      <c r="I4172" t="s">
        <v>14</v>
      </c>
      <c r="J4172" t="s">
        <v>3822</v>
      </c>
      <c r="K4172">
        <v>16</v>
      </c>
      <c r="L4172" t="s">
        <v>4478</v>
      </c>
      <c r="M4172">
        <v>8.9866955870574194E-2</v>
      </c>
      <c r="N4172">
        <v>0.47468119161802202</v>
      </c>
    </row>
    <row r="4173" spans="1:14">
      <c r="A4173" t="s">
        <v>3851</v>
      </c>
      <c r="B4173">
        <v>10</v>
      </c>
      <c r="C4173">
        <v>79283816</v>
      </c>
      <c r="D4173">
        <v>81043573</v>
      </c>
      <c r="E4173" t="s">
        <v>5196</v>
      </c>
      <c r="F4173">
        <v>0.17</v>
      </c>
      <c r="G4173" t="s">
        <v>5247</v>
      </c>
      <c r="H4173" t="s">
        <v>9254</v>
      </c>
      <c r="I4173" t="s">
        <v>10</v>
      </c>
      <c r="J4173" t="s">
        <v>3822</v>
      </c>
      <c r="K4173">
        <v>5</v>
      </c>
      <c r="L4173" t="s">
        <v>4509</v>
      </c>
      <c r="M4173">
        <v>2.7261974104180301E-2</v>
      </c>
      <c r="N4173">
        <v>0.59949645265271501</v>
      </c>
    </row>
    <row r="4174" spans="1:14">
      <c r="A4174" t="s">
        <v>3851</v>
      </c>
      <c r="B4174">
        <v>10</v>
      </c>
      <c r="C4174">
        <v>79283816</v>
      </c>
      <c r="D4174">
        <v>81043573</v>
      </c>
      <c r="E4174" t="s">
        <v>5196</v>
      </c>
      <c r="F4174">
        <v>0.45</v>
      </c>
      <c r="G4174" t="s">
        <v>5247</v>
      </c>
      <c r="H4174" t="s">
        <v>9255</v>
      </c>
      <c r="I4174" t="s">
        <v>14</v>
      </c>
      <c r="J4174" t="s">
        <v>3822</v>
      </c>
      <c r="K4174">
        <v>16</v>
      </c>
      <c r="L4174" t="s">
        <v>4469</v>
      </c>
      <c r="M4174">
        <v>0.24056486479730299</v>
      </c>
      <c r="N4174">
        <v>0.67879590325614103</v>
      </c>
    </row>
    <row r="4175" spans="1:14">
      <c r="A4175" t="s">
        <v>3852</v>
      </c>
      <c r="B4175">
        <v>4</v>
      </c>
      <c r="C4175">
        <v>122911999</v>
      </c>
      <c r="D4175">
        <v>123833154</v>
      </c>
      <c r="E4175" t="s">
        <v>5195</v>
      </c>
      <c r="F4175">
        <v>0.17</v>
      </c>
      <c r="G4175" t="s">
        <v>5247</v>
      </c>
      <c r="H4175" t="s">
        <v>9256</v>
      </c>
      <c r="I4175" t="s">
        <v>10</v>
      </c>
      <c r="J4175" t="s">
        <v>3822</v>
      </c>
      <c r="K4175">
        <v>6</v>
      </c>
      <c r="L4175" t="s">
        <v>4509</v>
      </c>
      <c r="M4175">
        <v>3.1101022536604801E-2</v>
      </c>
      <c r="N4175">
        <v>0.56651960747882402</v>
      </c>
    </row>
    <row r="4176" spans="1:14">
      <c r="A4176" t="s">
        <v>3852</v>
      </c>
      <c r="B4176">
        <v>4</v>
      </c>
      <c r="C4176">
        <v>122911999</v>
      </c>
      <c r="D4176">
        <v>123833154</v>
      </c>
      <c r="E4176" t="s">
        <v>5195</v>
      </c>
      <c r="F4176">
        <v>0.25</v>
      </c>
      <c r="G4176" t="s">
        <v>5247</v>
      </c>
      <c r="H4176" t="s">
        <v>9257</v>
      </c>
      <c r="I4176" t="s">
        <v>13</v>
      </c>
      <c r="J4176" t="s">
        <v>3822</v>
      </c>
      <c r="K4176">
        <v>5</v>
      </c>
      <c r="L4176" t="s">
        <v>4506</v>
      </c>
      <c r="M4176">
        <v>5.3229227303442699E-2</v>
      </c>
      <c r="N4176">
        <v>0.66401200508814495</v>
      </c>
    </row>
    <row r="4177" spans="1:14">
      <c r="A4177" t="s">
        <v>3852</v>
      </c>
      <c r="B4177">
        <v>4</v>
      </c>
      <c r="C4177">
        <v>122911999</v>
      </c>
      <c r="D4177">
        <v>123833154</v>
      </c>
      <c r="E4177" t="s">
        <v>5195</v>
      </c>
      <c r="F4177">
        <v>0.23</v>
      </c>
      <c r="G4177" t="s">
        <v>5247</v>
      </c>
      <c r="H4177" t="s">
        <v>9258</v>
      </c>
      <c r="I4177" t="s">
        <v>14</v>
      </c>
      <c r="J4177" t="s">
        <v>3822</v>
      </c>
      <c r="K4177">
        <v>16</v>
      </c>
      <c r="L4177" t="s">
        <v>4478</v>
      </c>
      <c r="M4177">
        <v>8.9866955870574194E-2</v>
      </c>
      <c r="N4177">
        <v>0.47468119161802202</v>
      </c>
    </row>
    <row r="4178" spans="1:14">
      <c r="A4178" t="s">
        <v>3853</v>
      </c>
      <c r="B4178">
        <v>12</v>
      </c>
      <c r="C4178">
        <v>95534337</v>
      </c>
      <c r="D4178">
        <v>95928113</v>
      </c>
      <c r="E4178" t="s">
        <v>5197</v>
      </c>
      <c r="F4178">
        <v>1</v>
      </c>
      <c r="G4178" t="s">
        <v>5247</v>
      </c>
      <c r="H4178" t="s">
        <v>9259</v>
      </c>
      <c r="I4178" t="s">
        <v>14</v>
      </c>
      <c r="J4178" t="s">
        <v>3822</v>
      </c>
      <c r="K4178">
        <v>16</v>
      </c>
      <c r="L4178" t="s">
        <v>5273</v>
      </c>
      <c r="M4178">
        <v>0.806392319465564</v>
      </c>
      <c r="N4178">
        <v>1</v>
      </c>
    </row>
    <row r="4179" spans="1:14">
      <c r="A4179" t="s">
        <v>3854</v>
      </c>
      <c r="B4179">
        <v>10</v>
      </c>
      <c r="C4179">
        <v>119900888</v>
      </c>
      <c r="D4179">
        <v>121660400</v>
      </c>
      <c r="E4179" t="s">
        <v>5197</v>
      </c>
      <c r="F4179">
        <v>0</v>
      </c>
      <c r="G4179" t="s">
        <v>5247</v>
      </c>
      <c r="H4179" t="s">
        <v>9260</v>
      </c>
      <c r="I4179" t="s">
        <v>14</v>
      </c>
      <c r="J4179" t="s">
        <v>3822</v>
      </c>
      <c r="K4179">
        <v>16</v>
      </c>
      <c r="L4179" t="s">
        <v>5247</v>
      </c>
      <c r="M4179">
        <v>0</v>
      </c>
      <c r="N4179">
        <v>0.193607680534436</v>
      </c>
    </row>
    <row r="4180" spans="1:14">
      <c r="A4180" t="s">
        <v>3855</v>
      </c>
      <c r="B4180">
        <v>10</v>
      </c>
      <c r="C4180">
        <v>12213658</v>
      </c>
      <c r="D4180">
        <v>12255657</v>
      </c>
      <c r="E4180" t="s">
        <v>5195</v>
      </c>
      <c r="F4180">
        <v>0.28000000000000003</v>
      </c>
      <c r="G4180" t="s">
        <v>5247</v>
      </c>
      <c r="H4180" t="s">
        <v>9261</v>
      </c>
      <c r="I4180" t="s">
        <v>14</v>
      </c>
      <c r="J4180" t="s">
        <v>3822</v>
      </c>
      <c r="K4180">
        <v>16</v>
      </c>
      <c r="L4180" t="s">
        <v>4558</v>
      </c>
      <c r="M4180">
        <v>0.120490916853126</v>
      </c>
      <c r="N4180">
        <v>0.52469646258202596</v>
      </c>
    </row>
    <row r="4181" spans="1:14">
      <c r="A4181" t="s">
        <v>3856</v>
      </c>
      <c r="B4181">
        <v>1</v>
      </c>
      <c r="C4181">
        <v>116990168</v>
      </c>
      <c r="D4181">
        <v>117532790</v>
      </c>
      <c r="E4181" t="s">
        <v>5197</v>
      </c>
      <c r="F4181">
        <v>0.67</v>
      </c>
      <c r="G4181" t="s">
        <v>5247</v>
      </c>
      <c r="H4181" t="s">
        <v>9262</v>
      </c>
      <c r="I4181" t="s">
        <v>14</v>
      </c>
      <c r="J4181" t="s">
        <v>3822</v>
      </c>
      <c r="K4181">
        <v>16</v>
      </c>
      <c r="L4181" t="s">
        <v>4567</v>
      </c>
      <c r="M4181">
        <v>0.42758742496038799</v>
      </c>
      <c r="N4181">
        <v>0.84658596365790395</v>
      </c>
    </row>
    <row r="4182" spans="1:14">
      <c r="A4182" t="s">
        <v>3857</v>
      </c>
      <c r="B4182">
        <v>12</v>
      </c>
      <c r="C4182">
        <v>27714794</v>
      </c>
      <c r="D4182">
        <v>27867727</v>
      </c>
      <c r="E4182" t="s">
        <v>5198</v>
      </c>
      <c r="F4182">
        <v>0.97</v>
      </c>
      <c r="G4182" t="s">
        <v>5247</v>
      </c>
      <c r="H4182" t="s">
        <v>9263</v>
      </c>
      <c r="I4182" t="s">
        <v>14</v>
      </c>
      <c r="J4182" t="s">
        <v>3822</v>
      </c>
      <c r="K4182">
        <v>16</v>
      </c>
      <c r="L4182" t="s">
        <v>4472</v>
      </c>
      <c r="M4182">
        <v>0.76104598851611505</v>
      </c>
      <c r="N4182">
        <v>0.99696279178151403</v>
      </c>
    </row>
    <row r="4183" spans="1:14">
      <c r="A4183" t="s">
        <v>3858</v>
      </c>
      <c r="B4183">
        <v>5</v>
      </c>
      <c r="C4183">
        <v>36084324</v>
      </c>
      <c r="D4183">
        <v>36084426</v>
      </c>
      <c r="E4183" t="s">
        <v>5197</v>
      </c>
      <c r="F4183">
        <v>0</v>
      </c>
      <c r="G4183" t="s">
        <v>5247</v>
      </c>
      <c r="H4183" t="s">
        <v>9264</v>
      </c>
      <c r="I4183" t="s">
        <v>14</v>
      </c>
      <c r="J4183" t="s">
        <v>3822</v>
      </c>
      <c r="K4183">
        <v>16</v>
      </c>
      <c r="L4183" t="s">
        <v>5247</v>
      </c>
      <c r="M4183">
        <v>0</v>
      </c>
      <c r="N4183">
        <v>0.193607680534436</v>
      </c>
    </row>
    <row r="4184" spans="1:14">
      <c r="A4184" t="s">
        <v>3859</v>
      </c>
      <c r="B4184">
        <v>7</v>
      </c>
      <c r="C4184">
        <v>102845807</v>
      </c>
      <c r="D4184">
        <v>102486254</v>
      </c>
      <c r="E4184" t="s">
        <v>5195</v>
      </c>
      <c r="F4184">
        <v>0.88</v>
      </c>
      <c r="G4184" t="s">
        <v>5247</v>
      </c>
      <c r="H4184" t="s">
        <v>9265</v>
      </c>
      <c r="I4184" t="s">
        <v>14</v>
      </c>
      <c r="J4184" t="s">
        <v>3822</v>
      </c>
      <c r="K4184">
        <v>16</v>
      </c>
      <c r="L4184" t="s">
        <v>4470</v>
      </c>
      <c r="M4184">
        <v>0.64562593737124996</v>
      </c>
      <c r="N4184">
        <v>0.96723222542257803</v>
      </c>
    </row>
    <row r="4185" spans="1:14">
      <c r="A4185" t="s">
        <v>3860</v>
      </c>
      <c r="B4185">
        <v>8</v>
      </c>
      <c r="C4185">
        <v>117173494</v>
      </c>
      <c r="D4185">
        <v>118185733</v>
      </c>
      <c r="E4185" t="s">
        <v>5198</v>
      </c>
      <c r="F4185">
        <v>0.12</v>
      </c>
      <c r="G4185" t="s">
        <v>5247</v>
      </c>
      <c r="H4185" t="s">
        <v>9266</v>
      </c>
      <c r="I4185" t="s">
        <v>14</v>
      </c>
      <c r="J4185" t="s">
        <v>3822</v>
      </c>
      <c r="K4185">
        <v>16</v>
      </c>
      <c r="L4185" t="s">
        <v>4457</v>
      </c>
      <c r="M4185">
        <v>3.2767774577422103E-2</v>
      </c>
      <c r="N4185">
        <v>0.35437406262874999</v>
      </c>
    </row>
    <row r="4186" spans="1:14">
      <c r="A4186" t="s">
        <v>3861</v>
      </c>
      <c r="B4186">
        <v>1</v>
      </c>
      <c r="C4186">
        <v>6612669</v>
      </c>
      <c r="D4186">
        <v>6672729</v>
      </c>
      <c r="E4186" t="s">
        <v>5197</v>
      </c>
      <c r="F4186">
        <v>0.42</v>
      </c>
      <c r="G4186" t="s">
        <v>5247</v>
      </c>
      <c r="H4186" t="s">
        <v>9267</v>
      </c>
      <c r="I4186" t="s">
        <v>10</v>
      </c>
      <c r="J4186" t="s">
        <v>3822</v>
      </c>
      <c r="K4186">
        <v>5</v>
      </c>
      <c r="L4186" t="s">
        <v>4508</v>
      </c>
      <c r="M4186">
        <v>0.12757655534770301</v>
      </c>
      <c r="N4186">
        <v>0.78194063901760502</v>
      </c>
    </row>
    <row r="4187" spans="1:14">
      <c r="A4187" t="s">
        <v>3861</v>
      </c>
      <c r="B4187">
        <v>1</v>
      </c>
      <c r="C4187">
        <v>6612669</v>
      </c>
      <c r="D4187">
        <v>6672729</v>
      </c>
      <c r="E4187" t="s">
        <v>5197</v>
      </c>
      <c r="F4187">
        <v>0.4</v>
      </c>
      <c r="G4187" t="s">
        <v>5247</v>
      </c>
      <c r="H4187" t="s">
        <v>9268</v>
      </c>
      <c r="I4187" t="s">
        <v>13</v>
      </c>
      <c r="J4187" t="s">
        <v>3822</v>
      </c>
      <c r="K4187">
        <v>5</v>
      </c>
      <c r="L4187" t="s">
        <v>4530</v>
      </c>
      <c r="M4187">
        <v>0.117620774232648</v>
      </c>
      <c r="N4187">
        <v>0.76927571872398703</v>
      </c>
    </row>
    <row r="4188" spans="1:14">
      <c r="A4188" t="s">
        <v>3861</v>
      </c>
      <c r="B4188">
        <v>1</v>
      </c>
      <c r="C4188">
        <v>6612669</v>
      </c>
      <c r="D4188">
        <v>6672729</v>
      </c>
      <c r="E4188" t="s">
        <v>5197</v>
      </c>
      <c r="F4188">
        <v>0.18</v>
      </c>
      <c r="G4188" t="s">
        <v>5247</v>
      </c>
      <c r="H4188" t="s">
        <v>9269</v>
      </c>
      <c r="I4188" t="s">
        <v>14</v>
      </c>
      <c r="J4188" t="s">
        <v>3822</v>
      </c>
      <c r="K4188">
        <v>16</v>
      </c>
      <c r="L4188" t="s">
        <v>4477</v>
      </c>
      <c r="M4188">
        <v>6.1913216705024303E-2</v>
      </c>
      <c r="N4188">
        <v>0.42199569883701499</v>
      </c>
    </row>
    <row r="4189" spans="1:14">
      <c r="A4189" t="s">
        <v>3862</v>
      </c>
      <c r="B4189">
        <v>15</v>
      </c>
      <c r="C4189">
        <v>80139880</v>
      </c>
      <c r="D4189">
        <v>80432222</v>
      </c>
      <c r="E4189" t="s">
        <v>5198</v>
      </c>
      <c r="F4189">
        <v>0.37</v>
      </c>
      <c r="G4189" t="s">
        <v>5247</v>
      </c>
      <c r="H4189" t="s">
        <v>9270</v>
      </c>
      <c r="I4189" t="s">
        <v>13</v>
      </c>
      <c r="J4189" t="s">
        <v>3822</v>
      </c>
      <c r="K4189">
        <v>5</v>
      </c>
      <c r="L4189" t="s">
        <v>4505</v>
      </c>
      <c r="M4189">
        <v>0.103267373869074</v>
      </c>
      <c r="N4189">
        <v>0.74969806697455099</v>
      </c>
    </row>
    <row r="4190" spans="1:14">
      <c r="A4190" t="s">
        <v>3862</v>
      </c>
      <c r="B4190">
        <v>15</v>
      </c>
      <c r="C4190">
        <v>80139880</v>
      </c>
      <c r="D4190">
        <v>80432222</v>
      </c>
      <c r="E4190" t="s">
        <v>5198</v>
      </c>
      <c r="F4190">
        <v>0.61</v>
      </c>
      <c r="G4190" t="s">
        <v>5247</v>
      </c>
      <c r="H4190" t="s">
        <v>9271</v>
      </c>
      <c r="I4190" t="s">
        <v>14</v>
      </c>
      <c r="J4190" t="s">
        <v>3822</v>
      </c>
      <c r="K4190">
        <v>16</v>
      </c>
      <c r="L4190" t="s">
        <v>4452</v>
      </c>
      <c r="M4190">
        <v>0.37303483850642699</v>
      </c>
      <c r="N4190">
        <v>0.80437147177599699</v>
      </c>
    </row>
    <row r="4191" spans="1:14">
      <c r="A4191" t="s">
        <v>3863</v>
      </c>
      <c r="B4191">
        <v>15</v>
      </c>
      <c r="C4191">
        <v>39346970</v>
      </c>
      <c r="D4191">
        <v>39639171</v>
      </c>
      <c r="E4191" t="s">
        <v>5198</v>
      </c>
      <c r="F4191">
        <v>0.44</v>
      </c>
      <c r="G4191" t="s">
        <v>5247</v>
      </c>
      <c r="H4191" t="s">
        <v>9272</v>
      </c>
      <c r="I4191" t="s">
        <v>10</v>
      </c>
      <c r="J4191" t="s">
        <v>3822</v>
      </c>
      <c r="K4191">
        <v>5</v>
      </c>
      <c r="L4191" t="s">
        <v>4466</v>
      </c>
      <c r="M4191">
        <v>0.13783721668705201</v>
      </c>
      <c r="N4191">
        <v>0.79430067908692903</v>
      </c>
    </row>
    <row r="4192" spans="1:14">
      <c r="A4192" t="s">
        <v>3863</v>
      </c>
      <c r="B4192">
        <v>15</v>
      </c>
      <c r="C4192">
        <v>39346970</v>
      </c>
      <c r="D4192">
        <v>39639171</v>
      </c>
      <c r="E4192" t="s">
        <v>5198</v>
      </c>
      <c r="F4192">
        <v>0.56999999999999995</v>
      </c>
      <c r="G4192" t="s">
        <v>5247</v>
      </c>
      <c r="H4192" t="s">
        <v>9273</v>
      </c>
      <c r="I4192" t="s">
        <v>13</v>
      </c>
      <c r="J4192" t="s">
        <v>3822</v>
      </c>
      <c r="K4192">
        <v>6</v>
      </c>
      <c r="L4192" t="s">
        <v>4517</v>
      </c>
      <c r="M4192">
        <v>0.23216492186878901</v>
      </c>
      <c r="N4192">
        <v>0.85318827782490803</v>
      </c>
    </row>
    <row r="4193" spans="1:14">
      <c r="A4193" t="s">
        <v>3863</v>
      </c>
      <c r="B4193">
        <v>15</v>
      </c>
      <c r="C4193">
        <v>39346970</v>
      </c>
      <c r="D4193">
        <v>39639171</v>
      </c>
      <c r="E4193" t="s">
        <v>5198</v>
      </c>
      <c r="F4193">
        <v>0.2</v>
      </c>
      <c r="G4193" t="s">
        <v>5247</v>
      </c>
      <c r="H4193" t="s">
        <v>9274</v>
      </c>
      <c r="I4193" t="s">
        <v>14</v>
      </c>
      <c r="J4193" t="s">
        <v>3822</v>
      </c>
      <c r="K4193">
        <v>16</v>
      </c>
      <c r="L4193" t="s">
        <v>4484</v>
      </c>
      <c r="M4193">
        <v>7.2742662037867001E-2</v>
      </c>
      <c r="N4193">
        <v>0.44342194628279502</v>
      </c>
    </row>
    <row r="4194" spans="1:14">
      <c r="A4194" t="s">
        <v>3866</v>
      </c>
      <c r="B4194">
        <v>18</v>
      </c>
      <c r="C4194">
        <v>13271368</v>
      </c>
      <c r="D4194">
        <v>13271367</v>
      </c>
      <c r="E4194" t="s">
        <v>5198</v>
      </c>
      <c r="F4194">
        <v>0.38</v>
      </c>
      <c r="G4194" t="s">
        <v>5247</v>
      </c>
      <c r="H4194" t="s">
        <v>9275</v>
      </c>
      <c r="I4194" t="s">
        <v>13</v>
      </c>
      <c r="J4194" t="s">
        <v>3822</v>
      </c>
      <c r="K4194">
        <v>5</v>
      </c>
      <c r="L4194" t="s">
        <v>4441</v>
      </c>
      <c r="M4194">
        <v>0.107973695285009</v>
      </c>
      <c r="N4194">
        <v>0.75630209626295297</v>
      </c>
    </row>
    <row r="4195" spans="1:14">
      <c r="A4195" t="s">
        <v>3866</v>
      </c>
      <c r="B4195">
        <v>18</v>
      </c>
      <c r="C4195">
        <v>13271368</v>
      </c>
      <c r="D4195">
        <v>13271367</v>
      </c>
      <c r="E4195" t="s">
        <v>5198</v>
      </c>
      <c r="F4195">
        <v>0.62</v>
      </c>
      <c r="G4195" t="s">
        <v>5247</v>
      </c>
      <c r="H4195" t="s">
        <v>9276</v>
      </c>
      <c r="I4195" t="s">
        <v>14</v>
      </c>
      <c r="J4195" t="s">
        <v>3822</v>
      </c>
      <c r="K4195">
        <v>16</v>
      </c>
      <c r="L4195" t="s">
        <v>4522</v>
      </c>
      <c r="M4195">
        <v>0.38193286741273502</v>
      </c>
      <c r="N4195">
        <v>0.81160128925899999</v>
      </c>
    </row>
    <row r="4196" spans="1:14">
      <c r="A4196" t="s">
        <v>3867</v>
      </c>
      <c r="B4196">
        <v>19</v>
      </c>
      <c r="C4196">
        <v>45669020</v>
      </c>
      <c r="D4196">
        <v>46172278</v>
      </c>
      <c r="E4196" t="s">
        <v>5196</v>
      </c>
      <c r="F4196">
        <v>0</v>
      </c>
      <c r="G4196" t="s">
        <v>5247</v>
      </c>
      <c r="H4196" t="s">
        <v>9277</v>
      </c>
      <c r="I4196" t="s">
        <v>14</v>
      </c>
      <c r="J4196" t="s">
        <v>3822</v>
      </c>
      <c r="K4196">
        <v>16</v>
      </c>
      <c r="L4196" t="s">
        <v>5247</v>
      </c>
      <c r="M4196">
        <v>0</v>
      </c>
      <c r="N4196">
        <v>0.193607680534436</v>
      </c>
    </row>
    <row r="4197" spans="1:14">
      <c r="A4197" t="s">
        <v>3868</v>
      </c>
      <c r="B4197">
        <v>11</v>
      </c>
      <c r="C4197">
        <v>55820740</v>
      </c>
      <c r="D4197">
        <v>55588216</v>
      </c>
      <c r="E4197" t="s">
        <v>5197</v>
      </c>
      <c r="F4197">
        <v>0</v>
      </c>
      <c r="G4197" t="s">
        <v>5247</v>
      </c>
      <c r="H4197" t="s">
        <v>8629</v>
      </c>
      <c r="I4197" t="s">
        <v>14</v>
      </c>
      <c r="J4197" t="s">
        <v>3822</v>
      </c>
      <c r="K4197">
        <v>16</v>
      </c>
      <c r="L4197" t="s">
        <v>5247</v>
      </c>
      <c r="M4197">
        <v>0</v>
      </c>
      <c r="N4197">
        <v>0.193607680534436</v>
      </c>
    </row>
    <row r="4198" spans="1:14">
      <c r="A4198" t="s">
        <v>3869</v>
      </c>
      <c r="B4198">
        <v>20</v>
      </c>
      <c r="C4198">
        <v>50215598</v>
      </c>
      <c r="D4198">
        <v>48832135</v>
      </c>
      <c r="E4198" t="s">
        <v>5197</v>
      </c>
      <c r="F4198">
        <v>0.19</v>
      </c>
      <c r="G4198" t="s">
        <v>5247</v>
      </c>
      <c r="H4198" t="s">
        <v>9278</v>
      </c>
      <c r="I4198" t="s">
        <v>14</v>
      </c>
      <c r="J4198" t="s">
        <v>3822</v>
      </c>
      <c r="K4198">
        <v>16</v>
      </c>
      <c r="L4198" t="s">
        <v>4446</v>
      </c>
      <c r="M4198">
        <v>6.7266012751223195E-2</v>
      </c>
      <c r="N4198">
        <v>0.43277074918012698</v>
      </c>
    </row>
    <row r="4199" spans="1:14">
      <c r="A4199" t="s">
        <v>3870</v>
      </c>
      <c r="B4199">
        <v>22</v>
      </c>
      <c r="C4199">
        <v>31952854</v>
      </c>
      <c r="D4199">
        <v>32348841</v>
      </c>
      <c r="E4199" t="s">
        <v>5197</v>
      </c>
      <c r="F4199">
        <v>1</v>
      </c>
      <c r="G4199" t="s">
        <v>5247</v>
      </c>
      <c r="H4199" t="s">
        <v>9279</v>
      </c>
      <c r="I4199" t="s">
        <v>14</v>
      </c>
      <c r="J4199" t="s">
        <v>3822</v>
      </c>
      <c r="K4199">
        <v>16</v>
      </c>
      <c r="L4199" t="s">
        <v>5273</v>
      </c>
      <c r="M4199">
        <v>0.806392319465564</v>
      </c>
      <c r="N4199">
        <v>1</v>
      </c>
    </row>
    <row r="4200" spans="1:14">
      <c r="A4200" t="s">
        <v>3871</v>
      </c>
      <c r="B4200">
        <v>4</v>
      </c>
      <c r="C4200">
        <v>76607668</v>
      </c>
      <c r="D4200">
        <v>77528821</v>
      </c>
      <c r="E4200" t="s">
        <v>5197</v>
      </c>
      <c r="F4200">
        <v>0.39</v>
      </c>
      <c r="G4200" t="s">
        <v>5247</v>
      </c>
      <c r="H4200" t="s">
        <v>9280</v>
      </c>
      <c r="I4200" t="s">
        <v>10</v>
      </c>
      <c r="J4200" t="s">
        <v>3822</v>
      </c>
      <c r="K4200">
        <v>6</v>
      </c>
      <c r="L4200" t="s">
        <v>5206</v>
      </c>
      <c r="M4200">
        <v>0.12519646970457601</v>
      </c>
      <c r="N4200">
        <v>0.74067707363390001</v>
      </c>
    </row>
    <row r="4201" spans="1:14">
      <c r="A4201" t="s">
        <v>3871</v>
      </c>
      <c r="B4201">
        <v>4</v>
      </c>
      <c r="C4201">
        <v>76607668</v>
      </c>
      <c r="D4201">
        <v>77528821</v>
      </c>
      <c r="E4201" t="s">
        <v>5197</v>
      </c>
      <c r="F4201">
        <v>0.31</v>
      </c>
      <c r="G4201" t="s">
        <v>5247</v>
      </c>
      <c r="H4201" t="s">
        <v>9281</v>
      </c>
      <c r="I4201" t="s">
        <v>13</v>
      </c>
      <c r="J4201" t="s">
        <v>3822</v>
      </c>
      <c r="K4201">
        <v>5</v>
      </c>
      <c r="L4201" t="s">
        <v>4485</v>
      </c>
      <c r="M4201">
        <v>7.6718520653767303E-2</v>
      </c>
      <c r="N4201">
        <v>0.70838481596383895</v>
      </c>
    </row>
    <row r="4202" spans="1:14">
      <c r="A4202" t="s">
        <v>3871</v>
      </c>
      <c r="B4202">
        <v>4</v>
      </c>
      <c r="C4202">
        <v>76607668</v>
      </c>
      <c r="D4202">
        <v>77528821</v>
      </c>
      <c r="E4202" t="s">
        <v>5197</v>
      </c>
      <c r="F4202">
        <v>0.34</v>
      </c>
      <c r="G4202" t="s">
        <v>5247</v>
      </c>
      <c r="H4202" t="s">
        <v>9282</v>
      </c>
      <c r="I4202" t="s">
        <v>14</v>
      </c>
      <c r="J4202" t="s">
        <v>3822</v>
      </c>
      <c r="K4202">
        <v>16</v>
      </c>
      <c r="L4202" t="s">
        <v>4565</v>
      </c>
      <c r="M4202">
        <v>0.16025192850287201</v>
      </c>
      <c r="N4202">
        <v>0.58170252926814703</v>
      </c>
    </row>
    <row r="4203" spans="1:14">
      <c r="A4203" t="s">
        <v>3872</v>
      </c>
      <c r="B4203">
        <v>7</v>
      </c>
      <c r="C4203">
        <v>126886937</v>
      </c>
      <c r="D4203">
        <v>126526991</v>
      </c>
      <c r="E4203" t="s">
        <v>5198</v>
      </c>
      <c r="F4203">
        <v>0</v>
      </c>
      <c r="G4203" t="s">
        <v>5247</v>
      </c>
      <c r="H4203" t="s">
        <v>9283</v>
      </c>
      <c r="I4203" t="s">
        <v>14</v>
      </c>
      <c r="J4203" t="s">
        <v>3822</v>
      </c>
      <c r="K4203">
        <v>16</v>
      </c>
      <c r="L4203" t="s">
        <v>5247</v>
      </c>
      <c r="M4203">
        <v>0</v>
      </c>
      <c r="N4203">
        <v>0.193607680534436</v>
      </c>
    </row>
    <row r="4204" spans="1:14">
      <c r="A4204" t="s">
        <v>3873</v>
      </c>
      <c r="B4204">
        <v>2</v>
      </c>
      <c r="C4204">
        <v>233282457</v>
      </c>
      <c r="D4204">
        <v>234191103</v>
      </c>
      <c r="E4204" t="s">
        <v>5196</v>
      </c>
      <c r="F4204">
        <v>0</v>
      </c>
      <c r="G4204" t="s">
        <v>5247</v>
      </c>
      <c r="H4204" t="s">
        <v>8365</v>
      </c>
      <c r="I4204" t="s">
        <v>14</v>
      </c>
      <c r="J4204" t="s">
        <v>3822</v>
      </c>
      <c r="K4204">
        <v>16</v>
      </c>
      <c r="L4204" t="s">
        <v>5247</v>
      </c>
      <c r="M4204">
        <v>0</v>
      </c>
      <c r="N4204">
        <v>0.193607680534436</v>
      </c>
    </row>
    <row r="4205" spans="1:14">
      <c r="A4205" t="s">
        <v>3874</v>
      </c>
      <c r="B4205">
        <v>4</v>
      </c>
      <c r="C4205">
        <v>84379162</v>
      </c>
      <c r="D4205">
        <v>85300315</v>
      </c>
      <c r="E4205" t="s">
        <v>5198</v>
      </c>
      <c r="F4205">
        <v>1</v>
      </c>
      <c r="G4205" t="s">
        <v>5247</v>
      </c>
      <c r="H4205" t="s">
        <v>9284</v>
      </c>
      <c r="I4205" t="s">
        <v>14</v>
      </c>
      <c r="J4205" t="s">
        <v>3822</v>
      </c>
      <c r="K4205">
        <v>16</v>
      </c>
      <c r="L4205" t="s">
        <v>5273</v>
      </c>
      <c r="M4205">
        <v>0.806392319465564</v>
      </c>
      <c r="N4205">
        <v>1</v>
      </c>
    </row>
    <row r="4206" spans="1:14">
      <c r="A4206" t="s">
        <v>3875</v>
      </c>
      <c r="B4206">
        <v>9</v>
      </c>
      <c r="C4206">
        <v>32523739</v>
      </c>
      <c r="D4206">
        <v>32523737</v>
      </c>
      <c r="E4206" t="s">
        <v>5197</v>
      </c>
      <c r="F4206">
        <v>0.46</v>
      </c>
      <c r="G4206" t="s">
        <v>5247</v>
      </c>
      <c r="H4206" t="s">
        <v>9285</v>
      </c>
      <c r="I4206" t="s">
        <v>10</v>
      </c>
      <c r="J4206" t="s">
        <v>3822</v>
      </c>
      <c r="K4206">
        <v>6</v>
      </c>
      <c r="L4206" t="s">
        <v>4458</v>
      </c>
      <c r="M4206">
        <v>0.16383971245394399</v>
      </c>
      <c r="N4206">
        <v>0.78738703057823001</v>
      </c>
    </row>
    <row r="4207" spans="1:14">
      <c r="A4207" t="s">
        <v>3875</v>
      </c>
      <c r="B4207">
        <v>9</v>
      </c>
      <c r="C4207">
        <v>32523739</v>
      </c>
      <c r="D4207">
        <v>32523737</v>
      </c>
      <c r="E4207" t="s">
        <v>5197</v>
      </c>
      <c r="F4207">
        <v>0.4</v>
      </c>
      <c r="G4207" t="s">
        <v>5247</v>
      </c>
      <c r="H4207" t="s">
        <v>9286</v>
      </c>
      <c r="I4207" t="s">
        <v>13</v>
      </c>
      <c r="J4207" t="s">
        <v>3822</v>
      </c>
      <c r="K4207">
        <v>5</v>
      </c>
      <c r="L4207" t="s">
        <v>4530</v>
      </c>
      <c r="M4207">
        <v>0.117620774232648</v>
      </c>
      <c r="N4207">
        <v>0.76927571872398703</v>
      </c>
    </row>
    <row r="4208" spans="1:14">
      <c r="A4208" t="s">
        <v>3875</v>
      </c>
      <c r="B4208">
        <v>9</v>
      </c>
      <c r="C4208">
        <v>32523739</v>
      </c>
      <c r="D4208">
        <v>32523737</v>
      </c>
      <c r="E4208" t="s">
        <v>5197</v>
      </c>
      <c r="F4208">
        <v>0.3</v>
      </c>
      <c r="G4208" t="s">
        <v>5247</v>
      </c>
      <c r="H4208" t="s">
        <v>9287</v>
      </c>
      <c r="I4208" t="s">
        <v>14</v>
      </c>
      <c r="J4208" t="s">
        <v>3822</v>
      </c>
      <c r="K4208">
        <v>16</v>
      </c>
      <c r="L4208" t="s">
        <v>4560</v>
      </c>
      <c r="M4208">
        <v>0.13339990969917401</v>
      </c>
      <c r="N4208">
        <v>0.54404316251460105</v>
      </c>
    </row>
    <row r="4209" spans="1:14">
      <c r="A4209" t="s">
        <v>3876</v>
      </c>
      <c r="B4209">
        <v>12</v>
      </c>
      <c r="C4209">
        <v>132060149</v>
      </c>
      <c r="D4209">
        <v>132544694</v>
      </c>
      <c r="E4209" t="s">
        <v>5197</v>
      </c>
      <c r="F4209">
        <v>0.92</v>
      </c>
      <c r="G4209" t="s">
        <v>5247</v>
      </c>
      <c r="H4209" t="s">
        <v>9288</v>
      </c>
      <c r="I4209" t="s">
        <v>14</v>
      </c>
      <c r="J4209" t="s">
        <v>3822</v>
      </c>
      <c r="K4209">
        <v>16</v>
      </c>
      <c r="L4209" t="s">
        <v>4547</v>
      </c>
      <c r="M4209">
        <v>0.694249005620037</v>
      </c>
      <c r="N4209">
        <v>0.98312054273103699</v>
      </c>
    </row>
    <row r="4210" spans="1:14">
      <c r="A4210" t="s">
        <v>3877</v>
      </c>
      <c r="B4210">
        <v>3</v>
      </c>
      <c r="C4210">
        <v>171048829</v>
      </c>
      <c r="D4210">
        <v>170766618</v>
      </c>
      <c r="E4210" t="s">
        <v>5196</v>
      </c>
      <c r="F4210">
        <v>0.16</v>
      </c>
      <c r="G4210" t="s">
        <v>5247</v>
      </c>
      <c r="H4210" t="s">
        <v>9289</v>
      </c>
      <c r="I4210" t="s">
        <v>14</v>
      </c>
      <c r="J4210" t="s">
        <v>3822</v>
      </c>
      <c r="K4210">
        <v>16</v>
      </c>
      <c r="L4210" t="s">
        <v>4545</v>
      </c>
      <c r="M4210">
        <v>5.1602574492917601E-2</v>
      </c>
      <c r="N4210">
        <v>0.40005064827049902</v>
      </c>
    </row>
    <row r="4211" spans="1:14">
      <c r="A4211" t="s">
        <v>3878</v>
      </c>
      <c r="B4211">
        <v>4</v>
      </c>
      <c r="C4211">
        <v>20209330</v>
      </c>
      <c r="D4211">
        <v>20210953</v>
      </c>
      <c r="E4211" t="s">
        <v>5198</v>
      </c>
      <c r="F4211">
        <v>0</v>
      </c>
      <c r="G4211" t="s">
        <v>5247</v>
      </c>
      <c r="H4211" t="s">
        <v>9290</v>
      </c>
      <c r="I4211" t="s">
        <v>14</v>
      </c>
      <c r="J4211" t="s">
        <v>3822</v>
      </c>
      <c r="K4211">
        <v>16</v>
      </c>
      <c r="L4211" t="s">
        <v>5247</v>
      </c>
      <c r="M4211">
        <v>0</v>
      </c>
      <c r="N4211">
        <v>0.193607680534436</v>
      </c>
    </row>
    <row r="4212" spans="1:14">
      <c r="A4212" t="s">
        <v>3879</v>
      </c>
      <c r="B4212">
        <v>8</v>
      </c>
      <c r="C4212">
        <v>26014205</v>
      </c>
      <c r="D4212">
        <v>25871721</v>
      </c>
      <c r="E4212" t="s">
        <v>5198</v>
      </c>
      <c r="F4212">
        <v>0</v>
      </c>
      <c r="G4212" t="s">
        <v>5247</v>
      </c>
      <c r="H4212" t="s">
        <v>9291</v>
      </c>
      <c r="I4212" t="s">
        <v>14</v>
      </c>
      <c r="J4212" t="s">
        <v>3822</v>
      </c>
      <c r="K4212">
        <v>16</v>
      </c>
      <c r="L4212" t="s">
        <v>5247</v>
      </c>
      <c r="M4212">
        <v>0</v>
      </c>
      <c r="N4212">
        <v>0.193607680534436</v>
      </c>
    </row>
    <row r="4213" spans="1:14">
      <c r="A4213" t="s">
        <v>3880</v>
      </c>
      <c r="B4213">
        <v>1</v>
      </c>
      <c r="C4213">
        <v>204521342</v>
      </c>
      <c r="D4213">
        <v>204490470</v>
      </c>
      <c r="E4213" t="s">
        <v>5198</v>
      </c>
      <c r="F4213">
        <v>0.12</v>
      </c>
      <c r="G4213" t="s">
        <v>5247</v>
      </c>
      <c r="H4213" t="s">
        <v>9292</v>
      </c>
      <c r="I4213" t="s">
        <v>14</v>
      </c>
      <c r="J4213" t="s">
        <v>3822</v>
      </c>
      <c r="K4213">
        <v>16</v>
      </c>
      <c r="L4213" t="s">
        <v>4457</v>
      </c>
      <c r="M4213">
        <v>3.2767774577422103E-2</v>
      </c>
      <c r="N4213">
        <v>0.35437406262874999</v>
      </c>
    </row>
    <row r="4214" spans="1:14">
      <c r="A4214" t="s">
        <v>3881</v>
      </c>
      <c r="B4214">
        <v>1</v>
      </c>
      <c r="C4214">
        <v>200228410</v>
      </c>
      <c r="D4214">
        <v>200197538</v>
      </c>
      <c r="E4214" t="s">
        <v>5198</v>
      </c>
      <c r="F4214">
        <v>0.73</v>
      </c>
      <c r="G4214" t="s">
        <v>5247</v>
      </c>
      <c r="H4214" t="s">
        <v>9293</v>
      </c>
      <c r="I4214" t="s">
        <v>10</v>
      </c>
      <c r="J4214" t="s">
        <v>3822</v>
      </c>
      <c r="K4214">
        <v>5</v>
      </c>
      <c r="L4214" t="s">
        <v>5210</v>
      </c>
      <c r="M4214">
        <v>0.320839843089679</v>
      </c>
      <c r="N4214">
        <v>0.93929822311006095</v>
      </c>
    </row>
    <row r="4215" spans="1:14">
      <c r="A4215" t="s">
        <v>3881</v>
      </c>
      <c r="B4215">
        <v>1</v>
      </c>
      <c r="C4215">
        <v>200228410</v>
      </c>
      <c r="D4215">
        <v>200197538</v>
      </c>
      <c r="E4215" t="s">
        <v>5198</v>
      </c>
      <c r="F4215">
        <v>0.2</v>
      </c>
      <c r="G4215" t="s">
        <v>5247</v>
      </c>
      <c r="H4215" t="s">
        <v>9294</v>
      </c>
      <c r="I4215" t="s">
        <v>14</v>
      </c>
      <c r="J4215" t="s">
        <v>3822</v>
      </c>
      <c r="K4215">
        <v>16</v>
      </c>
      <c r="L4215" t="s">
        <v>4484</v>
      </c>
      <c r="M4215">
        <v>7.2742662037867001E-2</v>
      </c>
      <c r="N4215">
        <v>0.44342194628279502</v>
      </c>
    </row>
    <row r="4216" spans="1:14">
      <c r="A4216" t="s">
        <v>3882</v>
      </c>
      <c r="B4216">
        <v>5</v>
      </c>
      <c r="C4216">
        <v>52467831</v>
      </c>
      <c r="D4216">
        <v>51763665</v>
      </c>
      <c r="E4216" t="s">
        <v>5197</v>
      </c>
      <c r="F4216">
        <v>0.17</v>
      </c>
      <c r="G4216" t="s">
        <v>5247</v>
      </c>
      <c r="H4216" t="s">
        <v>9295</v>
      </c>
      <c r="I4216" t="s">
        <v>10</v>
      </c>
      <c r="J4216" t="s">
        <v>3822</v>
      </c>
      <c r="K4216">
        <v>5</v>
      </c>
      <c r="L4216" t="s">
        <v>4509</v>
      </c>
      <c r="M4216">
        <v>2.7261974104180301E-2</v>
      </c>
      <c r="N4216">
        <v>0.59949645265271501</v>
      </c>
    </row>
    <row r="4217" spans="1:14">
      <c r="A4217" t="s">
        <v>3882</v>
      </c>
      <c r="B4217">
        <v>5</v>
      </c>
      <c r="C4217">
        <v>52467831</v>
      </c>
      <c r="D4217">
        <v>51763665</v>
      </c>
      <c r="E4217" t="s">
        <v>5197</v>
      </c>
      <c r="F4217">
        <v>0.71</v>
      </c>
      <c r="G4217" t="s">
        <v>5247</v>
      </c>
      <c r="H4217" t="s">
        <v>9296</v>
      </c>
      <c r="I4217" t="s">
        <v>14</v>
      </c>
      <c r="J4217" t="s">
        <v>3822</v>
      </c>
      <c r="K4217">
        <v>16</v>
      </c>
      <c r="L4217" t="s">
        <v>4526</v>
      </c>
      <c r="M4217">
        <v>0.46558551503246498</v>
      </c>
      <c r="N4217">
        <v>0.87309925914307196</v>
      </c>
    </row>
    <row r="4218" spans="1:14">
      <c r="A4218" t="s">
        <v>3883</v>
      </c>
      <c r="B4218">
        <v>12</v>
      </c>
      <c r="C4218">
        <v>133200880</v>
      </c>
      <c r="D4218">
        <v>133777466</v>
      </c>
      <c r="E4218" t="s">
        <v>5198</v>
      </c>
      <c r="F4218">
        <v>0.51</v>
      </c>
      <c r="G4218" t="s">
        <v>5247</v>
      </c>
      <c r="H4218" t="s">
        <v>9297</v>
      </c>
      <c r="I4218" t="s">
        <v>14</v>
      </c>
      <c r="J4218" t="s">
        <v>3822</v>
      </c>
      <c r="K4218">
        <v>16</v>
      </c>
      <c r="L4218" t="s">
        <v>4514</v>
      </c>
      <c r="M4218">
        <v>0.28809504412547499</v>
      </c>
      <c r="N4218">
        <v>0.72803280226383604</v>
      </c>
    </row>
    <row r="4219" spans="1:14">
      <c r="A4219" t="s">
        <v>3884</v>
      </c>
      <c r="B4219">
        <v>14</v>
      </c>
      <c r="C4219">
        <v>29617275</v>
      </c>
      <c r="D4219">
        <v>30086481</v>
      </c>
      <c r="E4219" t="s">
        <v>5197</v>
      </c>
      <c r="F4219">
        <v>0.56000000000000005</v>
      </c>
      <c r="G4219" t="s">
        <v>5247</v>
      </c>
      <c r="H4219" t="s">
        <v>9298</v>
      </c>
      <c r="I4219" t="s">
        <v>10</v>
      </c>
      <c r="J4219" t="s">
        <v>3822</v>
      </c>
      <c r="K4219">
        <v>5</v>
      </c>
      <c r="L4219" t="s">
        <v>4453</v>
      </c>
      <c r="M4219">
        <v>0.205699320913071</v>
      </c>
      <c r="N4219">
        <v>0.86216278331294804</v>
      </c>
    </row>
    <row r="4220" spans="1:14">
      <c r="A4220" t="s">
        <v>3884</v>
      </c>
      <c r="B4220">
        <v>14</v>
      </c>
      <c r="C4220">
        <v>29617275</v>
      </c>
      <c r="D4220">
        <v>30086481</v>
      </c>
      <c r="E4220" t="s">
        <v>5197</v>
      </c>
      <c r="F4220">
        <v>0.35</v>
      </c>
      <c r="G4220" t="s">
        <v>5247</v>
      </c>
      <c r="H4220" t="s">
        <v>9299</v>
      </c>
      <c r="I4220" t="s">
        <v>14</v>
      </c>
      <c r="J4220" t="s">
        <v>3822</v>
      </c>
      <c r="K4220">
        <v>16</v>
      </c>
      <c r="L4220" t="s">
        <v>4489</v>
      </c>
      <c r="M4220">
        <v>0.16717058820748501</v>
      </c>
      <c r="N4220">
        <v>0.59091171595284597</v>
      </c>
    </row>
    <row r="4221" spans="1:14">
      <c r="A4221" t="s">
        <v>3885</v>
      </c>
      <c r="B4221">
        <v>14</v>
      </c>
      <c r="C4221">
        <v>24409164</v>
      </c>
      <c r="D4221">
        <v>24878370</v>
      </c>
      <c r="E4221" t="s">
        <v>5197</v>
      </c>
      <c r="F4221">
        <v>1</v>
      </c>
      <c r="G4221" t="s">
        <v>5247</v>
      </c>
      <c r="H4221" t="s">
        <v>9300</v>
      </c>
      <c r="I4221" t="s">
        <v>14</v>
      </c>
      <c r="J4221" t="s">
        <v>3822</v>
      </c>
      <c r="K4221">
        <v>16</v>
      </c>
      <c r="L4221" t="s">
        <v>5273</v>
      </c>
      <c r="M4221">
        <v>0.806392319465564</v>
      </c>
      <c r="N4221">
        <v>1</v>
      </c>
    </row>
    <row r="4222" spans="1:14">
      <c r="A4222" t="s">
        <v>3886</v>
      </c>
      <c r="B4222">
        <v>4</v>
      </c>
      <c r="C4222">
        <v>139985236</v>
      </c>
      <c r="D4222">
        <v>140906390</v>
      </c>
      <c r="E4222" t="s">
        <v>5197</v>
      </c>
      <c r="F4222">
        <v>0.24</v>
      </c>
      <c r="G4222" t="s">
        <v>5247</v>
      </c>
      <c r="H4222" t="s">
        <v>9301</v>
      </c>
      <c r="I4222" t="s">
        <v>14</v>
      </c>
      <c r="J4222" t="s">
        <v>3822</v>
      </c>
      <c r="K4222">
        <v>16</v>
      </c>
      <c r="L4222" t="s">
        <v>4449</v>
      </c>
      <c r="M4222">
        <v>9.5792488470350406E-2</v>
      </c>
      <c r="N4222">
        <v>0.48488350540755698</v>
      </c>
    </row>
    <row r="4223" spans="1:14">
      <c r="A4223" t="s">
        <v>3887</v>
      </c>
      <c r="B4223">
        <v>8</v>
      </c>
      <c r="C4223">
        <v>41651740</v>
      </c>
      <c r="D4223">
        <v>41509259</v>
      </c>
      <c r="E4223" t="s">
        <v>5196</v>
      </c>
      <c r="F4223">
        <v>0.31</v>
      </c>
      <c r="G4223" t="s">
        <v>5247</v>
      </c>
      <c r="H4223" t="s">
        <v>9302</v>
      </c>
      <c r="I4223" t="s">
        <v>10</v>
      </c>
      <c r="J4223" t="s">
        <v>3822</v>
      </c>
      <c r="K4223">
        <v>6</v>
      </c>
      <c r="L4223" t="s">
        <v>4485</v>
      </c>
      <c r="M4223">
        <v>8.5847019858870693E-2</v>
      </c>
      <c r="N4223">
        <v>0.68248000954395205</v>
      </c>
    </row>
    <row r="4224" spans="1:14">
      <c r="A4224" t="s">
        <v>3887</v>
      </c>
      <c r="B4224">
        <v>8</v>
      </c>
      <c r="C4224">
        <v>41651740</v>
      </c>
      <c r="D4224">
        <v>41509259</v>
      </c>
      <c r="E4224" t="s">
        <v>5196</v>
      </c>
      <c r="F4224">
        <v>0.37</v>
      </c>
      <c r="G4224" t="s">
        <v>5247</v>
      </c>
      <c r="H4224" t="s">
        <v>9303</v>
      </c>
      <c r="I4224" t="s">
        <v>13</v>
      </c>
      <c r="J4224" t="s">
        <v>3822</v>
      </c>
      <c r="K4224">
        <v>5</v>
      </c>
      <c r="L4224" t="s">
        <v>4505</v>
      </c>
      <c r="M4224">
        <v>0.103267373869074</v>
      </c>
      <c r="N4224">
        <v>0.74969806697455099</v>
      </c>
    </row>
    <row r="4225" spans="1:14">
      <c r="A4225" t="s">
        <v>3887</v>
      </c>
      <c r="B4225">
        <v>8</v>
      </c>
      <c r="C4225">
        <v>41651740</v>
      </c>
      <c r="D4225">
        <v>41509259</v>
      </c>
      <c r="E4225" t="s">
        <v>5196</v>
      </c>
      <c r="F4225">
        <v>0.48</v>
      </c>
      <c r="G4225" t="s">
        <v>5247</v>
      </c>
      <c r="H4225" t="s">
        <v>9304</v>
      </c>
      <c r="I4225" t="s">
        <v>14</v>
      </c>
      <c r="J4225" t="s">
        <v>3822</v>
      </c>
      <c r="K4225">
        <v>16</v>
      </c>
      <c r="L4225" t="s">
        <v>4549</v>
      </c>
      <c r="M4225">
        <v>0.26400976338675802</v>
      </c>
      <c r="N4225">
        <v>0.70373454383461997</v>
      </c>
    </row>
    <row r="4226" spans="1:14">
      <c r="A4226" t="s">
        <v>3888</v>
      </c>
      <c r="B4226">
        <v>12</v>
      </c>
      <c r="C4226">
        <v>27812063</v>
      </c>
      <c r="D4226">
        <v>27964996</v>
      </c>
      <c r="E4226" t="s">
        <v>5195</v>
      </c>
      <c r="F4226">
        <v>0</v>
      </c>
      <c r="G4226" t="s">
        <v>5247</v>
      </c>
      <c r="H4226" t="s">
        <v>9305</v>
      </c>
      <c r="I4226" t="s">
        <v>14</v>
      </c>
      <c r="J4226" t="s">
        <v>3822</v>
      </c>
      <c r="K4226">
        <v>16</v>
      </c>
      <c r="L4226" t="s">
        <v>5247</v>
      </c>
      <c r="M4226">
        <v>0</v>
      </c>
      <c r="N4226">
        <v>0.193607680534436</v>
      </c>
    </row>
    <row r="4227" spans="1:14">
      <c r="A4227" t="s">
        <v>3889</v>
      </c>
      <c r="B4227">
        <v>8</v>
      </c>
      <c r="C4227">
        <v>37540285</v>
      </c>
      <c r="D4227">
        <v>37397803</v>
      </c>
      <c r="E4227" t="s">
        <v>5197</v>
      </c>
      <c r="F4227">
        <v>0</v>
      </c>
      <c r="G4227" t="s">
        <v>5247</v>
      </c>
      <c r="H4227" t="s">
        <v>9306</v>
      </c>
      <c r="I4227" t="s">
        <v>14</v>
      </c>
      <c r="J4227" t="s">
        <v>3822</v>
      </c>
      <c r="K4227">
        <v>16</v>
      </c>
      <c r="L4227" t="s">
        <v>5247</v>
      </c>
      <c r="M4227">
        <v>0</v>
      </c>
      <c r="N4227">
        <v>0.193607680534436</v>
      </c>
    </row>
    <row r="4228" spans="1:14">
      <c r="A4228" t="s">
        <v>3890</v>
      </c>
      <c r="B4228">
        <v>12</v>
      </c>
      <c r="C4228">
        <v>123008576</v>
      </c>
      <c r="D4228">
        <v>123493123</v>
      </c>
      <c r="E4228" t="s">
        <v>5198</v>
      </c>
      <c r="F4228">
        <v>0.22</v>
      </c>
      <c r="G4228" t="s">
        <v>5247</v>
      </c>
      <c r="H4228" t="s">
        <v>9307</v>
      </c>
      <c r="I4228" t="s">
        <v>14</v>
      </c>
      <c r="J4228" t="s">
        <v>3822</v>
      </c>
      <c r="K4228">
        <v>16</v>
      </c>
      <c r="L4228" t="s">
        <v>4476</v>
      </c>
      <c r="M4228">
        <v>8.4047540128129095E-2</v>
      </c>
      <c r="N4228">
        <v>0.46437276097115499</v>
      </c>
    </row>
    <row r="4229" spans="1:14">
      <c r="A4229" t="s">
        <v>3891</v>
      </c>
      <c r="B4229">
        <v>15</v>
      </c>
      <c r="C4229">
        <v>40323671</v>
      </c>
      <c r="D4229">
        <v>40615872</v>
      </c>
      <c r="E4229" t="s">
        <v>5197</v>
      </c>
      <c r="F4229">
        <v>0</v>
      </c>
      <c r="G4229" t="s">
        <v>5247</v>
      </c>
      <c r="H4229" t="s">
        <v>9308</v>
      </c>
      <c r="I4229" t="s">
        <v>14</v>
      </c>
      <c r="J4229" t="s">
        <v>3822</v>
      </c>
      <c r="K4229">
        <v>15</v>
      </c>
      <c r="L4229" t="s">
        <v>5247</v>
      </c>
      <c r="M4229">
        <v>0</v>
      </c>
      <c r="N4229">
        <v>0.20388330103584901</v>
      </c>
    </row>
    <row r="4230" spans="1:14">
      <c r="A4230" t="s">
        <v>3893</v>
      </c>
      <c r="B4230">
        <v>15</v>
      </c>
      <c r="C4230">
        <v>90968030</v>
      </c>
      <c r="D4230">
        <v>91511260</v>
      </c>
      <c r="E4230" t="s">
        <v>5198</v>
      </c>
      <c r="F4230">
        <v>0.73</v>
      </c>
      <c r="G4230" t="s">
        <v>5247</v>
      </c>
      <c r="H4230" t="s">
        <v>9309</v>
      </c>
      <c r="I4230" t="s">
        <v>13</v>
      </c>
      <c r="J4230" t="s">
        <v>3822</v>
      </c>
      <c r="K4230">
        <v>5</v>
      </c>
      <c r="L4230" t="s">
        <v>5210</v>
      </c>
      <c r="M4230">
        <v>0.320839843089679</v>
      </c>
      <c r="N4230">
        <v>0.93929822311006095</v>
      </c>
    </row>
    <row r="4231" spans="1:14">
      <c r="A4231" t="s">
        <v>3893</v>
      </c>
      <c r="B4231">
        <v>15</v>
      </c>
      <c r="C4231">
        <v>90968030</v>
      </c>
      <c r="D4231">
        <v>91511260</v>
      </c>
      <c r="E4231" t="s">
        <v>5198</v>
      </c>
      <c r="F4231">
        <v>0.59</v>
      </c>
      <c r="G4231" t="s">
        <v>5247</v>
      </c>
      <c r="H4231" t="s">
        <v>9310</v>
      </c>
      <c r="I4231" t="s">
        <v>14</v>
      </c>
      <c r="J4231" t="s">
        <v>3822</v>
      </c>
      <c r="K4231">
        <v>16</v>
      </c>
      <c r="L4231" t="s">
        <v>4468</v>
      </c>
      <c r="M4231">
        <v>0.35546400599137701</v>
      </c>
      <c r="N4231">
        <v>0.78968661151242403</v>
      </c>
    </row>
    <row r="4232" spans="1:14">
      <c r="A4232" t="s">
        <v>3894</v>
      </c>
      <c r="B4232">
        <v>15</v>
      </c>
      <c r="C4232">
        <v>38560185</v>
      </c>
      <c r="D4232">
        <v>38852386</v>
      </c>
      <c r="E4232" t="s">
        <v>5197</v>
      </c>
      <c r="F4232">
        <v>0.98</v>
      </c>
      <c r="G4232" t="s">
        <v>5247</v>
      </c>
      <c r="H4232" t="s">
        <v>9311</v>
      </c>
      <c r="I4232" t="s">
        <v>14</v>
      </c>
      <c r="J4232" t="s">
        <v>3822</v>
      </c>
      <c r="K4232">
        <v>16</v>
      </c>
      <c r="L4232" t="s">
        <v>5209</v>
      </c>
      <c r="M4232">
        <v>0.77557387884872897</v>
      </c>
      <c r="N4232">
        <v>0.99856274783821297</v>
      </c>
    </row>
    <row r="4233" spans="1:14">
      <c r="A4233" t="s">
        <v>3895</v>
      </c>
      <c r="B4233">
        <v>15</v>
      </c>
      <c r="C4233">
        <v>74039318</v>
      </c>
      <c r="D4233">
        <v>74331659</v>
      </c>
      <c r="E4233" t="s">
        <v>5197</v>
      </c>
      <c r="F4233">
        <v>0</v>
      </c>
      <c r="G4233" t="s">
        <v>5247</v>
      </c>
      <c r="H4233" t="s">
        <v>9312</v>
      </c>
      <c r="I4233" t="s">
        <v>14</v>
      </c>
      <c r="J4233" t="s">
        <v>3822</v>
      </c>
      <c r="K4233">
        <v>16</v>
      </c>
      <c r="L4233" t="s">
        <v>5247</v>
      </c>
      <c r="M4233">
        <v>0</v>
      </c>
      <c r="N4233">
        <v>0.193607680534436</v>
      </c>
    </row>
    <row r="4234" spans="1:14">
      <c r="A4234" t="s">
        <v>3896</v>
      </c>
      <c r="B4234">
        <v>16</v>
      </c>
      <c r="C4234">
        <v>89564222</v>
      </c>
      <c r="D4234">
        <v>89630630</v>
      </c>
      <c r="E4234" t="s">
        <v>5197</v>
      </c>
      <c r="F4234">
        <v>0.89</v>
      </c>
      <c r="G4234" t="s">
        <v>5247</v>
      </c>
      <c r="H4234" t="s">
        <v>9313</v>
      </c>
      <c r="I4234" t="s">
        <v>14</v>
      </c>
      <c r="J4234" t="s">
        <v>3822</v>
      </c>
      <c r="K4234">
        <v>16</v>
      </c>
      <c r="L4234" t="s">
        <v>4462</v>
      </c>
      <c r="M4234">
        <v>0.65747231079635704</v>
      </c>
      <c r="N4234">
        <v>0.97151369838678303</v>
      </c>
    </row>
    <row r="4235" spans="1:14">
      <c r="A4235" t="s">
        <v>3897</v>
      </c>
      <c r="B4235">
        <v>16</v>
      </c>
      <c r="C4235">
        <v>3584745</v>
      </c>
      <c r="D4235">
        <v>3634746</v>
      </c>
      <c r="E4235" t="s">
        <v>5197</v>
      </c>
      <c r="F4235">
        <v>0.95</v>
      </c>
      <c r="G4235" t="s">
        <v>5247</v>
      </c>
      <c r="H4235" t="s">
        <v>9314</v>
      </c>
      <c r="I4235" t="s">
        <v>14</v>
      </c>
      <c r="J4235" t="s">
        <v>3822</v>
      </c>
      <c r="K4235">
        <v>16</v>
      </c>
      <c r="L4235" t="s">
        <v>4533</v>
      </c>
      <c r="M4235">
        <v>0.73331242275111896</v>
      </c>
      <c r="N4235">
        <v>0.99244066476788895</v>
      </c>
    </row>
    <row r="4236" spans="1:14">
      <c r="A4236" t="s">
        <v>3898</v>
      </c>
      <c r="B4236">
        <v>2</v>
      </c>
      <c r="C4236">
        <v>211437848</v>
      </c>
      <c r="D4236">
        <v>212302573</v>
      </c>
      <c r="E4236" t="s">
        <v>5195</v>
      </c>
      <c r="F4236">
        <v>0.28999999999999998</v>
      </c>
      <c r="G4236" t="s">
        <v>5247</v>
      </c>
      <c r="H4236" t="s">
        <v>9315</v>
      </c>
      <c r="I4236" t="s">
        <v>14</v>
      </c>
      <c r="J4236" t="s">
        <v>3822</v>
      </c>
      <c r="K4236">
        <v>16</v>
      </c>
      <c r="L4236" t="s">
        <v>4488</v>
      </c>
      <c r="M4236">
        <v>0.12690074085692801</v>
      </c>
      <c r="N4236">
        <v>0.53441448496753496</v>
      </c>
    </row>
    <row r="4237" spans="1:14">
      <c r="A4237" t="s">
        <v>3899</v>
      </c>
      <c r="B4237">
        <v>2</v>
      </c>
      <c r="C4237">
        <v>164716684</v>
      </c>
      <c r="D4237">
        <v>165573194</v>
      </c>
      <c r="E4237" t="s">
        <v>5195</v>
      </c>
      <c r="F4237">
        <v>0</v>
      </c>
      <c r="G4237" t="s">
        <v>5247</v>
      </c>
      <c r="H4237" t="s">
        <v>9316</v>
      </c>
      <c r="I4237" t="s">
        <v>14</v>
      </c>
      <c r="J4237" t="s">
        <v>3822</v>
      </c>
      <c r="K4237">
        <v>16</v>
      </c>
      <c r="L4237" t="s">
        <v>5247</v>
      </c>
      <c r="M4237">
        <v>0</v>
      </c>
      <c r="N4237">
        <v>0.193607680534436</v>
      </c>
    </row>
    <row r="4238" spans="1:14">
      <c r="A4238" t="s">
        <v>3900</v>
      </c>
      <c r="B4238">
        <v>3</v>
      </c>
      <c r="C4238">
        <v>72816032</v>
      </c>
      <c r="D4238">
        <v>72865183</v>
      </c>
      <c r="E4238" t="s">
        <v>5197</v>
      </c>
      <c r="F4238">
        <v>0.95</v>
      </c>
      <c r="G4238" t="s">
        <v>5247</v>
      </c>
      <c r="H4238" t="s">
        <v>9317</v>
      </c>
      <c r="I4238" t="s">
        <v>14</v>
      </c>
      <c r="J4238" t="s">
        <v>3822</v>
      </c>
      <c r="K4238">
        <v>16</v>
      </c>
      <c r="L4238" t="s">
        <v>4533</v>
      </c>
      <c r="M4238">
        <v>0.73331242275111896</v>
      </c>
      <c r="N4238">
        <v>0.99244066476788895</v>
      </c>
    </row>
    <row r="4239" spans="1:14">
      <c r="A4239" t="s">
        <v>3901</v>
      </c>
      <c r="B4239">
        <v>3</v>
      </c>
      <c r="C4239">
        <v>187980545</v>
      </c>
      <c r="D4239">
        <v>187698333</v>
      </c>
      <c r="E4239" t="s">
        <v>5195</v>
      </c>
      <c r="F4239">
        <v>0.93</v>
      </c>
      <c r="G4239" t="s">
        <v>5247</v>
      </c>
      <c r="H4239" t="s">
        <v>9318</v>
      </c>
      <c r="I4239" t="s">
        <v>14</v>
      </c>
      <c r="J4239" t="s">
        <v>3822</v>
      </c>
      <c r="K4239">
        <v>16</v>
      </c>
      <c r="L4239" t="s">
        <v>4463</v>
      </c>
      <c r="M4239">
        <v>0.70698232304377695</v>
      </c>
      <c r="N4239">
        <v>0.98651507169660801</v>
      </c>
    </row>
    <row r="4240" spans="1:14">
      <c r="A4240" t="s">
        <v>3902</v>
      </c>
      <c r="B4240">
        <v>3</v>
      </c>
      <c r="C4240">
        <v>23415589</v>
      </c>
      <c r="D4240">
        <v>23457080</v>
      </c>
      <c r="E4240" t="s">
        <v>5197</v>
      </c>
      <c r="F4240">
        <v>0.12</v>
      </c>
      <c r="G4240" t="s">
        <v>5247</v>
      </c>
      <c r="H4240" t="s">
        <v>9319</v>
      </c>
      <c r="I4240" t="s">
        <v>14</v>
      </c>
      <c r="J4240" t="s">
        <v>3822</v>
      </c>
      <c r="K4240">
        <v>16</v>
      </c>
      <c r="L4240" t="s">
        <v>4457</v>
      </c>
      <c r="M4240">
        <v>3.2767774577422103E-2</v>
      </c>
      <c r="N4240">
        <v>0.35437406262874999</v>
      </c>
    </row>
    <row r="4241" spans="1:14">
      <c r="A4241" t="s">
        <v>3903</v>
      </c>
      <c r="B4241">
        <v>7</v>
      </c>
      <c r="C4241">
        <v>117870567</v>
      </c>
      <c r="D4241">
        <v>117510621</v>
      </c>
      <c r="E4241" t="s">
        <v>5195</v>
      </c>
      <c r="F4241">
        <v>0.1</v>
      </c>
      <c r="G4241" t="s">
        <v>5247</v>
      </c>
      <c r="H4241" t="s">
        <v>9320</v>
      </c>
      <c r="I4241" t="s">
        <v>14</v>
      </c>
      <c r="J4241" t="s">
        <v>3822</v>
      </c>
      <c r="K4241">
        <v>16</v>
      </c>
      <c r="L4241" t="s">
        <v>4482</v>
      </c>
      <c r="M4241">
        <v>2.44002001745738E-2</v>
      </c>
      <c r="N4241">
        <v>0.33048594425297501</v>
      </c>
    </row>
    <row r="4242" spans="1:14">
      <c r="A4242" t="s">
        <v>3904</v>
      </c>
      <c r="B4242">
        <v>2</v>
      </c>
      <c r="C4242">
        <v>157483038</v>
      </c>
      <c r="D4242">
        <v>158339550</v>
      </c>
      <c r="E4242" t="s">
        <v>5196</v>
      </c>
      <c r="F4242">
        <v>1</v>
      </c>
      <c r="G4242" t="s">
        <v>5247</v>
      </c>
      <c r="H4242" t="s">
        <v>9321</v>
      </c>
      <c r="I4242" t="s">
        <v>14</v>
      </c>
      <c r="J4242" t="s">
        <v>3822</v>
      </c>
      <c r="K4242">
        <v>16</v>
      </c>
      <c r="L4242" t="s">
        <v>5273</v>
      </c>
      <c r="M4242">
        <v>0.806392319465564</v>
      </c>
      <c r="N4242">
        <v>1</v>
      </c>
    </row>
    <row r="4243" spans="1:14">
      <c r="A4243" t="s">
        <v>3905</v>
      </c>
      <c r="B4243">
        <v>3</v>
      </c>
      <c r="C4243">
        <v>63962890</v>
      </c>
      <c r="D4243">
        <v>63948566</v>
      </c>
      <c r="E4243" t="s">
        <v>5197</v>
      </c>
      <c r="F4243">
        <v>0</v>
      </c>
      <c r="G4243" t="s">
        <v>5247</v>
      </c>
      <c r="H4243" t="s">
        <v>9322</v>
      </c>
      <c r="I4243" t="s">
        <v>14</v>
      </c>
      <c r="J4243" t="s">
        <v>3822</v>
      </c>
      <c r="K4243">
        <v>16</v>
      </c>
      <c r="L4243" t="s">
        <v>5247</v>
      </c>
      <c r="M4243">
        <v>0</v>
      </c>
      <c r="N4243">
        <v>0.193607680534436</v>
      </c>
    </row>
    <row r="4244" spans="1:14">
      <c r="A4244" t="s">
        <v>3906</v>
      </c>
      <c r="B4244">
        <v>12</v>
      </c>
      <c r="C4244">
        <v>120800804</v>
      </c>
      <c r="D4244">
        <v>121238607</v>
      </c>
      <c r="E4244" t="s">
        <v>5195</v>
      </c>
      <c r="F4244">
        <v>0</v>
      </c>
      <c r="G4244" t="s">
        <v>5247</v>
      </c>
      <c r="H4244" t="s">
        <v>7175</v>
      </c>
      <c r="I4244" t="s">
        <v>14</v>
      </c>
      <c r="J4244" t="s">
        <v>3822</v>
      </c>
      <c r="K4244">
        <v>16</v>
      </c>
      <c r="L4244" t="s">
        <v>5247</v>
      </c>
      <c r="M4244">
        <v>0</v>
      </c>
      <c r="N4244">
        <v>0.193607680534436</v>
      </c>
    </row>
    <row r="4245" spans="1:14">
      <c r="A4245" t="s">
        <v>3907</v>
      </c>
      <c r="B4245">
        <v>5</v>
      </c>
      <c r="C4245">
        <v>101897240</v>
      </c>
      <c r="D4245">
        <v>101232944</v>
      </c>
      <c r="E4245" t="s">
        <v>5198</v>
      </c>
      <c r="F4245">
        <v>0</v>
      </c>
      <c r="G4245" t="s">
        <v>5247</v>
      </c>
      <c r="H4245" t="s">
        <v>8202</v>
      </c>
      <c r="I4245" t="s">
        <v>14</v>
      </c>
      <c r="J4245" t="s">
        <v>3822</v>
      </c>
      <c r="K4245">
        <v>16</v>
      </c>
      <c r="L4245" t="s">
        <v>5247</v>
      </c>
      <c r="M4245">
        <v>0</v>
      </c>
      <c r="N4245">
        <v>0.193607680534436</v>
      </c>
    </row>
    <row r="4246" spans="1:14">
      <c r="A4246" t="s">
        <v>3908</v>
      </c>
      <c r="B4246">
        <v>3</v>
      </c>
      <c r="C4246">
        <v>86781927</v>
      </c>
      <c r="D4246">
        <v>86831077</v>
      </c>
      <c r="E4246" t="s">
        <v>5197</v>
      </c>
      <c r="F4246">
        <v>0.51</v>
      </c>
      <c r="G4246" t="s">
        <v>5247</v>
      </c>
      <c r="H4246" t="s">
        <v>9323</v>
      </c>
      <c r="I4246" t="s">
        <v>10</v>
      </c>
      <c r="J4246" t="s">
        <v>3822</v>
      </c>
      <c r="K4246">
        <v>5</v>
      </c>
      <c r="L4246" t="s">
        <v>4514</v>
      </c>
      <c r="M4246">
        <v>0.17611603435289999</v>
      </c>
      <c r="N4246">
        <v>0.83519431635143704</v>
      </c>
    </row>
    <row r="4247" spans="1:14">
      <c r="A4247" t="s">
        <v>3908</v>
      </c>
      <c r="B4247">
        <v>3</v>
      </c>
      <c r="C4247">
        <v>86781927</v>
      </c>
      <c r="D4247">
        <v>86831077</v>
      </c>
      <c r="E4247" t="s">
        <v>5197</v>
      </c>
      <c r="F4247">
        <v>0.46</v>
      </c>
      <c r="G4247" t="s">
        <v>5247</v>
      </c>
      <c r="H4247" t="s">
        <v>9324</v>
      </c>
      <c r="I4247" t="s">
        <v>13</v>
      </c>
      <c r="J4247" t="s">
        <v>3822</v>
      </c>
      <c r="K4247">
        <v>5</v>
      </c>
      <c r="L4247" t="s">
        <v>4458</v>
      </c>
      <c r="M4247">
        <v>0.148399839853145</v>
      </c>
      <c r="N4247">
        <v>0.80635875732950901</v>
      </c>
    </row>
    <row r="4248" spans="1:14">
      <c r="A4248" t="s">
        <v>3908</v>
      </c>
      <c r="B4248">
        <v>3</v>
      </c>
      <c r="C4248">
        <v>86781927</v>
      </c>
      <c r="D4248">
        <v>86831077</v>
      </c>
      <c r="E4248" t="s">
        <v>5197</v>
      </c>
      <c r="F4248">
        <v>0.12</v>
      </c>
      <c r="G4248" t="s">
        <v>5247</v>
      </c>
      <c r="H4248" t="s">
        <v>9325</v>
      </c>
      <c r="I4248" t="s">
        <v>14</v>
      </c>
      <c r="J4248" t="s">
        <v>3822</v>
      </c>
      <c r="K4248">
        <v>16</v>
      </c>
      <c r="L4248" t="s">
        <v>4457</v>
      </c>
      <c r="M4248">
        <v>3.2767774577422103E-2</v>
      </c>
      <c r="N4248">
        <v>0.35437406262874999</v>
      </c>
    </row>
    <row r="4249" spans="1:14">
      <c r="A4249" t="s">
        <v>3911</v>
      </c>
      <c r="B4249">
        <v>3</v>
      </c>
      <c r="C4249">
        <v>168507267</v>
      </c>
      <c r="D4249">
        <v>168225055</v>
      </c>
      <c r="E4249" t="s">
        <v>5197</v>
      </c>
      <c r="F4249">
        <v>0.96</v>
      </c>
      <c r="G4249" t="s">
        <v>5247</v>
      </c>
      <c r="H4249" t="s">
        <v>9326</v>
      </c>
      <c r="I4249" t="s">
        <v>14</v>
      </c>
      <c r="J4249" t="s">
        <v>3822</v>
      </c>
      <c r="K4249">
        <v>16</v>
      </c>
      <c r="L4249" t="s">
        <v>4527</v>
      </c>
      <c r="M4249">
        <v>0.74698025011478097</v>
      </c>
      <c r="N4249">
        <v>0.99490068379353702</v>
      </c>
    </row>
    <row r="4250" spans="1:14">
      <c r="A4250" t="s">
        <v>3912</v>
      </c>
      <c r="B4250">
        <v>5</v>
      </c>
      <c r="C4250">
        <v>14751196</v>
      </c>
      <c r="D4250">
        <v>14751305</v>
      </c>
      <c r="E4250" t="s">
        <v>5197</v>
      </c>
      <c r="F4250">
        <v>1</v>
      </c>
      <c r="G4250" t="s">
        <v>5247</v>
      </c>
      <c r="H4250" t="s">
        <v>9327</v>
      </c>
      <c r="I4250" t="s">
        <v>14</v>
      </c>
      <c r="J4250" t="s">
        <v>3822</v>
      </c>
      <c r="K4250">
        <v>16</v>
      </c>
      <c r="L4250" t="s">
        <v>5273</v>
      </c>
      <c r="M4250">
        <v>0.806392319465564</v>
      </c>
      <c r="N4250">
        <v>1</v>
      </c>
    </row>
    <row r="4251" spans="1:14">
      <c r="A4251" t="s">
        <v>3913</v>
      </c>
      <c r="B4251">
        <v>10</v>
      </c>
      <c r="C4251">
        <v>91832946</v>
      </c>
      <c r="D4251">
        <v>93592703</v>
      </c>
      <c r="E4251" t="s">
        <v>5195</v>
      </c>
      <c r="F4251">
        <v>0</v>
      </c>
      <c r="G4251" t="s">
        <v>5247</v>
      </c>
      <c r="H4251" t="s">
        <v>9328</v>
      </c>
      <c r="I4251" t="s">
        <v>14</v>
      </c>
      <c r="J4251" t="s">
        <v>3822</v>
      </c>
      <c r="K4251">
        <v>16</v>
      </c>
      <c r="L4251" t="s">
        <v>5247</v>
      </c>
      <c r="M4251">
        <v>0</v>
      </c>
      <c r="N4251">
        <v>0.193607680534436</v>
      </c>
    </row>
    <row r="4252" spans="1:14">
      <c r="A4252" t="s">
        <v>3914</v>
      </c>
      <c r="B4252">
        <v>15</v>
      </c>
      <c r="C4252">
        <v>39420085</v>
      </c>
      <c r="D4252">
        <v>39712286</v>
      </c>
      <c r="E4252" t="s">
        <v>5197</v>
      </c>
      <c r="F4252">
        <v>1</v>
      </c>
      <c r="G4252" t="s">
        <v>5247</v>
      </c>
      <c r="H4252" t="s">
        <v>9329</v>
      </c>
      <c r="I4252" t="s">
        <v>14</v>
      </c>
      <c r="J4252" t="s">
        <v>3822</v>
      </c>
      <c r="K4252">
        <v>16</v>
      </c>
      <c r="L4252" t="s">
        <v>5273</v>
      </c>
      <c r="M4252">
        <v>0.806392319465564</v>
      </c>
      <c r="N4252">
        <v>1</v>
      </c>
    </row>
    <row r="4253" spans="1:14">
      <c r="A4253" t="s">
        <v>3915</v>
      </c>
      <c r="B4253">
        <v>8</v>
      </c>
      <c r="C4253">
        <v>74302163</v>
      </c>
      <c r="D4253">
        <v>75214398</v>
      </c>
      <c r="E4253" t="s">
        <v>5198</v>
      </c>
      <c r="F4253">
        <v>0</v>
      </c>
      <c r="G4253" t="s">
        <v>5247</v>
      </c>
      <c r="H4253" t="s">
        <v>9330</v>
      </c>
      <c r="I4253" t="s">
        <v>14</v>
      </c>
      <c r="J4253" t="s">
        <v>3822</v>
      </c>
      <c r="K4253">
        <v>16</v>
      </c>
      <c r="L4253" t="s">
        <v>5247</v>
      </c>
      <c r="M4253">
        <v>0</v>
      </c>
      <c r="N4253">
        <v>0.193607680534436</v>
      </c>
    </row>
    <row r="4254" spans="1:14">
      <c r="A4254" t="s">
        <v>3916</v>
      </c>
      <c r="B4254">
        <v>7</v>
      </c>
      <c r="C4254">
        <v>128050855</v>
      </c>
      <c r="D4254">
        <v>127690907</v>
      </c>
      <c r="E4254" t="s">
        <v>5195</v>
      </c>
      <c r="F4254">
        <v>0</v>
      </c>
      <c r="G4254" t="s">
        <v>5247</v>
      </c>
      <c r="H4254" t="s">
        <v>9331</v>
      </c>
      <c r="I4254" t="s">
        <v>14</v>
      </c>
      <c r="J4254" t="s">
        <v>3822</v>
      </c>
      <c r="K4254">
        <v>16</v>
      </c>
      <c r="L4254" t="s">
        <v>5247</v>
      </c>
      <c r="M4254">
        <v>0</v>
      </c>
      <c r="N4254">
        <v>0.193607680534436</v>
      </c>
    </row>
    <row r="4255" spans="1:14">
      <c r="A4255" t="s">
        <v>3917</v>
      </c>
      <c r="B4255">
        <v>6</v>
      </c>
      <c r="C4255">
        <v>136981022</v>
      </c>
      <c r="D4255">
        <v>137302159</v>
      </c>
      <c r="E4255" t="s">
        <v>5198</v>
      </c>
      <c r="F4255">
        <v>1</v>
      </c>
      <c r="G4255" t="s">
        <v>5247</v>
      </c>
      <c r="H4255" t="s">
        <v>9332</v>
      </c>
      <c r="I4255" t="s">
        <v>10</v>
      </c>
      <c r="J4255" t="s">
        <v>3822</v>
      </c>
      <c r="K4255">
        <v>6</v>
      </c>
      <c r="L4255" t="s">
        <v>5273</v>
      </c>
      <c r="M4255">
        <v>0.60966571209783504</v>
      </c>
      <c r="N4255">
        <v>1</v>
      </c>
    </row>
    <row r="4256" spans="1:14">
      <c r="A4256" t="s">
        <v>3917</v>
      </c>
      <c r="B4256">
        <v>6</v>
      </c>
      <c r="C4256">
        <v>136981022</v>
      </c>
      <c r="D4256">
        <v>137302159</v>
      </c>
      <c r="E4256" t="s">
        <v>5198</v>
      </c>
      <c r="F4256">
        <v>0.72</v>
      </c>
      <c r="G4256" t="s">
        <v>5247</v>
      </c>
      <c r="H4256" t="s">
        <v>9333</v>
      </c>
      <c r="I4256" t="s">
        <v>13</v>
      </c>
      <c r="J4256" t="s">
        <v>3822</v>
      </c>
      <c r="K4256">
        <v>5</v>
      </c>
      <c r="L4256" t="s">
        <v>4516</v>
      </c>
      <c r="M4256">
        <v>0.313402000271231</v>
      </c>
      <c r="N4256">
        <v>0.93542571522417295</v>
      </c>
    </row>
    <row r="4257" spans="1:14">
      <c r="A4257" t="s">
        <v>3917</v>
      </c>
      <c r="B4257">
        <v>6</v>
      </c>
      <c r="C4257">
        <v>136981022</v>
      </c>
      <c r="D4257">
        <v>137302159</v>
      </c>
      <c r="E4257" t="s">
        <v>5198</v>
      </c>
      <c r="F4257">
        <v>0.41</v>
      </c>
      <c r="G4257" t="s">
        <v>5247</v>
      </c>
      <c r="H4257" t="s">
        <v>9334</v>
      </c>
      <c r="I4257" t="s">
        <v>14</v>
      </c>
      <c r="J4257" t="s">
        <v>3822</v>
      </c>
      <c r="K4257">
        <v>16</v>
      </c>
      <c r="L4257" t="s">
        <v>5201</v>
      </c>
      <c r="M4257">
        <v>0.210313388487576</v>
      </c>
      <c r="N4257">
        <v>0.64453599400862305</v>
      </c>
    </row>
    <row r="4258" spans="1:14">
      <c r="A4258" t="s">
        <v>3918</v>
      </c>
      <c r="B4258">
        <v>1</v>
      </c>
      <c r="C4258">
        <v>39331383</v>
      </c>
      <c r="D4258">
        <v>39797055</v>
      </c>
      <c r="E4258" t="s">
        <v>5198</v>
      </c>
      <c r="F4258">
        <v>0.11</v>
      </c>
      <c r="G4258" t="s">
        <v>5247</v>
      </c>
      <c r="H4258" t="s">
        <v>9335</v>
      </c>
      <c r="I4258" t="s">
        <v>14</v>
      </c>
      <c r="J4258" t="s">
        <v>3822</v>
      </c>
      <c r="K4258">
        <v>16</v>
      </c>
      <c r="L4258" t="s">
        <v>4483</v>
      </c>
      <c r="M4258">
        <v>2.8486301613217201E-2</v>
      </c>
      <c r="N4258">
        <v>0.34252768920364302</v>
      </c>
    </row>
    <row r="4259" spans="1:14">
      <c r="A4259" t="s">
        <v>3919</v>
      </c>
      <c r="B4259">
        <v>3</v>
      </c>
      <c r="C4259">
        <v>186948673</v>
      </c>
      <c r="D4259">
        <v>186666461</v>
      </c>
      <c r="E4259" t="s">
        <v>5198</v>
      </c>
      <c r="F4259">
        <v>0</v>
      </c>
      <c r="G4259" t="s">
        <v>5247</v>
      </c>
      <c r="H4259" t="s">
        <v>9336</v>
      </c>
      <c r="I4259" t="s">
        <v>14</v>
      </c>
      <c r="J4259" t="s">
        <v>3822</v>
      </c>
      <c r="K4259">
        <v>16</v>
      </c>
      <c r="L4259" t="s">
        <v>5247</v>
      </c>
      <c r="M4259">
        <v>0</v>
      </c>
      <c r="N4259">
        <v>0.193607680534436</v>
      </c>
    </row>
    <row r="4260" spans="1:14">
      <c r="A4260" t="s">
        <v>3920</v>
      </c>
      <c r="B4260">
        <v>6</v>
      </c>
      <c r="C4260">
        <v>51548215</v>
      </c>
      <c r="D4260">
        <v>51413013</v>
      </c>
      <c r="E4260" t="s">
        <v>5198</v>
      </c>
      <c r="F4260">
        <v>1</v>
      </c>
      <c r="G4260" t="s">
        <v>5247</v>
      </c>
      <c r="H4260" t="s">
        <v>9337</v>
      </c>
      <c r="I4260" t="s">
        <v>14</v>
      </c>
      <c r="J4260" t="s">
        <v>3822</v>
      </c>
      <c r="K4260">
        <v>16</v>
      </c>
      <c r="L4260" t="s">
        <v>5273</v>
      </c>
      <c r="M4260">
        <v>0.806392319465564</v>
      </c>
      <c r="N4260">
        <v>1</v>
      </c>
    </row>
    <row r="4261" spans="1:14">
      <c r="A4261" t="s">
        <v>3921</v>
      </c>
      <c r="B4261">
        <v>5</v>
      </c>
      <c r="C4261">
        <v>50657625</v>
      </c>
      <c r="D4261">
        <v>49953459</v>
      </c>
      <c r="E4261" t="s">
        <v>5197</v>
      </c>
      <c r="F4261">
        <v>1</v>
      </c>
      <c r="G4261" t="s">
        <v>5247</v>
      </c>
      <c r="H4261" t="s">
        <v>9338</v>
      </c>
      <c r="I4261" t="s">
        <v>14</v>
      </c>
      <c r="J4261" t="s">
        <v>3822</v>
      </c>
      <c r="K4261">
        <v>16</v>
      </c>
      <c r="L4261" t="s">
        <v>5273</v>
      </c>
      <c r="M4261">
        <v>0.806392319465564</v>
      </c>
      <c r="N4261">
        <v>1</v>
      </c>
    </row>
    <row r="4262" spans="1:14">
      <c r="A4262" t="s">
        <v>3922</v>
      </c>
      <c r="B4262">
        <v>5</v>
      </c>
      <c r="C4262">
        <v>36256916</v>
      </c>
      <c r="D4262">
        <v>36257018</v>
      </c>
      <c r="E4262" t="s">
        <v>5198</v>
      </c>
      <c r="F4262">
        <v>0</v>
      </c>
      <c r="G4262" t="s">
        <v>5247</v>
      </c>
      <c r="H4262" t="s">
        <v>8079</v>
      </c>
      <c r="I4262" t="s">
        <v>14</v>
      </c>
      <c r="J4262" t="s">
        <v>3822</v>
      </c>
      <c r="K4262">
        <v>16</v>
      </c>
      <c r="L4262" t="s">
        <v>5247</v>
      </c>
      <c r="M4262">
        <v>0</v>
      </c>
      <c r="N4262">
        <v>0.193607680534436</v>
      </c>
    </row>
    <row r="4263" spans="1:14">
      <c r="A4263" t="s">
        <v>3923</v>
      </c>
      <c r="B4263">
        <v>22</v>
      </c>
      <c r="C4263">
        <v>30156824</v>
      </c>
      <c r="D4263">
        <v>30552813</v>
      </c>
      <c r="E4263" t="s">
        <v>5198</v>
      </c>
      <c r="F4263">
        <v>0</v>
      </c>
      <c r="G4263" t="s">
        <v>5247</v>
      </c>
      <c r="H4263" t="s">
        <v>8061</v>
      </c>
      <c r="I4263" t="s">
        <v>14</v>
      </c>
      <c r="J4263" t="s">
        <v>3822</v>
      </c>
      <c r="K4263">
        <v>16</v>
      </c>
      <c r="L4263" t="s">
        <v>5247</v>
      </c>
      <c r="M4263">
        <v>0</v>
      </c>
      <c r="N4263">
        <v>0.193607680534436</v>
      </c>
    </row>
    <row r="4264" spans="1:14">
      <c r="A4264" t="s">
        <v>3924</v>
      </c>
      <c r="B4264">
        <v>3</v>
      </c>
      <c r="C4264">
        <v>23468553</v>
      </c>
      <c r="D4264">
        <v>23510044</v>
      </c>
      <c r="E4264" t="s">
        <v>5198</v>
      </c>
      <c r="F4264">
        <v>0</v>
      </c>
      <c r="G4264" t="s">
        <v>5247</v>
      </c>
      <c r="H4264" t="s">
        <v>9339</v>
      </c>
      <c r="I4264" t="s">
        <v>14</v>
      </c>
      <c r="J4264" t="s">
        <v>3822</v>
      </c>
      <c r="K4264">
        <v>16</v>
      </c>
      <c r="L4264" t="s">
        <v>5247</v>
      </c>
      <c r="M4264">
        <v>0</v>
      </c>
      <c r="N4264">
        <v>0.193607680534436</v>
      </c>
    </row>
    <row r="4265" spans="1:14">
      <c r="A4265" t="s">
        <v>3925</v>
      </c>
      <c r="B4265">
        <v>4</v>
      </c>
      <c r="C4265">
        <v>105127134</v>
      </c>
      <c r="D4265">
        <v>106048291</v>
      </c>
      <c r="E4265" t="s">
        <v>5197</v>
      </c>
      <c r="F4265">
        <v>0.22</v>
      </c>
      <c r="G4265" t="s">
        <v>5247</v>
      </c>
      <c r="H4265" t="s">
        <v>9340</v>
      </c>
      <c r="I4265" t="s">
        <v>14</v>
      </c>
      <c r="J4265" t="s">
        <v>3822</v>
      </c>
      <c r="K4265">
        <v>16</v>
      </c>
      <c r="L4265" t="s">
        <v>4476</v>
      </c>
      <c r="M4265">
        <v>8.4047540128129095E-2</v>
      </c>
      <c r="N4265">
        <v>0.46437276097115499</v>
      </c>
    </row>
    <row r="4266" spans="1:14">
      <c r="A4266" t="s">
        <v>3926</v>
      </c>
      <c r="B4266">
        <v>14</v>
      </c>
      <c r="C4266">
        <v>76909348</v>
      </c>
      <c r="D4266">
        <v>77375691</v>
      </c>
      <c r="E4266" t="s">
        <v>5196</v>
      </c>
      <c r="F4266">
        <v>0.38</v>
      </c>
      <c r="G4266" t="s">
        <v>5247</v>
      </c>
      <c r="H4266" t="s">
        <v>9341</v>
      </c>
      <c r="I4266" t="s">
        <v>13</v>
      </c>
      <c r="J4266" t="s">
        <v>3822</v>
      </c>
      <c r="K4266">
        <v>5</v>
      </c>
      <c r="L4266" t="s">
        <v>4441</v>
      </c>
      <c r="M4266">
        <v>0.107973695285009</v>
      </c>
      <c r="N4266">
        <v>0.75630209626295297</v>
      </c>
    </row>
    <row r="4267" spans="1:14">
      <c r="A4267" t="s">
        <v>3926</v>
      </c>
      <c r="B4267">
        <v>14</v>
      </c>
      <c r="C4267">
        <v>76909348</v>
      </c>
      <c r="D4267">
        <v>77375691</v>
      </c>
      <c r="E4267" t="s">
        <v>5196</v>
      </c>
      <c r="F4267">
        <v>0.14000000000000001</v>
      </c>
      <c r="G4267" t="s">
        <v>5247</v>
      </c>
      <c r="H4267" t="s">
        <v>9342</v>
      </c>
      <c r="I4267" t="s">
        <v>14</v>
      </c>
      <c r="J4267" t="s">
        <v>3822</v>
      </c>
      <c r="K4267">
        <v>16</v>
      </c>
      <c r="L4267" t="s">
        <v>4454</v>
      </c>
      <c r="M4267">
        <v>4.1864672574284598E-2</v>
      </c>
      <c r="N4267">
        <v>0.37753285741051001</v>
      </c>
    </row>
    <row r="4268" spans="1:14">
      <c r="A4268" t="s">
        <v>3927</v>
      </c>
      <c r="B4268">
        <v>7</v>
      </c>
      <c r="C4268">
        <v>14858657</v>
      </c>
      <c r="D4268">
        <v>14898282</v>
      </c>
      <c r="E4268" t="s">
        <v>5195</v>
      </c>
      <c r="F4268">
        <v>0.09</v>
      </c>
      <c r="G4268" t="s">
        <v>5247</v>
      </c>
      <c r="H4268" t="s">
        <v>9343</v>
      </c>
      <c r="I4268" t="s">
        <v>14</v>
      </c>
      <c r="J4268" t="s">
        <v>3822</v>
      </c>
      <c r="K4268">
        <v>16</v>
      </c>
      <c r="L4268" t="s">
        <v>4562</v>
      </c>
      <c r="M4268">
        <v>2.0525132161091801E-2</v>
      </c>
      <c r="N4268">
        <v>0.31823316587714601</v>
      </c>
    </row>
    <row r="4269" spans="1:14">
      <c r="A4269" t="s">
        <v>3928</v>
      </c>
      <c r="B4269">
        <v>19</v>
      </c>
      <c r="C4269">
        <v>7235135</v>
      </c>
      <c r="D4269">
        <v>7235146</v>
      </c>
      <c r="E4269" t="s">
        <v>5198</v>
      </c>
      <c r="F4269">
        <v>0</v>
      </c>
      <c r="G4269" t="s">
        <v>5247</v>
      </c>
      <c r="H4269" t="s">
        <v>9344</v>
      </c>
      <c r="I4269" t="s">
        <v>14</v>
      </c>
      <c r="J4269" t="s">
        <v>3822</v>
      </c>
      <c r="K4269">
        <v>16</v>
      </c>
      <c r="L4269" t="s">
        <v>5247</v>
      </c>
      <c r="M4269">
        <v>0</v>
      </c>
      <c r="N4269">
        <v>0.193607680534436</v>
      </c>
    </row>
    <row r="4270" spans="1:14">
      <c r="A4270" t="s">
        <v>3929</v>
      </c>
      <c r="B4270">
        <v>5</v>
      </c>
      <c r="C4270">
        <v>14753636</v>
      </c>
      <c r="D4270">
        <v>14753745</v>
      </c>
      <c r="E4270" t="s">
        <v>5198</v>
      </c>
      <c r="F4270">
        <v>0</v>
      </c>
      <c r="G4270" t="s">
        <v>5247</v>
      </c>
      <c r="H4270" t="s">
        <v>9345</v>
      </c>
      <c r="I4270" t="s">
        <v>14</v>
      </c>
      <c r="J4270" t="s">
        <v>3822</v>
      </c>
      <c r="K4270">
        <v>16</v>
      </c>
      <c r="L4270" t="s">
        <v>5247</v>
      </c>
      <c r="M4270">
        <v>0</v>
      </c>
      <c r="N4270">
        <v>0.193607680534436</v>
      </c>
    </row>
    <row r="4271" spans="1:14">
      <c r="A4271" t="s">
        <v>3930</v>
      </c>
      <c r="B4271">
        <v>20</v>
      </c>
      <c r="C4271">
        <v>41203988</v>
      </c>
      <c r="D4271">
        <v>39832628</v>
      </c>
      <c r="E4271" t="s">
        <v>5197</v>
      </c>
      <c r="F4271">
        <v>0.25</v>
      </c>
      <c r="G4271" t="s">
        <v>5247</v>
      </c>
      <c r="H4271" t="s">
        <v>9346</v>
      </c>
      <c r="I4271" t="s">
        <v>13</v>
      </c>
      <c r="J4271" t="s">
        <v>3822</v>
      </c>
      <c r="K4271">
        <v>5</v>
      </c>
      <c r="L4271" t="s">
        <v>4506</v>
      </c>
      <c r="M4271">
        <v>5.3229227303442699E-2</v>
      </c>
      <c r="N4271">
        <v>0.66401200508814495</v>
      </c>
    </row>
    <row r="4272" spans="1:14">
      <c r="A4272" t="s">
        <v>3930</v>
      </c>
      <c r="B4272">
        <v>20</v>
      </c>
      <c r="C4272">
        <v>41203988</v>
      </c>
      <c r="D4272">
        <v>39832628</v>
      </c>
      <c r="E4272" t="s">
        <v>5197</v>
      </c>
      <c r="F4272">
        <v>0.03</v>
      </c>
      <c r="G4272" t="s">
        <v>5247</v>
      </c>
      <c r="H4272" t="s">
        <v>9347</v>
      </c>
      <c r="I4272" t="s">
        <v>14</v>
      </c>
      <c r="J4272" t="s">
        <v>3822</v>
      </c>
      <c r="K4272">
        <v>16</v>
      </c>
      <c r="L4272" t="s">
        <v>4556</v>
      </c>
      <c r="M4272">
        <v>3.0372082184858002E-3</v>
      </c>
      <c r="N4272">
        <v>0.23895401148388401</v>
      </c>
    </row>
    <row r="4273" spans="1:14">
      <c r="A4273" t="s">
        <v>3931</v>
      </c>
      <c r="B4273">
        <v>7</v>
      </c>
      <c r="C4273">
        <v>40777054</v>
      </c>
      <c r="D4273">
        <v>40816653</v>
      </c>
      <c r="E4273" t="s">
        <v>5197</v>
      </c>
      <c r="F4273">
        <v>0.85</v>
      </c>
      <c r="G4273" t="s">
        <v>5247</v>
      </c>
      <c r="H4273" t="s">
        <v>9348</v>
      </c>
      <c r="I4273" t="s">
        <v>14</v>
      </c>
      <c r="J4273" t="s">
        <v>3822</v>
      </c>
      <c r="K4273">
        <v>17</v>
      </c>
      <c r="L4273" t="s">
        <v>4524</v>
      </c>
      <c r="M4273">
        <v>0.61916885194724203</v>
      </c>
      <c r="N4273">
        <v>0.95180845354656096</v>
      </c>
    </row>
    <row r="4274" spans="1:14">
      <c r="A4274" t="s">
        <v>3934</v>
      </c>
      <c r="B4274">
        <v>9</v>
      </c>
      <c r="C4274">
        <v>123824284</v>
      </c>
      <c r="D4274">
        <v>126586563</v>
      </c>
      <c r="E4274" t="s">
        <v>5197</v>
      </c>
      <c r="F4274">
        <v>0.62</v>
      </c>
      <c r="G4274" t="s">
        <v>5247</v>
      </c>
      <c r="H4274" t="s">
        <v>9349</v>
      </c>
      <c r="I4274" t="s">
        <v>14</v>
      </c>
      <c r="J4274" t="s">
        <v>3822</v>
      </c>
      <c r="K4274">
        <v>16</v>
      </c>
      <c r="L4274" t="s">
        <v>4522</v>
      </c>
      <c r="M4274">
        <v>0.38193286741273502</v>
      </c>
      <c r="N4274">
        <v>0.81160128925899999</v>
      </c>
    </row>
    <row r="4275" spans="1:14">
      <c r="A4275" t="s">
        <v>3935</v>
      </c>
      <c r="B4275">
        <v>9</v>
      </c>
      <c r="C4275">
        <v>34025642</v>
      </c>
      <c r="D4275">
        <v>34025640</v>
      </c>
      <c r="E4275" t="s">
        <v>5197</v>
      </c>
      <c r="F4275">
        <v>0</v>
      </c>
      <c r="G4275" t="s">
        <v>5247</v>
      </c>
      <c r="H4275" t="s">
        <v>9350</v>
      </c>
      <c r="I4275" t="s">
        <v>10</v>
      </c>
      <c r="J4275" t="s">
        <v>3822</v>
      </c>
      <c r="K4275">
        <v>6</v>
      </c>
      <c r="L4275" t="s">
        <v>5247</v>
      </c>
      <c r="M4275">
        <v>0</v>
      </c>
      <c r="N4275">
        <v>0.39033428790216501</v>
      </c>
    </row>
    <row r="4276" spans="1:14">
      <c r="A4276" t="s">
        <v>3935</v>
      </c>
      <c r="B4276">
        <v>9</v>
      </c>
      <c r="C4276">
        <v>34025642</v>
      </c>
      <c r="D4276">
        <v>34025640</v>
      </c>
      <c r="E4276" t="s">
        <v>5197</v>
      </c>
      <c r="F4276">
        <v>0</v>
      </c>
      <c r="G4276" t="s">
        <v>5247</v>
      </c>
      <c r="H4276" t="s">
        <v>9351</v>
      </c>
      <c r="I4276" t="s">
        <v>13</v>
      </c>
      <c r="J4276" t="s">
        <v>3822</v>
      </c>
      <c r="K4276">
        <v>5</v>
      </c>
      <c r="L4276" t="s">
        <v>5247</v>
      </c>
      <c r="M4276">
        <v>3.1392529421349397E-17</v>
      </c>
      <c r="N4276">
        <v>0.43448246478317498</v>
      </c>
    </row>
    <row r="4277" spans="1:14">
      <c r="A4277" t="s">
        <v>3935</v>
      </c>
      <c r="B4277">
        <v>9</v>
      </c>
      <c r="C4277">
        <v>34025642</v>
      </c>
      <c r="D4277">
        <v>34025640</v>
      </c>
      <c r="E4277" t="s">
        <v>5197</v>
      </c>
      <c r="F4277">
        <v>0.35</v>
      </c>
      <c r="G4277" t="s">
        <v>5247</v>
      </c>
      <c r="H4277" t="s">
        <v>9352</v>
      </c>
      <c r="I4277" t="s">
        <v>14</v>
      </c>
      <c r="J4277" t="s">
        <v>3822</v>
      </c>
      <c r="K4277">
        <v>16</v>
      </c>
      <c r="L4277" t="s">
        <v>4489</v>
      </c>
      <c r="M4277">
        <v>0.16717058820748501</v>
      </c>
      <c r="N4277">
        <v>0.59091171595284597</v>
      </c>
    </row>
    <row r="4278" spans="1:14">
      <c r="A4278" t="s">
        <v>3936</v>
      </c>
      <c r="B4278">
        <v>8</v>
      </c>
      <c r="C4278">
        <v>9407595</v>
      </c>
      <c r="D4278">
        <v>9265105</v>
      </c>
      <c r="E4278" t="s">
        <v>5197</v>
      </c>
      <c r="F4278">
        <v>0</v>
      </c>
      <c r="G4278" t="s">
        <v>5247</v>
      </c>
      <c r="H4278" t="s">
        <v>9353</v>
      </c>
      <c r="I4278" t="s">
        <v>14</v>
      </c>
      <c r="J4278" t="s">
        <v>3822</v>
      </c>
      <c r="K4278">
        <v>16</v>
      </c>
      <c r="L4278" t="s">
        <v>5247</v>
      </c>
      <c r="M4278">
        <v>0</v>
      </c>
      <c r="N4278">
        <v>0.193607680534436</v>
      </c>
    </row>
    <row r="4279" spans="1:14">
      <c r="A4279" t="s">
        <v>3937</v>
      </c>
      <c r="B4279">
        <v>11</v>
      </c>
      <c r="C4279">
        <v>2249112</v>
      </c>
      <c r="D4279">
        <v>2270342</v>
      </c>
      <c r="E4279" t="s">
        <v>5196</v>
      </c>
      <c r="F4279">
        <v>0.9</v>
      </c>
      <c r="G4279" t="s">
        <v>5247</v>
      </c>
      <c r="H4279" t="s">
        <v>9354</v>
      </c>
      <c r="I4279" t="s">
        <v>14</v>
      </c>
      <c r="J4279" t="s">
        <v>3822</v>
      </c>
      <c r="K4279">
        <v>16</v>
      </c>
      <c r="L4279" t="s">
        <v>5134</v>
      </c>
      <c r="M4279">
        <v>0.66951405574702505</v>
      </c>
      <c r="N4279">
        <v>0.975599799825426</v>
      </c>
    </row>
    <row r="4280" spans="1:14">
      <c r="A4280" t="s">
        <v>3938</v>
      </c>
      <c r="B4280">
        <v>18</v>
      </c>
      <c r="C4280">
        <v>34002926</v>
      </c>
      <c r="D4280">
        <v>31582890</v>
      </c>
      <c r="E4280" t="s">
        <v>5197</v>
      </c>
      <c r="F4280">
        <v>0.8</v>
      </c>
      <c r="G4280" t="s">
        <v>5247</v>
      </c>
      <c r="H4280" t="s">
        <v>9355</v>
      </c>
      <c r="I4280" t="s">
        <v>10</v>
      </c>
      <c r="J4280" t="s">
        <v>3822</v>
      </c>
      <c r="K4280">
        <v>5</v>
      </c>
      <c r="L4280" t="s">
        <v>4503</v>
      </c>
      <c r="M4280">
        <v>0.375534629762525</v>
      </c>
      <c r="N4280">
        <v>0.96377589136757003</v>
      </c>
    </row>
    <row r="4281" spans="1:14">
      <c r="A4281" t="s">
        <v>3938</v>
      </c>
      <c r="B4281">
        <v>18</v>
      </c>
      <c r="C4281">
        <v>34002926</v>
      </c>
      <c r="D4281">
        <v>31582890</v>
      </c>
      <c r="E4281" t="s">
        <v>5197</v>
      </c>
      <c r="F4281">
        <v>0.45</v>
      </c>
      <c r="G4281" t="s">
        <v>5247</v>
      </c>
      <c r="H4281" t="s">
        <v>9356</v>
      </c>
      <c r="I4281" t="s">
        <v>14</v>
      </c>
      <c r="J4281" t="s">
        <v>3822</v>
      </c>
      <c r="K4281">
        <v>16</v>
      </c>
      <c r="L4281" t="s">
        <v>4469</v>
      </c>
      <c r="M4281">
        <v>0.24056486479730299</v>
      </c>
      <c r="N4281">
        <v>0.67879590325614103</v>
      </c>
    </row>
    <row r="4282" spans="1:14">
      <c r="A4282" t="s">
        <v>3939</v>
      </c>
      <c r="B4282">
        <v>8</v>
      </c>
      <c r="C4282">
        <v>127699497</v>
      </c>
      <c r="D4282">
        <v>128711742</v>
      </c>
      <c r="E4282" t="s">
        <v>5198</v>
      </c>
      <c r="F4282">
        <v>1</v>
      </c>
      <c r="G4282" t="s">
        <v>5247</v>
      </c>
      <c r="H4282" t="s">
        <v>9357</v>
      </c>
      <c r="I4282" t="s">
        <v>14</v>
      </c>
      <c r="J4282" t="s">
        <v>3822</v>
      </c>
      <c r="K4282">
        <v>16</v>
      </c>
      <c r="L4282" t="s">
        <v>5273</v>
      </c>
      <c r="M4282">
        <v>0.806392319465564</v>
      </c>
      <c r="N4282">
        <v>1</v>
      </c>
    </row>
    <row r="4283" spans="1:14">
      <c r="A4283" t="s">
        <v>3940</v>
      </c>
      <c r="B4283">
        <v>12</v>
      </c>
      <c r="C4283">
        <v>71129173</v>
      </c>
      <c r="D4283">
        <v>71522953</v>
      </c>
      <c r="E4283" t="s">
        <v>5198</v>
      </c>
      <c r="F4283">
        <v>0.5</v>
      </c>
      <c r="G4283" t="s">
        <v>5247</v>
      </c>
      <c r="H4283" t="s">
        <v>9358</v>
      </c>
      <c r="I4283" t="s">
        <v>14</v>
      </c>
      <c r="J4283" t="s">
        <v>3822</v>
      </c>
      <c r="K4283">
        <v>16</v>
      </c>
      <c r="L4283" t="s">
        <v>4511</v>
      </c>
      <c r="M4283">
        <v>0.27999563610326</v>
      </c>
      <c r="N4283">
        <v>0.72000436389674005</v>
      </c>
    </row>
    <row r="4284" spans="1:14">
      <c r="A4284" t="s">
        <v>3941</v>
      </c>
      <c r="B4284">
        <v>12</v>
      </c>
      <c r="C4284">
        <v>120979061</v>
      </c>
      <c r="D4284">
        <v>121416864</v>
      </c>
      <c r="E4284" t="s">
        <v>5195</v>
      </c>
      <c r="F4284">
        <v>0</v>
      </c>
      <c r="G4284" t="s">
        <v>5247</v>
      </c>
      <c r="H4284" t="s">
        <v>9359</v>
      </c>
      <c r="I4284" t="s">
        <v>14</v>
      </c>
      <c r="J4284" t="s">
        <v>3822</v>
      </c>
      <c r="K4284">
        <v>16</v>
      </c>
      <c r="L4284" t="s">
        <v>5247</v>
      </c>
      <c r="M4284">
        <v>0</v>
      </c>
      <c r="N4284">
        <v>0.193607680534436</v>
      </c>
    </row>
    <row r="4285" spans="1:14">
      <c r="A4285" t="s">
        <v>3942</v>
      </c>
      <c r="B4285">
        <v>20</v>
      </c>
      <c r="C4285">
        <v>62645662</v>
      </c>
      <c r="D4285">
        <v>61277014</v>
      </c>
      <c r="E4285" t="s">
        <v>5195</v>
      </c>
      <c r="F4285">
        <v>0.22</v>
      </c>
      <c r="G4285" t="s">
        <v>5247</v>
      </c>
      <c r="H4285" t="s">
        <v>9360</v>
      </c>
      <c r="I4285" t="s">
        <v>10</v>
      </c>
      <c r="J4285" t="s">
        <v>3822</v>
      </c>
      <c r="K4285">
        <v>5</v>
      </c>
      <c r="L4285" t="s">
        <v>4476</v>
      </c>
      <c r="M4285">
        <v>4.2728423691493898E-2</v>
      </c>
      <c r="N4285">
        <v>0.64058175658708405</v>
      </c>
    </row>
    <row r="4286" spans="1:14">
      <c r="A4286" t="s">
        <v>3942</v>
      </c>
      <c r="B4286">
        <v>20</v>
      </c>
      <c r="C4286">
        <v>62645662</v>
      </c>
      <c r="D4286">
        <v>61277014</v>
      </c>
      <c r="E4286" t="s">
        <v>5195</v>
      </c>
      <c r="F4286">
        <v>0.5</v>
      </c>
      <c r="G4286" t="s">
        <v>5247</v>
      </c>
      <c r="H4286" t="s">
        <v>9361</v>
      </c>
      <c r="I4286" t="s">
        <v>13</v>
      </c>
      <c r="J4286" t="s">
        <v>3822</v>
      </c>
      <c r="K4286">
        <v>7</v>
      </c>
      <c r="L4286" t="s">
        <v>4511</v>
      </c>
      <c r="M4286">
        <v>0.20237169360648499</v>
      </c>
      <c r="N4286">
        <v>0.79762830639351501</v>
      </c>
    </row>
    <row r="4287" spans="1:14">
      <c r="A4287" t="s">
        <v>3942</v>
      </c>
      <c r="B4287">
        <v>20</v>
      </c>
      <c r="C4287">
        <v>62645662</v>
      </c>
      <c r="D4287">
        <v>61277014</v>
      </c>
      <c r="E4287" t="s">
        <v>5195</v>
      </c>
      <c r="F4287">
        <v>0.64</v>
      </c>
      <c r="G4287" t="s">
        <v>5247</v>
      </c>
      <c r="H4287" t="s">
        <v>9362</v>
      </c>
      <c r="I4287" t="s">
        <v>14</v>
      </c>
      <c r="J4287" t="s">
        <v>3822</v>
      </c>
      <c r="K4287">
        <v>16</v>
      </c>
      <c r="L4287" t="s">
        <v>4473</v>
      </c>
      <c r="M4287">
        <v>0.399958561694371</v>
      </c>
      <c r="N4287">
        <v>0.82583128775598702</v>
      </c>
    </row>
    <row r="4288" spans="1:14">
      <c r="A4288" t="s">
        <v>3943</v>
      </c>
      <c r="B4288">
        <v>3</v>
      </c>
      <c r="C4288">
        <v>128860481</v>
      </c>
      <c r="D4288">
        <v>128579324</v>
      </c>
      <c r="E4288" t="s">
        <v>5197</v>
      </c>
      <c r="F4288">
        <v>0.76</v>
      </c>
      <c r="G4288" t="s">
        <v>5247</v>
      </c>
      <c r="H4288" t="s">
        <v>9363</v>
      </c>
      <c r="I4288" t="s">
        <v>14</v>
      </c>
      <c r="J4288" t="s">
        <v>3822</v>
      </c>
      <c r="K4288">
        <v>16</v>
      </c>
      <c r="L4288" t="s">
        <v>4440</v>
      </c>
      <c r="M4288">
        <v>0.51511649459244402</v>
      </c>
      <c r="N4288">
        <v>0.90420751152964995</v>
      </c>
    </row>
    <row r="4289" spans="1:14">
      <c r="A4289" t="s">
        <v>3944</v>
      </c>
      <c r="B4289">
        <v>10</v>
      </c>
      <c r="C4289">
        <v>112980578</v>
      </c>
      <c r="D4289">
        <v>114740337</v>
      </c>
      <c r="E4289" t="s">
        <v>5197</v>
      </c>
      <c r="F4289">
        <v>1</v>
      </c>
      <c r="G4289" t="s">
        <v>5247</v>
      </c>
      <c r="H4289" t="s">
        <v>9364</v>
      </c>
      <c r="I4289" t="s">
        <v>14</v>
      </c>
      <c r="J4289" t="s">
        <v>3822</v>
      </c>
      <c r="K4289">
        <v>16</v>
      </c>
      <c r="L4289" t="s">
        <v>5273</v>
      </c>
      <c r="M4289">
        <v>0.806392319465564</v>
      </c>
      <c r="N4289">
        <v>1</v>
      </c>
    </row>
    <row r="4290" spans="1:14">
      <c r="A4290" t="s">
        <v>3945</v>
      </c>
      <c r="B4290">
        <v>1</v>
      </c>
      <c r="C4290">
        <v>114602278</v>
      </c>
      <c r="D4290">
        <v>115144899</v>
      </c>
      <c r="E4290" t="s">
        <v>5197</v>
      </c>
      <c r="F4290">
        <v>0</v>
      </c>
      <c r="G4290" t="s">
        <v>5247</v>
      </c>
      <c r="H4290" t="s">
        <v>8719</v>
      </c>
      <c r="I4290" t="s">
        <v>14</v>
      </c>
      <c r="J4290" t="s">
        <v>3822</v>
      </c>
      <c r="K4290">
        <v>16</v>
      </c>
      <c r="L4290" t="s">
        <v>5247</v>
      </c>
      <c r="M4290">
        <v>0</v>
      </c>
      <c r="N4290">
        <v>0.193607680534436</v>
      </c>
    </row>
    <row r="4291" spans="1:14">
      <c r="A4291" t="s">
        <v>3946</v>
      </c>
      <c r="B4291">
        <v>2</v>
      </c>
      <c r="C4291">
        <v>136287660</v>
      </c>
      <c r="D4291">
        <v>137045230</v>
      </c>
      <c r="E4291" t="s">
        <v>5195</v>
      </c>
      <c r="F4291">
        <v>0</v>
      </c>
      <c r="G4291" t="s">
        <v>5247</v>
      </c>
      <c r="H4291" t="s">
        <v>9365</v>
      </c>
      <c r="I4291" t="s">
        <v>14</v>
      </c>
      <c r="J4291" t="s">
        <v>3822</v>
      </c>
      <c r="K4291">
        <v>16</v>
      </c>
      <c r="L4291" t="s">
        <v>5247</v>
      </c>
      <c r="M4291">
        <v>0</v>
      </c>
      <c r="N4291">
        <v>0.193607680534436</v>
      </c>
    </row>
    <row r="4292" spans="1:14">
      <c r="A4292" t="s">
        <v>3947</v>
      </c>
      <c r="B4292">
        <v>12</v>
      </c>
      <c r="C4292">
        <v>54147966</v>
      </c>
      <c r="D4292">
        <v>54541750</v>
      </c>
      <c r="E4292" t="s">
        <v>5198</v>
      </c>
      <c r="F4292">
        <v>0.42</v>
      </c>
      <c r="G4292" t="s">
        <v>5247</v>
      </c>
      <c r="H4292" t="s">
        <v>9366</v>
      </c>
      <c r="I4292" t="s">
        <v>14</v>
      </c>
      <c r="J4292" t="s">
        <v>3822</v>
      </c>
      <c r="K4292">
        <v>16</v>
      </c>
      <c r="L4292" t="s">
        <v>4508</v>
      </c>
      <c r="M4292">
        <v>0.21776693854541801</v>
      </c>
      <c r="N4292">
        <v>0.65321029034009204</v>
      </c>
    </row>
    <row r="4293" spans="1:14">
      <c r="A4293" t="s">
        <v>3948</v>
      </c>
      <c r="B4293">
        <v>9</v>
      </c>
      <c r="C4293">
        <v>116489998</v>
      </c>
      <c r="D4293">
        <v>119252277</v>
      </c>
      <c r="E4293" t="s">
        <v>5198</v>
      </c>
      <c r="F4293">
        <v>0.2</v>
      </c>
      <c r="G4293" t="s">
        <v>5247</v>
      </c>
      <c r="H4293" t="s">
        <v>9367</v>
      </c>
      <c r="I4293" t="s">
        <v>14</v>
      </c>
      <c r="J4293" t="s">
        <v>3822</v>
      </c>
      <c r="K4293">
        <v>16</v>
      </c>
      <c r="L4293" t="s">
        <v>4484</v>
      </c>
      <c r="M4293">
        <v>7.2742662037867001E-2</v>
      </c>
      <c r="N4293">
        <v>0.44342194628279502</v>
      </c>
    </row>
    <row r="4294" spans="1:14">
      <c r="A4294" t="s">
        <v>3949</v>
      </c>
      <c r="B4294">
        <v>7</v>
      </c>
      <c r="C4294">
        <v>147961447</v>
      </c>
      <c r="D4294">
        <v>147658539</v>
      </c>
      <c r="E4294" t="s">
        <v>5198</v>
      </c>
      <c r="F4294">
        <v>0.6</v>
      </c>
      <c r="G4294" t="s">
        <v>5247</v>
      </c>
      <c r="H4294" t="s">
        <v>9368</v>
      </c>
      <c r="I4294" t="s">
        <v>14</v>
      </c>
      <c r="J4294" t="s">
        <v>3822</v>
      </c>
      <c r="K4294">
        <v>16</v>
      </c>
      <c r="L4294" t="s">
        <v>4486</v>
      </c>
      <c r="M4294">
        <v>0.36421214799474599</v>
      </c>
      <c r="N4294">
        <v>0.79706631589836696</v>
      </c>
    </row>
    <row r="4295" spans="1:14">
      <c r="A4295" t="s">
        <v>3950</v>
      </c>
      <c r="B4295">
        <v>1</v>
      </c>
      <c r="C4295">
        <v>111747361</v>
      </c>
      <c r="D4295">
        <v>112289983</v>
      </c>
      <c r="E4295" t="s">
        <v>5197</v>
      </c>
      <c r="F4295">
        <v>0.56999999999999995</v>
      </c>
      <c r="G4295" t="s">
        <v>5247</v>
      </c>
      <c r="H4295" t="s">
        <v>9369</v>
      </c>
      <c r="I4295" t="s">
        <v>14</v>
      </c>
      <c r="J4295" t="s">
        <v>3822</v>
      </c>
      <c r="K4295">
        <v>16</v>
      </c>
      <c r="L4295" t="s">
        <v>4517</v>
      </c>
      <c r="M4295">
        <v>0.338188639458672</v>
      </c>
      <c r="N4295">
        <v>0.77470628526650698</v>
      </c>
    </row>
    <row r="4296" spans="1:14">
      <c r="A4296" t="s">
        <v>3951</v>
      </c>
      <c r="B4296">
        <v>6</v>
      </c>
      <c r="C4296">
        <v>142748178</v>
      </c>
      <c r="D4296">
        <v>143069315</v>
      </c>
      <c r="E4296" t="s">
        <v>5197</v>
      </c>
      <c r="F4296">
        <v>0.78</v>
      </c>
      <c r="G4296" t="s">
        <v>5247</v>
      </c>
      <c r="H4296" t="s">
        <v>9370</v>
      </c>
      <c r="I4296" t="s">
        <v>10</v>
      </c>
      <c r="J4296" t="s">
        <v>3822</v>
      </c>
      <c r="K4296">
        <v>6</v>
      </c>
      <c r="L4296" t="s">
        <v>4529</v>
      </c>
      <c r="M4296">
        <v>0.38976787419214898</v>
      </c>
      <c r="N4296">
        <v>0.95164492458263905</v>
      </c>
    </row>
    <row r="4297" spans="1:14">
      <c r="A4297" t="s">
        <v>3951</v>
      </c>
      <c r="B4297">
        <v>6</v>
      </c>
      <c r="C4297">
        <v>142748178</v>
      </c>
      <c r="D4297">
        <v>143069315</v>
      </c>
      <c r="E4297" t="s">
        <v>5197</v>
      </c>
      <c r="F4297">
        <v>0.55000000000000004</v>
      </c>
      <c r="G4297" t="s">
        <v>5247</v>
      </c>
      <c r="H4297" t="s">
        <v>9371</v>
      </c>
      <c r="I4297" t="s">
        <v>14</v>
      </c>
      <c r="J4297" t="s">
        <v>3822</v>
      </c>
      <c r="K4297">
        <v>16</v>
      </c>
      <c r="L4297" t="s">
        <v>4531</v>
      </c>
      <c r="M4297">
        <v>0.32120409674385902</v>
      </c>
      <c r="N4297">
        <v>0.75943513520269701</v>
      </c>
    </row>
    <row r="4298" spans="1:14">
      <c r="A4298" t="s">
        <v>3952</v>
      </c>
      <c r="B4298">
        <v>2</v>
      </c>
      <c r="C4298">
        <v>162267541</v>
      </c>
      <c r="D4298">
        <v>163124051</v>
      </c>
      <c r="E4298" t="s">
        <v>5195</v>
      </c>
      <c r="F4298">
        <v>0.43</v>
      </c>
      <c r="G4298" t="s">
        <v>5247</v>
      </c>
      <c r="H4298" t="s">
        <v>9372</v>
      </c>
      <c r="I4298" t="s">
        <v>10</v>
      </c>
      <c r="J4298" t="s">
        <v>3822</v>
      </c>
      <c r="K4298">
        <v>6</v>
      </c>
      <c r="L4298" t="s">
        <v>4520</v>
      </c>
      <c r="M4298">
        <v>0.146811722175092</v>
      </c>
      <c r="N4298">
        <v>0.76783507813121099</v>
      </c>
    </row>
    <row r="4299" spans="1:14">
      <c r="A4299" t="s">
        <v>3952</v>
      </c>
      <c r="B4299">
        <v>2</v>
      </c>
      <c r="C4299">
        <v>162267541</v>
      </c>
      <c r="D4299">
        <v>163124051</v>
      </c>
      <c r="E4299" t="s">
        <v>5195</v>
      </c>
      <c r="F4299">
        <v>0.38</v>
      </c>
      <c r="G4299" t="s">
        <v>5247</v>
      </c>
      <c r="H4299" t="s">
        <v>9373</v>
      </c>
      <c r="I4299" t="s">
        <v>14</v>
      </c>
      <c r="J4299" t="s">
        <v>3822</v>
      </c>
      <c r="K4299">
        <v>16</v>
      </c>
      <c r="L4299" t="s">
        <v>4441</v>
      </c>
      <c r="M4299">
        <v>0.18839871074100001</v>
      </c>
      <c r="N4299">
        <v>0.61806713258726498</v>
      </c>
    </row>
    <row r="4300" spans="1:14">
      <c r="A4300" t="s">
        <v>3953</v>
      </c>
      <c r="B4300">
        <v>4</v>
      </c>
      <c r="C4300">
        <v>18023861</v>
      </c>
      <c r="D4300">
        <v>18025484</v>
      </c>
      <c r="E4300" t="s">
        <v>5198</v>
      </c>
      <c r="F4300">
        <v>0.24</v>
      </c>
      <c r="G4300" t="s">
        <v>5247</v>
      </c>
      <c r="H4300" t="s">
        <v>9374</v>
      </c>
      <c r="I4300" t="s">
        <v>10</v>
      </c>
      <c r="J4300" t="s">
        <v>3822</v>
      </c>
      <c r="K4300">
        <v>5</v>
      </c>
      <c r="L4300" t="s">
        <v>4449</v>
      </c>
      <c r="M4300">
        <v>4.96326328563493E-2</v>
      </c>
      <c r="N4300">
        <v>0.65629824883090104</v>
      </c>
    </row>
    <row r="4301" spans="1:14">
      <c r="A4301" t="s">
        <v>3953</v>
      </c>
      <c r="B4301">
        <v>4</v>
      </c>
      <c r="C4301">
        <v>18023861</v>
      </c>
      <c r="D4301">
        <v>18025484</v>
      </c>
      <c r="E4301" t="s">
        <v>5198</v>
      </c>
      <c r="F4301">
        <v>0</v>
      </c>
      <c r="G4301" t="s">
        <v>5247</v>
      </c>
      <c r="H4301" t="s">
        <v>5223</v>
      </c>
      <c r="I4301" t="s">
        <v>13</v>
      </c>
      <c r="J4301" t="s">
        <v>3822</v>
      </c>
      <c r="K4301">
        <v>7</v>
      </c>
      <c r="L4301" t="s">
        <v>5247</v>
      </c>
      <c r="M4301">
        <v>0</v>
      </c>
      <c r="N4301">
        <v>0.35433043506668699</v>
      </c>
    </row>
    <row r="4302" spans="1:14">
      <c r="A4302" t="s">
        <v>3953</v>
      </c>
      <c r="B4302">
        <v>4</v>
      </c>
      <c r="C4302">
        <v>18023861</v>
      </c>
      <c r="D4302">
        <v>18025484</v>
      </c>
      <c r="E4302" t="s">
        <v>5198</v>
      </c>
      <c r="F4302">
        <v>0.18</v>
      </c>
      <c r="G4302" t="s">
        <v>5247</v>
      </c>
      <c r="H4302" t="s">
        <v>9375</v>
      </c>
      <c r="I4302" t="s">
        <v>14</v>
      </c>
      <c r="J4302" t="s">
        <v>3822</v>
      </c>
      <c r="K4302">
        <v>16</v>
      </c>
      <c r="L4302" t="s">
        <v>4477</v>
      </c>
      <c r="M4302">
        <v>6.1913216705024303E-2</v>
      </c>
      <c r="N4302">
        <v>0.42199569883701499</v>
      </c>
    </row>
    <row r="4303" spans="1:14">
      <c r="A4303" t="s">
        <v>3954</v>
      </c>
      <c r="B4303">
        <v>2</v>
      </c>
      <c r="C4303">
        <v>65427878</v>
      </c>
      <c r="D4303">
        <v>65655012</v>
      </c>
      <c r="E4303" t="s">
        <v>5197</v>
      </c>
      <c r="F4303">
        <v>0.38</v>
      </c>
      <c r="G4303" t="s">
        <v>5247</v>
      </c>
      <c r="H4303" t="s">
        <v>9376</v>
      </c>
      <c r="I4303" t="s">
        <v>14</v>
      </c>
      <c r="J4303" t="s">
        <v>3822</v>
      </c>
      <c r="K4303">
        <v>16</v>
      </c>
      <c r="L4303" t="s">
        <v>4441</v>
      </c>
      <c r="M4303">
        <v>0.18839871074100001</v>
      </c>
      <c r="N4303">
        <v>0.61806713258726498</v>
      </c>
    </row>
    <row r="4304" spans="1:14">
      <c r="A4304" t="s">
        <v>3955</v>
      </c>
      <c r="B4304">
        <v>2</v>
      </c>
      <c r="C4304">
        <v>144503607</v>
      </c>
      <c r="D4304">
        <v>145261174</v>
      </c>
      <c r="E4304" t="s">
        <v>5197</v>
      </c>
      <c r="F4304">
        <v>0.1</v>
      </c>
      <c r="G4304" t="s">
        <v>5247</v>
      </c>
      <c r="H4304" t="s">
        <v>9377</v>
      </c>
      <c r="I4304" t="s">
        <v>14</v>
      </c>
      <c r="J4304" t="s">
        <v>3822</v>
      </c>
      <c r="K4304">
        <v>16</v>
      </c>
      <c r="L4304" t="s">
        <v>4482</v>
      </c>
      <c r="M4304">
        <v>2.44002001745738E-2</v>
      </c>
      <c r="N4304">
        <v>0.33048594425297501</v>
      </c>
    </row>
    <row r="4305" spans="1:14">
      <c r="A4305" t="s">
        <v>3956</v>
      </c>
      <c r="B4305">
        <v>15</v>
      </c>
      <c r="C4305">
        <v>77466953</v>
      </c>
      <c r="D4305">
        <v>77759295</v>
      </c>
      <c r="E4305" t="s">
        <v>5198</v>
      </c>
      <c r="F4305">
        <v>0</v>
      </c>
      <c r="G4305" t="s">
        <v>5247</v>
      </c>
      <c r="H4305" t="s">
        <v>9378</v>
      </c>
      <c r="I4305" t="s">
        <v>10</v>
      </c>
      <c r="J4305" t="s">
        <v>3822</v>
      </c>
      <c r="K4305">
        <v>6</v>
      </c>
      <c r="L4305" t="s">
        <v>5247</v>
      </c>
      <c r="M4305">
        <v>0</v>
      </c>
      <c r="N4305">
        <v>0.39033428790216501</v>
      </c>
    </row>
    <row r="4306" spans="1:14">
      <c r="A4306" t="s">
        <v>3956</v>
      </c>
      <c r="B4306">
        <v>15</v>
      </c>
      <c r="C4306">
        <v>77466953</v>
      </c>
      <c r="D4306">
        <v>77759295</v>
      </c>
      <c r="E4306" t="s">
        <v>5198</v>
      </c>
      <c r="F4306">
        <v>0.19</v>
      </c>
      <c r="G4306" t="s">
        <v>5247</v>
      </c>
      <c r="H4306" t="s">
        <v>9379</v>
      </c>
      <c r="I4306" t="s">
        <v>13</v>
      </c>
      <c r="J4306" t="s">
        <v>3822</v>
      </c>
      <c r="K4306">
        <v>5</v>
      </c>
      <c r="L4306" t="s">
        <v>4446</v>
      </c>
      <c r="M4306">
        <v>3.3128026833885299E-2</v>
      </c>
      <c r="N4306">
        <v>0.61625110133168304</v>
      </c>
    </row>
    <row r="4307" spans="1:14">
      <c r="A4307" t="s">
        <v>3956</v>
      </c>
      <c r="B4307">
        <v>15</v>
      </c>
      <c r="C4307">
        <v>77466953</v>
      </c>
      <c r="D4307">
        <v>77759295</v>
      </c>
      <c r="E4307" t="s">
        <v>5198</v>
      </c>
      <c r="F4307">
        <v>0.32</v>
      </c>
      <c r="G4307" t="s">
        <v>5247</v>
      </c>
      <c r="H4307" t="s">
        <v>9380</v>
      </c>
      <c r="I4307" t="s">
        <v>14</v>
      </c>
      <c r="J4307" t="s">
        <v>3822</v>
      </c>
      <c r="K4307">
        <v>16</v>
      </c>
      <c r="L4307" t="s">
        <v>4450</v>
      </c>
      <c r="M4307">
        <v>0.14665833863345301</v>
      </c>
      <c r="N4307">
        <v>0.56304042635894402</v>
      </c>
    </row>
    <row r="4308" spans="1:14">
      <c r="A4308" t="s">
        <v>3957</v>
      </c>
      <c r="B4308">
        <v>11</v>
      </c>
      <c r="C4308">
        <v>2618062</v>
      </c>
      <c r="D4308">
        <v>2639292</v>
      </c>
      <c r="E4308" t="s">
        <v>5196</v>
      </c>
      <c r="F4308">
        <v>0</v>
      </c>
      <c r="G4308" t="s">
        <v>5247</v>
      </c>
      <c r="H4308" t="s">
        <v>9381</v>
      </c>
      <c r="I4308" t="s">
        <v>14</v>
      </c>
      <c r="J4308" t="s">
        <v>3822</v>
      </c>
      <c r="K4308">
        <v>16</v>
      </c>
      <c r="L4308" t="s">
        <v>5247</v>
      </c>
      <c r="M4308">
        <v>0</v>
      </c>
      <c r="N4308">
        <v>0.193607680534436</v>
      </c>
    </row>
    <row r="4309" spans="1:14">
      <c r="A4309" t="s">
        <v>3958</v>
      </c>
      <c r="B4309">
        <v>5</v>
      </c>
      <c r="C4309">
        <v>75279159</v>
      </c>
      <c r="D4309">
        <v>74574984</v>
      </c>
      <c r="E4309" t="s">
        <v>5196</v>
      </c>
      <c r="F4309">
        <v>0.18</v>
      </c>
      <c r="G4309" t="s">
        <v>5247</v>
      </c>
      <c r="H4309" t="s">
        <v>9382</v>
      </c>
      <c r="I4309" t="s">
        <v>13</v>
      </c>
      <c r="J4309" t="s">
        <v>3822</v>
      </c>
      <c r="K4309">
        <v>5</v>
      </c>
      <c r="L4309" t="s">
        <v>4477</v>
      </c>
      <c r="M4309">
        <v>3.0139644832959299E-2</v>
      </c>
      <c r="N4309">
        <v>0.60792913262827197</v>
      </c>
    </row>
    <row r="4310" spans="1:14">
      <c r="A4310" t="s">
        <v>3958</v>
      </c>
      <c r="B4310">
        <v>5</v>
      </c>
      <c r="C4310">
        <v>75279159</v>
      </c>
      <c r="D4310">
        <v>74574984</v>
      </c>
      <c r="E4310" t="s">
        <v>5196</v>
      </c>
      <c r="F4310">
        <v>0.52</v>
      </c>
      <c r="G4310" t="s">
        <v>5247</v>
      </c>
      <c r="H4310" t="s">
        <v>9383</v>
      </c>
      <c r="I4310" t="s">
        <v>14</v>
      </c>
      <c r="J4310" t="s">
        <v>3822</v>
      </c>
      <c r="K4310">
        <v>16</v>
      </c>
      <c r="L4310" t="s">
        <v>4515</v>
      </c>
      <c r="M4310">
        <v>0.29626545616538003</v>
      </c>
      <c r="N4310">
        <v>0.73599023661324203</v>
      </c>
    </row>
    <row r="4311" spans="1:14">
      <c r="A4311" t="s">
        <v>3959</v>
      </c>
      <c r="B4311">
        <v>22</v>
      </c>
      <c r="C4311">
        <v>31605064</v>
      </c>
      <c r="D4311">
        <v>32001050</v>
      </c>
      <c r="E4311" t="s">
        <v>5196</v>
      </c>
      <c r="F4311">
        <v>0</v>
      </c>
      <c r="G4311" t="s">
        <v>5247</v>
      </c>
      <c r="H4311" t="s">
        <v>9384</v>
      </c>
      <c r="I4311" t="s">
        <v>14</v>
      </c>
      <c r="J4311" t="s">
        <v>3822</v>
      </c>
      <c r="K4311">
        <v>16</v>
      </c>
      <c r="L4311" t="s">
        <v>5247</v>
      </c>
      <c r="M4311">
        <v>0</v>
      </c>
      <c r="N4311">
        <v>0.193607680534436</v>
      </c>
    </row>
    <row r="4312" spans="1:14">
      <c r="A4312" t="s">
        <v>3960</v>
      </c>
      <c r="B4312">
        <v>2</v>
      </c>
      <c r="C4312">
        <v>65060762</v>
      </c>
      <c r="D4312">
        <v>65287896</v>
      </c>
      <c r="E4312" t="s">
        <v>5196</v>
      </c>
      <c r="F4312">
        <v>0.01</v>
      </c>
      <c r="G4312" t="s">
        <v>5247</v>
      </c>
      <c r="H4312" t="s">
        <v>9385</v>
      </c>
      <c r="I4312" t="s">
        <v>10</v>
      </c>
      <c r="J4312" t="s">
        <v>3822</v>
      </c>
      <c r="K4312">
        <v>6</v>
      </c>
      <c r="L4312" t="s">
        <v>4525</v>
      </c>
      <c r="M4312">
        <v>1.5151638819502301E-4</v>
      </c>
      <c r="N4312">
        <v>0.40237608575592698</v>
      </c>
    </row>
    <row r="4313" spans="1:14">
      <c r="A4313" t="s">
        <v>3960</v>
      </c>
      <c r="B4313">
        <v>2</v>
      </c>
      <c r="C4313">
        <v>65060762</v>
      </c>
      <c r="D4313">
        <v>65287896</v>
      </c>
      <c r="E4313" t="s">
        <v>5196</v>
      </c>
      <c r="F4313">
        <v>0.1</v>
      </c>
      <c r="G4313" t="s">
        <v>5247</v>
      </c>
      <c r="H4313" t="s">
        <v>9386</v>
      </c>
      <c r="I4313" t="s">
        <v>13</v>
      </c>
      <c r="J4313" t="s">
        <v>3822</v>
      </c>
      <c r="K4313">
        <v>6</v>
      </c>
      <c r="L4313" t="s">
        <v>4482</v>
      </c>
      <c r="M4313">
        <v>1.21914619099597E-2</v>
      </c>
      <c r="N4313">
        <v>0.50007596841177204</v>
      </c>
    </row>
    <row r="4314" spans="1:14">
      <c r="A4314" t="s">
        <v>3960</v>
      </c>
      <c r="B4314">
        <v>2</v>
      </c>
      <c r="C4314">
        <v>65060762</v>
      </c>
      <c r="D4314">
        <v>65287896</v>
      </c>
      <c r="E4314" t="s">
        <v>5196</v>
      </c>
      <c r="F4314">
        <v>0.46</v>
      </c>
      <c r="G4314" t="s">
        <v>5247</v>
      </c>
      <c r="H4314" t="s">
        <v>9387</v>
      </c>
      <c r="I4314" t="s">
        <v>14</v>
      </c>
      <c r="J4314" t="s">
        <v>3822</v>
      </c>
      <c r="K4314">
        <v>16</v>
      </c>
      <c r="L4314" t="s">
        <v>4458</v>
      </c>
      <c r="M4314">
        <v>0.248308389151675</v>
      </c>
      <c r="N4314">
        <v>0.68718022529108003</v>
      </c>
    </row>
    <row r="4315" spans="1:14">
      <c r="A4315" t="s">
        <v>3961</v>
      </c>
      <c r="B4315">
        <v>10</v>
      </c>
      <c r="C4315">
        <v>102788636</v>
      </c>
      <c r="D4315">
        <v>104548393</v>
      </c>
      <c r="E4315" t="s">
        <v>5198</v>
      </c>
      <c r="F4315">
        <v>0.82</v>
      </c>
      <c r="G4315" t="s">
        <v>5247</v>
      </c>
      <c r="H4315" t="s">
        <v>9388</v>
      </c>
      <c r="I4315" t="s">
        <v>14</v>
      </c>
      <c r="J4315" t="s">
        <v>3822</v>
      </c>
      <c r="K4315">
        <v>16</v>
      </c>
      <c r="L4315" t="s">
        <v>4551</v>
      </c>
      <c r="M4315">
        <v>0.57800430116298496</v>
      </c>
      <c r="N4315">
        <v>0.93808678329497597</v>
      </c>
    </row>
    <row r="4316" spans="1:14">
      <c r="A4316" t="s">
        <v>3962</v>
      </c>
      <c r="B4316">
        <v>20</v>
      </c>
      <c r="C4316">
        <v>53004318</v>
      </c>
      <c r="D4316">
        <v>51620857</v>
      </c>
      <c r="E4316" t="s">
        <v>5198</v>
      </c>
      <c r="F4316">
        <v>0.2</v>
      </c>
      <c r="G4316" t="s">
        <v>5247</v>
      </c>
      <c r="H4316" t="s">
        <v>9389</v>
      </c>
      <c r="I4316" t="s">
        <v>14</v>
      </c>
      <c r="J4316" t="s">
        <v>3822</v>
      </c>
      <c r="K4316">
        <v>16</v>
      </c>
      <c r="L4316" t="s">
        <v>4484</v>
      </c>
      <c r="M4316">
        <v>7.2742662037867001E-2</v>
      </c>
      <c r="N4316">
        <v>0.44342194628279502</v>
      </c>
    </row>
    <row r="4317" spans="1:14">
      <c r="A4317" t="s">
        <v>3963</v>
      </c>
      <c r="B4317">
        <v>12</v>
      </c>
      <c r="C4317">
        <v>65822382</v>
      </c>
      <c r="D4317">
        <v>66216162</v>
      </c>
      <c r="E4317" t="s">
        <v>5198</v>
      </c>
      <c r="F4317">
        <v>0.74</v>
      </c>
      <c r="G4317" t="s">
        <v>5247</v>
      </c>
      <c r="H4317" t="s">
        <v>9390</v>
      </c>
      <c r="I4317" t="s">
        <v>14</v>
      </c>
      <c r="J4317" t="s">
        <v>3822</v>
      </c>
      <c r="K4317">
        <v>16</v>
      </c>
      <c r="L4317" t="s">
        <v>4464</v>
      </c>
      <c r="M4317">
        <v>0.49501667046199999</v>
      </c>
      <c r="N4317">
        <v>0.89205164288146999</v>
      </c>
    </row>
    <row r="4318" spans="1:14">
      <c r="A4318" t="s">
        <v>3964</v>
      </c>
      <c r="B4318">
        <v>1</v>
      </c>
      <c r="C4318">
        <v>63642222</v>
      </c>
      <c r="D4318">
        <v>64107893</v>
      </c>
      <c r="E4318" t="s">
        <v>5198</v>
      </c>
      <c r="F4318">
        <v>0.99</v>
      </c>
      <c r="G4318" t="s">
        <v>5247</v>
      </c>
      <c r="H4318" t="s">
        <v>9391</v>
      </c>
      <c r="I4318" t="s">
        <v>14</v>
      </c>
      <c r="J4318" t="s">
        <v>3822</v>
      </c>
      <c r="K4318">
        <v>16</v>
      </c>
      <c r="L4318" t="s">
        <v>4521</v>
      </c>
      <c r="M4318">
        <v>0.79064966104561196</v>
      </c>
      <c r="N4318">
        <v>0.99961481203064095</v>
      </c>
    </row>
    <row r="4319" spans="1:14">
      <c r="A4319" t="s">
        <v>3965</v>
      </c>
      <c r="B4319">
        <v>1</v>
      </c>
      <c r="C4319">
        <v>117626841</v>
      </c>
      <c r="D4319">
        <v>118169463</v>
      </c>
      <c r="E4319" t="s">
        <v>5198</v>
      </c>
      <c r="F4319">
        <v>0.63</v>
      </c>
      <c r="G4319" t="s">
        <v>5247</v>
      </c>
      <c r="H4319" t="s">
        <v>9392</v>
      </c>
      <c r="I4319" t="s">
        <v>14</v>
      </c>
      <c r="J4319" t="s">
        <v>3822</v>
      </c>
      <c r="K4319">
        <v>16</v>
      </c>
      <c r="L4319" t="s">
        <v>4480</v>
      </c>
      <c r="M4319">
        <v>0.39090711596247002</v>
      </c>
      <c r="N4319">
        <v>0.81875488709857702</v>
      </c>
    </row>
    <row r="4320" spans="1:14">
      <c r="A4320" t="s">
        <v>3966</v>
      </c>
      <c r="B4320">
        <v>11</v>
      </c>
      <c r="C4320">
        <v>2548673</v>
      </c>
      <c r="D4320">
        <v>2569903</v>
      </c>
      <c r="E4320" t="s">
        <v>5195</v>
      </c>
      <c r="F4320">
        <v>0</v>
      </c>
      <c r="G4320" t="s">
        <v>5247</v>
      </c>
      <c r="H4320" t="s">
        <v>8374</v>
      </c>
      <c r="I4320" t="s">
        <v>14</v>
      </c>
      <c r="J4320" t="s">
        <v>3822</v>
      </c>
      <c r="K4320">
        <v>16</v>
      </c>
      <c r="L4320" t="s">
        <v>5247</v>
      </c>
      <c r="M4320">
        <v>0</v>
      </c>
      <c r="N4320">
        <v>0.193607680534436</v>
      </c>
    </row>
    <row r="4321" spans="1:14">
      <c r="A4321" t="s">
        <v>3967</v>
      </c>
      <c r="B4321">
        <v>22</v>
      </c>
      <c r="C4321">
        <v>37191071</v>
      </c>
      <c r="D4321">
        <v>37587111</v>
      </c>
      <c r="E4321" t="s">
        <v>5197</v>
      </c>
      <c r="F4321">
        <v>0.59</v>
      </c>
      <c r="G4321" t="s">
        <v>5247</v>
      </c>
      <c r="H4321" t="s">
        <v>9393</v>
      </c>
      <c r="I4321" t="s">
        <v>10</v>
      </c>
      <c r="J4321" t="s">
        <v>3822</v>
      </c>
      <c r="K4321">
        <v>5</v>
      </c>
      <c r="L4321" t="s">
        <v>4468</v>
      </c>
      <c r="M4321">
        <v>0.224353493983211</v>
      </c>
      <c r="N4321">
        <v>0.87743966235581705</v>
      </c>
    </row>
    <row r="4322" spans="1:14">
      <c r="A4322" t="s">
        <v>3967</v>
      </c>
      <c r="B4322">
        <v>22</v>
      </c>
      <c r="C4322">
        <v>37191071</v>
      </c>
      <c r="D4322">
        <v>37587111</v>
      </c>
      <c r="E4322" t="s">
        <v>5197</v>
      </c>
      <c r="F4322">
        <v>0.18</v>
      </c>
      <c r="G4322" t="s">
        <v>5247</v>
      </c>
      <c r="H4322" t="s">
        <v>9394</v>
      </c>
      <c r="I4322" t="s">
        <v>14</v>
      </c>
      <c r="J4322" t="s">
        <v>3822</v>
      </c>
      <c r="K4322">
        <v>16</v>
      </c>
      <c r="L4322" t="s">
        <v>4477</v>
      </c>
      <c r="M4322">
        <v>6.1913216705024303E-2</v>
      </c>
      <c r="N4322">
        <v>0.42199569883701499</v>
      </c>
    </row>
    <row r="4323" spans="1:14">
      <c r="A4323" t="s">
        <v>3968</v>
      </c>
      <c r="B4323">
        <v>11</v>
      </c>
      <c r="C4323">
        <v>2651591</v>
      </c>
      <c r="D4323">
        <v>2672821</v>
      </c>
      <c r="E4323" t="s">
        <v>5195</v>
      </c>
      <c r="F4323">
        <v>0</v>
      </c>
      <c r="G4323" t="s">
        <v>5247</v>
      </c>
      <c r="H4323" t="s">
        <v>9395</v>
      </c>
      <c r="I4323" t="s">
        <v>14</v>
      </c>
      <c r="J4323" t="s">
        <v>3822</v>
      </c>
      <c r="K4323">
        <v>16</v>
      </c>
      <c r="L4323" t="s">
        <v>5247</v>
      </c>
      <c r="M4323">
        <v>0</v>
      </c>
      <c r="N4323">
        <v>0.193607680534436</v>
      </c>
    </row>
    <row r="4324" spans="1:14">
      <c r="A4324" t="s">
        <v>3969</v>
      </c>
      <c r="B4324">
        <v>11</v>
      </c>
      <c r="C4324">
        <v>2670241</v>
      </c>
      <c r="D4324">
        <v>2691471</v>
      </c>
      <c r="E4324" t="s">
        <v>5198</v>
      </c>
      <c r="F4324">
        <v>0.48</v>
      </c>
      <c r="G4324" t="s">
        <v>5247</v>
      </c>
      <c r="H4324" t="s">
        <v>9396</v>
      </c>
      <c r="I4324" t="s">
        <v>14</v>
      </c>
      <c r="J4324" t="s">
        <v>3822</v>
      </c>
      <c r="K4324">
        <v>16</v>
      </c>
      <c r="L4324" t="s">
        <v>4549</v>
      </c>
      <c r="M4324">
        <v>0.26400976338675802</v>
      </c>
      <c r="N4324">
        <v>0.70373454383461997</v>
      </c>
    </row>
    <row r="4325" spans="1:14">
      <c r="A4325" t="s">
        <v>3970</v>
      </c>
      <c r="B4325">
        <v>11</v>
      </c>
      <c r="C4325">
        <v>2829598</v>
      </c>
      <c r="D4325">
        <v>2850828</v>
      </c>
      <c r="E4325" t="s">
        <v>5198</v>
      </c>
      <c r="F4325">
        <v>0.74</v>
      </c>
      <c r="G4325" t="s">
        <v>5247</v>
      </c>
      <c r="H4325" t="s">
        <v>9397</v>
      </c>
      <c r="I4325" t="s">
        <v>14</v>
      </c>
      <c r="J4325" t="s">
        <v>3822</v>
      </c>
      <c r="K4325">
        <v>14</v>
      </c>
      <c r="L4325" t="s">
        <v>4464</v>
      </c>
      <c r="M4325">
        <v>0.478334783807079</v>
      </c>
      <c r="N4325">
        <v>0.89831603087885603</v>
      </c>
    </row>
    <row r="4326" spans="1:14">
      <c r="A4326" t="s">
        <v>3973</v>
      </c>
      <c r="B4326">
        <v>8</v>
      </c>
      <c r="C4326">
        <v>11212451</v>
      </c>
      <c r="D4326">
        <v>11069960</v>
      </c>
      <c r="E4326" t="s">
        <v>5197</v>
      </c>
      <c r="F4326">
        <v>0.32</v>
      </c>
      <c r="G4326" t="s">
        <v>5247</v>
      </c>
      <c r="H4326" t="s">
        <v>9398</v>
      </c>
      <c r="I4326" t="s">
        <v>10</v>
      </c>
      <c r="J4326" t="s">
        <v>3822</v>
      </c>
      <c r="K4326">
        <v>5</v>
      </c>
      <c r="L4326" t="s">
        <v>4450</v>
      </c>
      <c r="M4326">
        <v>8.0937723303773093E-2</v>
      </c>
      <c r="N4326">
        <v>0.71547596401817004</v>
      </c>
    </row>
    <row r="4327" spans="1:14">
      <c r="A4327" t="s">
        <v>3973</v>
      </c>
      <c r="B4327">
        <v>8</v>
      </c>
      <c r="C4327">
        <v>11212451</v>
      </c>
      <c r="D4327">
        <v>11069960</v>
      </c>
      <c r="E4327" t="s">
        <v>5197</v>
      </c>
      <c r="F4327">
        <v>0.26</v>
      </c>
      <c r="G4327" t="s">
        <v>5247</v>
      </c>
      <c r="H4327" t="s">
        <v>9399</v>
      </c>
      <c r="I4327" t="s">
        <v>14</v>
      </c>
      <c r="J4327" t="s">
        <v>3822</v>
      </c>
      <c r="K4327">
        <v>16</v>
      </c>
      <c r="L4327" t="s">
        <v>4459</v>
      </c>
      <c r="M4327">
        <v>0.10794835711853</v>
      </c>
      <c r="N4327">
        <v>0.50498332953799996</v>
      </c>
    </row>
    <row r="4328" spans="1:14">
      <c r="A4328" t="s">
        <v>3974</v>
      </c>
      <c r="B4328">
        <v>5</v>
      </c>
      <c r="C4328">
        <v>88409451</v>
      </c>
      <c r="D4328">
        <v>87705268</v>
      </c>
      <c r="E4328" t="s">
        <v>5198</v>
      </c>
      <c r="F4328">
        <v>0.15</v>
      </c>
      <c r="G4328" t="s">
        <v>5247</v>
      </c>
      <c r="H4328" t="s">
        <v>9400</v>
      </c>
      <c r="I4328" t="s">
        <v>14</v>
      </c>
      <c r="J4328" t="s">
        <v>3822</v>
      </c>
      <c r="K4328">
        <v>16</v>
      </c>
      <c r="L4328" t="s">
        <v>4455</v>
      </c>
      <c r="M4328">
        <v>4.6658155288370001E-2</v>
      </c>
      <c r="N4328">
        <v>0.38886722108573502</v>
      </c>
    </row>
    <row r="4329" spans="1:14">
      <c r="A4329" t="s">
        <v>3975</v>
      </c>
      <c r="B4329">
        <v>20</v>
      </c>
      <c r="C4329">
        <v>52383088</v>
      </c>
      <c r="D4329">
        <v>50999627</v>
      </c>
      <c r="E4329" t="s">
        <v>5197</v>
      </c>
      <c r="F4329">
        <v>0.69</v>
      </c>
      <c r="G4329" t="s">
        <v>5247</v>
      </c>
      <c r="H4329" t="s">
        <v>9401</v>
      </c>
      <c r="I4329" t="s">
        <v>14</v>
      </c>
      <c r="J4329" t="s">
        <v>3822</v>
      </c>
      <c r="K4329">
        <v>16</v>
      </c>
      <c r="L4329" t="s">
        <v>4566</v>
      </c>
      <c r="M4329">
        <v>0.446415476671703</v>
      </c>
      <c r="N4329">
        <v>0.86001360472521104</v>
      </c>
    </row>
    <row r="4330" spans="1:14">
      <c r="A4330" t="s">
        <v>3976</v>
      </c>
      <c r="B4330">
        <v>5</v>
      </c>
      <c r="C4330">
        <v>56552842</v>
      </c>
      <c r="D4330">
        <v>55848669</v>
      </c>
      <c r="E4330" t="s">
        <v>5196</v>
      </c>
      <c r="F4330">
        <v>0.35</v>
      </c>
      <c r="G4330" t="s">
        <v>5247</v>
      </c>
      <c r="H4330" t="s">
        <v>9402</v>
      </c>
      <c r="I4330" t="s">
        <v>14</v>
      </c>
      <c r="J4330" t="s">
        <v>3822</v>
      </c>
      <c r="K4330">
        <v>16</v>
      </c>
      <c r="L4330" t="s">
        <v>4489</v>
      </c>
      <c r="M4330">
        <v>0.16717058820748501</v>
      </c>
      <c r="N4330">
        <v>0.59091171595284597</v>
      </c>
    </row>
    <row r="4331" spans="1:14">
      <c r="A4331" t="s">
        <v>3977</v>
      </c>
      <c r="B4331">
        <v>1</v>
      </c>
      <c r="C4331">
        <v>119956950</v>
      </c>
      <c r="D4331">
        <v>120499573</v>
      </c>
      <c r="E4331" t="s">
        <v>5197</v>
      </c>
      <c r="F4331">
        <v>0</v>
      </c>
      <c r="G4331" t="s">
        <v>5247</v>
      </c>
      <c r="H4331" t="s">
        <v>9403</v>
      </c>
      <c r="I4331" t="s">
        <v>14</v>
      </c>
      <c r="J4331" t="s">
        <v>3822</v>
      </c>
      <c r="K4331">
        <v>16</v>
      </c>
      <c r="L4331" t="s">
        <v>5247</v>
      </c>
      <c r="M4331">
        <v>0</v>
      </c>
      <c r="N4331">
        <v>0.193607680534436</v>
      </c>
    </row>
    <row r="4332" spans="1:14">
      <c r="A4332" t="s">
        <v>3978</v>
      </c>
      <c r="B4332">
        <v>3</v>
      </c>
      <c r="C4332">
        <v>173389653</v>
      </c>
      <c r="D4332">
        <v>173107443</v>
      </c>
      <c r="E4332" t="s">
        <v>5197</v>
      </c>
      <c r="F4332">
        <v>0.32</v>
      </c>
      <c r="G4332" t="s">
        <v>5247</v>
      </c>
      <c r="H4332" t="s">
        <v>9404</v>
      </c>
      <c r="I4332" t="s">
        <v>10</v>
      </c>
      <c r="J4332" t="s">
        <v>3822</v>
      </c>
      <c r="K4332">
        <v>6</v>
      </c>
      <c r="L4332" t="s">
        <v>4450</v>
      </c>
      <c r="M4332">
        <v>9.0471524952594307E-2</v>
      </c>
      <c r="N4332">
        <v>0.69004881869218504</v>
      </c>
    </row>
    <row r="4333" spans="1:14">
      <c r="A4333" t="s">
        <v>3978</v>
      </c>
      <c r="B4333">
        <v>3</v>
      </c>
      <c r="C4333">
        <v>173389653</v>
      </c>
      <c r="D4333">
        <v>173107443</v>
      </c>
      <c r="E4333" t="s">
        <v>5197</v>
      </c>
      <c r="F4333">
        <v>0.4</v>
      </c>
      <c r="G4333" t="s">
        <v>5247</v>
      </c>
      <c r="H4333" t="s">
        <v>9405</v>
      </c>
      <c r="I4333" t="s">
        <v>14</v>
      </c>
      <c r="J4333" t="s">
        <v>3822</v>
      </c>
      <c r="K4333">
        <v>16</v>
      </c>
      <c r="L4333" t="s">
        <v>4530</v>
      </c>
      <c r="M4333">
        <v>0.20293368410163301</v>
      </c>
      <c r="N4333">
        <v>0.63578785200525401</v>
      </c>
    </row>
    <row r="4334" spans="1:14">
      <c r="A4334" t="s">
        <v>3979</v>
      </c>
      <c r="B4334">
        <v>5</v>
      </c>
      <c r="C4334">
        <v>52776811</v>
      </c>
      <c r="D4334">
        <v>52072645</v>
      </c>
      <c r="E4334" t="s">
        <v>5195</v>
      </c>
      <c r="F4334">
        <v>1</v>
      </c>
      <c r="G4334" t="s">
        <v>5247</v>
      </c>
      <c r="H4334" t="s">
        <v>9406</v>
      </c>
      <c r="I4334" t="s">
        <v>14</v>
      </c>
      <c r="J4334" t="s">
        <v>3822</v>
      </c>
      <c r="K4334">
        <v>16</v>
      </c>
      <c r="L4334" t="s">
        <v>5273</v>
      </c>
      <c r="M4334">
        <v>0.806392319465564</v>
      </c>
      <c r="N4334">
        <v>1</v>
      </c>
    </row>
    <row r="4335" spans="1:14">
      <c r="A4335" t="s">
        <v>3980</v>
      </c>
      <c r="B4335">
        <v>12</v>
      </c>
      <c r="C4335">
        <v>65776701</v>
      </c>
      <c r="D4335">
        <v>66170481</v>
      </c>
      <c r="E4335" t="s">
        <v>5197</v>
      </c>
      <c r="F4335">
        <v>0.05</v>
      </c>
      <c r="G4335" t="s">
        <v>5247</v>
      </c>
      <c r="H4335" t="s">
        <v>9407</v>
      </c>
      <c r="I4335" t="s">
        <v>14</v>
      </c>
      <c r="J4335" t="s">
        <v>3822</v>
      </c>
      <c r="K4335">
        <v>16</v>
      </c>
      <c r="L4335" t="s">
        <v>4544</v>
      </c>
      <c r="M4335">
        <v>7.5593352321114398E-3</v>
      </c>
      <c r="N4335">
        <v>0.26668757724888098</v>
      </c>
    </row>
    <row r="4336" spans="1:14">
      <c r="A4336" t="s">
        <v>3981</v>
      </c>
      <c r="B4336">
        <v>10</v>
      </c>
      <c r="C4336">
        <v>69709758</v>
      </c>
      <c r="D4336">
        <v>71469514</v>
      </c>
      <c r="E4336" t="s">
        <v>5196</v>
      </c>
      <c r="F4336">
        <v>0.18</v>
      </c>
      <c r="G4336" t="s">
        <v>5247</v>
      </c>
      <c r="H4336" t="s">
        <v>9408</v>
      </c>
      <c r="I4336" t="s">
        <v>14</v>
      </c>
      <c r="J4336" t="s">
        <v>3822</v>
      </c>
      <c r="K4336">
        <v>16</v>
      </c>
      <c r="L4336" t="s">
        <v>4477</v>
      </c>
      <c r="M4336">
        <v>6.1913216705024303E-2</v>
      </c>
      <c r="N4336">
        <v>0.42199569883701499</v>
      </c>
    </row>
    <row r="4337" spans="1:14">
      <c r="A4337" t="s">
        <v>3982</v>
      </c>
      <c r="B4337">
        <v>17</v>
      </c>
      <c r="C4337">
        <v>67645535</v>
      </c>
      <c r="D4337">
        <v>65641651</v>
      </c>
      <c r="E4337" t="s">
        <v>5195</v>
      </c>
      <c r="F4337">
        <v>0.18</v>
      </c>
      <c r="G4337" t="s">
        <v>5247</v>
      </c>
      <c r="H4337" t="s">
        <v>9409</v>
      </c>
      <c r="I4337" t="s">
        <v>14</v>
      </c>
      <c r="J4337" t="s">
        <v>3822</v>
      </c>
      <c r="K4337">
        <v>16</v>
      </c>
      <c r="L4337" t="s">
        <v>4477</v>
      </c>
      <c r="M4337">
        <v>6.1913216705024303E-2</v>
      </c>
      <c r="N4337">
        <v>0.42199569883701499</v>
      </c>
    </row>
    <row r="4338" spans="1:14">
      <c r="A4338" t="s">
        <v>3983</v>
      </c>
      <c r="B4338">
        <v>4</v>
      </c>
      <c r="C4338">
        <v>121739095</v>
      </c>
      <c r="D4338">
        <v>122660250</v>
      </c>
      <c r="E4338" t="s">
        <v>5198</v>
      </c>
      <c r="F4338">
        <v>0</v>
      </c>
      <c r="G4338" t="s">
        <v>5247</v>
      </c>
      <c r="H4338" t="s">
        <v>9410</v>
      </c>
      <c r="I4338" t="s">
        <v>14</v>
      </c>
      <c r="J4338" t="s">
        <v>3822</v>
      </c>
      <c r="K4338">
        <v>16</v>
      </c>
      <c r="L4338" t="s">
        <v>5247</v>
      </c>
      <c r="M4338">
        <v>0</v>
      </c>
      <c r="N4338">
        <v>0.193607680534436</v>
      </c>
    </row>
    <row r="4339" spans="1:14">
      <c r="A4339" t="s">
        <v>3984</v>
      </c>
      <c r="B4339">
        <v>12</v>
      </c>
      <c r="C4339">
        <v>48319149</v>
      </c>
      <c r="D4339">
        <v>48712932</v>
      </c>
      <c r="E4339" t="s">
        <v>5195</v>
      </c>
      <c r="F4339">
        <v>0.11</v>
      </c>
      <c r="G4339" t="s">
        <v>5247</v>
      </c>
      <c r="H4339" t="s">
        <v>9411</v>
      </c>
      <c r="I4339" t="s">
        <v>10</v>
      </c>
      <c r="J4339" t="s">
        <v>3822</v>
      </c>
      <c r="K4339">
        <v>7</v>
      </c>
      <c r="L4339" t="s">
        <v>4483</v>
      </c>
      <c r="M4339">
        <v>1.62726923718764E-2</v>
      </c>
      <c r="N4339">
        <v>0.48010504698014</v>
      </c>
    </row>
    <row r="4340" spans="1:14">
      <c r="A4340" t="s">
        <v>3984</v>
      </c>
      <c r="B4340">
        <v>12</v>
      </c>
      <c r="C4340">
        <v>48319149</v>
      </c>
      <c r="D4340">
        <v>48712932</v>
      </c>
      <c r="E4340" t="s">
        <v>5195</v>
      </c>
      <c r="F4340">
        <v>0.57999999999999996</v>
      </c>
      <c r="G4340" t="s">
        <v>5247</v>
      </c>
      <c r="H4340" t="s">
        <v>9412</v>
      </c>
      <c r="I4340" t="s">
        <v>14</v>
      </c>
      <c r="J4340" t="s">
        <v>3822</v>
      </c>
      <c r="K4340">
        <v>16</v>
      </c>
      <c r="L4340" t="s">
        <v>4461</v>
      </c>
      <c r="M4340">
        <v>0.34678970965990802</v>
      </c>
      <c r="N4340">
        <v>0.78223306145458205</v>
      </c>
    </row>
    <row r="4341" spans="1:14">
      <c r="A4341" t="s">
        <v>3985</v>
      </c>
      <c r="B4341">
        <v>11</v>
      </c>
      <c r="C4341">
        <v>34960601</v>
      </c>
      <c r="D4341">
        <v>34982148</v>
      </c>
      <c r="E4341" t="s">
        <v>5197</v>
      </c>
      <c r="F4341">
        <v>0</v>
      </c>
      <c r="G4341" t="s">
        <v>5247</v>
      </c>
      <c r="H4341" t="s">
        <v>9413</v>
      </c>
      <c r="I4341" t="s">
        <v>13</v>
      </c>
      <c r="J4341" t="s">
        <v>3822</v>
      </c>
      <c r="K4341">
        <v>5</v>
      </c>
      <c r="L4341" t="s">
        <v>5247</v>
      </c>
      <c r="M4341">
        <v>3.1392529421349397E-17</v>
      </c>
      <c r="N4341">
        <v>0.43448246478317498</v>
      </c>
    </row>
    <row r="4342" spans="1:14">
      <c r="A4342" t="s">
        <v>3985</v>
      </c>
      <c r="B4342">
        <v>11</v>
      </c>
      <c r="C4342">
        <v>34960601</v>
      </c>
      <c r="D4342">
        <v>34982148</v>
      </c>
      <c r="E4342" t="s">
        <v>5197</v>
      </c>
      <c r="F4342">
        <v>0.27</v>
      </c>
      <c r="G4342" t="s">
        <v>5247</v>
      </c>
      <c r="H4342" t="s">
        <v>9414</v>
      </c>
      <c r="I4342" t="s">
        <v>14</v>
      </c>
      <c r="J4342" t="s">
        <v>3822</v>
      </c>
      <c r="K4342">
        <v>16</v>
      </c>
      <c r="L4342" t="s">
        <v>4541</v>
      </c>
      <c r="M4342">
        <v>0.114172650502742</v>
      </c>
      <c r="N4342">
        <v>0.514886882543099</v>
      </c>
    </row>
    <row r="4343" spans="1:14">
      <c r="A4343" t="s">
        <v>3986</v>
      </c>
      <c r="B4343">
        <v>6</v>
      </c>
      <c r="C4343">
        <v>127095785</v>
      </c>
      <c r="D4343">
        <v>127416930</v>
      </c>
      <c r="E4343" t="s">
        <v>5196</v>
      </c>
      <c r="F4343">
        <v>1</v>
      </c>
      <c r="G4343" t="s">
        <v>5247</v>
      </c>
      <c r="H4343" t="s">
        <v>9415</v>
      </c>
      <c r="I4343" t="s">
        <v>14</v>
      </c>
      <c r="J4343" t="s">
        <v>3822</v>
      </c>
      <c r="K4343">
        <v>16</v>
      </c>
      <c r="L4343" t="s">
        <v>5273</v>
      </c>
      <c r="M4343">
        <v>0.806392319465564</v>
      </c>
      <c r="N4343">
        <v>1</v>
      </c>
    </row>
    <row r="4344" spans="1:14">
      <c r="A4344" t="s">
        <v>3987</v>
      </c>
      <c r="B4344">
        <v>1</v>
      </c>
      <c r="C4344">
        <v>219568478</v>
      </c>
      <c r="D4344">
        <v>219741820</v>
      </c>
      <c r="E4344" t="s">
        <v>5198</v>
      </c>
      <c r="F4344">
        <v>0.63</v>
      </c>
      <c r="G4344" t="s">
        <v>5247</v>
      </c>
      <c r="H4344" t="s">
        <v>9416</v>
      </c>
      <c r="I4344" t="s">
        <v>14</v>
      </c>
      <c r="J4344" t="s">
        <v>3822</v>
      </c>
      <c r="K4344">
        <v>16</v>
      </c>
      <c r="L4344" t="s">
        <v>4480</v>
      </c>
      <c r="M4344">
        <v>0.39090711596247002</v>
      </c>
      <c r="N4344">
        <v>0.81875488709857702</v>
      </c>
    </row>
    <row r="4345" spans="1:14">
      <c r="A4345" t="s">
        <v>3988</v>
      </c>
      <c r="B4345">
        <v>22</v>
      </c>
      <c r="C4345">
        <v>45917738</v>
      </c>
      <c r="D4345">
        <v>46313618</v>
      </c>
      <c r="E4345" t="s">
        <v>5195</v>
      </c>
      <c r="F4345">
        <v>0</v>
      </c>
      <c r="G4345" t="s">
        <v>5247</v>
      </c>
      <c r="H4345" t="s">
        <v>9417</v>
      </c>
      <c r="I4345" t="s">
        <v>14</v>
      </c>
      <c r="J4345" t="s">
        <v>3822</v>
      </c>
      <c r="K4345">
        <v>16</v>
      </c>
      <c r="L4345" t="s">
        <v>5247</v>
      </c>
      <c r="M4345">
        <v>0</v>
      </c>
      <c r="N4345">
        <v>0.193607680534436</v>
      </c>
    </row>
    <row r="4346" spans="1:14">
      <c r="A4346" t="s">
        <v>3989</v>
      </c>
      <c r="B4346">
        <v>3</v>
      </c>
      <c r="C4346">
        <v>149503776</v>
      </c>
      <c r="D4346">
        <v>149221563</v>
      </c>
      <c r="E4346" t="s">
        <v>5197</v>
      </c>
      <c r="F4346">
        <v>0.61</v>
      </c>
      <c r="G4346" t="s">
        <v>5247</v>
      </c>
      <c r="H4346" t="s">
        <v>9418</v>
      </c>
      <c r="I4346" t="s">
        <v>14</v>
      </c>
      <c r="J4346" t="s">
        <v>3822</v>
      </c>
      <c r="K4346">
        <v>16</v>
      </c>
      <c r="L4346" t="s">
        <v>4452</v>
      </c>
      <c r="M4346">
        <v>0.37303483850642699</v>
      </c>
      <c r="N4346">
        <v>0.80437147177599699</v>
      </c>
    </row>
    <row r="4347" spans="1:14">
      <c r="A4347" t="s">
        <v>3990</v>
      </c>
      <c r="B4347">
        <v>17</v>
      </c>
      <c r="C4347">
        <v>27797882</v>
      </c>
      <c r="D4347">
        <v>26124908</v>
      </c>
      <c r="E4347" t="s">
        <v>5196</v>
      </c>
      <c r="F4347">
        <v>0</v>
      </c>
      <c r="G4347" t="s">
        <v>5247</v>
      </c>
      <c r="H4347" t="s">
        <v>9419</v>
      </c>
      <c r="I4347" t="s">
        <v>14</v>
      </c>
      <c r="J4347" t="s">
        <v>3822</v>
      </c>
      <c r="K4347">
        <v>16</v>
      </c>
      <c r="L4347" t="s">
        <v>5247</v>
      </c>
      <c r="M4347">
        <v>0</v>
      </c>
      <c r="N4347">
        <v>0.193607680534436</v>
      </c>
    </row>
    <row r="4348" spans="1:14">
      <c r="A4348" t="s">
        <v>3991</v>
      </c>
      <c r="B4348">
        <v>2</v>
      </c>
      <c r="C4348">
        <v>226258723</v>
      </c>
      <c r="D4348">
        <v>227123439</v>
      </c>
      <c r="E4348" t="s">
        <v>5195</v>
      </c>
      <c r="F4348">
        <v>0.32</v>
      </c>
      <c r="G4348" t="s">
        <v>5247</v>
      </c>
      <c r="H4348" t="s">
        <v>9420</v>
      </c>
      <c r="I4348" t="s">
        <v>13</v>
      </c>
      <c r="J4348" t="s">
        <v>3822</v>
      </c>
      <c r="K4348">
        <v>7</v>
      </c>
      <c r="L4348" t="s">
        <v>4450</v>
      </c>
      <c r="M4348">
        <v>9.8875767342380599E-2</v>
      </c>
      <c r="N4348">
        <v>0.66868318928162696</v>
      </c>
    </row>
    <row r="4349" spans="1:14">
      <c r="A4349" t="s">
        <v>3991</v>
      </c>
      <c r="B4349">
        <v>2</v>
      </c>
      <c r="C4349">
        <v>226258723</v>
      </c>
      <c r="D4349">
        <v>227123439</v>
      </c>
      <c r="E4349" t="s">
        <v>5195</v>
      </c>
      <c r="F4349">
        <v>0.73</v>
      </c>
      <c r="G4349" t="s">
        <v>5247</v>
      </c>
      <c r="H4349" t="s">
        <v>9421</v>
      </c>
      <c r="I4349" t="s">
        <v>14</v>
      </c>
      <c r="J4349" t="s">
        <v>3822</v>
      </c>
      <c r="K4349">
        <v>16</v>
      </c>
      <c r="L4349" t="s">
        <v>5210</v>
      </c>
      <c r="M4349">
        <v>0.485113117456901</v>
      </c>
      <c r="N4349">
        <v>0.88582734949725805</v>
      </c>
    </row>
    <row r="4350" spans="1:14">
      <c r="A4350" t="s">
        <v>3992</v>
      </c>
      <c r="B4350">
        <v>4</v>
      </c>
      <c r="C4350">
        <v>129865191</v>
      </c>
      <c r="D4350">
        <v>130786346</v>
      </c>
      <c r="E4350" t="s">
        <v>5198</v>
      </c>
      <c r="F4350">
        <v>0.68</v>
      </c>
      <c r="G4350" t="s">
        <v>5247</v>
      </c>
      <c r="H4350" t="s">
        <v>9422</v>
      </c>
      <c r="I4350" t="s">
        <v>10</v>
      </c>
      <c r="J4350" t="s">
        <v>3822</v>
      </c>
      <c r="K4350">
        <v>6</v>
      </c>
      <c r="L4350" t="s">
        <v>4528</v>
      </c>
      <c r="M4350">
        <v>0.30995118130781502</v>
      </c>
      <c r="N4350">
        <v>0.90952847504740597</v>
      </c>
    </row>
    <row r="4351" spans="1:14">
      <c r="A4351" t="s">
        <v>3992</v>
      </c>
      <c r="B4351">
        <v>4</v>
      </c>
      <c r="C4351">
        <v>129865191</v>
      </c>
      <c r="D4351">
        <v>130786346</v>
      </c>
      <c r="E4351" t="s">
        <v>5198</v>
      </c>
      <c r="F4351">
        <v>0.82</v>
      </c>
      <c r="G4351" t="s">
        <v>5247</v>
      </c>
      <c r="H4351" t="s">
        <v>9423</v>
      </c>
      <c r="I4351" t="s">
        <v>13</v>
      </c>
      <c r="J4351" t="s">
        <v>3822</v>
      </c>
      <c r="K4351">
        <v>7</v>
      </c>
      <c r="L4351" t="s">
        <v>4551</v>
      </c>
      <c r="M4351">
        <v>0.45135851045241798</v>
      </c>
      <c r="N4351">
        <v>0.961870011104902</v>
      </c>
    </row>
    <row r="4352" spans="1:14">
      <c r="A4352" t="s">
        <v>3992</v>
      </c>
      <c r="B4352">
        <v>4</v>
      </c>
      <c r="C4352">
        <v>129865191</v>
      </c>
      <c r="D4352">
        <v>130786346</v>
      </c>
      <c r="E4352" t="s">
        <v>5198</v>
      </c>
      <c r="F4352">
        <v>0.68</v>
      </c>
      <c r="G4352" t="s">
        <v>5247</v>
      </c>
      <c r="H4352" t="s">
        <v>9424</v>
      </c>
      <c r="I4352" t="s">
        <v>14</v>
      </c>
      <c r="J4352" t="s">
        <v>3822</v>
      </c>
      <c r="K4352">
        <v>16</v>
      </c>
      <c r="L4352" t="s">
        <v>4528</v>
      </c>
      <c r="M4352">
        <v>0.43695957364105598</v>
      </c>
      <c r="N4352">
        <v>0.85334166136654699</v>
      </c>
    </row>
    <row r="4353" spans="1:14">
      <c r="A4353" t="s">
        <v>3993</v>
      </c>
      <c r="B4353">
        <v>17</v>
      </c>
      <c r="C4353">
        <v>58680223</v>
      </c>
      <c r="D4353">
        <v>56757584</v>
      </c>
      <c r="E4353" t="s">
        <v>5196</v>
      </c>
      <c r="F4353">
        <v>0</v>
      </c>
      <c r="G4353" t="s">
        <v>5247</v>
      </c>
      <c r="H4353" t="s">
        <v>9425</v>
      </c>
      <c r="I4353" t="s">
        <v>14</v>
      </c>
      <c r="J4353" t="s">
        <v>3822</v>
      </c>
      <c r="K4353">
        <v>16</v>
      </c>
      <c r="L4353" t="s">
        <v>5247</v>
      </c>
      <c r="M4353">
        <v>0</v>
      </c>
      <c r="N4353">
        <v>0.193607680534436</v>
      </c>
    </row>
    <row r="4354" spans="1:14">
      <c r="A4354" t="s">
        <v>3994</v>
      </c>
      <c r="B4354">
        <v>2</v>
      </c>
      <c r="C4354">
        <v>162767422</v>
      </c>
      <c r="D4354">
        <v>163623932</v>
      </c>
      <c r="E4354" t="s">
        <v>5197</v>
      </c>
      <c r="F4354">
        <v>0.85</v>
      </c>
      <c r="G4354" t="s">
        <v>5247</v>
      </c>
      <c r="H4354" t="s">
        <v>9426</v>
      </c>
      <c r="I4354" t="s">
        <v>14</v>
      </c>
      <c r="J4354" t="s">
        <v>3822</v>
      </c>
      <c r="K4354">
        <v>16</v>
      </c>
      <c r="L4354" t="s">
        <v>4524</v>
      </c>
      <c r="M4354">
        <v>0.61113277891426498</v>
      </c>
      <c r="N4354">
        <v>0.95334184471162997</v>
      </c>
    </row>
    <row r="4355" spans="1:14">
      <c r="A4355" t="s">
        <v>3995</v>
      </c>
      <c r="B4355">
        <v>1</v>
      </c>
      <c r="C4355">
        <v>50972693</v>
      </c>
      <c r="D4355">
        <v>51438365</v>
      </c>
      <c r="E4355" t="s">
        <v>5197</v>
      </c>
      <c r="F4355">
        <v>0.94</v>
      </c>
      <c r="G4355" t="s">
        <v>5247</v>
      </c>
      <c r="H4355" t="s">
        <v>9427</v>
      </c>
      <c r="I4355" t="s">
        <v>14</v>
      </c>
      <c r="J4355" t="s">
        <v>3822</v>
      </c>
      <c r="K4355">
        <v>16</v>
      </c>
      <c r="L4355" t="s">
        <v>4504</v>
      </c>
      <c r="M4355">
        <v>0.71999287869752804</v>
      </c>
      <c r="N4355">
        <v>0.98963236243216801</v>
      </c>
    </row>
    <row r="4356" spans="1:14">
      <c r="A4356" t="s">
        <v>3996</v>
      </c>
      <c r="B4356">
        <v>6</v>
      </c>
      <c r="C4356">
        <v>35291620</v>
      </c>
      <c r="D4356">
        <v>35259397</v>
      </c>
      <c r="E4356" t="s">
        <v>5197</v>
      </c>
      <c r="F4356">
        <v>1</v>
      </c>
      <c r="G4356" t="s">
        <v>5247</v>
      </c>
      <c r="H4356" t="s">
        <v>9428</v>
      </c>
      <c r="I4356" t="s">
        <v>14</v>
      </c>
      <c r="J4356" t="s">
        <v>3822</v>
      </c>
      <c r="K4356">
        <v>16</v>
      </c>
      <c r="L4356" t="s">
        <v>5273</v>
      </c>
      <c r="M4356">
        <v>0.806392319465564</v>
      </c>
      <c r="N4356">
        <v>1</v>
      </c>
    </row>
    <row r="4357" spans="1:14">
      <c r="A4357" t="s">
        <v>3997</v>
      </c>
      <c r="B4357">
        <v>8</v>
      </c>
      <c r="C4357">
        <v>104649698</v>
      </c>
      <c r="D4357">
        <v>105661926</v>
      </c>
      <c r="E4357" t="s">
        <v>5198</v>
      </c>
      <c r="F4357">
        <v>1</v>
      </c>
      <c r="G4357" t="s">
        <v>5247</v>
      </c>
      <c r="H4357" t="s">
        <v>9429</v>
      </c>
      <c r="I4357" t="s">
        <v>14</v>
      </c>
      <c r="J4357" t="s">
        <v>3822</v>
      </c>
      <c r="K4357">
        <v>16</v>
      </c>
      <c r="L4357" t="s">
        <v>5273</v>
      </c>
      <c r="M4357">
        <v>0.806392319465564</v>
      </c>
      <c r="N4357">
        <v>1</v>
      </c>
    </row>
    <row r="4358" spans="1:14">
      <c r="A4358" t="s">
        <v>3998</v>
      </c>
      <c r="B4358">
        <v>1</v>
      </c>
      <c r="C4358">
        <v>229537208</v>
      </c>
      <c r="D4358">
        <v>229672955</v>
      </c>
      <c r="E4358" t="s">
        <v>5198</v>
      </c>
      <c r="F4358">
        <v>0.26</v>
      </c>
      <c r="G4358" t="s">
        <v>5247</v>
      </c>
      <c r="H4358" t="s">
        <v>9430</v>
      </c>
      <c r="I4358" t="s">
        <v>10</v>
      </c>
      <c r="J4358" t="s">
        <v>3822</v>
      </c>
      <c r="K4358">
        <v>6</v>
      </c>
      <c r="L4358" t="s">
        <v>4459</v>
      </c>
      <c r="M4358">
        <v>6.40661715717631E-2</v>
      </c>
      <c r="N4358">
        <v>0.64329428662127597</v>
      </c>
    </row>
    <row r="4359" spans="1:14">
      <c r="A4359" t="s">
        <v>3998</v>
      </c>
      <c r="B4359">
        <v>1</v>
      </c>
      <c r="C4359">
        <v>229537208</v>
      </c>
      <c r="D4359">
        <v>229672955</v>
      </c>
      <c r="E4359" t="s">
        <v>5198</v>
      </c>
      <c r="F4359">
        <v>0.17</v>
      </c>
      <c r="G4359" t="s">
        <v>5247</v>
      </c>
      <c r="H4359" t="s">
        <v>9431</v>
      </c>
      <c r="I4359" t="s">
        <v>13</v>
      </c>
      <c r="J4359" t="s">
        <v>3822</v>
      </c>
      <c r="K4359">
        <v>6</v>
      </c>
      <c r="L4359" t="s">
        <v>4509</v>
      </c>
      <c r="M4359">
        <v>3.1101022536604801E-2</v>
      </c>
      <c r="N4359">
        <v>0.56651960747882402</v>
      </c>
    </row>
    <row r="4360" spans="1:14">
      <c r="A4360" t="s">
        <v>3998</v>
      </c>
      <c r="B4360">
        <v>1</v>
      </c>
      <c r="C4360">
        <v>229537208</v>
      </c>
      <c r="D4360">
        <v>229672955</v>
      </c>
      <c r="E4360" t="s">
        <v>5198</v>
      </c>
      <c r="F4360">
        <v>0.17</v>
      </c>
      <c r="G4360" t="s">
        <v>5247</v>
      </c>
      <c r="H4360" t="s">
        <v>9432</v>
      </c>
      <c r="I4360" t="s">
        <v>14</v>
      </c>
      <c r="J4360" t="s">
        <v>3822</v>
      </c>
      <c r="K4360">
        <v>16</v>
      </c>
      <c r="L4360" t="s">
        <v>4509</v>
      </c>
      <c r="M4360">
        <v>5.668995858446E-2</v>
      </c>
      <c r="N4360">
        <v>0.41109111056826803</v>
      </c>
    </row>
    <row r="4361" spans="1:14">
      <c r="A4361" t="s">
        <v>3999</v>
      </c>
      <c r="B4361">
        <v>2</v>
      </c>
      <c r="C4361">
        <v>25412902</v>
      </c>
      <c r="D4361">
        <v>25635771</v>
      </c>
      <c r="E4361" t="s">
        <v>5198</v>
      </c>
      <c r="F4361">
        <v>0.28999999999999998</v>
      </c>
      <c r="G4361" t="s">
        <v>5247</v>
      </c>
      <c r="H4361" t="s">
        <v>9433</v>
      </c>
      <c r="I4361" t="s">
        <v>14</v>
      </c>
      <c r="J4361" t="s">
        <v>3822</v>
      </c>
      <c r="K4361">
        <v>16</v>
      </c>
      <c r="L4361" t="s">
        <v>4488</v>
      </c>
      <c r="M4361">
        <v>0.12690074085692801</v>
      </c>
      <c r="N4361">
        <v>0.53441448496753496</v>
      </c>
    </row>
    <row r="4362" spans="1:14">
      <c r="A4362" t="s">
        <v>4000</v>
      </c>
      <c r="B4362">
        <v>8</v>
      </c>
      <c r="C4362">
        <v>72591508</v>
      </c>
      <c r="D4362">
        <v>73503743</v>
      </c>
      <c r="E4362" t="s">
        <v>5197</v>
      </c>
      <c r="F4362">
        <v>0.14000000000000001</v>
      </c>
      <c r="G4362" t="s">
        <v>5247</v>
      </c>
      <c r="H4362" t="s">
        <v>9434</v>
      </c>
      <c r="I4362" t="s">
        <v>14</v>
      </c>
      <c r="J4362" t="s">
        <v>3822</v>
      </c>
      <c r="K4362">
        <v>16</v>
      </c>
      <c r="L4362" t="s">
        <v>4454</v>
      </c>
      <c r="M4362">
        <v>4.1864672574284598E-2</v>
      </c>
      <c r="N4362">
        <v>0.37753285741051001</v>
      </c>
    </row>
    <row r="4363" spans="1:14">
      <c r="A4363" t="s">
        <v>4001</v>
      </c>
      <c r="B4363">
        <v>10</v>
      </c>
      <c r="C4363">
        <v>112989975</v>
      </c>
      <c r="D4363">
        <v>114749734</v>
      </c>
      <c r="E4363" t="s">
        <v>5198</v>
      </c>
      <c r="F4363">
        <v>0.39</v>
      </c>
      <c r="G4363" t="s">
        <v>5247</v>
      </c>
      <c r="H4363" t="s">
        <v>9435</v>
      </c>
      <c r="I4363" t="s">
        <v>13</v>
      </c>
      <c r="J4363" t="s">
        <v>3822</v>
      </c>
      <c r="K4363">
        <v>5</v>
      </c>
      <c r="L4363" t="s">
        <v>5206</v>
      </c>
      <c r="M4363">
        <v>0.112758371409971</v>
      </c>
      <c r="N4363">
        <v>0.762827770842328</v>
      </c>
    </row>
    <row r="4364" spans="1:14">
      <c r="A4364" t="s">
        <v>4001</v>
      </c>
      <c r="B4364">
        <v>10</v>
      </c>
      <c r="C4364">
        <v>112989975</v>
      </c>
      <c r="D4364">
        <v>114749734</v>
      </c>
      <c r="E4364" t="s">
        <v>5198</v>
      </c>
      <c r="F4364">
        <v>0.39</v>
      </c>
      <c r="G4364" t="s">
        <v>5247</v>
      </c>
      <c r="H4364" t="s">
        <v>9436</v>
      </c>
      <c r="I4364" t="s">
        <v>14</v>
      </c>
      <c r="J4364" t="s">
        <v>3822</v>
      </c>
      <c r="K4364">
        <v>16</v>
      </c>
      <c r="L4364" t="s">
        <v>5206</v>
      </c>
      <c r="M4364">
        <v>0.19562852822400301</v>
      </c>
      <c r="N4364">
        <v>0.62696516149357295</v>
      </c>
    </row>
    <row r="4365" spans="1:14">
      <c r="A4365" t="s">
        <v>4002</v>
      </c>
      <c r="B4365">
        <v>6</v>
      </c>
      <c r="C4365">
        <v>129944121</v>
      </c>
      <c r="D4365">
        <v>130265266</v>
      </c>
      <c r="E4365" t="s">
        <v>5198</v>
      </c>
      <c r="F4365">
        <v>1</v>
      </c>
      <c r="G4365" t="s">
        <v>5247</v>
      </c>
      <c r="H4365" t="s">
        <v>9437</v>
      </c>
      <c r="I4365" t="s">
        <v>14</v>
      </c>
      <c r="J4365" t="s">
        <v>3822</v>
      </c>
      <c r="K4365">
        <v>16</v>
      </c>
      <c r="L4365" t="s">
        <v>5273</v>
      </c>
      <c r="M4365">
        <v>0.806392319465564</v>
      </c>
      <c r="N4365">
        <v>1</v>
      </c>
    </row>
    <row r="4366" spans="1:14">
      <c r="A4366" t="s">
        <v>4003</v>
      </c>
      <c r="B4366">
        <v>5</v>
      </c>
      <c r="C4366">
        <v>103003107</v>
      </c>
      <c r="D4366">
        <v>102338811</v>
      </c>
      <c r="E4366" t="s">
        <v>5198</v>
      </c>
      <c r="F4366">
        <v>0</v>
      </c>
      <c r="G4366" t="s">
        <v>5247</v>
      </c>
      <c r="H4366" t="s">
        <v>5384</v>
      </c>
      <c r="I4366" t="s">
        <v>14</v>
      </c>
      <c r="J4366" t="s">
        <v>3822</v>
      </c>
      <c r="K4366">
        <v>16</v>
      </c>
      <c r="L4366" t="s">
        <v>5247</v>
      </c>
      <c r="M4366">
        <v>0</v>
      </c>
      <c r="N4366">
        <v>0.193607680534436</v>
      </c>
    </row>
    <row r="4367" spans="1:14">
      <c r="A4367" t="s">
        <v>4004</v>
      </c>
      <c r="B4367">
        <v>8</v>
      </c>
      <c r="C4367">
        <v>14291481</v>
      </c>
      <c r="D4367">
        <v>14148990</v>
      </c>
      <c r="E4367" t="s">
        <v>5197</v>
      </c>
      <c r="F4367">
        <v>0.15</v>
      </c>
      <c r="G4367" t="s">
        <v>5247</v>
      </c>
      <c r="H4367" t="s">
        <v>9438</v>
      </c>
      <c r="I4367" t="s">
        <v>14</v>
      </c>
      <c r="J4367" t="s">
        <v>3822</v>
      </c>
      <c r="K4367">
        <v>16</v>
      </c>
      <c r="L4367" t="s">
        <v>4455</v>
      </c>
      <c r="M4367">
        <v>4.6658155288370001E-2</v>
      </c>
      <c r="N4367">
        <v>0.38886722108573502</v>
      </c>
    </row>
    <row r="4368" spans="1:14">
      <c r="A4368" t="s">
        <v>4005</v>
      </c>
      <c r="B4368">
        <v>13</v>
      </c>
      <c r="C4368">
        <v>30462505</v>
      </c>
      <c r="D4368">
        <v>31036642</v>
      </c>
      <c r="E4368" t="s">
        <v>5198</v>
      </c>
      <c r="F4368">
        <v>0</v>
      </c>
      <c r="G4368" t="s">
        <v>5247</v>
      </c>
      <c r="H4368" t="s">
        <v>9439</v>
      </c>
      <c r="I4368" t="s">
        <v>14</v>
      </c>
      <c r="J4368" t="s">
        <v>3822</v>
      </c>
      <c r="K4368">
        <v>16</v>
      </c>
      <c r="L4368" t="s">
        <v>5247</v>
      </c>
      <c r="M4368">
        <v>0</v>
      </c>
      <c r="N4368">
        <v>0.193607680534436</v>
      </c>
    </row>
    <row r="4369" spans="1:14">
      <c r="A4369" t="s">
        <v>4006</v>
      </c>
      <c r="B4369">
        <v>8</v>
      </c>
      <c r="C4369">
        <v>144327536</v>
      </c>
      <c r="D4369">
        <v>145551199</v>
      </c>
      <c r="E4369" t="s">
        <v>5198</v>
      </c>
      <c r="F4369">
        <v>0.21</v>
      </c>
      <c r="G4369" t="s">
        <v>5247</v>
      </c>
      <c r="H4369" t="s">
        <v>9440</v>
      </c>
      <c r="I4369" t="s">
        <v>14</v>
      </c>
      <c r="J4369" t="s">
        <v>3822</v>
      </c>
      <c r="K4369">
        <v>16</v>
      </c>
      <c r="L4369" t="s">
        <v>4442</v>
      </c>
      <c r="M4369">
        <v>7.8338045832293507E-2</v>
      </c>
      <c r="N4369">
        <v>0.45395440887768002</v>
      </c>
    </row>
    <row r="4370" spans="1:14">
      <c r="A4370" t="s">
        <v>4007</v>
      </c>
      <c r="B4370">
        <v>2</v>
      </c>
      <c r="C4370">
        <v>160279033</v>
      </c>
      <c r="D4370">
        <v>161135544</v>
      </c>
      <c r="E4370" t="s">
        <v>5195</v>
      </c>
      <c r="F4370">
        <v>0.69</v>
      </c>
      <c r="G4370" t="s">
        <v>5247</v>
      </c>
      <c r="H4370" t="s">
        <v>9441</v>
      </c>
      <c r="I4370" t="s">
        <v>10</v>
      </c>
      <c r="J4370" t="s">
        <v>3822</v>
      </c>
      <c r="K4370">
        <v>5</v>
      </c>
      <c r="L4370" t="s">
        <v>4566</v>
      </c>
      <c r="M4370">
        <v>0.29161518403616099</v>
      </c>
      <c r="N4370">
        <v>0.92328147934623295</v>
      </c>
    </row>
    <row r="4371" spans="1:14">
      <c r="A4371" t="s">
        <v>4007</v>
      </c>
      <c r="B4371">
        <v>2</v>
      </c>
      <c r="C4371">
        <v>160279033</v>
      </c>
      <c r="D4371">
        <v>161135544</v>
      </c>
      <c r="E4371" t="s">
        <v>5195</v>
      </c>
      <c r="F4371">
        <v>0.48</v>
      </c>
      <c r="G4371" t="s">
        <v>5247</v>
      </c>
      <c r="H4371" t="s">
        <v>9442</v>
      </c>
      <c r="I4371" t="s">
        <v>13</v>
      </c>
      <c r="J4371" t="s">
        <v>3822</v>
      </c>
      <c r="K4371">
        <v>7</v>
      </c>
      <c r="L4371" t="s">
        <v>4549</v>
      </c>
      <c r="M4371">
        <v>0.18961207766458901</v>
      </c>
      <c r="N4371">
        <v>0.78456113973807795</v>
      </c>
    </row>
    <row r="4372" spans="1:14">
      <c r="A4372" t="s">
        <v>4007</v>
      </c>
      <c r="B4372">
        <v>2</v>
      </c>
      <c r="C4372">
        <v>160279033</v>
      </c>
      <c r="D4372">
        <v>161135544</v>
      </c>
      <c r="E4372" t="s">
        <v>5195</v>
      </c>
      <c r="F4372">
        <v>0.57999999999999996</v>
      </c>
      <c r="G4372" t="s">
        <v>5247</v>
      </c>
      <c r="H4372" t="s">
        <v>9443</v>
      </c>
      <c r="I4372" t="s">
        <v>14</v>
      </c>
      <c r="J4372" t="s">
        <v>3822</v>
      </c>
      <c r="K4372">
        <v>16</v>
      </c>
      <c r="L4372" t="s">
        <v>4461</v>
      </c>
      <c r="M4372">
        <v>0.34678970965990802</v>
      </c>
      <c r="N4372">
        <v>0.78223306145458205</v>
      </c>
    </row>
    <row r="4373" spans="1:14">
      <c r="A4373" t="s">
        <v>4008</v>
      </c>
      <c r="B4373">
        <v>7</v>
      </c>
      <c r="C4373">
        <v>78199674</v>
      </c>
      <c r="D4373">
        <v>77828991</v>
      </c>
      <c r="E4373" t="s">
        <v>5195</v>
      </c>
      <c r="F4373">
        <v>0</v>
      </c>
      <c r="G4373" t="s">
        <v>5247</v>
      </c>
      <c r="H4373" t="s">
        <v>9444</v>
      </c>
      <c r="I4373" t="s">
        <v>13</v>
      </c>
      <c r="J4373" t="s">
        <v>3822</v>
      </c>
      <c r="K4373">
        <v>5</v>
      </c>
      <c r="L4373" t="s">
        <v>5247</v>
      </c>
      <c r="M4373">
        <v>3.1392529421349397E-17</v>
      </c>
      <c r="N4373">
        <v>0.43448246478317498</v>
      </c>
    </row>
    <row r="4374" spans="1:14">
      <c r="A4374" t="s">
        <v>4008</v>
      </c>
      <c r="B4374">
        <v>7</v>
      </c>
      <c r="C4374">
        <v>78199674</v>
      </c>
      <c r="D4374">
        <v>77828991</v>
      </c>
      <c r="E4374" t="s">
        <v>5195</v>
      </c>
      <c r="F4374">
        <v>0.56999999999999995</v>
      </c>
      <c r="G4374" t="s">
        <v>5247</v>
      </c>
      <c r="H4374" t="s">
        <v>9445</v>
      </c>
      <c r="I4374" t="s">
        <v>14</v>
      </c>
      <c r="J4374" t="s">
        <v>3822</v>
      </c>
      <c r="K4374">
        <v>16</v>
      </c>
      <c r="L4374" t="s">
        <v>4517</v>
      </c>
      <c r="M4374">
        <v>0.338188639458672</v>
      </c>
      <c r="N4374">
        <v>0.77470628526650698</v>
      </c>
    </row>
    <row r="4375" spans="1:14">
      <c r="A4375" t="s">
        <v>4009</v>
      </c>
      <c r="B4375">
        <v>5</v>
      </c>
      <c r="C4375">
        <v>52804655</v>
      </c>
      <c r="D4375">
        <v>52100489</v>
      </c>
      <c r="E4375" t="s">
        <v>5198</v>
      </c>
      <c r="F4375">
        <v>0.01</v>
      </c>
      <c r="G4375" t="s">
        <v>5247</v>
      </c>
      <c r="H4375" t="s">
        <v>9446</v>
      </c>
      <c r="I4375" t="s">
        <v>14</v>
      </c>
      <c r="J4375" t="s">
        <v>3822</v>
      </c>
      <c r="K4375">
        <v>16</v>
      </c>
      <c r="L4375" t="s">
        <v>4525</v>
      </c>
      <c r="M4375">
        <v>3.8518796935948E-4</v>
      </c>
      <c r="N4375">
        <v>0.20935033895438801</v>
      </c>
    </row>
    <row r="4376" spans="1:14">
      <c r="A4376" t="s">
        <v>4010</v>
      </c>
      <c r="B4376">
        <v>11</v>
      </c>
      <c r="C4376">
        <v>2157440</v>
      </c>
      <c r="D4376">
        <v>2178670</v>
      </c>
      <c r="E4376" t="s">
        <v>5196</v>
      </c>
      <c r="F4376">
        <v>0</v>
      </c>
      <c r="G4376" t="s">
        <v>5247</v>
      </c>
      <c r="H4376" t="s">
        <v>9447</v>
      </c>
      <c r="I4376" t="s">
        <v>14</v>
      </c>
      <c r="J4376" t="s">
        <v>3822</v>
      </c>
      <c r="K4376">
        <v>16</v>
      </c>
      <c r="L4376" t="s">
        <v>5247</v>
      </c>
      <c r="M4376">
        <v>0</v>
      </c>
      <c r="N4376">
        <v>0.193607680534436</v>
      </c>
    </row>
    <row r="4377" spans="1:14">
      <c r="A4377" t="s">
        <v>4011</v>
      </c>
      <c r="B4377">
        <v>5</v>
      </c>
      <c r="C4377">
        <v>14610025</v>
      </c>
      <c r="D4377">
        <v>14610134</v>
      </c>
      <c r="E4377" t="s">
        <v>5198</v>
      </c>
      <c r="F4377">
        <v>0.93</v>
      </c>
      <c r="G4377" t="s">
        <v>5247</v>
      </c>
      <c r="H4377" t="s">
        <v>9448</v>
      </c>
      <c r="I4377" t="s">
        <v>14</v>
      </c>
      <c r="J4377" t="s">
        <v>3822</v>
      </c>
      <c r="K4377">
        <v>16</v>
      </c>
      <c r="L4377" t="s">
        <v>4463</v>
      </c>
      <c r="M4377">
        <v>0.70698232304377695</v>
      </c>
      <c r="N4377">
        <v>0.98651507169660801</v>
      </c>
    </row>
    <row r="4378" spans="1:14">
      <c r="A4378" t="s">
        <v>4012</v>
      </c>
      <c r="B4378">
        <v>3</v>
      </c>
      <c r="C4378">
        <v>9472332</v>
      </c>
      <c r="D4378">
        <v>9514016</v>
      </c>
      <c r="E4378" t="s">
        <v>5198</v>
      </c>
      <c r="F4378">
        <v>0.97</v>
      </c>
      <c r="G4378" t="s">
        <v>5247</v>
      </c>
      <c r="H4378" t="s">
        <v>9449</v>
      </c>
      <c r="I4378" t="s">
        <v>14</v>
      </c>
      <c r="J4378" t="s">
        <v>3822</v>
      </c>
      <c r="K4378">
        <v>16</v>
      </c>
      <c r="L4378" t="s">
        <v>4472</v>
      </c>
      <c r="M4378">
        <v>0.76104598851611505</v>
      </c>
      <c r="N4378">
        <v>0.99696279178151403</v>
      </c>
    </row>
    <row r="4379" spans="1:14">
      <c r="A4379" t="s">
        <v>4013</v>
      </c>
      <c r="B4379">
        <v>1</v>
      </c>
      <c r="C4379">
        <v>201880798</v>
      </c>
      <c r="D4379">
        <v>201849926</v>
      </c>
      <c r="E4379" t="s">
        <v>5198</v>
      </c>
      <c r="F4379">
        <v>0.46</v>
      </c>
      <c r="G4379" t="s">
        <v>5247</v>
      </c>
      <c r="H4379" t="s">
        <v>9450</v>
      </c>
      <c r="I4379" t="s">
        <v>13</v>
      </c>
      <c r="J4379" t="s">
        <v>3822</v>
      </c>
      <c r="K4379">
        <v>6</v>
      </c>
      <c r="L4379" t="s">
        <v>4458</v>
      </c>
      <c r="M4379">
        <v>0.16383971245394399</v>
      </c>
      <c r="N4379">
        <v>0.78738703057823001</v>
      </c>
    </row>
    <row r="4380" spans="1:14">
      <c r="A4380" t="s">
        <v>4013</v>
      </c>
      <c r="B4380">
        <v>1</v>
      </c>
      <c r="C4380">
        <v>201880798</v>
      </c>
      <c r="D4380">
        <v>201849926</v>
      </c>
      <c r="E4380" t="s">
        <v>5198</v>
      </c>
      <c r="F4380">
        <v>0.06</v>
      </c>
      <c r="G4380" t="s">
        <v>5247</v>
      </c>
      <c r="H4380" t="s">
        <v>9451</v>
      </c>
      <c r="I4380" t="s">
        <v>14</v>
      </c>
      <c r="J4380" t="s">
        <v>3822</v>
      </c>
      <c r="K4380">
        <v>16</v>
      </c>
      <c r="L4380" t="s">
        <v>4460</v>
      </c>
      <c r="M4380">
        <v>1.03676375678321E-2</v>
      </c>
      <c r="N4380">
        <v>0.28000712130247202</v>
      </c>
    </row>
    <row r="4381" spans="1:14">
      <c r="A4381" t="s">
        <v>4014</v>
      </c>
      <c r="B4381">
        <v>3</v>
      </c>
      <c r="C4381">
        <v>64722438</v>
      </c>
      <c r="D4381">
        <v>64708114</v>
      </c>
      <c r="E4381" t="s">
        <v>5197</v>
      </c>
      <c r="F4381">
        <v>0.44</v>
      </c>
      <c r="G4381" t="s">
        <v>5247</v>
      </c>
      <c r="H4381" t="s">
        <v>9452</v>
      </c>
      <c r="I4381" t="s">
        <v>14</v>
      </c>
      <c r="J4381" t="s">
        <v>3822</v>
      </c>
      <c r="K4381">
        <v>16</v>
      </c>
      <c r="L4381" t="s">
        <v>4466</v>
      </c>
      <c r="M4381">
        <v>0.23289317755854699</v>
      </c>
      <c r="N4381">
        <v>0.67033974410558494</v>
      </c>
    </row>
    <row r="4382" spans="1:14">
      <c r="A4382" t="s">
        <v>4015</v>
      </c>
      <c r="B4382">
        <v>10</v>
      </c>
      <c r="C4382">
        <v>113008012</v>
      </c>
      <c r="D4382">
        <v>114767771</v>
      </c>
      <c r="E4382" t="s">
        <v>5196</v>
      </c>
      <c r="F4382">
        <v>0.44</v>
      </c>
      <c r="G4382" t="s">
        <v>5247</v>
      </c>
      <c r="H4382" t="s">
        <v>9453</v>
      </c>
      <c r="I4382" t="s">
        <v>14</v>
      </c>
      <c r="J4382" t="s">
        <v>3822</v>
      </c>
      <c r="K4382">
        <v>16</v>
      </c>
      <c r="L4382" t="s">
        <v>4466</v>
      </c>
      <c r="M4382">
        <v>0.23289317755854699</v>
      </c>
      <c r="N4382">
        <v>0.67033974410558494</v>
      </c>
    </row>
    <row r="4383" spans="1:14">
      <c r="A4383" t="s">
        <v>4016</v>
      </c>
      <c r="B4383">
        <v>6</v>
      </c>
      <c r="C4383">
        <v>126643364</v>
      </c>
      <c r="D4383">
        <v>126964510</v>
      </c>
      <c r="E4383" t="s">
        <v>5198</v>
      </c>
      <c r="F4383">
        <v>0.34</v>
      </c>
      <c r="G4383" t="s">
        <v>5247</v>
      </c>
      <c r="H4383" t="s">
        <v>9454</v>
      </c>
      <c r="I4383" t="s">
        <v>10</v>
      </c>
      <c r="J4383" t="s">
        <v>3822</v>
      </c>
      <c r="K4383">
        <v>5</v>
      </c>
      <c r="L4383" t="s">
        <v>4565</v>
      </c>
      <c r="M4383">
        <v>8.96257980918721E-2</v>
      </c>
      <c r="N4383">
        <v>0.72940859063874397</v>
      </c>
    </row>
    <row r="4384" spans="1:14">
      <c r="A4384" t="s">
        <v>4016</v>
      </c>
      <c r="B4384">
        <v>6</v>
      </c>
      <c r="C4384">
        <v>126643364</v>
      </c>
      <c r="D4384">
        <v>126964510</v>
      </c>
      <c r="E4384" t="s">
        <v>5198</v>
      </c>
      <c r="F4384">
        <v>0.26</v>
      </c>
      <c r="G4384" t="s">
        <v>5247</v>
      </c>
      <c r="H4384" t="s">
        <v>9455</v>
      </c>
      <c r="I4384" t="s">
        <v>14</v>
      </c>
      <c r="J4384" t="s">
        <v>3822</v>
      </c>
      <c r="K4384">
        <v>16</v>
      </c>
      <c r="L4384" t="s">
        <v>4459</v>
      </c>
      <c r="M4384">
        <v>0.10794835711853</v>
      </c>
      <c r="N4384">
        <v>0.50498332953799996</v>
      </c>
    </row>
    <row r="4385" spans="1:14">
      <c r="A4385" t="s">
        <v>4017</v>
      </c>
      <c r="B4385">
        <v>16</v>
      </c>
      <c r="C4385">
        <v>53468034</v>
      </c>
      <c r="D4385">
        <v>53501946</v>
      </c>
      <c r="E4385" t="s">
        <v>5198</v>
      </c>
      <c r="F4385">
        <v>0</v>
      </c>
      <c r="G4385" t="s">
        <v>5247</v>
      </c>
      <c r="H4385" t="s">
        <v>9456</v>
      </c>
      <c r="I4385" t="s">
        <v>10</v>
      </c>
      <c r="J4385" t="s">
        <v>3822</v>
      </c>
      <c r="K4385">
        <v>7</v>
      </c>
      <c r="L4385" t="s">
        <v>5247</v>
      </c>
      <c r="M4385">
        <v>0</v>
      </c>
      <c r="N4385">
        <v>0.35433043506668699</v>
      </c>
    </row>
    <row r="4386" spans="1:14">
      <c r="A4386" t="s">
        <v>4017</v>
      </c>
      <c r="B4386">
        <v>16</v>
      </c>
      <c r="C4386">
        <v>53468034</v>
      </c>
      <c r="D4386">
        <v>53501946</v>
      </c>
      <c r="E4386" t="s">
        <v>5198</v>
      </c>
      <c r="F4386">
        <v>0.01</v>
      </c>
      <c r="G4386" t="s">
        <v>5247</v>
      </c>
      <c r="H4386" t="s">
        <v>9457</v>
      </c>
      <c r="I4386" t="s">
        <v>13</v>
      </c>
      <c r="J4386" t="s">
        <v>3822</v>
      </c>
      <c r="K4386">
        <v>5</v>
      </c>
      <c r="L4386" t="s">
        <v>4525</v>
      </c>
      <c r="M4386">
        <v>1.26892702875587E-4</v>
      </c>
      <c r="N4386">
        <v>0.44566592278463601</v>
      </c>
    </row>
    <row r="4387" spans="1:14">
      <c r="A4387" t="s">
        <v>4017</v>
      </c>
      <c r="B4387">
        <v>16</v>
      </c>
      <c r="C4387">
        <v>53468034</v>
      </c>
      <c r="D4387">
        <v>53501946</v>
      </c>
      <c r="E4387" t="s">
        <v>5198</v>
      </c>
      <c r="F4387">
        <v>0.42</v>
      </c>
      <c r="G4387" t="s">
        <v>5247</v>
      </c>
      <c r="H4387" t="s">
        <v>9458</v>
      </c>
      <c r="I4387" t="s">
        <v>14</v>
      </c>
      <c r="J4387" t="s">
        <v>3822</v>
      </c>
      <c r="K4387">
        <v>16</v>
      </c>
      <c r="L4387" t="s">
        <v>4508</v>
      </c>
      <c r="M4387">
        <v>0.21776693854541801</v>
      </c>
      <c r="N4387">
        <v>0.65321029034009204</v>
      </c>
    </row>
    <row r="4388" spans="1:14">
      <c r="A4388" t="s">
        <v>4018</v>
      </c>
      <c r="B4388">
        <v>8</v>
      </c>
      <c r="C4388">
        <v>134763303</v>
      </c>
      <c r="D4388">
        <v>135775546</v>
      </c>
      <c r="E4388" t="s">
        <v>5197</v>
      </c>
      <c r="F4388">
        <v>0.03</v>
      </c>
      <c r="G4388" t="s">
        <v>5247</v>
      </c>
      <c r="H4388" t="s">
        <v>9459</v>
      </c>
      <c r="I4388" t="s">
        <v>10</v>
      </c>
      <c r="J4388" t="s">
        <v>3822</v>
      </c>
      <c r="K4388">
        <v>6</v>
      </c>
      <c r="L4388" t="s">
        <v>4556</v>
      </c>
      <c r="M4388">
        <v>1.2891607655190101E-3</v>
      </c>
      <c r="N4388">
        <v>0.42562506986251603</v>
      </c>
    </row>
    <row r="4389" spans="1:14">
      <c r="A4389" t="s">
        <v>4018</v>
      </c>
      <c r="B4389">
        <v>8</v>
      </c>
      <c r="C4389">
        <v>134763303</v>
      </c>
      <c r="D4389">
        <v>135775546</v>
      </c>
      <c r="E4389" t="s">
        <v>5197</v>
      </c>
      <c r="F4389">
        <v>0.45</v>
      </c>
      <c r="G4389" t="s">
        <v>5247</v>
      </c>
      <c r="H4389" t="s">
        <v>9460</v>
      </c>
      <c r="I4389" t="s">
        <v>14</v>
      </c>
      <c r="J4389" t="s">
        <v>3822</v>
      </c>
      <c r="K4389">
        <v>16</v>
      </c>
      <c r="L4389" t="s">
        <v>4469</v>
      </c>
      <c r="M4389">
        <v>0.24056486479730299</v>
      </c>
      <c r="N4389">
        <v>0.67879590325614103</v>
      </c>
    </row>
    <row r="4390" spans="1:14">
      <c r="A4390" t="s">
        <v>4019</v>
      </c>
      <c r="B4390">
        <v>6</v>
      </c>
      <c r="C4390">
        <v>153073593</v>
      </c>
      <c r="D4390">
        <v>153394728</v>
      </c>
      <c r="E4390" t="s">
        <v>5196</v>
      </c>
      <c r="F4390">
        <v>0.33</v>
      </c>
      <c r="G4390" t="s">
        <v>5247</v>
      </c>
      <c r="H4390" t="s">
        <v>9461</v>
      </c>
      <c r="I4390" t="s">
        <v>14</v>
      </c>
      <c r="J4390" t="s">
        <v>3822</v>
      </c>
      <c r="K4390">
        <v>16</v>
      </c>
      <c r="L4390" t="s">
        <v>4487</v>
      </c>
      <c r="M4390">
        <v>0.15341403634209599</v>
      </c>
      <c r="N4390">
        <v>0.57241257503961196</v>
      </c>
    </row>
    <row r="4391" spans="1:14">
      <c r="A4391" t="s">
        <v>4020</v>
      </c>
      <c r="B4391">
        <v>4</v>
      </c>
      <c r="C4391">
        <v>6288259</v>
      </c>
      <c r="D4391">
        <v>6289986</v>
      </c>
      <c r="E4391" t="s">
        <v>5198</v>
      </c>
      <c r="F4391">
        <v>0.37</v>
      </c>
      <c r="G4391" t="s">
        <v>5247</v>
      </c>
      <c r="H4391" t="s">
        <v>9462</v>
      </c>
      <c r="I4391" t="s">
        <v>10</v>
      </c>
      <c r="J4391" t="s">
        <v>3822</v>
      </c>
      <c r="K4391">
        <v>6</v>
      </c>
      <c r="L4391" t="s">
        <v>4505</v>
      </c>
      <c r="M4391">
        <v>0.114864688988429</v>
      </c>
      <c r="N4391">
        <v>0.72662222586613401</v>
      </c>
    </row>
    <row r="4392" spans="1:14">
      <c r="A4392" t="s">
        <v>4020</v>
      </c>
      <c r="B4392">
        <v>4</v>
      </c>
      <c r="C4392">
        <v>6288259</v>
      </c>
      <c r="D4392">
        <v>6289986</v>
      </c>
      <c r="E4392" t="s">
        <v>5198</v>
      </c>
      <c r="F4392">
        <v>0.5</v>
      </c>
      <c r="G4392" t="s">
        <v>5247</v>
      </c>
      <c r="H4392" t="s">
        <v>9463</v>
      </c>
      <c r="I4392" t="s">
        <v>13</v>
      </c>
      <c r="J4392" t="s">
        <v>3822</v>
      </c>
      <c r="K4392">
        <v>7</v>
      </c>
      <c r="L4392" t="s">
        <v>4511</v>
      </c>
      <c r="M4392">
        <v>0.20237169360648499</v>
      </c>
      <c r="N4392">
        <v>0.79762830639351501</v>
      </c>
    </row>
    <row r="4393" spans="1:14">
      <c r="A4393" t="s">
        <v>4020</v>
      </c>
      <c r="B4393">
        <v>4</v>
      </c>
      <c r="C4393">
        <v>6288259</v>
      </c>
      <c r="D4393">
        <v>6289986</v>
      </c>
      <c r="E4393" t="s">
        <v>5198</v>
      </c>
      <c r="F4393">
        <v>0.4</v>
      </c>
      <c r="G4393" t="s">
        <v>5247</v>
      </c>
      <c r="H4393" t="s">
        <v>9464</v>
      </c>
      <c r="I4393" t="s">
        <v>14</v>
      </c>
      <c r="J4393" t="s">
        <v>3822</v>
      </c>
      <c r="K4393">
        <v>16</v>
      </c>
      <c r="L4393" t="s">
        <v>4530</v>
      </c>
      <c r="M4393">
        <v>0.20293368410163301</v>
      </c>
      <c r="N4393">
        <v>0.63578785200525401</v>
      </c>
    </row>
    <row r="4394" spans="1:14">
      <c r="A4394" t="s">
        <v>4021</v>
      </c>
      <c r="B4394">
        <v>2</v>
      </c>
      <c r="C4394">
        <v>212964997</v>
      </c>
      <c r="D4394">
        <v>213829721</v>
      </c>
      <c r="E4394" t="s">
        <v>5197</v>
      </c>
      <c r="F4394">
        <v>0.3</v>
      </c>
      <c r="G4394" t="s">
        <v>5247</v>
      </c>
      <c r="H4394" t="s">
        <v>9465</v>
      </c>
      <c r="I4394" t="s">
        <v>10</v>
      </c>
      <c r="J4394" t="s">
        <v>3822</v>
      </c>
      <c r="K4394">
        <v>5</v>
      </c>
      <c r="L4394" t="s">
        <v>4560</v>
      </c>
      <c r="M4394">
        <v>7.2584039985663401E-2</v>
      </c>
      <c r="N4394">
        <v>0.70120894592760696</v>
      </c>
    </row>
    <row r="4395" spans="1:14">
      <c r="A4395" t="s">
        <v>4021</v>
      </c>
      <c r="B4395">
        <v>2</v>
      </c>
      <c r="C4395">
        <v>212964997</v>
      </c>
      <c r="D4395">
        <v>213829721</v>
      </c>
      <c r="E4395" t="s">
        <v>5197</v>
      </c>
      <c r="F4395">
        <v>0.17</v>
      </c>
      <c r="G4395" t="s">
        <v>5247</v>
      </c>
      <c r="H4395" t="s">
        <v>9466</v>
      </c>
      <c r="I4395" t="s">
        <v>14</v>
      </c>
      <c r="J4395" t="s">
        <v>3822</v>
      </c>
      <c r="K4395">
        <v>16</v>
      </c>
      <c r="L4395" t="s">
        <v>4509</v>
      </c>
      <c r="M4395">
        <v>5.668995858446E-2</v>
      </c>
      <c r="N4395">
        <v>0.41109111056826803</v>
      </c>
    </row>
    <row r="4396" spans="1:14">
      <c r="A4396" t="s">
        <v>4022</v>
      </c>
      <c r="B4396">
        <v>6</v>
      </c>
      <c r="C4396">
        <v>163711969</v>
      </c>
      <c r="D4396">
        <v>164133001</v>
      </c>
      <c r="E4396" t="s">
        <v>5197</v>
      </c>
      <c r="F4396">
        <v>0.35</v>
      </c>
      <c r="G4396" t="s">
        <v>5247</v>
      </c>
      <c r="H4396" t="s">
        <v>9467</v>
      </c>
      <c r="I4396" t="s">
        <v>10</v>
      </c>
      <c r="J4396" t="s">
        <v>3822</v>
      </c>
      <c r="K4396">
        <v>5</v>
      </c>
      <c r="L4396" t="s">
        <v>4489</v>
      </c>
      <c r="M4396">
        <v>9.4092631159024706E-2</v>
      </c>
      <c r="N4396">
        <v>0.73625210827592802</v>
      </c>
    </row>
    <row r="4397" spans="1:14">
      <c r="A4397" t="s">
        <v>4022</v>
      </c>
      <c r="B4397">
        <v>6</v>
      </c>
      <c r="C4397">
        <v>163711969</v>
      </c>
      <c r="D4397">
        <v>164133001</v>
      </c>
      <c r="E4397" t="s">
        <v>5197</v>
      </c>
      <c r="F4397">
        <v>0.81</v>
      </c>
      <c r="G4397" t="s">
        <v>5247</v>
      </c>
      <c r="H4397" t="s">
        <v>9468</v>
      </c>
      <c r="I4397" t="s">
        <v>14</v>
      </c>
      <c r="J4397" t="s">
        <v>3822</v>
      </c>
      <c r="K4397">
        <v>16</v>
      </c>
      <c r="L4397" t="s">
        <v>4513</v>
      </c>
      <c r="M4397">
        <v>0.56722925081987297</v>
      </c>
      <c r="N4397">
        <v>0.93273398724877699</v>
      </c>
    </row>
    <row r="4398" spans="1:14">
      <c r="A4398" t="s">
        <v>4023</v>
      </c>
      <c r="B4398">
        <v>6</v>
      </c>
      <c r="C4398">
        <v>20657634</v>
      </c>
      <c r="D4398">
        <v>20657865</v>
      </c>
      <c r="E4398" t="s">
        <v>5198</v>
      </c>
      <c r="F4398">
        <v>0.51</v>
      </c>
      <c r="G4398" t="s">
        <v>5247</v>
      </c>
      <c r="H4398" t="s">
        <v>9469</v>
      </c>
      <c r="I4398" t="s">
        <v>13</v>
      </c>
      <c r="J4398" t="s">
        <v>3822</v>
      </c>
      <c r="K4398">
        <v>5</v>
      </c>
      <c r="L4398" t="s">
        <v>4514</v>
      </c>
      <c r="M4398">
        <v>0.17611603435289999</v>
      </c>
      <c r="N4398">
        <v>0.83519431635143704</v>
      </c>
    </row>
    <row r="4399" spans="1:14">
      <c r="A4399" t="s">
        <v>4023</v>
      </c>
      <c r="B4399">
        <v>6</v>
      </c>
      <c r="C4399">
        <v>20657634</v>
      </c>
      <c r="D4399">
        <v>20657865</v>
      </c>
      <c r="E4399" t="s">
        <v>5198</v>
      </c>
      <c r="F4399">
        <v>0.23</v>
      </c>
      <c r="G4399" t="s">
        <v>5247</v>
      </c>
      <c r="H4399" t="s">
        <v>9470</v>
      </c>
      <c r="I4399" t="s">
        <v>14</v>
      </c>
      <c r="J4399" t="s">
        <v>3822</v>
      </c>
      <c r="K4399">
        <v>16</v>
      </c>
      <c r="L4399" t="s">
        <v>4478</v>
      </c>
      <c r="M4399">
        <v>8.9866955870574194E-2</v>
      </c>
      <c r="N4399">
        <v>0.47468119161802202</v>
      </c>
    </row>
    <row r="4400" spans="1:14">
      <c r="A4400" t="s">
        <v>4024</v>
      </c>
      <c r="B4400">
        <v>6</v>
      </c>
      <c r="C4400">
        <v>160349280</v>
      </c>
      <c r="D4400">
        <v>160770312</v>
      </c>
      <c r="E4400" t="s">
        <v>5196</v>
      </c>
      <c r="F4400">
        <v>0.24</v>
      </c>
      <c r="G4400" t="s">
        <v>5247</v>
      </c>
      <c r="H4400" t="s">
        <v>9471</v>
      </c>
      <c r="I4400" t="s">
        <v>10</v>
      </c>
      <c r="J4400" t="s">
        <v>3822</v>
      </c>
      <c r="K4400">
        <v>6</v>
      </c>
      <c r="L4400" t="s">
        <v>4449</v>
      </c>
      <c r="M4400">
        <v>5.6010877331179501E-2</v>
      </c>
      <c r="N4400">
        <v>0.62696295237794697</v>
      </c>
    </row>
    <row r="4401" spans="1:14">
      <c r="A4401" t="s">
        <v>4024</v>
      </c>
      <c r="B4401">
        <v>6</v>
      </c>
      <c r="C4401">
        <v>160349280</v>
      </c>
      <c r="D4401">
        <v>160770312</v>
      </c>
      <c r="E4401" t="s">
        <v>5196</v>
      </c>
      <c r="F4401">
        <v>0</v>
      </c>
      <c r="G4401" t="s">
        <v>5247</v>
      </c>
      <c r="H4401" t="s">
        <v>9472</v>
      </c>
      <c r="I4401" t="s">
        <v>13</v>
      </c>
      <c r="J4401" t="s">
        <v>3822</v>
      </c>
      <c r="K4401">
        <v>5</v>
      </c>
      <c r="L4401" t="s">
        <v>5247</v>
      </c>
      <c r="M4401">
        <v>3.1392529421349397E-17</v>
      </c>
      <c r="N4401">
        <v>0.43448246478317498</v>
      </c>
    </row>
    <row r="4402" spans="1:14">
      <c r="A4402" t="s">
        <v>4024</v>
      </c>
      <c r="B4402">
        <v>6</v>
      </c>
      <c r="C4402">
        <v>160349280</v>
      </c>
      <c r="D4402">
        <v>160770312</v>
      </c>
      <c r="E4402" t="s">
        <v>5196</v>
      </c>
      <c r="F4402">
        <v>0.59</v>
      </c>
      <c r="G4402" t="s">
        <v>5247</v>
      </c>
      <c r="H4402" t="s">
        <v>9473</v>
      </c>
      <c r="I4402" t="s">
        <v>14</v>
      </c>
      <c r="J4402" t="s">
        <v>3822</v>
      </c>
      <c r="K4402">
        <v>16</v>
      </c>
      <c r="L4402" t="s">
        <v>4468</v>
      </c>
      <c r="M4402">
        <v>0.35546400599137701</v>
      </c>
      <c r="N4402">
        <v>0.78968661151242403</v>
      </c>
    </row>
    <row r="4403" spans="1:14">
      <c r="A4403" t="s">
        <v>4025</v>
      </c>
      <c r="B4403">
        <v>20</v>
      </c>
      <c r="C4403">
        <v>44360627</v>
      </c>
      <c r="D4403">
        <v>42989267</v>
      </c>
      <c r="E4403" t="s">
        <v>5196</v>
      </c>
      <c r="F4403">
        <v>0.08</v>
      </c>
      <c r="G4403" t="s">
        <v>5247</v>
      </c>
      <c r="H4403" t="s">
        <v>9474</v>
      </c>
      <c r="I4403" t="s">
        <v>14</v>
      </c>
      <c r="J4403" t="s">
        <v>3822</v>
      </c>
      <c r="K4403">
        <v>16</v>
      </c>
      <c r="L4403" t="s">
        <v>4447</v>
      </c>
      <c r="M4403">
        <v>1.6879457268963199E-2</v>
      </c>
      <c r="N4403">
        <v>0.305750994379963</v>
      </c>
    </row>
    <row r="4404" spans="1:14">
      <c r="A4404" t="s">
        <v>4026</v>
      </c>
      <c r="B4404">
        <v>4</v>
      </c>
      <c r="C4404">
        <v>128103118</v>
      </c>
      <c r="D4404">
        <v>129024273</v>
      </c>
      <c r="E4404" t="s">
        <v>5197</v>
      </c>
      <c r="F4404">
        <v>0.56999999999999995</v>
      </c>
      <c r="G4404" t="s">
        <v>5247</v>
      </c>
      <c r="H4404" t="s">
        <v>9475</v>
      </c>
      <c r="I4404" t="s">
        <v>14</v>
      </c>
      <c r="J4404" t="s">
        <v>3822</v>
      </c>
      <c r="K4404">
        <v>16</v>
      </c>
      <c r="L4404" t="s">
        <v>4517</v>
      </c>
      <c r="M4404">
        <v>0.338188639458672</v>
      </c>
      <c r="N4404">
        <v>0.77470628526650698</v>
      </c>
    </row>
    <row r="4405" spans="1:14">
      <c r="A4405" t="s">
        <v>4027</v>
      </c>
      <c r="B4405">
        <v>14</v>
      </c>
      <c r="C4405">
        <v>69059590</v>
      </c>
      <c r="D4405">
        <v>69526307</v>
      </c>
      <c r="E4405" t="s">
        <v>5197</v>
      </c>
      <c r="F4405">
        <v>0.79</v>
      </c>
      <c r="G4405" t="s">
        <v>5247</v>
      </c>
      <c r="H4405" t="s">
        <v>9476</v>
      </c>
      <c r="I4405" t="s">
        <v>14</v>
      </c>
      <c r="J4405" t="s">
        <v>3822</v>
      </c>
      <c r="K4405">
        <v>16</v>
      </c>
      <c r="L4405" t="s">
        <v>4542</v>
      </c>
      <c r="M4405">
        <v>0.54604559112231998</v>
      </c>
      <c r="N4405">
        <v>0.92166195416770602</v>
      </c>
    </row>
    <row r="4406" spans="1:14">
      <c r="A4406" t="s">
        <v>4028</v>
      </c>
      <c r="B4406">
        <v>10</v>
      </c>
      <c r="C4406">
        <v>113120583</v>
      </c>
      <c r="D4406">
        <v>114880342</v>
      </c>
      <c r="E4406" t="s">
        <v>5197</v>
      </c>
      <c r="F4406">
        <v>0.21</v>
      </c>
      <c r="G4406" t="s">
        <v>5247</v>
      </c>
      <c r="H4406" t="s">
        <v>9477</v>
      </c>
      <c r="I4406" t="s">
        <v>14</v>
      </c>
      <c r="J4406" t="s">
        <v>3822</v>
      </c>
      <c r="K4406">
        <v>16</v>
      </c>
      <c r="L4406" t="s">
        <v>4442</v>
      </c>
      <c r="M4406">
        <v>7.8338045832293507E-2</v>
      </c>
      <c r="N4406">
        <v>0.45395440887768002</v>
      </c>
    </row>
    <row r="4407" spans="1:14">
      <c r="A4407" t="s">
        <v>4029</v>
      </c>
      <c r="B4407">
        <v>17</v>
      </c>
      <c r="C4407">
        <v>17758488</v>
      </c>
      <c r="D4407">
        <v>17661802</v>
      </c>
      <c r="E4407" t="s">
        <v>5196</v>
      </c>
      <c r="F4407">
        <v>0.3</v>
      </c>
      <c r="G4407" t="s">
        <v>5247</v>
      </c>
      <c r="H4407" t="s">
        <v>9478</v>
      </c>
      <c r="I4407" t="s">
        <v>14</v>
      </c>
      <c r="J4407" t="s">
        <v>3822</v>
      </c>
      <c r="K4407">
        <v>16</v>
      </c>
      <c r="L4407" t="s">
        <v>4560</v>
      </c>
      <c r="M4407">
        <v>0.13339990969917401</v>
      </c>
      <c r="N4407">
        <v>0.54404316251460105</v>
      </c>
    </row>
    <row r="4408" spans="1:14">
      <c r="A4408" t="s">
        <v>4030</v>
      </c>
      <c r="B4408">
        <v>6</v>
      </c>
      <c r="C4408">
        <v>107110484</v>
      </c>
      <c r="D4408">
        <v>107431688</v>
      </c>
      <c r="E4408" t="s">
        <v>5198</v>
      </c>
      <c r="F4408">
        <v>0.64</v>
      </c>
      <c r="G4408" t="s">
        <v>5247</v>
      </c>
      <c r="H4408" t="s">
        <v>9479</v>
      </c>
      <c r="I4408" t="s">
        <v>14</v>
      </c>
      <c r="J4408" t="s">
        <v>3822</v>
      </c>
      <c r="K4408">
        <v>16</v>
      </c>
      <c r="L4408" t="s">
        <v>4473</v>
      </c>
      <c r="M4408">
        <v>0.399958561694371</v>
      </c>
      <c r="N4408">
        <v>0.82583128775598702</v>
      </c>
    </row>
    <row r="4409" spans="1:14">
      <c r="A4409" t="s">
        <v>4031</v>
      </c>
      <c r="B4409">
        <v>8</v>
      </c>
      <c r="C4409">
        <v>96126510</v>
      </c>
      <c r="D4409">
        <v>97138738</v>
      </c>
      <c r="E4409" t="s">
        <v>5198</v>
      </c>
      <c r="F4409">
        <v>0.28000000000000003</v>
      </c>
      <c r="G4409" t="s">
        <v>5247</v>
      </c>
      <c r="H4409" t="s">
        <v>9480</v>
      </c>
      <c r="I4409" t="s">
        <v>14</v>
      </c>
      <c r="J4409" t="s">
        <v>3822</v>
      </c>
      <c r="K4409">
        <v>16</v>
      </c>
      <c r="L4409" t="s">
        <v>4558</v>
      </c>
      <c r="M4409">
        <v>0.120490916853126</v>
      </c>
      <c r="N4409">
        <v>0.52469646258202596</v>
      </c>
    </row>
    <row r="4410" spans="1:14">
      <c r="A4410" t="s">
        <v>4032</v>
      </c>
      <c r="B4410">
        <v>15</v>
      </c>
      <c r="C4410">
        <v>53455031</v>
      </c>
      <c r="D4410">
        <v>53747228</v>
      </c>
      <c r="E4410" t="s">
        <v>5198</v>
      </c>
      <c r="F4410">
        <v>0</v>
      </c>
      <c r="G4410" t="s">
        <v>5247</v>
      </c>
      <c r="H4410" t="s">
        <v>9481</v>
      </c>
      <c r="I4410" t="s">
        <v>14</v>
      </c>
      <c r="J4410" t="s">
        <v>3822</v>
      </c>
      <c r="K4410">
        <v>16</v>
      </c>
      <c r="L4410" t="s">
        <v>5247</v>
      </c>
      <c r="M4410">
        <v>0</v>
      </c>
      <c r="N4410">
        <v>0.193607680534436</v>
      </c>
    </row>
    <row r="4411" spans="1:14">
      <c r="A4411" t="s">
        <v>4033</v>
      </c>
      <c r="B4411">
        <v>7</v>
      </c>
      <c r="C4411">
        <v>56003690</v>
      </c>
      <c r="D4411">
        <v>56071383</v>
      </c>
      <c r="E4411" t="s">
        <v>5196</v>
      </c>
      <c r="F4411">
        <v>0</v>
      </c>
      <c r="G4411" t="s">
        <v>5247</v>
      </c>
      <c r="H4411" t="s">
        <v>9381</v>
      </c>
      <c r="I4411" t="s">
        <v>14</v>
      </c>
      <c r="J4411" t="s">
        <v>3822</v>
      </c>
      <c r="K4411">
        <v>16</v>
      </c>
      <c r="L4411" t="s">
        <v>5247</v>
      </c>
      <c r="M4411">
        <v>0</v>
      </c>
      <c r="N4411">
        <v>0.193607680534436</v>
      </c>
    </row>
    <row r="4412" spans="1:14">
      <c r="A4412" t="s">
        <v>4034</v>
      </c>
      <c r="B4412">
        <v>6</v>
      </c>
      <c r="C4412">
        <v>111417590</v>
      </c>
      <c r="D4412">
        <v>111738793</v>
      </c>
      <c r="E4412" t="s">
        <v>5197</v>
      </c>
      <c r="F4412">
        <v>0.05</v>
      </c>
      <c r="G4412" t="s">
        <v>5247</v>
      </c>
      <c r="H4412" t="s">
        <v>9482</v>
      </c>
      <c r="I4412" t="s">
        <v>14</v>
      </c>
      <c r="J4412" t="s">
        <v>3822</v>
      </c>
      <c r="K4412">
        <v>16</v>
      </c>
      <c r="L4412" t="s">
        <v>4544</v>
      </c>
      <c r="M4412">
        <v>7.5593352321114398E-3</v>
      </c>
      <c r="N4412">
        <v>0.26668757724888098</v>
      </c>
    </row>
    <row r="4413" spans="1:14">
      <c r="A4413" t="s">
        <v>4035</v>
      </c>
      <c r="B4413">
        <v>12</v>
      </c>
      <c r="C4413">
        <v>120994314</v>
      </c>
      <c r="D4413">
        <v>121432117</v>
      </c>
      <c r="E4413" t="s">
        <v>5198</v>
      </c>
      <c r="F4413">
        <v>0.63</v>
      </c>
      <c r="G4413" t="s">
        <v>5247</v>
      </c>
      <c r="H4413" t="s">
        <v>9483</v>
      </c>
      <c r="I4413" t="s">
        <v>14</v>
      </c>
      <c r="J4413" t="s">
        <v>3822</v>
      </c>
      <c r="K4413">
        <v>16</v>
      </c>
      <c r="L4413" t="s">
        <v>4480</v>
      </c>
      <c r="M4413">
        <v>0.39090711596247002</v>
      </c>
      <c r="N4413">
        <v>0.81875488709857702</v>
      </c>
    </row>
    <row r="4414" spans="1:14">
      <c r="A4414" t="s">
        <v>4036</v>
      </c>
      <c r="B4414">
        <v>17</v>
      </c>
      <c r="C4414">
        <v>54063444</v>
      </c>
      <c r="D4414">
        <v>52140805</v>
      </c>
      <c r="E4414" t="s">
        <v>5198</v>
      </c>
      <c r="F4414">
        <v>0</v>
      </c>
      <c r="G4414" t="s">
        <v>5247</v>
      </c>
      <c r="H4414" t="s">
        <v>6860</v>
      </c>
      <c r="I4414" t="s">
        <v>14</v>
      </c>
      <c r="J4414" t="s">
        <v>3822</v>
      </c>
      <c r="K4414">
        <v>16</v>
      </c>
      <c r="L4414" t="s">
        <v>5247</v>
      </c>
      <c r="M4414">
        <v>0</v>
      </c>
      <c r="N4414">
        <v>0.193607680534436</v>
      </c>
    </row>
    <row r="4415" spans="1:14">
      <c r="A4415" t="s">
        <v>4037</v>
      </c>
      <c r="B4415">
        <v>13</v>
      </c>
      <c r="C4415">
        <v>32980164</v>
      </c>
      <c r="D4415">
        <v>33554302</v>
      </c>
      <c r="E4415" t="s">
        <v>5198</v>
      </c>
      <c r="F4415">
        <v>0</v>
      </c>
      <c r="G4415" t="s">
        <v>5247</v>
      </c>
      <c r="H4415" t="s">
        <v>9484</v>
      </c>
      <c r="I4415" t="s">
        <v>10</v>
      </c>
      <c r="J4415" t="s">
        <v>3822</v>
      </c>
      <c r="K4415">
        <v>6</v>
      </c>
      <c r="L4415" t="s">
        <v>5247</v>
      </c>
      <c r="M4415">
        <v>0</v>
      </c>
      <c r="N4415">
        <v>0.39033428790216501</v>
      </c>
    </row>
    <row r="4416" spans="1:14">
      <c r="A4416" t="s">
        <v>4037</v>
      </c>
      <c r="B4416">
        <v>13</v>
      </c>
      <c r="C4416">
        <v>32980164</v>
      </c>
      <c r="D4416">
        <v>33554302</v>
      </c>
      <c r="E4416" t="s">
        <v>5198</v>
      </c>
      <c r="F4416">
        <v>0</v>
      </c>
      <c r="G4416" t="s">
        <v>5247</v>
      </c>
      <c r="H4416" t="s">
        <v>9485</v>
      </c>
      <c r="I4416" t="s">
        <v>13</v>
      </c>
      <c r="J4416" t="s">
        <v>3822</v>
      </c>
      <c r="K4416">
        <v>6</v>
      </c>
      <c r="L4416" t="s">
        <v>5247</v>
      </c>
      <c r="M4416">
        <v>0</v>
      </c>
      <c r="N4416">
        <v>0.39033428790216501</v>
      </c>
    </row>
    <row r="4417" spans="1:14">
      <c r="A4417" t="s">
        <v>4037</v>
      </c>
      <c r="B4417">
        <v>13</v>
      </c>
      <c r="C4417">
        <v>32980164</v>
      </c>
      <c r="D4417">
        <v>33554302</v>
      </c>
      <c r="E4417" t="s">
        <v>5198</v>
      </c>
      <c r="F4417">
        <v>0.27</v>
      </c>
      <c r="G4417" t="s">
        <v>5247</v>
      </c>
      <c r="H4417" t="s">
        <v>9486</v>
      </c>
      <c r="I4417" t="s">
        <v>14</v>
      </c>
      <c r="J4417" t="s">
        <v>3822</v>
      </c>
      <c r="K4417">
        <v>16</v>
      </c>
      <c r="L4417" t="s">
        <v>4541</v>
      </c>
      <c r="M4417">
        <v>0.114172650502742</v>
      </c>
      <c r="N4417">
        <v>0.514886882543099</v>
      </c>
    </row>
    <row r="4418" spans="1:14">
      <c r="A4418" t="s">
        <v>4038</v>
      </c>
      <c r="B4418">
        <v>3</v>
      </c>
      <c r="C4418">
        <v>173992905</v>
      </c>
      <c r="D4418">
        <v>173710695</v>
      </c>
      <c r="E4418" t="s">
        <v>5197</v>
      </c>
      <c r="F4418">
        <v>0.64</v>
      </c>
      <c r="G4418" t="s">
        <v>5247</v>
      </c>
      <c r="H4418" t="s">
        <v>9487</v>
      </c>
      <c r="I4418" t="s">
        <v>14</v>
      </c>
      <c r="J4418" t="s">
        <v>3822</v>
      </c>
      <c r="K4418">
        <v>16</v>
      </c>
      <c r="L4418" t="s">
        <v>4473</v>
      </c>
      <c r="M4418">
        <v>0.399958561694371</v>
      </c>
      <c r="N4418">
        <v>0.82583128775598702</v>
      </c>
    </row>
    <row r="4419" spans="1:14">
      <c r="A4419" t="s">
        <v>4039</v>
      </c>
      <c r="B4419">
        <v>8</v>
      </c>
      <c r="C4419">
        <v>10117074</v>
      </c>
      <c r="D4419">
        <v>9974584</v>
      </c>
      <c r="E4419" t="s">
        <v>5198</v>
      </c>
      <c r="F4419">
        <v>0.61</v>
      </c>
      <c r="G4419" t="s">
        <v>5247</v>
      </c>
      <c r="H4419" t="s">
        <v>9488</v>
      </c>
      <c r="I4419" t="s">
        <v>10</v>
      </c>
      <c r="J4419" t="s">
        <v>3822</v>
      </c>
      <c r="K4419">
        <v>5</v>
      </c>
      <c r="L4419" t="s">
        <v>4452</v>
      </c>
      <c r="M4419">
        <v>0.237172229157672</v>
      </c>
      <c r="N4419">
        <v>0.88724162859002897</v>
      </c>
    </row>
    <row r="4420" spans="1:14">
      <c r="A4420" t="s">
        <v>4039</v>
      </c>
      <c r="B4420">
        <v>8</v>
      </c>
      <c r="C4420">
        <v>10117074</v>
      </c>
      <c r="D4420">
        <v>9974584</v>
      </c>
      <c r="E4420" t="s">
        <v>5198</v>
      </c>
      <c r="F4420">
        <v>0.62</v>
      </c>
      <c r="G4420" t="s">
        <v>5247</v>
      </c>
      <c r="H4420" t="s">
        <v>9489</v>
      </c>
      <c r="I4420" t="s">
        <v>14</v>
      </c>
      <c r="J4420" t="s">
        <v>3822</v>
      </c>
      <c r="K4420">
        <v>16</v>
      </c>
      <c r="L4420" t="s">
        <v>4522</v>
      </c>
      <c r="M4420">
        <v>0.38193286741273502</v>
      </c>
      <c r="N4420">
        <v>0.81160128925899999</v>
      </c>
    </row>
    <row r="4421" spans="1:14">
      <c r="A4421" t="s">
        <v>4040</v>
      </c>
      <c r="B4421">
        <v>1</v>
      </c>
      <c r="C4421">
        <v>20361859</v>
      </c>
      <c r="D4421">
        <v>20688352</v>
      </c>
      <c r="E4421" t="s">
        <v>5197</v>
      </c>
      <c r="F4421">
        <v>0.79</v>
      </c>
      <c r="G4421" t="s">
        <v>5247</v>
      </c>
      <c r="H4421" t="s">
        <v>9490</v>
      </c>
      <c r="I4421" t="s">
        <v>14</v>
      </c>
      <c r="J4421" t="s">
        <v>3822</v>
      </c>
      <c r="K4421">
        <v>16</v>
      </c>
      <c r="L4421" t="s">
        <v>4542</v>
      </c>
      <c r="M4421">
        <v>0.54604559112231998</v>
      </c>
      <c r="N4421">
        <v>0.92166195416770602</v>
      </c>
    </row>
    <row r="4422" spans="1:14">
      <c r="A4422" t="s">
        <v>4041</v>
      </c>
      <c r="B4422">
        <v>20</v>
      </c>
      <c r="C4422">
        <v>46969925</v>
      </c>
      <c r="D4422">
        <v>45598564</v>
      </c>
      <c r="E4422" t="s">
        <v>5198</v>
      </c>
      <c r="F4422">
        <v>0.62</v>
      </c>
      <c r="G4422" t="s">
        <v>5247</v>
      </c>
      <c r="H4422" t="s">
        <v>9491</v>
      </c>
      <c r="I4422" t="s">
        <v>14</v>
      </c>
      <c r="J4422" t="s">
        <v>3822</v>
      </c>
      <c r="K4422">
        <v>16</v>
      </c>
      <c r="L4422" t="s">
        <v>4522</v>
      </c>
      <c r="M4422">
        <v>0.38193286741273502</v>
      </c>
      <c r="N4422">
        <v>0.81160128925899999</v>
      </c>
    </row>
    <row r="4423" spans="1:14">
      <c r="A4423" t="s">
        <v>4042</v>
      </c>
      <c r="B4423">
        <v>20</v>
      </c>
      <c r="C4423">
        <v>49974254</v>
      </c>
      <c r="D4423">
        <v>48590791</v>
      </c>
      <c r="E4423" t="s">
        <v>5198</v>
      </c>
      <c r="F4423">
        <v>0.68</v>
      </c>
      <c r="G4423" t="s">
        <v>5247</v>
      </c>
      <c r="H4423" t="s">
        <v>9492</v>
      </c>
      <c r="I4423" t="s">
        <v>14</v>
      </c>
      <c r="J4423" t="s">
        <v>3822</v>
      </c>
      <c r="K4423">
        <v>16</v>
      </c>
      <c r="L4423" t="s">
        <v>4528</v>
      </c>
      <c r="M4423">
        <v>0.43695957364105598</v>
      </c>
      <c r="N4423">
        <v>0.85334166136654699</v>
      </c>
    </row>
    <row r="4424" spans="1:14">
      <c r="A4424" t="s">
        <v>4043</v>
      </c>
      <c r="B4424">
        <v>20</v>
      </c>
      <c r="C4424">
        <v>43602055</v>
      </c>
      <c r="D4424">
        <v>42230695</v>
      </c>
      <c r="E4424" t="s">
        <v>5197</v>
      </c>
      <c r="F4424">
        <v>0.72</v>
      </c>
      <c r="G4424" t="s">
        <v>5247</v>
      </c>
      <c r="H4424" t="s">
        <v>9493</v>
      </c>
      <c r="I4424" t="s">
        <v>13</v>
      </c>
      <c r="J4424" t="s">
        <v>3822</v>
      </c>
      <c r="K4424">
        <v>5</v>
      </c>
      <c r="L4424" t="s">
        <v>4516</v>
      </c>
      <c r="M4424">
        <v>0.313402000271231</v>
      </c>
      <c r="N4424">
        <v>0.93542571522417295</v>
      </c>
    </row>
    <row r="4425" spans="1:14">
      <c r="A4425" t="s">
        <v>4043</v>
      </c>
      <c r="B4425">
        <v>20</v>
      </c>
      <c r="C4425">
        <v>43602055</v>
      </c>
      <c r="D4425">
        <v>42230695</v>
      </c>
      <c r="E4425" t="s">
        <v>5197</v>
      </c>
      <c r="F4425">
        <v>0.91</v>
      </c>
      <c r="G4425" t="s">
        <v>5247</v>
      </c>
      <c r="H4425" t="s">
        <v>9494</v>
      </c>
      <c r="I4425" t="s">
        <v>14</v>
      </c>
      <c r="J4425" t="s">
        <v>3822</v>
      </c>
      <c r="K4425">
        <v>16</v>
      </c>
      <c r="L4425" t="s">
        <v>4534</v>
      </c>
      <c r="M4425">
        <v>0.68176683412285399</v>
      </c>
      <c r="N4425">
        <v>0.97947486783890803</v>
      </c>
    </row>
    <row r="4426" spans="1:14">
      <c r="A4426" t="s">
        <v>4044</v>
      </c>
      <c r="B4426">
        <v>20</v>
      </c>
      <c r="C4426">
        <v>10771962</v>
      </c>
      <c r="D4426">
        <v>10752610</v>
      </c>
      <c r="E4426" t="s">
        <v>5195</v>
      </c>
      <c r="F4426">
        <v>0.1</v>
      </c>
      <c r="G4426" t="s">
        <v>5247</v>
      </c>
      <c r="H4426" t="s">
        <v>9495</v>
      </c>
      <c r="I4426" t="s">
        <v>14</v>
      </c>
      <c r="J4426" t="s">
        <v>3822</v>
      </c>
      <c r="K4426">
        <v>16</v>
      </c>
      <c r="L4426" t="s">
        <v>4482</v>
      </c>
      <c r="M4426">
        <v>2.44002001745738E-2</v>
      </c>
      <c r="N4426">
        <v>0.33048594425297501</v>
      </c>
    </row>
    <row r="4427" spans="1:14">
      <c r="A4427" t="s">
        <v>4045</v>
      </c>
      <c r="B4427">
        <v>7</v>
      </c>
      <c r="C4427">
        <v>128121865</v>
      </c>
      <c r="D4427">
        <v>127761917</v>
      </c>
      <c r="E4427" t="s">
        <v>5196</v>
      </c>
      <c r="F4427">
        <v>0</v>
      </c>
      <c r="G4427" t="s">
        <v>5247</v>
      </c>
      <c r="H4427" t="s">
        <v>8079</v>
      </c>
      <c r="I4427" t="s">
        <v>14</v>
      </c>
      <c r="J4427" t="s">
        <v>3822</v>
      </c>
      <c r="K4427">
        <v>16</v>
      </c>
      <c r="L4427" t="s">
        <v>5247</v>
      </c>
      <c r="M4427">
        <v>0</v>
      </c>
      <c r="N4427">
        <v>0.193607680534436</v>
      </c>
    </row>
    <row r="4428" spans="1:14">
      <c r="A4428" t="s">
        <v>4046</v>
      </c>
      <c r="B4428">
        <v>16</v>
      </c>
      <c r="C4428">
        <v>20381093</v>
      </c>
      <c r="D4428">
        <v>20392415</v>
      </c>
      <c r="E4428" t="s">
        <v>5198</v>
      </c>
      <c r="F4428">
        <v>0.64</v>
      </c>
      <c r="G4428" t="s">
        <v>5247</v>
      </c>
      <c r="H4428" t="s">
        <v>9496</v>
      </c>
      <c r="I4428" t="s">
        <v>14</v>
      </c>
      <c r="J4428" t="s">
        <v>3822</v>
      </c>
      <c r="K4428">
        <v>16</v>
      </c>
      <c r="L4428" t="s">
        <v>4473</v>
      </c>
      <c r="M4428">
        <v>0.399958561694371</v>
      </c>
      <c r="N4428">
        <v>0.82583128775598702</v>
      </c>
    </row>
    <row r="4429" spans="1:14">
      <c r="A4429" t="s">
        <v>4047</v>
      </c>
      <c r="B4429">
        <v>18</v>
      </c>
      <c r="C4429">
        <v>38698745</v>
      </c>
      <c r="D4429">
        <v>36278709</v>
      </c>
      <c r="E4429" t="s">
        <v>5197</v>
      </c>
      <c r="F4429">
        <v>0</v>
      </c>
      <c r="G4429" t="s">
        <v>5247</v>
      </c>
      <c r="H4429" t="s">
        <v>9497</v>
      </c>
      <c r="I4429" t="s">
        <v>14</v>
      </c>
      <c r="J4429" t="s">
        <v>3822</v>
      </c>
      <c r="K4429">
        <v>16</v>
      </c>
      <c r="L4429" t="s">
        <v>5247</v>
      </c>
      <c r="M4429">
        <v>0</v>
      </c>
      <c r="N4429">
        <v>0.193607680534436</v>
      </c>
    </row>
    <row r="4430" spans="1:14">
      <c r="A4430" t="s">
        <v>4048</v>
      </c>
      <c r="B4430">
        <v>8</v>
      </c>
      <c r="C4430">
        <v>56570454</v>
      </c>
      <c r="D4430">
        <v>57483013</v>
      </c>
      <c r="E4430" t="s">
        <v>5197</v>
      </c>
      <c r="F4430">
        <v>0.62</v>
      </c>
      <c r="G4430" t="s">
        <v>5247</v>
      </c>
      <c r="H4430" t="s">
        <v>9498</v>
      </c>
      <c r="I4430" t="s">
        <v>14</v>
      </c>
      <c r="J4430" t="s">
        <v>3822</v>
      </c>
      <c r="K4430">
        <v>16</v>
      </c>
      <c r="L4430" t="s">
        <v>4522</v>
      </c>
      <c r="M4430">
        <v>0.38193286741273502</v>
      </c>
      <c r="N4430">
        <v>0.81160128925899999</v>
      </c>
    </row>
    <row r="4431" spans="1:14">
      <c r="A4431" t="s">
        <v>4049</v>
      </c>
      <c r="B4431">
        <v>9</v>
      </c>
      <c r="C4431">
        <v>95033139</v>
      </c>
      <c r="D4431">
        <v>97795421</v>
      </c>
      <c r="E4431" t="s">
        <v>5198</v>
      </c>
      <c r="F4431">
        <v>0</v>
      </c>
      <c r="G4431" t="s">
        <v>5247</v>
      </c>
      <c r="H4431" t="s">
        <v>9499</v>
      </c>
      <c r="I4431" t="s">
        <v>10</v>
      </c>
      <c r="J4431" t="s">
        <v>3822</v>
      </c>
      <c r="K4431">
        <v>6</v>
      </c>
      <c r="L4431" t="s">
        <v>5247</v>
      </c>
      <c r="M4431">
        <v>0</v>
      </c>
      <c r="N4431">
        <v>0.39033428790216501</v>
      </c>
    </row>
    <row r="4432" spans="1:14">
      <c r="A4432" t="s">
        <v>4049</v>
      </c>
      <c r="B4432">
        <v>9</v>
      </c>
      <c r="C4432">
        <v>95033139</v>
      </c>
      <c r="D4432">
        <v>97795421</v>
      </c>
      <c r="E4432" t="s">
        <v>5198</v>
      </c>
      <c r="F4432">
        <v>0</v>
      </c>
      <c r="G4432" t="s">
        <v>5247</v>
      </c>
      <c r="H4432" t="s">
        <v>9500</v>
      </c>
      <c r="I4432" t="s">
        <v>13</v>
      </c>
      <c r="J4432" t="s">
        <v>3822</v>
      </c>
      <c r="K4432">
        <v>7</v>
      </c>
      <c r="L4432" t="s">
        <v>5247</v>
      </c>
      <c r="M4432">
        <v>0</v>
      </c>
      <c r="N4432">
        <v>0.35433043506668699</v>
      </c>
    </row>
    <row r="4433" spans="1:14">
      <c r="A4433" t="s">
        <v>4049</v>
      </c>
      <c r="B4433">
        <v>9</v>
      </c>
      <c r="C4433">
        <v>95033139</v>
      </c>
      <c r="D4433">
        <v>97795421</v>
      </c>
      <c r="E4433" t="s">
        <v>5198</v>
      </c>
      <c r="F4433">
        <v>0</v>
      </c>
      <c r="G4433" t="s">
        <v>5247</v>
      </c>
      <c r="H4433" t="s">
        <v>9501</v>
      </c>
      <c r="I4433" t="s">
        <v>14</v>
      </c>
      <c r="J4433" t="s">
        <v>3822</v>
      </c>
      <c r="K4433">
        <v>16</v>
      </c>
      <c r="L4433" t="s">
        <v>5247</v>
      </c>
      <c r="M4433">
        <v>0</v>
      </c>
      <c r="N4433">
        <v>0.193607680534436</v>
      </c>
    </row>
    <row r="4434" spans="1:14">
      <c r="A4434" t="s">
        <v>4050</v>
      </c>
      <c r="B4434">
        <v>9</v>
      </c>
      <c r="C4434">
        <v>82697160</v>
      </c>
      <c r="D4434">
        <v>85312075</v>
      </c>
      <c r="E4434" t="s">
        <v>5198</v>
      </c>
      <c r="F4434">
        <v>0.82</v>
      </c>
      <c r="G4434" t="s">
        <v>5247</v>
      </c>
      <c r="H4434" t="s">
        <v>9502</v>
      </c>
      <c r="I4434" t="s">
        <v>14</v>
      </c>
      <c r="J4434" t="s">
        <v>3822</v>
      </c>
      <c r="K4434">
        <v>16</v>
      </c>
      <c r="L4434" t="s">
        <v>4551</v>
      </c>
      <c r="M4434">
        <v>0.57800430116298496</v>
      </c>
      <c r="N4434">
        <v>0.93808678329497597</v>
      </c>
    </row>
    <row r="4435" spans="1:14">
      <c r="A4435" t="s">
        <v>4051</v>
      </c>
      <c r="B4435">
        <v>13</v>
      </c>
      <c r="C4435">
        <v>45940357</v>
      </c>
      <c r="D4435">
        <v>46514492</v>
      </c>
      <c r="E4435" t="s">
        <v>5198</v>
      </c>
      <c r="F4435">
        <v>0.14000000000000001</v>
      </c>
      <c r="G4435" t="s">
        <v>5247</v>
      </c>
      <c r="H4435" t="s">
        <v>9503</v>
      </c>
      <c r="I4435" t="s">
        <v>14</v>
      </c>
      <c r="J4435" t="s">
        <v>3822</v>
      </c>
      <c r="K4435">
        <v>16</v>
      </c>
      <c r="L4435" t="s">
        <v>4454</v>
      </c>
      <c r="M4435">
        <v>4.1864672574284598E-2</v>
      </c>
      <c r="N4435">
        <v>0.37753285741051001</v>
      </c>
    </row>
    <row r="4436" spans="1:14">
      <c r="A4436" t="s">
        <v>4052</v>
      </c>
      <c r="B4436">
        <v>2</v>
      </c>
      <c r="C4436">
        <v>196087286</v>
      </c>
      <c r="D4436">
        <v>196952010</v>
      </c>
      <c r="E4436" t="s">
        <v>5197</v>
      </c>
      <c r="F4436">
        <v>0.32</v>
      </c>
      <c r="G4436" t="s">
        <v>5247</v>
      </c>
      <c r="H4436" t="s">
        <v>9504</v>
      </c>
      <c r="I4436" t="s">
        <v>10</v>
      </c>
      <c r="J4436" t="s">
        <v>3822</v>
      </c>
      <c r="K4436">
        <v>5</v>
      </c>
      <c r="L4436" t="s">
        <v>4450</v>
      </c>
      <c r="M4436">
        <v>8.0937723303773093E-2</v>
      </c>
      <c r="N4436">
        <v>0.71547596401817004</v>
      </c>
    </row>
    <row r="4437" spans="1:14">
      <c r="A4437" t="s">
        <v>4052</v>
      </c>
      <c r="B4437">
        <v>2</v>
      </c>
      <c r="C4437">
        <v>196087286</v>
      </c>
      <c r="D4437">
        <v>196952010</v>
      </c>
      <c r="E4437" t="s">
        <v>5197</v>
      </c>
      <c r="F4437">
        <v>0.01</v>
      </c>
      <c r="G4437" t="s">
        <v>5247</v>
      </c>
      <c r="H4437" t="s">
        <v>9505</v>
      </c>
      <c r="I4437" t="s">
        <v>14</v>
      </c>
      <c r="J4437" t="s">
        <v>3822</v>
      </c>
      <c r="K4437">
        <v>16</v>
      </c>
      <c r="L4437" t="s">
        <v>4525</v>
      </c>
      <c r="M4437">
        <v>3.8518796935948E-4</v>
      </c>
      <c r="N4437">
        <v>0.20935033895438801</v>
      </c>
    </row>
    <row r="4438" spans="1:14">
      <c r="A4438" t="s">
        <v>4053</v>
      </c>
      <c r="B4438">
        <v>2</v>
      </c>
      <c r="C4438">
        <v>178786227</v>
      </c>
      <c r="D4438">
        <v>179650954</v>
      </c>
      <c r="E4438" t="s">
        <v>5198</v>
      </c>
      <c r="F4438">
        <v>0.7</v>
      </c>
      <c r="G4438" t="s">
        <v>5247</v>
      </c>
      <c r="H4438" t="s">
        <v>9506</v>
      </c>
      <c r="I4438" t="s">
        <v>14</v>
      </c>
      <c r="J4438" t="s">
        <v>3822</v>
      </c>
      <c r="K4438">
        <v>16</v>
      </c>
      <c r="L4438" t="s">
        <v>4548</v>
      </c>
      <c r="M4438">
        <v>0.4559568374854</v>
      </c>
      <c r="N4438">
        <v>0.86660009030082596</v>
      </c>
    </row>
    <row r="4439" spans="1:14">
      <c r="A4439" t="s">
        <v>4054</v>
      </c>
      <c r="B4439">
        <v>2</v>
      </c>
      <c r="C4439">
        <v>145593156</v>
      </c>
      <c r="D4439">
        <v>146350724</v>
      </c>
      <c r="E4439" t="s">
        <v>5198</v>
      </c>
      <c r="F4439">
        <v>0.62</v>
      </c>
      <c r="G4439" t="s">
        <v>5247</v>
      </c>
      <c r="H4439" t="s">
        <v>9507</v>
      </c>
      <c r="I4439" t="s">
        <v>14</v>
      </c>
      <c r="J4439" t="s">
        <v>3822</v>
      </c>
      <c r="K4439">
        <v>16</v>
      </c>
      <c r="L4439" t="s">
        <v>4522</v>
      </c>
      <c r="M4439">
        <v>0.38193286741273502</v>
      </c>
      <c r="N4439">
        <v>0.81160128925899999</v>
      </c>
    </row>
    <row r="4440" spans="1:14">
      <c r="A4440" t="s">
        <v>4055</v>
      </c>
      <c r="B4440">
        <v>11</v>
      </c>
      <c r="C4440">
        <v>128529043</v>
      </c>
      <c r="D4440">
        <v>128398938</v>
      </c>
      <c r="E4440" t="s">
        <v>5195</v>
      </c>
      <c r="F4440">
        <v>0.7</v>
      </c>
      <c r="G4440" t="s">
        <v>5247</v>
      </c>
      <c r="H4440" t="s">
        <v>9508</v>
      </c>
      <c r="I4440" t="s">
        <v>10</v>
      </c>
      <c r="J4440" t="s">
        <v>3822</v>
      </c>
      <c r="K4440">
        <v>5</v>
      </c>
      <c r="L4440" t="s">
        <v>4548</v>
      </c>
      <c r="M4440">
        <v>0.29879105407239398</v>
      </c>
      <c r="N4440">
        <v>0.92741596001433702</v>
      </c>
    </row>
    <row r="4441" spans="1:14">
      <c r="A4441" t="s">
        <v>4055</v>
      </c>
      <c r="B4441">
        <v>11</v>
      </c>
      <c r="C4441">
        <v>128529043</v>
      </c>
      <c r="D4441">
        <v>128398938</v>
      </c>
      <c r="E4441" t="s">
        <v>5195</v>
      </c>
      <c r="F4441">
        <v>0.19</v>
      </c>
      <c r="G4441" t="s">
        <v>5247</v>
      </c>
      <c r="H4441" t="s">
        <v>9509</v>
      </c>
      <c r="I4441" t="s">
        <v>14</v>
      </c>
      <c r="J4441" t="s">
        <v>3822</v>
      </c>
      <c r="K4441">
        <v>16</v>
      </c>
      <c r="L4441" t="s">
        <v>4446</v>
      </c>
      <c r="M4441">
        <v>6.7266012751223195E-2</v>
      </c>
      <c r="N4441">
        <v>0.43277074918012698</v>
      </c>
    </row>
    <row r="4442" spans="1:14">
      <c r="A4442" t="s">
        <v>4056</v>
      </c>
      <c r="B4442">
        <v>11</v>
      </c>
      <c r="C4442">
        <v>17448596</v>
      </c>
      <c r="D4442">
        <v>17470143</v>
      </c>
      <c r="E4442" t="s">
        <v>5198</v>
      </c>
      <c r="F4442">
        <v>0</v>
      </c>
      <c r="G4442" t="s">
        <v>5247</v>
      </c>
      <c r="H4442" t="s">
        <v>7042</v>
      </c>
      <c r="I4442" t="s">
        <v>14</v>
      </c>
      <c r="J4442" t="s">
        <v>3822</v>
      </c>
      <c r="K4442">
        <v>16</v>
      </c>
      <c r="L4442" t="s">
        <v>5247</v>
      </c>
      <c r="M4442">
        <v>0</v>
      </c>
      <c r="N4442">
        <v>0.193607680534436</v>
      </c>
    </row>
    <row r="4443" spans="1:14">
      <c r="A4443" t="s">
        <v>4057</v>
      </c>
      <c r="B4443">
        <v>9</v>
      </c>
      <c r="C4443">
        <v>79293071</v>
      </c>
      <c r="D4443">
        <v>81907986</v>
      </c>
      <c r="E4443" t="s">
        <v>5198</v>
      </c>
      <c r="F4443">
        <v>0</v>
      </c>
      <c r="G4443" t="s">
        <v>5247</v>
      </c>
      <c r="H4443" t="s">
        <v>9510</v>
      </c>
      <c r="I4443" t="s">
        <v>14</v>
      </c>
      <c r="J4443" t="s">
        <v>3822</v>
      </c>
      <c r="K4443">
        <v>16</v>
      </c>
      <c r="L4443" t="s">
        <v>5247</v>
      </c>
      <c r="M4443">
        <v>0</v>
      </c>
      <c r="N4443">
        <v>0.193607680534436</v>
      </c>
    </row>
    <row r="4444" spans="1:14">
      <c r="A4444" t="s">
        <v>4058</v>
      </c>
      <c r="B4444">
        <v>17</v>
      </c>
      <c r="C4444">
        <v>42554255</v>
      </c>
      <c r="D4444">
        <v>40706273</v>
      </c>
      <c r="E4444" t="s">
        <v>5197</v>
      </c>
      <c r="F4444">
        <v>0.7</v>
      </c>
      <c r="G4444" t="s">
        <v>5247</v>
      </c>
      <c r="H4444" t="s">
        <v>9511</v>
      </c>
      <c r="I4444" t="s">
        <v>14</v>
      </c>
      <c r="J4444" t="s">
        <v>3822</v>
      </c>
      <c r="K4444">
        <v>16</v>
      </c>
      <c r="L4444" t="s">
        <v>4548</v>
      </c>
      <c r="M4444">
        <v>0.4559568374854</v>
      </c>
      <c r="N4444">
        <v>0.86660009030082596</v>
      </c>
    </row>
    <row r="4445" spans="1:14">
      <c r="A4445" t="s">
        <v>4059</v>
      </c>
      <c r="B4445">
        <v>6</v>
      </c>
      <c r="C4445">
        <v>20728282</v>
      </c>
      <c r="D4445">
        <v>20728513</v>
      </c>
      <c r="E4445" t="s">
        <v>5197</v>
      </c>
      <c r="F4445">
        <v>0.16</v>
      </c>
      <c r="G4445" t="s">
        <v>5247</v>
      </c>
      <c r="H4445" t="s">
        <v>9512</v>
      </c>
      <c r="I4445" t="s">
        <v>10</v>
      </c>
      <c r="J4445" t="s">
        <v>3822</v>
      </c>
      <c r="K4445">
        <v>5</v>
      </c>
      <c r="L4445" t="s">
        <v>4545</v>
      </c>
      <c r="M4445">
        <v>2.44982717590694E-2</v>
      </c>
      <c r="N4445">
        <v>0.59094980429348898</v>
      </c>
    </row>
    <row r="4446" spans="1:14">
      <c r="A4446" t="s">
        <v>4059</v>
      </c>
      <c r="B4446">
        <v>6</v>
      </c>
      <c r="C4446">
        <v>20728282</v>
      </c>
      <c r="D4446">
        <v>20728513</v>
      </c>
      <c r="E4446" t="s">
        <v>5197</v>
      </c>
      <c r="F4446">
        <v>0.59</v>
      </c>
      <c r="G4446" t="s">
        <v>5247</v>
      </c>
      <c r="H4446" t="s">
        <v>9513</v>
      </c>
      <c r="I4446" t="s">
        <v>14</v>
      </c>
      <c r="J4446" t="s">
        <v>3822</v>
      </c>
      <c r="K4446">
        <v>16</v>
      </c>
      <c r="L4446" t="s">
        <v>4468</v>
      </c>
      <c r="M4446">
        <v>0.35546400599137701</v>
      </c>
      <c r="N4446">
        <v>0.78968661151242403</v>
      </c>
    </row>
    <row r="4447" spans="1:14">
      <c r="A4447" t="s">
        <v>4060</v>
      </c>
      <c r="B4447">
        <v>7</v>
      </c>
      <c r="C4447">
        <v>69941675</v>
      </c>
      <c r="D4447">
        <v>69406661</v>
      </c>
      <c r="E4447" t="s">
        <v>5195</v>
      </c>
      <c r="F4447">
        <v>0.15</v>
      </c>
      <c r="G4447" t="s">
        <v>5247</v>
      </c>
      <c r="H4447" t="s">
        <v>9514</v>
      </c>
      <c r="I4447" t="s">
        <v>14</v>
      </c>
      <c r="J4447" t="s">
        <v>3822</v>
      </c>
      <c r="K4447">
        <v>16</v>
      </c>
      <c r="L4447" t="s">
        <v>4455</v>
      </c>
      <c r="M4447">
        <v>4.6658155288370001E-2</v>
      </c>
      <c r="N4447">
        <v>0.38886722108573502</v>
      </c>
    </row>
    <row r="4448" spans="1:14">
      <c r="A4448" t="s">
        <v>4061</v>
      </c>
      <c r="B4448">
        <v>10</v>
      </c>
      <c r="C4448">
        <v>79187681</v>
      </c>
      <c r="D4448">
        <v>80947438</v>
      </c>
      <c r="E4448" t="s">
        <v>5197</v>
      </c>
      <c r="F4448">
        <v>0.19</v>
      </c>
      <c r="G4448" t="s">
        <v>5247</v>
      </c>
      <c r="H4448" t="s">
        <v>9515</v>
      </c>
      <c r="I4448" t="s">
        <v>14</v>
      </c>
      <c r="J4448" t="s">
        <v>3822</v>
      </c>
      <c r="K4448">
        <v>16</v>
      </c>
      <c r="L4448" t="s">
        <v>4446</v>
      </c>
      <c r="M4448">
        <v>6.7266012751223195E-2</v>
      </c>
      <c r="N4448">
        <v>0.43277074918012698</v>
      </c>
    </row>
    <row r="4449" spans="1:14">
      <c r="A4449" t="s">
        <v>4062</v>
      </c>
      <c r="B4449">
        <v>9</v>
      </c>
      <c r="C4449">
        <v>123213118</v>
      </c>
      <c r="D4449">
        <v>125975397</v>
      </c>
      <c r="E4449" t="s">
        <v>5198</v>
      </c>
      <c r="F4449">
        <v>0.72</v>
      </c>
      <c r="G4449" t="s">
        <v>5247</v>
      </c>
      <c r="H4449" t="s">
        <v>9516</v>
      </c>
      <c r="I4449" t="s">
        <v>14</v>
      </c>
      <c r="J4449" t="s">
        <v>3822</v>
      </c>
      <c r="K4449">
        <v>16</v>
      </c>
      <c r="L4449" t="s">
        <v>4516</v>
      </c>
      <c r="M4449">
        <v>0.47530353741797399</v>
      </c>
      <c r="N4449">
        <v>0.87950908314687404</v>
      </c>
    </row>
    <row r="4450" spans="1:14">
      <c r="A4450" t="s">
        <v>4063</v>
      </c>
      <c r="B4450">
        <v>9</v>
      </c>
      <c r="C4450">
        <v>23358497</v>
      </c>
      <c r="D4450">
        <v>23358495</v>
      </c>
      <c r="E4450" t="s">
        <v>5198</v>
      </c>
      <c r="F4450">
        <v>0.63</v>
      </c>
      <c r="G4450" t="s">
        <v>5247</v>
      </c>
      <c r="H4450" t="s">
        <v>9517</v>
      </c>
      <c r="I4450" t="s">
        <v>14</v>
      </c>
      <c r="J4450" t="s">
        <v>3822</v>
      </c>
      <c r="K4450">
        <v>16</v>
      </c>
      <c r="L4450" t="s">
        <v>4480</v>
      </c>
      <c r="M4450">
        <v>0.39090711596247002</v>
      </c>
      <c r="N4450">
        <v>0.81875488709857702</v>
      </c>
    </row>
    <row r="4451" spans="1:14">
      <c r="A4451" t="s">
        <v>4064</v>
      </c>
      <c r="B4451">
        <v>11</v>
      </c>
      <c r="C4451">
        <v>119082492</v>
      </c>
      <c r="D4451">
        <v>118953202</v>
      </c>
      <c r="E4451" t="s">
        <v>5197</v>
      </c>
      <c r="F4451">
        <v>0.21</v>
      </c>
      <c r="G4451" t="s">
        <v>5247</v>
      </c>
      <c r="H4451" t="s">
        <v>9518</v>
      </c>
      <c r="I4451" t="s">
        <v>10</v>
      </c>
      <c r="J4451" t="s">
        <v>3822</v>
      </c>
      <c r="K4451">
        <v>5</v>
      </c>
      <c r="L4451" t="s">
        <v>4442</v>
      </c>
      <c r="M4451">
        <v>3.9425102245849102E-2</v>
      </c>
      <c r="N4451">
        <v>0.63257472732839204</v>
      </c>
    </row>
    <row r="4452" spans="1:14">
      <c r="A4452" t="s">
        <v>4064</v>
      </c>
      <c r="B4452">
        <v>11</v>
      </c>
      <c r="C4452">
        <v>119082492</v>
      </c>
      <c r="D4452">
        <v>118953202</v>
      </c>
      <c r="E4452" t="s">
        <v>5197</v>
      </c>
      <c r="F4452">
        <v>0.56999999999999995</v>
      </c>
      <c r="G4452" t="s">
        <v>5247</v>
      </c>
      <c r="H4452" t="s">
        <v>9519</v>
      </c>
      <c r="I4452" t="s">
        <v>14</v>
      </c>
      <c r="J4452" t="s">
        <v>3822</v>
      </c>
      <c r="K4452">
        <v>16</v>
      </c>
      <c r="L4452" t="s">
        <v>4517</v>
      </c>
      <c r="M4452">
        <v>0.338188639458672</v>
      </c>
      <c r="N4452">
        <v>0.77470628526650698</v>
      </c>
    </row>
    <row r="4453" spans="1:14">
      <c r="A4453" t="s">
        <v>4065</v>
      </c>
      <c r="B4453">
        <v>12</v>
      </c>
      <c r="C4453">
        <v>71045809</v>
      </c>
      <c r="D4453">
        <v>71439589</v>
      </c>
      <c r="E4453" t="s">
        <v>5197</v>
      </c>
      <c r="F4453">
        <v>0.53</v>
      </c>
      <c r="G4453" t="s">
        <v>5247</v>
      </c>
      <c r="H4453" t="s">
        <v>9520</v>
      </c>
      <c r="I4453" t="s">
        <v>14</v>
      </c>
      <c r="J4453" t="s">
        <v>3822</v>
      </c>
      <c r="K4453">
        <v>16</v>
      </c>
      <c r="L4453" t="s">
        <v>4535</v>
      </c>
      <c r="M4453">
        <v>0.304506975477288</v>
      </c>
      <c r="N4453">
        <v>0.74387656369064603</v>
      </c>
    </row>
    <row r="4454" spans="1:14">
      <c r="A4454" t="s">
        <v>4066</v>
      </c>
      <c r="B4454">
        <v>10</v>
      </c>
      <c r="C4454">
        <v>33708299</v>
      </c>
      <c r="D4454">
        <v>33997227</v>
      </c>
      <c r="E4454" t="s">
        <v>5197</v>
      </c>
      <c r="F4454">
        <v>0</v>
      </c>
      <c r="G4454" t="s">
        <v>5247</v>
      </c>
      <c r="H4454" t="s">
        <v>9521</v>
      </c>
      <c r="I4454" t="s">
        <v>14</v>
      </c>
      <c r="J4454" t="s">
        <v>3822</v>
      </c>
      <c r="K4454">
        <v>16</v>
      </c>
      <c r="L4454" t="s">
        <v>5247</v>
      </c>
      <c r="M4454">
        <v>0</v>
      </c>
      <c r="N4454">
        <v>0.193607680534436</v>
      </c>
    </row>
    <row r="4455" spans="1:14">
      <c r="A4455" t="s">
        <v>4067</v>
      </c>
      <c r="B4455">
        <v>15</v>
      </c>
      <c r="C4455">
        <v>62099409</v>
      </c>
      <c r="D4455">
        <v>62391608</v>
      </c>
      <c r="E4455" t="s">
        <v>5197</v>
      </c>
      <c r="F4455">
        <v>0.49</v>
      </c>
      <c r="G4455" t="s">
        <v>5247</v>
      </c>
      <c r="H4455" t="s">
        <v>9522</v>
      </c>
      <c r="I4455" t="s">
        <v>14</v>
      </c>
      <c r="J4455" t="s">
        <v>3822</v>
      </c>
      <c r="K4455">
        <v>16</v>
      </c>
      <c r="L4455" t="s">
        <v>4510</v>
      </c>
      <c r="M4455">
        <v>0.27196719773616401</v>
      </c>
      <c r="N4455">
        <v>0.71190495587452496</v>
      </c>
    </row>
    <row r="4456" spans="1:14">
      <c r="A4456" t="s">
        <v>4068</v>
      </c>
      <c r="B4456">
        <v>16</v>
      </c>
      <c r="C4456">
        <v>75213493</v>
      </c>
      <c r="D4456">
        <v>75247391</v>
      </c>
      <c r="E4456" t="s">
        <v>5198</v>
      </c>
      <c r="F4456">
        <v>0</v>
      </c>
      <c r="G4456" t="s">
        <v>5247</v>
      </c>
      <c r="H4456" t="s">
        <v>9523</v>
      </c>
      <c r="I4456" t="s">
        <v>14</v>
      </c>
      <c r="J4456" t="s">
        <v>3822</v>
      </c>
      <c r="K4456">
        <v>16</v>
      </c>
      <c r="L4456" t="s">
        <v>5247</v>
      </c>
      <c r="M4456">
        <v>0</v>
      </c>
      <c r="N4456">
        <v>0.193607680534436</v>
      </c>
    </row>
    <row r="4457" spans="1:14">
      <c r="A4457" t="s">
        <v>4069</v>
      </c>
      <c r="B4457">
        <v>17</v>
      </c>
      <c r="C4457">
        <v>9884641</v>
      </c>
      <c r="D4457">
        <v>9787958</v>
      </c>
      <c r="E4457" t="s">
        <v>5198</v>
      </c>
      <c r="F4457">
        <v>0.86</v>
      </c>
      <c r="G4457" t="s">
        <v>5247</v>
      </c>
      <c r="H4457" t="s">
        <v>9524</v>
      </c>
      <c r="I4457" t="s">
        <v>14</v>
      </c>
      <c r="J4457" t="s">
        <v>3822</v>
      </c>
      <c r="K4457">
        <v>16</v>
      </c>
      <c r="L4457" t="s">
        <v>4474</v>
      </c>
      <c r="M4457">
        <v>0.62246714258948999</v>
      </c>
      <c r="N4457">
        <v>0.95813532742571605</v>
      </c>
    </row>
    <row r="4458" spans="1:14">
      <c r="A4458" t="s">
        <v>4070</v>
      </c>
      <c r="B4458">
        <v>17</v>
      </c>
      <c r="C4458">
        <v>78776206</v>
      </c>
      <c r="D4458">
        <v>76772288</v>
      </c>
      <c r="E4458" t="s">
        <v>5197</v>
      </c>
      <c r="F4458">
        <v>0.18</v>
      </c>
      <c r="G4458" t="s">
        <v>5247</v>
      </c>
      <c r="H4458" t="s">
        <v>9525</v>
      </c>
      <c r="I4458" t="s">
        <v>10</v>
      </c>
      <c r="J4458" t="s">
        <v>3822</v>
      </c>
      <c r="K4458">
        <v>6</v>
      </c>
      <c r="L4458" t="s">
        <v>4477</v>
      </c>
      <c r="M4458">
        <v>3.4324096505127903E-2</v>
      </c>
      <c r="N4458">
        <v>0.57548984775225798</v>
      </c>
    </row>
    <row r="4459" spans="1:14">
      <c r="A4459" t="s">
        <v>4070</v>
      </c>
      <c r="B4459">
        <v>17</v>
      </c>
      <c r="C4459">
        <v>78776206</v>
      </c>
      <c r="D4459">
        <v>76772288</v>
      </c>
      <c r="E4459" t="s">
        <v>5197</v>
      </c>
      <c r="F4459">
        <v>0.02</v>
      </c>
      <c r="G4459" t="s">
        <v>5247</v>
      </c>
      <c r="H4459" t="s">
        <v>9526</v>
      </c>
      <c r="I4459" t="s">
        <v>13</v>
      </c>
      <c r="J4459" t="s">
        <v>3822</v>
      </c>
      <c r="K4459">
        <v>5</v>
      </c>
      <c r="L4459" t="s">
        <v>4475</v>
      </c>
      <c r="M4459">
        <v>4.9540773211960605E-4</v>
      </c>
      <c r="N4459">
        <v>0.45660775845972801</v>
      </c>
    </row>
    <row r="4460" spans="1:14">
      <c r="A4460" t="s">
        <v>4070</v>
      </c>
      <c r="B4460">
        <v>17</v>
      </c>
      <c r="C4460">
        <v>78776206</v>
      </c>
      <c r="D4460">
        <v>76772288</v>
      </c>
      <c r="E4460" t="s">
        <v>5197</v>
      </c>
      <c r="F4460">
        <v>0.56999999999999995</v>
      </c>
      <c r="G4460" t="s">
        <v>5247</v>
      </c>
      <c r="H4460" t="s">
        <v>9527</v>
      </c>
      <c r="I4460" t="s">
        <v>14</v>
      </c>
      <c r="J4460" t="s">
        <v>3822</v>
      </c>
      <c r="K4460">
        <v>16</v>
      </c>
      <c r="L4460" t="s">
        <v>4517</v>
      </c>
      <c r="M4460">
        <v>0.338188639458672</v>
      </c>
      <c r="N4460">
        <v>0.77470628526650698</v>
      </c>
    </row>
    <row r="4461" spans="1:14">
      <c r="A4461" t="s">
        <v>4071</v>
      </c>
      <c r="B4461">
        <v>18</v>
      </c>
      <c r="C4461">
        <v>76850295</v>
      </c>
      <c r="D4461">
        <v>74562251</v>
      </c>
      <c r="E4461" t="s">
        <v>5198</v>
      </c>
      <c r="F4461">
        <v>0.46</v>
      </c>
      <c r="G4461" t="s">
        <v>5247</v>
      </c>
      <c r="H4461" t="s">
        <v>9528</v>
      </c>
      <c r="I4461" t="s">
        <v>10</v>
      </c>
      <c r="J4461" t="s">
        <v>3822</v>
      </c>
      <c r="K4461">
        <v>5</v>
      </c>
      <c r="L4461" t="s">
        <v>4458</v>
      </c>
      <c r="M4461">
        <v>0.148399839853145</v>
      </c>
      <c r="N4461">
        <v>0.80635875732950901</v>
      </c>
    </row>
    <row r="4462" spans="1:14">
      <c r="A4462" t="s">
        <v>4071</v>
      </c>
      <c r="B4462">
        <v>18</v>
      </c>
      <c r="C4462">
        <v>76850295</v>
      </c>
      <c r="D4462">
        <v>74562251</v>
      </c>
      <c r="E4462" t="s">
        <v>5198</v>
      </c>
      <c r="F4462">
        <v>0.53</v>
      </c>
      <c r="G4462" t="s">
        <v>5247</v>
      </c>
      <c r="H4462" t="s">
        <v>9529</v>
      </c>
      <c r="I4462" t="s">
        <v>13</v>
      </c>
      <c r="J4462" t="s">
        <v>3822</v>
      </c>
      <c r="K4462">
        <v>5</v>
      </c>
      <c r="L4462" t="s">
        <v>4535</v>
      </c>
      <c r="M4462">
        <v>0.18772476386495501</v>
      </c>
      <c r="N4462">
        <v>0.84620628824805399</v>
      </c>
    </row>
    <row r="4463" spans="1:14">
      <c r="A4463" t="s">
        <v>4071</v>
      </c>
      <c r="B4463">
        <v>18</v>
      </c>
      <c r="C4463">
        <v>76850295</v>
      </c>
      <c r="D4463">
        <v>74562251</v>
      </c>
      <c r="E4463" t="s">
        <v>5198</v>
      </c>
      <c r="F4463">
        <v>0.46</v>
      </c>
      <c r="G4463" t="s">
        <v>5247</v>
      </c>
      <c r="H4463" t="s">
        <v>9530</v>
      </c>
      <c r="I4463" t="s">
        <v>14</v>
      </c>
      <c r="J4463" t="s">
        <v>3822</v>
      </c>
      <c r="K4463">
        <v>16</v>
      </c>
      <c r="L4463" t="s">
        <v>4458</v>
      </c>
      <c r="M4463">
        <v>0.248308389151675</v>
      </c>
      <c r="N4463">
        <v>0.68718022529108003</v>
      </c>
    </row>
    <row r="4464" spans="1:14">
      <c r="A4464" t="s">
        <v>4072</v>
      </c>
      <c r="B4464">
        <v>1</v>
      </c>
      <c r="C4464">
        <v>149919476</v>
      </c>
      <c r="D4464">
        <v>149891028</v>
      </c>
      <c r="E4464" t="s">
        <v>5198</v>
      </c>
      <c r="F4464">
        <v>0.92</v>
      </c>
      <c r="G4464" t="s">
        <v>5247</v>
      </c>
      <c r="H4464" t="s">
        <v>9531</v>
      </c>
      <c r="I4464" t="s">
        <v>14</v>
      </c>
      <c r="J4464" t="s">
        <v>3822</v>
      </c>
      <c r="K4464">
        <v>16</v>
      </c>
      <c r="L4464" t="s">
        <v>4547</v>
      </c>
      <c r="M4464">
        <v>0.694249005620037</v>
      </c>
      <c r="N4464">
        <v>0.98312054273103699</v>
      </c>
    </row>
    <row r="4465" spans="1:14">
      <c r="A4465" t="s">
        <v>4073</v>
      </c>
      <c r="B4465">
        <v>16</v>
      </c>
      <c r="C4465">
        <v>75212137</v>
      </c>
      <c r="D4465">
        <v>75246035</v>
      </c>
      <c r="E4465" t="s">
        <v>5198</v>
      </c>
      <c r="F4465">
        <v>1</v>
      </c>
      <c r="G4465" t="s">
        <v>5247</v>
      </c>
      <c r="H4465" t="s">
        <v>9532</v>
      </c>
      <c r="I4465" t="s">
        <v>14</v>
      </c>
      <c r="J4465" t="s">
        <v>3822</v>
      </c>
      <c r="K4465">
        <v>16</v>
      </c>
      <c r="L4465" t="s">
        <v>5273</v>
      </c>
      <c r="M4465">
        <v>0.806392319465564</v>
      </c>
      <c r="N4465">
        <v>1</v>
      </c>
    </row>
    <row r="4466" spans="1:14">
      <c r="A4466" t="s">
        <v>4074</v>
      </c>
      <c r="B4466">
        <v>18</v>
      </c>
      <c r="C4466">
        <v>60135482</v>
      </c>
      <c r="D4466">
        <v>57802714</v>
      </c>
      <c r="E4466" t="s">
        <v>5196</v>
      </c>
      <c r="F4466">
        <v>0.08</v>
      </c>
      <c r="G4466" t="s">
        <v>5247</v>
      </c>
      <c r="H4466" t="s">
        <v>9533</v>
      </c>
      <c r="I4466" t="s">
        <v>14</v>
      </c>
      <c r="J4466" t="s">
        <v>3822</v>
      </c>
      <c r="K4466">
        <v>16</v>
      </c>
      <c r="L4466" t="s">
        <v>4447</v>
      </c>
      <c r="M4466">
        <v>1.6879457268963199E-2</v>
      </c>
      <c r="N4466">
        <v>0.305750994379963</v>
      </c>
    </row>
    <row r="4467" spans="1:14">
      <c r="A4467" t="s">
        <v>4075</v>
      </c>
      <c r="B4467">
        <v>7</v>
      </c>
      <c r="C4467">
        <v>44184122</v>
      </c>
      <c r="D4467">
        <v>44223721</v>
      </c>
      <c r="E4467" t="s">
        <v>5198</v>
      </c>
      <c r="F4467">
        <v>0.82</v>
      </c>
      <c r="G4467" t="s">
        <v>5247</v>
      </c>
      <c r="H4467" t="s">
        <v>9534</v>
      </c>
      <c r="I4467" t="s">
        <v>14</v>
      </c>
      <c r="J4467" t="s">
        <v>3822</v>
      </c>
      <c r="K4467">
        <v>16</v>
      </c>
      <c r="L4467" t="s">
        <v>4551</v>
      </c>
      <c r="M4467">
        <v>0.57800430116298496</v>
      </c>
      <c r="N4467">
        <v>0.93808678329497597</v>
      </c>
    </row>
    <row r="4468" spans="1:14">
      <c r="A4468" t="s">
        <v>4076</v>
      </c>
      <c r="B4468">
        <v>20</v>
      </c>
      <c r="C4468">
        <v>22449603</v>
      </c>
      <c r="D4468">
        <v>22430241</v>
      </c>
      <c r="E4468" t="s">
        <v>5198</v>
      </c>
      <c r="F4468">
        <v>0.63</v>
      </c>
      <c r="G4468" t="s">
        <v>5247</v>
      </c>
      <c r="H4468" t="s">
        <v>9535</v>
      </c>
      <c r="I4468" t="s">
        <v>14</v>
      </c>
      <c r="J4468" t="s">
        <v>3822</v>
      </c>
      <c r="K4468">
        <v>16</v>
      </c>
      <c r="L4468" t="s">
        <v>4480</v>
      </c>
      <c r="M4468">
        <v>0.39090711596247002</v>
      </c>
      <c r="N4468">
        <v>0.81875488709857702</v>
      </c>
    </row>
    <row r="4469" spans="1:14">
      <c r="A4469" t="s">
        <v>4077</v>
      </c>
      <c r="B4469">
        <v>12</v>
      </c>
      <c r="C4469">
        <v>6582286</v>
      </c>
      <c r="D4469">
        <v>6691452</v>
      </c>
      <c r="E4469" t="s">
        <v>5198</v>
      </c>
      <c r="F4469">
        <v>1</v>
      </c>
      <c r="G4469" t="s">
        <v>5247</v>
      </c>
      <c r="H4469" t="s">
        <v>9536</v>
      </c>
      <c r="I4469" t="s">
        <v>14</v>
      </c>
      <c r="J4469" t="s">
        <v>3822</v>
      </c>
      <c r="K4469">
        <v>16</v>
      </c>
      <c r="L4469" t="s">
        <v>5273</v>
      </c>
      <c r="M4469">
        <v>0.806392319465564</v>
      </c>
      <c r="N4469">
        <v>1</v>
      </c>
    </row>
    <row r="4470" spans="1:14">
      <c r="A4470" t="s">
        <v>4078</v>
      </c>
      <c r="B4470">
        <v>7</v>
      </c>
      <c r="C4470">
        <v>104875827</v>
      </c>
      <c r="D4470">
        <v>104516274</v>
      </c>
      <c r="E4470" t="s">
        <v>5198</v>
      </c>
      <c r="F4470">
        <v>0.15</v>
      </c>
      <c r="G4470" t="s">
        <v>5247</v>
      </c>
      <c r="H4470" t="s">
        <v>9537</v>
      </c>
      <c r="I4470" t="s">
        <v>14</v>
      </c>
      <c r="J4470" t="s">
        <v>3822</v>
      </c>
      <c r="K4470">
        <v>16</v>
      </c>
      <c r="L4470" t="s">
        <v>4455</v>
      </c>
      <c r="M4470">
        <v>4.6658155288370001E-2</v>
      </c>
      <c r="N4470">
        <v>0.38886722108573502</v>
      </c>
    </row>
    <row r="4471" spans="1:14">
      <c r="A4471" t="s">
        <v>4079</v>
      </c>
      <c r="B4471">
        <v>7</v>
      </c>
      <c r="C4471">
        <v>15394605</v>
      </c>
      <c r="D4471">
        <v>15434230</v>
      </c>
      <c r="E4471" t="s">
        <v>5198</v>
      </c>
      <c r="F4471">
        <v>1</v>
      </c>
      <c r="G4471" t="s">
        <v>5247</v>
      </c>
      <c r="H4471" t="s">
        <v>9538</v>
      </c>
      <c r="I4471" t="s">
        <v>14</v>
      </c>
      <c r="J4471" t="s">
        <v>3822</v>
      </c>
      <c r="K4471">
        <v>16</v>
      </c>
      <c r="L4471" t="s">
        <v>5273</v>
      </c>
      <c r="M4471">
        <v>0.806392319465564</v>
      </c>
      <c r="N4471">
        <v>1</v>
      </c>
    </row>
    <row r="4472" spans="1:14">
      <c r="A4472" t="s">
        <v>4080</v>
      </c>
      <c r="B4472">
        <v>13</v>
      </c>
      <c r="C4472">
        <v>75324027</v>
      </c>
      <c r="D4472">
        <v>75898163</v>
      </c>
      <c r="E4472" t="s">
        <v>5195</v>
      </c>
      <c r="F4472">
        <v>0.1</v>
      </c>
      <c r="G4472" t="s">
        <v>5247</v>
      </c>
      <c r="H4472" t="s">
        <v>9539</v>
      </c>
      <c r="I4472" t="s">
        <v>10</v>
      </c>
      <c r="J4472" t="s">
        <v>3822</v>
      </c>
      <c r="K4472">
        <v>6</v>
      </c>
      <c r="L4472" t="s">
        <v>4482</v>
      </c>
      <c r="M4472">
        <v>1.21914619099597E-2</v>
      </c>
      <c r="N4472">
        <v>0.50007596841177204</v>
      </c>
    </row>
    <row r="4473" spans="1:14">
      <c r="A4473" t="s">
        <v>4080</v>
      </c>
      <c r="B4473">
        <v>13</v>
      </c>
      <c r="C4473">
        <v>75324027</v>
      </c>
      <c r="D4473">
        <v>75898163</v>
      </c>
      <c r="E4473" t="s">
        <v>5195</v>
      </c>
      <c r="F4473">
        <v>0.08</v>
      </c>
      <c r="G4473" t="s">
        <v>5247</v>
      </c>
      <c r="H4473" t="s">
        <v>9540</v>
      </c>
      <c r="I4473" t="s">
        <v>13</v>
      </c>
      <c r="J4473" t="s">
        <v>3822</v>
      </c>
      <c r="K4473">
        <v>6</v>
      </c>
      <c r="L4473" t="s">
        <v>4447</v>
      </c>
      <c r="M4473">
        <v>8.1331519992629293E-3</v>
      </c>
      <c r="N4473">
        <v>0.479747649838556</v>
      </c>
    </row>
    <row r="4474" spans="1:14">
      <c r="A4474" t="s">
        <v>4080</v>
      </c>
      <c r="B4474">
        <v>13</v>
      </c>
      <c r="C4474">
        <v>75324027</v>
      </c>
      <c r="D4474">
        <v>75898163</v>
      </c>
      <c r="E4474" t="s">
        <v>5195</v>
      </c>
      <c r="F4474">
        <v>0</v>
      </c>
      <c r="G4474" t="s">
        <v>5247</v>
      </c>
      <c r="H4474" t="s">
        <v>9541</v>
      </c>
      <c r="I4474" t="s">
        <v>14</v>
      </c>
      <c r="J4474" t="s">
        <v>3822</v>
      </c>
      <c r="K4474">
        <v>16</v>
      </c>
      <c r="L4474" t="s">
        <v>5247</v>
      </c>
      <c r="M4474">
        <v>0</v>
      </c>
      <c r="N4474">
        <v>0.193607680534436</v>
      </c>
    </row>
    <row r="4475" spans="1:14">
      <c r="A4475" t="s">
        <v>4081</v>
      </c>
      <c r="B4475">
        <v>4</v>
      </c>
      <c r="C4475">
        <v>184795078</v>
      </c>
      <c r="D4475">
        <v>185716232</v>
      </c>
      <c r="E4475" t="s">
        <v>5197</v>
      </c>
      <c r="F4475">
        <v>0</v>
      </c>
      <c r="G4475" t="s">
        <v>5247</v>
      </c>
      <c r="H4475" t="s">
        <v>9542</v>
      </c>
      <c r="I4475" t="s">
        <v>14</v>
      </c>
      <c r="J4475" t="s">
        <v>3822</v>
      </c>
      <c r="K4475">
        <v>16</v>
      </c>
      <c r="L4475" t="s">
        <v>5247</v>
      </c>
      <c r="M4475">
        <v>0</v>
      </c>
      <c r="N4475">
        <v>0.193607680534436</v>
      </c>
    </row>
    <row r="4476" spans="1:14">
      <c r="A4476" t="s">
        <v>4082</v>
      </c>
      <c r="B4476">
        <v>22</v>
      </c>
      <c r="C4476">
        <v>43928850</v>
      </c>
      <c r="D4476">
        <v>44324730</v>
      </c>
      <c r="E4476" t="s">
        <v>5195</v>
      </c>
      <c r="F4476">
        <v>0.7</v>
      </c>
      <c r="G4476" t="s">
        <v>5247</v>
      </c>
      <c r="H4476" t="s">
        <v>9543</v>
      </c>
      <c r="I4476" t="s">
        <v>10</v>
      </c>
      <c r="J4476" t="s">
        <v>3822</v>
      </c>
      <c r="K4476">
        <v>5</v>
      </c>
      <c r="L4476" t="s">
        <v>4548</v>
      </c>
      <c r="M4476">
        <v>0.29879105407239398</v>
      </c>
      <c r="N4476">
        <v>0.92741596001433702</v>
      </c>
    </row>
    <row r="4477" spans="1:14">
      <c r="A4477" t="s">
        <v>4082</v>
      </c>
      <c r="B4477">
        <v>22</v>
      </c>
      <c r="C4477">
        <v>43928850</v>
      </c>
      <c r="D4477">
        <v>44324730</v>
      </c>
      <c r="E4477" t="s">
        <v>5195</v>
      </c>
      <c r="F4477">
        <v>0.08</v>
      </c>
      <c r="G4477" t="s">
        <v>5247</v>
      </c>
      <c r="H4477" t="s">
        <v>9544</v>
      </c>
      <c r="I4477" t="s">
        <v>14</v>
      </c>
      <c r="J4477" t="s">
        <v>3822</v>
      </c>
      <c r="K4477">
        <v>16</v>
      </c>
      <c r="L4477" t="s">
        <v>4447</v>
      </c>
      <c r="M4477">
        <v>1.6879457268963199E-2</v>
      </c>
      <c r="N4477">
        <v>0.305750994379963</v>
      </c>
    </row>
    <row r="4478" spans="1:14">
      <c r="A4478" t="s">
        <v>4083</v>
      </c>
      <c r="B4478">
        <v>11</v>
      </c>
      <c r="C4478">
        <v>58360542</v>
      </c>
      <c r="D4478">
        <v>58128015</v>
      </c>
      <c r="E4478" t="s">
        <v>5197</v>
      </c>
      <c r="F4478">
        <v>0</v>
      </c>
      <c r="G4478" t="s">
        <v>5247</v>
      </c>
      <c r="H4478" t="s">
        <v>9545</v>
      </c>
      <c r="I4478" t="s">
        <v>14</v>
      </c>
      <c r="J4478" t="s">
        <v>3822</v>
      </c>
      <c r="K4478">
        <v>16</v>
      </c>
      <c r="L4478" t="s">
        <v>5247</v>
      </c>
      <c r="M4478">
        <v>0</v>
      </c>
      <c r="N4478">
        <v>0.193607680534436</v>
      </c>
    </row>
    <row r="4479" spans="1:14">
      <c r="A4479" t="s">
        <v>4084</v>
      </c>
      <c r="B4479">
        <v>22</v>
      </c>
      <c r="C4479">
        <v>31807348</v>
      </c>
      <c r="D4479">
        <v>32203334</v>
      </c>
      <c r="E4479" t="s">
        <v>5198</v>
      </c>
      <c r="F4479">
        <v>1</v>
      </c>
      <c r="G4479" t="s">
        <v>5247</v>
      </c>
      <c r="H4479" t="s">
        <v>9546</v>
      </c>
      <c r="I4479" t="s">
        <v>14</v>
      </c>
      <c r="J4479" t="s">
        <v>3822</v>
      </c>
      <c r="K4479">
        <v>16</v>
      </c>
      <c r="L4479" t="s">
        <v>5273</v>
      </c>
      <c r="M4479">
        <v>0.806392319465564</v>
      </c>
      <c r="N4479">
        <v>1</v>
      </c>
    </row>
    <row r="4480" spans="1:14">
      <c r="A4480" t="s">
        <v>4085</v>
      </c>
      <c r="B4480">
        <v>15</v>
      </c>
      <c r="C4480">
        <v>52807109</v>
      </c>
      <c r="D4480">
        <v>53099306</v>
      </c>
      <c r="E4480" t="s">
        <v>5197</v>
      </c>
      <c r="F4480">
        <v>0</v>
      </c>
      <c r="G4480" t="s">
        <v>5247</v>
      </c>
      <c r="H4480" t="s">
        <v>9547</v>
      </c>
      <c r="I4480" t="s">
        <v>14</v>
      </c>
      <c r="J4480" t="s">
        <v>3822</v>
      </c>
      <c r="K4480">
        <v>16</v>
      </c>
      <c r="L4480" t="s">
        <v>5247</v>
      </c>
      <c r="M4480">
        <v>0</v>
      </c>
      <c r="N4480">
        <v>0.193607680534436</v>
      </c>
    </row>
    <row r="4481" spans="1:14">
      <c r="A4481" t="s">
        <v>4086</v>
      </c>
      <c r="B4481">
        <v>2</v>
      </c>
      <c r="C4481">
        <v>150781422</v>
      </c>
      <c r="D4481">
        <v>151637936</v>
      </c>
      <c r="E4481" t="s">
        <v>5197</v>
      </c>
      <c r="F4481">
        <v>1</v>
      </c>
      <c r="G4481" t="s">
        <v>5247</v>
      </c>
      <c r="H4481" t="s">
        <v>9548</v>
      </c>
      <c r="I4481" t="s">
        <v>14</v>
      </c>
      <c r="J4481" t="s">
        <v>3822</v>
      </c>
      <c r="K4481">
        <v>16</v>
      </c>
      <c r="L4481" t="s">
        <v>5273</v>
      </c>
      <c r="M4481">
        <v>0.806392319465564</v>
      </c>
      <c r="N4481">
        <v>1</v>
      </c>
    </row>
    <row r="4482" spans="1:14">
      <c r="A4482" t="s">
        <v>4087</v>
      </c>
      <c r="B4482">
        <v>9</v>
      </c>
      <c r="C4482">
        <v>1039939</v>
      </c>
      <c r="D4482">
        <v>1039939</v>
      </c>
      <c r="E4482" t="s">
        <v>5198</v>
      </c>
      <c r="F4482">
        <v>0.76</v>
      </c>
      <c r="G4482" t="s">
        <v>5247</v>
      </c>
      <c r="H4482" t="s">
        <v>9549</v>
      </c>
      <c r="I4482" t="s">
        <v>14</v>
      </c>
      <c r="J4482" t="s">
        <v>3822</v>
      </c>
      <c r="K4482">
        <v>16</v>
      </c>
      <c r="L4482" t="s">
        <v>4440</v>
      </c>
      <c r="M4482">
        <v>0.51511649459244402</v>
      </c>
      <c r="N4482">
        <v>0.90420751152964995</v>
      </c>
    </row>
    <row r="4483" spans="1:14">
      <c r="A4483" t="s">
        <v>4088</v>
      </c>
      <c r="B4483">
        <v>2</v>
      </c>
      <c r="C4483">
        <v>228108944</v>
      </c>
      <c r="D4483">
        <v>228973660</v>
      </c>
      <c r="E4483" t="s">
        <v>5198</v>
      </c>
      <c r="F4483">
        <v>0.49</v>
      </c>
      <c r="G4483" t="s">
        <v>5247</v>
      </c>
      <c r="H4483" t="s">
        <v>9550</v>
      </c>
      <c r="I4483" t="s">
        <v>10</v>
      </c>
      <c r="J4483" t="s">
        <v>3822</v>
      </c>
      <c r="K4483">
        <v>5</v>
      </c>
      <c r="L4483" t="s">
        <v>4510</v>
      </c>
      <c r="M4483">
        <v>0.16480568364856299</v>
      </c>
      <c r="N4483">
        <v>0.82388396564709998</v>
      </c>
    </row>
    <row r="4484" spans="1:14">
      <c r="A4484" t="s">
        <v>4088</v>
      </c>
      <c r="B4484">
        <v>2</v>
      </c>
      <c r="C4484">
        <v>228108944</v>
      </c>
      <c r="D4484">
        <v>228973660</v>
      </c>
      <c r="E4484" t="s">
        <v>5198</v>
      </c>
      <c r="F4484">
        <v>0.53</v>
      </c>
      <c r="G4484" t="s">
        <v>5247</v>
      </c>
      <c r="H4484" t="s">
        <v>9551</v>
      </c>
      <c r="I4484" t="s">
        <v>13</v>
      </c>
      <c r="J4484" t="s">
        <v>3822</v>
      </c>
      <c r="K4484">
        <v>5</v>
      </c>
      <c r="L4484" t="s">
        <v>4535</v>
      </c>
      <c r="M4484">
        <v>0.18772476386495501</v>
      </c>
      <c r="N4484">
        <v>0.84620628824805399</v>
      </c>
    </row>
    <row r="4485" spans="1:14">
      <c r="A4485" t="s">
        <v>4088</v>
      </c>
      <c r="B4485">
        <v>2</v>
      </c>
      <c r="C4485">
        <v>228108944</v>
      </c>
      <c r="D4485">
        <v>228973660</v>
      </c>
      <c r="E4485" t="s">
        <v>5198</v>
      </c>
      <c r="F4485">
        <v>0.42</v>
      </c>
      <c r="G4485" t="s">
        <v>5247</v>
      </c>
      <c r="H4485" t="s">
        <v>9552</v>
      </c>
      <c r="I4485" t="s">
        <v>14</v>
      </c>
      <c r="J4485" t="s">
        <v>3822</v>
      </c>
      <c r="K4485">
        <v>16</v>
      </c>
      <c r="L4485" t="s">
        <v>4508</v>
      </c>
      <c r="M4485">
        <v>0.21776693854541801</v>
      </c>
      <c r="N4485">
        <v>0.65321029034009204</v>
      </c>
    </row>
    <row r="4486" spans="1:14">
      <c r="A4486" t="s">
        <v>4089</v>
      </c>
      <c r="B4486">
        <v>9</v>
      </c>
      <c r="C4486">
        <v>3249708</v>
      </c>
      <c r="D4486">
        <v>3249708</v>
      </c>
      <c r="E4486" t="s">
        <v>5198</v>
      </c>
      <c r="F4486">
        <v>0.02</v>
      </c>
      <c r="G4486" t="s">
        <v>5247</v>
      </c>
      <c r="H4486" t="s">
        <v>9553</v>
      </c>
      <c r="I4486" t="s">
        <v>14</v>
      </c>
      <c r="J4486" t="s">
        <v>3822</v>
      </c>
      <c r="K4486">
        <v>16</v>
      </c>
      <c r="L4486" t="s">
        <v>4475</v>
      </c>
      <c r="M4486">
        <v>1.4372521617873901E-3</v>
      </c>
      <c r="N4486">
        <v>0.224426121151272</v>
      </c>
    </row>
    <row r="4487" spans="1:14">
      <c r="A4487" t="s">
        <v>4090</v>
      </c>
      <c r="B4487">
        <v>7</v>
      </c>
      <c r="C4487">
        <v>23400438</v>
      </c>
      <c r="D4487">
        <v>23440057</v>
      </c>
      <c r="E4487" t="s">
        <v>5198</v>
      </c>
      <c r="F4487">
        <v>1</v>
      </c>
      <c r="G4487" t="s">
        <v>5247</v>
      </c>
      <c r="H4487" t="s">
        <v>9554</v>
      </c>
      <c r="I4487" t="s">
        <v>14</v>
      </c>
      <c r="J4487" t="s">
        <v>3822</v>
      </c>
      <c r="K4487">
        <v>16</v>
      </c>
      <c r="L4487" t="s">
        <v>5273</v>
      </c>
      <c r="M4487">
        <v>0.806392319465564</v>
      </c>
      <c r="N4487">
        <v>1</v>
      </c>
    </row>
    <row r="4488" spans="1:14">
      <c r="A4488" t="s">
        <v>4091</v>
      </c>
      <c r="B4488">
        <v>21</v>
      </c>
      <c r="C4488">
        <v>46347381</v>
      </c>
      <c r="D4488">
        <v>47767295</v>
      </c>
      <c r="E4488" t="s">
        <v>5198</v>
      </c>
      <c r="F4488">
        <v>0.88</v>
      </c>
      <c r="G4488" t="s">
        <v>5247</v>
      </c>
      <c r="H4488" t="s">
        <v>9555</v>
      </c>
      <c r="I4488" t="s">
        <v>14</v>
      </c>
      <c r="J4488" t="s">
        <v>3822</v>
      </c>
      <c r="K4488">
        <v>16</v>
      </c>
      <c r="L4488" t="s">
        <v>4470</v>
      </c>
      <c r="M4488">
        <v>0.64562593737124996</v>
      </c>
      <c r="N4488">
        <v>0.96723222542257803</v>
      </c>
    </row>
    <row r="4489" spans="1:14">
      <c r="A4489" t="s">
        <v>4092</v>
      </c>
      <c r="B4489">
        <v>5</v>
      </c>
      <c r="C4489">
        <v>151085018</v>
      </c>
      <c r="D4489">
        <v>150464579</v>
      </c>
      <c r="E4489" t="s">
        <v>5198</v>
      </c>
      <c r="F4489">
        <v>0</v>
      </c>
      <c r="G4489" t="s">
        <v>5247</v>
      </c>
      <c r="H4489" t="s">
        <v>9556</v>
      </c>
      <c r="I4489" t="s">
        <v>14</v>
      </c>
      <c r="J4489" t="s">
        <v>3822</v>
      </c>
      <c r="K4489">
        <v>16</v>
      </c>
      <c r="L4489" t="s">
        <v>5247</v>
      </c>
      <c r="M4489">
        <v>0</v>
      </c>
      <c r="N4489">
        <v>0.193607680534436</v>
      </c>
    </row>
    <row r="4490" spans="1:14">
      <c r="A4490" t="s">
        <v>4093</v>
      </c>
      <c r="B4490">
        <v>5</v>
      </c>
      <c r="C4490">
        <v>14768657</v>
      </c>
      <c r="D4490">
        <v>14768766</v>
      </c>
      <c r="E4490" t="s">
        <v>5195</v>
      </c>
      <c r="F4490">
        <v>0</v>
      </c>
      <c r="G4490" t="s">
        <v>5247</v>
      </c>
      <c r="H4490" t="s">
        <v>9328</v>
      </c>
      <c r="I4490" t="s">
        <v>14</v>
      </c>
      <c r="J4490" t="s">
        <v>3822</v>
      </c>
      <c r="K4490">
        <v>16</v>
      </c>
      <c r="L4490" t="s">
        <v>5247</v>
      </c>
      <c r="M4490">
        <v>0</v>
      </c>
      <c r="N4490">
        <v>0.193607680534436</v>
      </c>
    </row>
    <row r="4491" spans="1:14">
      <c r="A4491" t="s">
        <v>4094</v>
      </c>
      <c r="B4491">
        <v>4</v>
      </c>
      <c r="C4491">
        <v>88830707</v>
      </c>
      <c r="D4491">
        <v>89751858</v>
      </c>
      <c r="E4491" t="s">
        <v>5197</v>
      </c>
      <c r="F4491">
        <v>0.24</v>
      </c>
      <c r="G4491" t="s">
        <v>5247</v>
      </c>
      <c r="H4491" t="s">
        <v>9557</v>
      </c>
      <c r="I4491" t="s">
        <v>13</v>
      </c>
      <c r="J4491" t="s">
        <v>3822</v>
      </c>
      <c r="K4491">
        <v>5</v>
      </c>
      <c r="L4491" t="s">
        <v>4449</v>
      </c>
      <c r="M4491">
        <v>4.96326328563493E-2</v>
      </c>
      <c r="N4491">
        <v>0.65629824883090104</v>
      </c>
    </row>
    <row r="4492" spans="1:14">
      <c r="A4492" t="s">
        <v>4094</v>
      </c>
      <c r="B4492">
        <v>4</v>
      </c>
      <c r="C4492">
        <v>88830707</v>
      </c>
      <c r="D4492">
        <v>89751858</v>
      </c>
      <c r="E4492" t="s">
        <v>5197</v>
      </c>
      <c r="F4492">
        <v>0.72</v>
      </c>
      <c r="G4492" t="s">
        <v>5247</v>
      </c>
      <c r="H4492" t="s">
        <v>9558</v>
      </c>
      <c r="I4492" t="s">
        <v>14</v>
      </c>
      <c r="J4492" t="s">
        <v>3822</v>
      </c>
      <c r="K4492">
        <v>16</v>
      </c>
      <c r="L4492" t="s">
        <v>4516</v>
      </c>
      <c r="M4492">
        <v>0.47530353741797399</v>
      </c>
      <c r="N4492">
        <v>0.87950908314687404</v>
      </c>
    </row>
    <row r="4493" spans="1:14">
      <c r="A4493" t="s">
        <v>4095</v>
      </c>
      <c r="B4493">
        <v>11</v>
      </c>
      <c r="C4493">
        <v>9834468</v>
      </c>
      <c r="D4493">
        <v>9856015</v>
      </c>
      <c r="E4493" t="s">
        <v>5197</v>
      </c>
      <c r="F4493">
        <v>1</v>
      </c>
      <c r="G4493" t="s">
        <v>5247</v>
      </c>
      <c r="H4493" t="s">
        <v>9559</v>
      </c>
      <c r="I4493" t="s">
        <v>14</v>
      </c>
      <c r="J4493" t="s">
        <v>3822</v>
      </c>
      <c r="K4493">
        <v>16</v>
      </c>
      <c r="L4493" t="s">
        <v>5273</v>
      </c>
      <c r="M4493">
        <v>0.806392319465564</v>
      </c>
      <c r="N4493">
        <v>1</v>
      </c>
    </row>
    <row r="4494" spans="1:14">
      <c r="A4494" t="s">
        <v>4096</v>
      </c>
      <c r="B4494">
        <v>4</v>
      </c>
      <c r="C4494">
        <v>152332969</v>
      </c>
      <c r="D4494">
        <v>153254121</v>
      </c>
      <c r="E4494" t="s">
        <v>5195</v>
      </c>
      <c r="F4494">
        <v>0.52</v>
      </c>
      <c r="G4494" t="s">
        <v>5247</v>
      </c>
      <c r="H4494" t="s">
        <v>9560</v>
      </c>
      <c r="I4494" t="s">
        <v>14</v>
      </c>
      <c r="J4494" t="s">
        <v>3822</v>
      </c>
      <c r="K4494">
        <v>16</v>
      </c>
      <c r="L4494" t="s">
        <v>4515</v>
      </c>
      <c r="M4494">
        <v>0.29626545616538003</v>
      </c>
      <c r="N4494">
        <v>0.73599023661324203</v>
      </c>
    </row>
    <row r="4495" spans="1:14">
      <c r="A4495" t="s">
        <v>4097</v>
      </c>
      <c r="B4495">
        <v>5</v>
      </c>
      <c r="C4495">
        <v>88640561</v>
      </c>
      <c r="D4495">
        <v>87936379</v>
      </c>
      <c r="E4495" t="s">
        <v>5197</v>
      </c>
      <c r="F4495">
        <v>0.09</v>
      </c>
      <c r="G4495" t="s">
        <v>5247</v>
      </c>
      <c r="H4495" t="s">
        <v>9561</v>
      </c>
      <c r="I4495" t="s">
        <v>14</v>
      </c>
      <c r="J4495" t="s">
        <v>3822</v>
      </c>
      <c r="K4495">
        <v>16</v>
      </c>
      <c r="L4495" t="s">
        <v>4562</v>
      </c>
      <c r="M4495">
        <v>2.0525132161091801E-2</v>
      </c>
      <c r="N4495">
        <v>0.31823316587714601</v>
      </c>
    </row>
    <row r="4496" spans="1:14">
      <c r="A4496" t="s">
        <v>4098</v>
      </c>
      <c r="B4496">
        <v>7</v>
      </c>
      <c r="C4496">
        <v>50819477</v>
      </c>
      <c r="D4496">
        <v>50887174</v>
      </c>
      <c r="E4496" t="s">
        <v>5197</v>
      </c>
      <c r="F4496">
        <v>0.77</v>
      </c>
      <c r="G4496" t="s">
        <v>5247</v>
      </c>
      <c r="H4496" t="s">
        <v>9562</v>
      </c>
      <c r="I4496" t="s">
        <v>10</v>
      </c>
      <c r="J4496" t="s">
        <v>3822</v>
      </c>
      <c r="K4496">
        <v>6</v>
      </c>
      <c r="L4496" t="s">
        <v>4523</v>
      </c>
      <c r="M4496">
        <v>0.38135136408030601</v>
      </c>
      <c r="N4496">
        <v>0.947868120452525</v>
      </c>
    </row>
    <row r="4497" spans="1:14">
      <c r="A4497" t="s">
        <v>4098</v>
      </c>
      <c r="B4497">
        <v>7</v>
      </c>
      <c r="C4497">
        <v>50819477</v>
      </c>
      <c r="D4497">
        <v>50887174</v>
      </c>
      <c r="E4497" t="s">
        <v>5197</v>
      </c>
      <c r="F4497">
        <v>0.56999999999999995</v>
      </c>
      <c r="G4497" t="s">
        <v>5247</v>
      </c>
      <c r="H4497" t="s">
        <v>9563</v>
      </c>
      <c r="I4497" t="s">
        <v>13</v>
      </c>
      <c r="J4497" t="s">
        <v>3822</v>
      </c>
      <c r="K4497">
        <v>7</v>
      </c>
      <c r="L4497" t="s">
        <v>4517</v>
      </c>
      <c r="M4497">
        <v>0.24945782086356499</v>
      </c>
      <c r="N4497">
        <v>0.84093591822709901</v>
      </c>
    </row>
    <row r="4498" spans="1:14">
      <c r="A4498" t="s">
        <v>4098</v>
      </c>
      <c r="B4498">
        <v>7</v>
      </c>
      <c r="C4498">
        <v>50819477</v>
      </c>
      <c r="D4498">
        <v>50887174</v>
      </c>
      <c r="E4498" t="s">
        <v>5197</v>
      </c>
      <c r="F4498">
        <v>0.92</v>
      </c>
      <c r="G4498" t="s">
        <v>5247</v>
      </c>
      <c r="H4498" t="s">
        <v>9564</v>
      </c>
      <c r="I4498" t="s">
        <v>14</v>
      </c>
      <c r="J4498" t="s">
        <v>3822</v>
      </c>
      <c r="K4498">
        <v>16</v>
      </c>
      <c r="L4498" t="s">
        <v>4547</v>
      </c>
      <c r="M4498">
        <v>0.694249005620037</v>
      </c>
      <c r="N4498">
        <v>0.98312054273103699</v>
      </c>
    </row>
    <row r="4499" spans="1:14">
      <c r="A4499" t="s">
        <v>4099</v>
      </c>
      <c r="B4499">
        <v>7</v>
      </c>
      <c r="C4499">
        <v>157191153</v>
      </c>
      <c r="D4499">
        <v>156983847</v>
      </c>
      <c r="E4499" t="s">
        <v>5198</v>
      </c>
      <c r="F4499">
        <v>0</v>
      </c>
      <c r="G4499" t="s">
        <v>5247</v>
      </c>
      <c r="H4499" t="s">
        <v>9565</v>
      </c>
      <c r="I4499" t="s">
        <v>14</v>
      </c>
      <c r="J4499" t="s">
        <v>3822</v>
      </c>
      <c r="K4499">
        <v>16</v>
      </c>
      <c r="L4499" t="s">
        <v>5247</v>
      </c>
      <c r="M4499">
        <v>0</v>
      </c>
      <c r="N4499">
        <v>0.193607680534436</v>
      </c>
    </row>
    <row r="4500" spans="1:14">
      <c r="A4500" t="s">
        <v>4100</v>
      </c>
      <c r="B4500">
        <v>12</v>
      </c>
      <c r="C4500">
        <v>97454997</v>
      </c>
      <c r="D4500">
        <v>97848775</v>
      </c>
      <c r="E4500" t="s">
        <v>5196</v>
      </c>
      <c r="F4500">
        <v>1</v>
      </c>
      <c r="G4500" t="s">
        <v>5247</v>
      </c>
      <c r="H4500" t="s">
        <v>9566</v>
      </c>
      <c r="I4500" t="s">
        <v>14</v>
      </c>
      <c r="J4500" t="s">
        <v>3822</v>
      </c>
      <c r="K4500">
        <v>16</v>
      </c>
      <c r="L4500" t="s">
        <v>5273</v>
      </c>
      <c r="M4500">
        <v>0.806392319465564</v>
      </c>
      <c r="N4500">
        <v>1</v>
      </c>
    </row>
    <row r="4501" spans="1:14">
      <c r="A4501" t="s">
        <v>4101</v>
      </c>
      <c r="B4501">
        <v>12</v>
      </c>
      <c r="C4501">
        <v>49876080</v>
      </c>
      <c r="D4501">
        <v>50269863</v>
      </c>
      <c r="E4501" t="s">
        <v>5195</v>
      </c>
      <c r="F4501">
        <v>0</v>
      </c>
      <c r="G4501" t="s">
        <v>5247</v>
      </c>
      <c r="H4501" t="s">
        <v>9567</v>
      </c>
      <c r="I4501" t="s">
        <v>14</v>
      </c>
      <c r="J4501" t="s">
        <v>3822</v>
      </c>
      <c r="K4501">
        <v>16</v>
      </c>
      <c r="L4501" t="s">
        <v>5247</v>
      </c>
      <c r="M4501">
        <v>0</v>
      </c>
      <c r="N4501">
        <v>0.193607680534436</v>
      </c>
    </row>
    <row r="4502" spans="1:14">
      <c r="A4502" t="s">
        <v>4102</v>
      </c>
      <c r="B4502">
        <v>16</v>
      </c>
      <c r="C4502">
        <v>53724808</v>
      </c>
      <c r="D4502">
        <v>53758720</v>
      </c>
      <c r="E4502" t="s">
        <v>5196</v>
      </c>
      <c r="F4502">
        <v>0</v>
      </c>
      <c r="G4502" t="s">
        <v>5247</v>
      </c>
      <c r="H4502" t="s">
        <v>7753</v>
      </c>
      <c r="I4502" t="s">
        <v>14</v>
      </c>
      <c r="J4502" t="s">
        <v>3822</v>
      </c>
      <c r="K4502">
        <v>16</v>
      </c>
      <c r="L4502" t="s">
        <v>5247</v>
      </c>
      <c r="M4502">
        <v>0</v>
      </c>
      <c r="N4502">
        <v>0.193607680534436</v>
      </c>
    </row>
    <row r="4503" spans="1:14">
      <c r="A4503" t="s">
        <v>4103</v>
      </c>
      <c r="B4503">
        <v>8</v>
      </c>
      <c r="C4503">
        <v>94925274</v>
      </c>
      <c r="D4503">
        <v>95937502</v>
      </c>
      <c r="E4503" t="s">
        <v>5197</v>
      </c>
      <c r="F4503">
        <v>0.74</v>
      </c>
      <c r="G4503" t="s">
        <v>5247</v>
      </c>
      <c r="H4503" t="s">
        <v>9568</v>
      </c>
      <c r="I4503" t="s">
        <v>10</v>
      </c>
      <c r="J4503" t="s">
        <v>3822</v>
      </c>
      <c r="K4503">
        <v>6</v>
      </c>
      <c r="L4503" t="s">
        <v>4464</v>
      </c>
      <c r="M4503">
        <v>0.35670571337872398</v>
      </c>
      <c r="N4503">
        <v>0.93593382842823702</v>
      </c>
    </row>
    <row r="4504" spans="1:14">
      <c r="A4504" t="s">
        <v>4103</v>
      </c>
      <c r="B4504">
        <v>8</v>
      </c>
      <c r="C4504">
        <v>94925274</v>
      </c>
      <c r="D4504">
        <v>95937502</v>
      </c>
      <c r="E4504" t="s">
        <v>5197</v>
      </c>
      <c r="F4504">
        <v>0.52</v>
      </c>
      <c r="G4504" t="s">
        <v>5247</v>
      </c>
      <c r="H4504" t="s">
        <v>9569</v>
      </c>
      <c r="I4504" t="s">
        <v>14</v>
      </c>
      <c r="J4504" t="s">
        <v>3822</v>
      </c>
      <c r="K4504">
        <v>16</v>
      </c>
      <c r="L4504" t="s">
        <v>4515</v>
      </c>
      <c r="M4504">
        <v>0.29626545616538003</v>
      </c>
      <c r="N4504">
        <v>0.73599023661324203</v>
      </c>
    </row>
    <row r="4505" spans="1:14">
      <c r="A4505" t="s">
        <v>4104</v>
      </c>
      <c r="B4505">
        <v>10</v>
      </c>
      <c r="C4505">
        <v>93052497</v>
      </c>
      <c r="D4505">
        <v>94812254</v>
      </c>
      <c r="E4505" t="s">
        <v>5197</v>
      </c>
      <c r="F4505">
        <v>0</v>
      </c>
      <c r="G4505" t="s">
        <v>5247</v>
      </c>
      <c r="H4505" t="s">
        <v>9570</v>
      </c>
      <c r="I4505" t="s">
        <v>14</v>
      </c>
      <c r="J4505" t="s">
        <v>3822</v>
      </c>
      <c r="K4505">
        <v>16</v>
      </c>
      <c r="L4505" t="s">
        <v>5247</v>
      </c>
      <c r="M4505">
        <v>0</v>
      </c>
      <c r="N4505">
        <v>0.193607680534436</v>
      </c>
    </row>
    <row r="4506" spans="1:14">
      <c r="A4506" t="s">
        <v>4105</v>
      </c>
      <c r="B4506">
        <v>9</v>
      </c>
      <c r="C4506">
        <v>20241071</v>
      </c>
      <c r="D4506">
        <v>20241069</v>
      </c>
      <c r="E4506" t="s">
        <v>5197</v>
      </c>
      <c r="F4506">
        <v>0.53</v>
      </c>
      <c r="G4506" t="s">
        <v>5247</v>
      </c>
      <c r="H4506" t="s">
        <v>9571</v>
      </c>
      <c r="I4506" t="s">
        <v>10</v>
      </c>
      <c r="J4506" t="s">
        <v>3822</v>
      </c>
      <c r="K4506">
        <v>5</v>
      </c>
      <c r="L4506" t="s">
        <v>4535</v>
      </c>
      <c r="M4506">
        <v>0.18772476386495501</v>
      </c>
      <c r="N4506">
        <v>0.84620628824805399</v>
      </c>
    </row>
    <row r="4507" spans="1:14">
      <c r="A4507" t="s">
        <v>4105</v>
      </c>
      <c r="B4507">
        <v>9</v>
      </c>
      <c r="C4507">
        <v>20241071</v>
      </c>
      <c r="D4507">
        <v>20241069</v>
      </c>
      <c r="E4507" t="s">
        <v>5197</v>
      </c>
      <c r="F4507">
        <v>0.53</v>
      </c>
      <c r="G4507" t="s">
        <v>5247</v>
      </c>
      <c r="H4507" t="s">
        <v>9572</v>
      </c>
      <c r="I4507" t="s">
        <v>13</v>
      </c>
      <c r="J4507" t="s">
        <v>3822</v>
      </c>
      <c r="K4507">
        <v>6</v>
      </c>
      <c r="L4507" t="s">
        <v>4535</v>
      </c>
      <c r="M4507">
        <v>0.206249275479994</v>
      </c>
      <c r="N4507">
        <v>0.83033066724587601</v>
      </c>
    </row>
    <row r="4508" spans="1:14">
      <c r="A4508" t="s">
        <v>4105</v>
      </c>
      <c r="B4508">
        <v>9</v>
      </c>
      <c r="C4508">
        <v>20241071</v>
      </c>
      <c r="D4508">
        <v>20241069</v>
      </c>
      <c r="E4508" t="s">
        <v>5197</v>
      </c>
      <c r="F4508">
        <v>0.66</v>
      </c>
      <c r="G4508" t="s">
        <v>5247</v>
      </c>
      <c r="H4508" t="s">
        <v>9573</v>
      </c>
      <c r="I4508" t="s">
        <v>14</v>
      </c>
      <c r="J4508" t="s">
        <v>3822</v>
      </c>
      <c r="K4508">
        <v>16</v>
      </c>
      <c r="L4508" t="s">
        <v>4481</v>
      </c>
      <c r="M4508">
        <v>0.41829747073185303</v>
      </c>
      <c r="N4508">
        <v>0.83974807149712805</v>
      </c>
    </row>
    <row r="4509" spans="1:14">
      <c r="A4509" t="s">
        <v>4106</v>
      </c>
      <c r="B4509">
        <v>12</v>
      </c>
      <c r="C4509">
        <v>71269322</v>
      </c>
      <c r="D4509">
        <v>71663102</v>
      </c>
      <c r="E4509" t="s">
        <v>5197</v>
      </c>
      <c r="F4509">
        <v>0.4</v>
      </c>
      <c r="G4509" t="s">
        <v>5247</v>
      </c>
      <c r="H4509" t="s">
        <v>9574</v>
      </c>
      <c r="I4509" t="s">
        <v>14</v>
      </c>
      <c r="J4509" t="s">
        <v>3822</v>
      </c>
      <c r="K4509">
        <v>16</v>
      </c>
      <c r="L4509" t="s">
        <v>4530</v>
      </c>
      <c r="M4509">
        <v>0.20293368410163301</v>
      </c>
      <c r="N4509">
        <v>0.63578785200525401</v>
      </c>
    </row>
    <row r="4510" spans="1:14">
      <c r="A4510" t="s">
        <v>4107</v>
      </c>
      <c r="B4510">
        <v>15</v>
      </c>
      <c r="C4510">
        <v>98823180</v>
      </c>
      <c r="D4510">
        <v>99366409</v>
      </c>
      <c r="E4510" t="s">
        <v>5196</v>
      </c>
      <c r="F4510">
        <v>1</v>
      </c>
      <c r="G4510" t="s">
        <v>5247</v>
      </c>
      <c r="H4510" t="s">
        <v>9575</v>
      </c>
      <c r="I4510" t="s">
        <v>14</v>
      </c>
      <c r="J4510" t="s">
        <v>3822</v>
      </c>
      <c r="K4510">
        <v>16</v>
      </c>
      <c r="L4510" t="s">
        <v>5273</v>
      </c>
      <c r="M4510">
        <v>0.806392319465564</v>
      </c>
      <c r="N4510">
        <v>1</v>
      </c>
    </row>
    <row r="4511" spans="1:14">
      <c r="A4511" t="s">
        <v>4108</v>
      </c>
      <c r="B4511">
        <v>2</v>
      </c>
      <c r="C4511">
        <v>43470889</v>
      </c>
      <c r="D4511">
        <v>43698028</v>
      </c>
      <c r="E4511" t="s">
        <v>5196</v>
      </c>
      <c r="F4511">
        <v>1</v>
      </c>
      <c r="G4511" t="s">
        <v>5247</v>
      </c>
      <c r="H4511" t="s">
        <v>9576</v>
      </c>
      <c r="I4511" t="s">
        <v>14</v>
      </c>
      <c r="J4511" t="s">
        <v>3822</v>
      </c>
      <c r="K4511">
        <v>16</v>
      </c>
      <c r="L4511" t="s">
        <v>5273</v>
      </c>
      <c r="M4511">
        <v>0.806392319465564</v>
      </c>
      <c r="N4511">
        <v>1</v>
      </c>
    </row>
    <row r="4512" spans="1:14">
      <c r="A4512" t="s">
        <v>4109</v>
      </c>
      <c r="B4512">
        <v>15</v>
      </c>
      <c r="C4512">
        <v>90979023</v>
      </c>
      <c r="D4512">
        <v>91522253</v>
      </c>
      <c r="E4512" t="s">
        <v>5196</v>
      </c>
      <c r="F4512">
        <v>0.09</v>
      </c>
      <c r="G4512" t="s">
        <v>5247</v>
      </c>
      <c r="H4512" t="s">
        <v>9577</v>
      </c>
      <c r="I4512" t="s">
        <v>14</v>
      </c>
      <c r="J4512" t="s">
        <v>3822</v>
      </c>
      <c r="K4512">
        <v>16</v>
      </c>
      <c r="L4512" t="s">
        <v>4562</v>
      </c>
      <c r="M4512">
        <v>2.0525132161091801E-2</v>
      </c>
      <c r="N4512">
        <v>0.31823316587714601</v>
      </c>
    </row>
    <row r="4513" spans="1:14">
      <c r="A4513" t="s">
        <v>4110</v>
      </c>
      <c r="B4513">
        <v>15</v>
      </c>
      <c r="C4513">
        <v>38541832</v>
      </c>
      <c r="D4513">
        <v>38834033</v>
      </c>
      <c r="E4513" t="s">
        <v>5197</v>
      </c>
      <c r="F4513">
        <v>0</v>
      </c>
      <c r="G4513" t="s">
        <v>5247</v>
      </c>
      <c r="H4513" t="s">
        <v>9578</v>
      </c>
      <c r="I4513" t="s">
        <v>14</v>
      </c>
      <c r="J4513" t="s">
        <v>3822</v>
      </c>
      <c r="K4513">
        <v>16</v>
      </c>
      <c r="L4513" t="s">
        <v>5247</v>
      </c>
      <c r="M4513">
        <v>0</v>
      </c>
      <c r="N4513">
        <v>0.193607680534436</v>
      </c>
    </row>
    <row r="4514" spans="1:14">
      <c r="A4514" t="s">
        <v>4111</v>
      </c>
      <c r="B4514">
        <v>17</v>
      </c>
      <c r="C4514">
        <v>4085157</v>
      </c>
      <c r="D4514">
        <v>3988451</v>
      </c>
      <c r="E4514" t="s">
        <v>5197</v>
      </c>
      <c r="F4514">
        <v>0.18</v>
      </c>
      <c r="G4514" t="s">
        <v>5247</v>
      </c>
      <c r="H4514" t="s">
        <v>9579</v>
      </c>
      <c r="I4514" t="s">
        <v>14</v>
      </c>
      <c r="J4514" t="s">
        <v>3822</v>
      </c>
      <c r="K4514">
        <v>16</v>
      </c>
      <c r="L4514" t="s">
        <v>4477</v>
      </c>
      <c r="M4514">
        <v>6.1913216705024303E-2</v>
      </c>
      <c r="N4514">
        <v>0.42199569883701499</v>
      </c>
    </row>
    <row r="4515" spans="1:14">
      <c r="A4515" t="s">
        <v>4112</v>
      </c>
      <c r="B4515">
        <v>19</v>
      </c>
      <c r="C4515">
        <v>45655159</v>
      </c>
      <c r="D4515">
        <v>46158417</v>
      </c>
      <c r="E4515" t="s">
        <v>5198</v>
      </c>
      <c r="F4515">
        <v>0.6</v>
      </c>
      <c r="G4515" t="s">
        <v>5247</v>
      </c>
      <c r="H4515" t="s">
        <v>9580</v>
      </c>
      <c r="I4515" t="s">
        <v>14</v>
      </c>
      <c r="J4515" t="s">
        <v>3822</v>
      </c>
      <c r="K4515">
        <v>16</v>
      </c>
      <c r="L4515" t="s">
        <v>4486</v>
      </c>
      <c r="M4515">
        <v>0.36421214799474599</v>
      </c>
      <c r="N4515">
        <v>0.79706631589836696</v>
      </c>
    </row>
    <row r="4516" spans="1:14">
      <c r="A4516" t="s">
        <v>4113</v>
      </c>
      <c r="B4516">
        <v>10</v>
      </c>
      <c r="C4516">
        <v>13524204</v>
      </c>
      <c r="D4516">
        <v>13566204</v>
      </c>
      <c r="E4516" t="s">
        <v>5198</v>
      </c>
      <c r="F4516">
        <v>0.28999999999999998</v>
      </c>
      <c r="G4516" t="s">
        <v>5247</v>
      </c>
      <c r="H4516" t="s">
        <v>9581</v>
      </c>
      <c r="I4516" t="s">
        <v>14</v>
      </c>
      <c r="J4516" t="s">
        <v>3822</v>
      </c>
      <c r="K4516">
        <v>16</v>
      </c>
      <c r="L4516" t="s">
        <v>4488</v>
      </c>
      <c r="M4516">
        <v>0.12690074085692801</v>
      </c>
      <c r="N4516">
        <v>0.53441448496753496</v>
      </c>
    </row>
    <row r="4517" spans="1:14">
      <c r="A4517" t="s">
        <v>4114</v>
      </c>
      <c r="B4517">
        <v>7</v>
      </c>
      <c r="C4517">
        <v>44216044</v>
      </c>
      <c r="D4517">
        <v>44255643</v>
      </c>
      <c r="E4517" t="s">
        <v>5196</v>
      </c>
      <c r="F4517">
        <v>0</v>
      </c>
      <c r="G4517" t="s">
        <v>5247</v>
      </c>
      <c r="H4517" t="s">
        <v>9582</v>
      </c>
      <c r="I4517" t="s">
        <v>14</v>
      </c>
      <c r="J4517" t="s">
        <v>3822</v>
      </c>
      <c r="K4517">
        <v>16</v>
      </c>
      <c r="L4517" t="s">
        <v>5247</v>
      </c>
      <c r="M4517">
        <v>0</v>
      </c>
      <c r="N4517">
        <v>0.193607680534436</v>
      </c>
    </row>
    <row r="4518" spans="1:14">
      <c r="A4518" t="s">
        <v>4115</v>
      </c>
      <c r="B4518">
        <v>5</v>
      </c>
      <c r="C4518">
        <v>158599736</v>
      </c>
      <c r="D4518">
        <v>158026744</v>
      </c>
      <c r="E4518" t="s">
        <v>5197</v>
      </c>
      <c r="F4518">
        <v>0.6</v>
      </c>
      <c r="G4518" t="s">
        <v>5247</v>
      </c>
      <c r="H4518" t="s">
        <v>9583</v>
      </c>
      <c r="I4518" t="s">
        <v>14</v>
      </c>
      <c r="J4518" t="s">
        <v>3822</v>
      </c>
      <c r="K4518">
        <v>16</v>
      </c>
      <c r="L4518" t="s">
        <v>4486</v>
      </c>
      <c r="M4518">
        <v>0.36421214799474599</v>
      </c>
      <c r="N4518">
        <v>0.79706631589836696</v>
      </c>
    </row>
    <row r="4519" spans="1:14">
      <c r="A4519" t="s">
        <v>4116</v>
      </c>
      <c r="B4519">
        <v>15</v>
      </c>
      <c r="C4519">
        <v>89838046</v>
      </c>
      <c r="D4519">
        <v>90381278</v>
      </c>
      <c r="E4519" t="s">
        <v>5197</v>
      </c>
      <c r="F4519">
        <v>0</v>
      </c>
      <c r="G4519" t="s">
        <v>5247</v>
      </c>
      <c r="H4519" t="s">
        <v>9584</v>
      </c>
      <c r="I4519" t="s">
        <v>10</v>
      </c>
      <c r="J4519" t="s">
        <v>3822</v>
      </c>
      <c r="K4519">
        <v>7</v>
      </c>
      <c r="L4519" t="s">
        <v>5247</v>
      </c>
      <c r="M4519">
        <v>0</v>
      </c>
      <c r="N4519">
        <v>0.35433043506668699</v>
      </c>
    </row>
    <row r="4520" spans="1:14">
      <c r="A4520" t="s">
        <v>4116</v>
      </c>
      <c r="B4520">
        <v>15</v>
      </c>
      <c r="C4520">
        <v>89838046</v>
      </c>
      <c r="D4520">
        <v>90381278</v>
      </c>
      <c r="E4520" t="s">
        <v>5197</v>
      </c>
      <c r="F4520">
        <v>7.0000000000000007E-2</v>
      </c>
      <c r="G4520" t="s">
        <v>5247</v>
      </c>
      <c r="H4520" t="s">
        <v>9585</v>
      </c>
      <c r="I4520" t="s">
        <v>13</v>
      </c>
      <c r="J4520" t="s">
        <v>3822</v>
      </c>
      <c r="K4520">
        <v>6</v>
      </c>
      <c r="L4520" t="s">
        <v>4543</v>
      </c>
      <c r="M4520">
        <v>6.3652686117132099E-3</v>
      </c>
      <c r="N4520">
        <v>0.469322218984149</v>
      </c>
    </row>
    <row r="4521" spans="1:14">
      <c r="A4521" t="s">
        <v>4116</v>
      </c>
      <c r="B4521">
        <v>15</v>
      </c>
      <c r="C4521">
        <v>89838046</v>
      </c>
      <c r="D4521">
        <v>90381278</v>
      </c>
      <c r="E4521" t="s">
        <v>5197</v>
      </c>
      <c r="F4521">
        <v>0</v>
      </c>
      <c r="G4521" t="s">
        <v>5247</v>
      </c>
      <c r="H4521" t="s">
        <v>9586</v>
      </c>
      <c r="I4521" t="s">
        <v>14</v>
      </c>
      <c r="J4521" t="s">
        <v>3822</v>
      </c>
      <c r="K4521">
        <v>16</v>
      </c>
      <c r="L4521" t="s">
        <v>5247</v>
      </c>
      <c r="M4521">
        <v>0</v>
      </c>
      <c r="N4521">
        <v>0.193607680534436</v>
      </c>
    </row>
    <row r="4522" spans="1:14">
      <c r="A4522" t="s">
        <v>4117</v>
      </c>
      <c r="B4522">
        <v>7</v>
      </c>
      <c r="C4522">
        <v>30688836</v>
      </c>
      <c r="D4522">
        <v>30728452</v>
      </c>
      <c r="E4522" t="s">
        <v>5197</v>
      </c>
      <c r="F4522">
        <v>0.64</v>
      </c>
      <c r="G4522" t="s">
        <v>5247</v>
      </c>
      <c r="H4522" t="s">
        <v>9587</v>
      </c>
      <c r="I4522" t="s">
        <v>14</v>
      </c>
      <c r="J4522" t="s">
        <v>3822</v>
      </c>
      <c r="K4522">
        <v>16</v>
      </c>
      <c r="L4522" t="s">
        <v>4473</v>
      </c>
      <c r="M4522">
        <v>0.399958561694371</v>
      </c>
      <c r="N4522">
        <v>0.82583128775598702</v>
      </c>
    </row>
    <row r="4523" spans="1:14">
      <c r="A4523" t="s">
        <v>4118</v>
      </c>
      <c r="B4523">
        <v>6</v>
      </c>
      <c r="C4523">
        <v>32626532</v>
      </c>
      <c r="D4523">
        <v>32594309</v>
      </c>
      <c r="E4523" t="s">
        <v>5197</v>
      </c>
      <c r="F4523">
        <v>0</v>
      </c>
      <c r="G4523" t="s">
        <v>5247</v>
      </c>
      <c r="H4523" t="s">
        <v>9588</v>
      </c>
      <c r="I4523" t="s">
        <v>14</v>
      </c>
      <c r="J4523" t="s">
        <v>3822</v>
      </c>
      <c r="K4523">
        <v>5</v>
      </c>
      <c r="L4523" t="s">
        <v>5247</v>
      </c>
      <c r="M4523">
        <v>3.1392529421349397E-17</v>
      </c>
      <c r="N4523">
        <v>0.43448246478317498</v>
      </c>
    </row>
    <row r="4524" spans="1:14">
      <c r="A4524" t="s">
        <v>4119</v>
      </c>
      <c r="B4524">
        <v>6</v>
      </c>
      <c r="C4524">
        <v>33574746</v>
      </c>
      <c r="D4524">
        <v>33542523</v>
      </c>
      <c r="E4524" t="s">
        <v>5197</v>
      </c>
      <c r="F4524">
        <v>0.2</v>
      </c>
      <c r="G4524" t="s">
        <v>5247</v>
      </c>
      <c r="H4524" t="s">
        <v>9589</v>
      </c>
      <c r="I4524" t="s">
        <v>14</v>
      </c>
      <c r="J4524" t="s">
        <v>3822</v>
      </c>
      <c r="K4524">
        <v>16</v>
      </c>
      <c r="L4524" t="s">
        <v>4484</v>
      </c>
      <c r="M4524">
        <v>7.2742662037867001E-2</v>
      </c>
      <c r="N4524">
        <v>0.44342194628279502</v>
      </c>
    </row>
    <row r="4525" spans="1:14">
      <c r="A4525" t="s">
        <v>4120</v>
      </c>
      <c r="B4525">
        <v>2</v>
      </c>
      <c r="C4525">
        <v>53169910</v>
      </c>
      <c r="D4525">
        <v>53397048</v>
      </c>
      <c r="E4525" t="s">
        <v>5198</v>
      </c>
      <c r="F4525">
        <v>0.22</v>
      </c>
      <c r="G4525" t="s">
        <v>5247</v>
      </c>
      <c r="H4525" t="s">
        <v>9590</v>
      </c>
      <c r="I4525" t="s">
        <v>14</v>
      </c>
      <c r="J4525" t="s">
        <v>3822</v>
      </c>
      <c r="K4525">
        <v>16</v>
      </c>
      <c r="L4525" t="s">
        <v>4476</v>
      </c>
      <c r="M4525">
        <v>8.4047540128129095E-2</v>
      </c>
      <c r="N4525">
        <v>0.46437276097115499</v>
      </c>
    </row>
    <row r="4526" spans="1:14">
      <c r="A4526" t="s">
        <v>4121</v>
      </c>
      <c r="B4526">
        <v>13</v>
      </c>
      <c r="C4526">
        <v>27670990</v>
      </c>
      <c r="D4526">
        <v>28245127</v>
      </c>
      <c r="E4526" t="s">
        <v>5197</v>
      </c>
      <c r="F4526">
        <v>0.61</v>
      </c>
      <c r="G4526" t="s">
        <v>5247</v>
      </c>
      <c r="H4526" t="s">
        <v>9591</v>
      </c>
      <c r="I4526" t="s">
        <v>14</v>
      </c>
      <c r="J4526" t="s">
        <v>3822</v>
      </c>
      <c r="K4526">
        <v>16</v>
      </c>
      <c r="L4526" t="s">
        <v>4452</v>
      </c>
      <c r="M4526">
        <v>0.37303483850642699</v>
      </c>
      <c r="N4526">
        <v>0.80437147177599699</v>
      </c>
    </row>
    <row r="4527" spans="1:14">
      <c r="A4527" t="s">
        <v>4122</v>
      </c>
      <c r="B4527">
        <v>6</v>
      </c>
      <c r="C4527">
        <v>7231610</v>
      </c>
      <c r="D4527">
        <v>7231843</v>
      </c>
      <c r="E4527" t="s">
        <v>5198</v>
      </c>
      <c r="F4527">
        <v>0.44</v>
      </c>
      <c r="G4527" t="s">
        <v>5247</v>
      </c>
      <c r="H4527" t="s">
        <v>9592</v>
      </c>
      <c r="I4527" t="s">
        <v>14</v>
      </c>
      <c r="J4527" t="s">
        <v>3822</v>
      </c>
      <c r="K4527">
        <v>16</v>
      </c>
      <c r="L4527" t="s">
        <v>4466</v>
      </c>
      <c r="M4527">
        <v>0.23289317755854699</v>
      </c>
      <c r="N4527">
        <v>0.67033974410558494</v>
      </c>
    </row>
    <row r="4528" spans="1:14">
      <c r="A4528" t="s">
        <v>4123</v>
      </c>
      <c r="B4528">
        <v>19</v>
      </c>
      <c r="C4528">
        <v>12899829</v>
      </c>
      <c r="D4528">
        <v>13010643</v>
      </c>
      <c r="E4528" t="s">
        <v>5198</v>
      </c>
      <c r="F4528">
        <v>0.5</v>
      </c>
      <c r="G4528" t="s">
        <v>5247</v>
      </c>
      <c r="H4528" t="s">
        <v>9593</v>
      </c>
      <c r="I4528" t="s">
        <v>14</v>
      </c>
      <c r="J4528" t="s">
        <v>3822</v>
      </c>
      <c r="K4528">
        <v>16</v>
      </c>
      <c r="L4528" t="s">
        <v>4511</v>
      </c>
      <c r="M4528">
        <v>0.27999563610326</v>
      </c>
      <c r="N4528">
        <v>0.72000436389674005</v>
      </c>
    </row>
    <row r="4529" spans="1:14">
      <c r="A4529" t="s">
        <v>4124</v>
      </c>
      <c r="B4529">
        <v>6</v>
      </c>
      <c r="C4529">
        <v>38139068</v>
      </c>
      <c r="D4529">
        <v>38106844</v>
      </c>
      <c r="E4529" t="s">
        <v>5197</v>
      </c>
      <c r="F4529">
        <v>0</v>
      </c>
      <c r="G4529" t="s">
        <v>5247</v>
      </c>
      <c r="H4529" t="s">
        <v>9594</v>
      </c>
      <c r="I4529" t="s">
        <v>14</v>
      </c>
      <c r="J4529" t="s">
        <v>3822</v>
      </c>
      <c r="K4529">
        <v>17</v>
      </c>
      <c r="L4529" t="s">
        <v>5247</v>
      </c>
      <c r="M4529">
        <v>1.13198598410295E-17</v>
      </c>
      <c r="N4529">
        <v>0.184318135008852</v>
      </c>
    </row>
    <row r="4530" spans="1:14">
      <c r="A4530" t="s">
        <v>4125</v>
      </c>
      <c r="B4530">
        <v>15</v>
      </c>
      <c r="C4530">
        <v>74036235</v>
      </c>
      <c r="D4530">
        <v>74328576</v>
      </c>
      <c r="E4530" t="s">
        <v>5198</v>
      </c>
      <c r="F4530">
        <v>0.38</v>
      </c>
      <c r="G4530" t="s">
        <v>5247</v>
      </c>
      <c r="H4530" t="s">
        <v>9595</v>
      </c>
      <c r="I4530" t="s">
        <v>10</v>
      </c>
      <c r="J4530" t="s">
        <v>3822</v>
      </c>
      <c r="K4530">
        <v>6</v>
      </c>
      <c r="L4530" t="s">
        <v>4441</v>
      </c>
      <c r="M4530">
        <v>0.119990388198953</v>
      </c>
      <c r="N4530">
        <v>0.73368984089756595</v>
      </c>
    </row>
    <row r="4531" spans="1:14">
      <c r="A4531" t="s">
        <v>4125</v>
      </c>
      <c r="B4531">
        <v>15</v>
      </c>
      <c r="C4531">
        <v>74036235</v>
      </c>
      <c r="D4531">
        <v>74328576</v>
      </c>
      <c r="E4531" t="s">
        <v>5198</v>
      </c>
      <c r="F4531">
        <v>0.61</v>
      </c>
      <c r="G4531" t="s">
        <v>5247</v>
      </c>
      <c r="H4531" t="s">
        <v>9596</v>
      </c>
      <c r="I4531" t="s">
        <v>13</v>
      </c>
      <c r="J4531" t="s">
        <v>3822</v>
      </c>
      <c r="K4531">
        <v>6</v>
      </c>
      <c r="L4531" t="s">
        <v>4452</v>
      </c>
      <c r="M4531">
        <v>0.25932292636609999</v>
      </c>
      <c r="N4531">
        <v>0.87480353029542401</v>
      </c>
    </row>
    <row r="4532" spans="1:14">
      <c r="A4532" t="s">
        <v>4125</v>
      </c>
      <c r="B4532">
        <v>15</v>
      </c>
      <c r="C4532">
        <v>74036235</v>
      </c>
      <c r="D4532">
        <v>74328576</v>
      </c>
      <c r="E4532" t="s">
        <v>5198</v>
      </c>
      <c r="F4532">
        <v>0.39</v>
      </c>
      <c r="G4532" t="s">
        <v>5247</v>
      </c>
      <c r="H4532" t="s">
        <v>9597</v>
      </c>
      <c r="I4532" t="s">
        <v>14</v>
      </c>
      <c r="J4532" t="s">
        <v>3822</v>
      </c>
      <c r="K4532">
        <v>16</v>
      </c>
      <c r="L4532" t="s">
        <v>5206</v>
      </c>
      <c r="M4532">
        <v>0.19562852822400301</v>
      </c>
      <c r="N4532">
        <v>0.62696516149357295</v>
      </c>
    </row>
    <row r="4533" spans="1:14">
      <c r="A4533" t="s">
        <v>4126</v>
      </c>
      <c r="B4533">
        <v>6</v>
      </c>
      <c r="C4533">
        <v>7226726</v>
      </c>
      <c r="D4533">
        <v>7226959</v>
      </c>
      <c r="E4533" t="s">
        <v>5197</v>
      </c>
      <c r="F4533">
        <v>1</v>
      </c>
      <c r="G4533" t="s">
        <v>5247</v>
      </c>
      <c r="H4533" t="s">
        <v>9598</v>
      </c>
      <c r="I4533" t="s">
        <v>14</v>
      </c>
      <c r="J4533" t="s">
        <v>3822</v>
      </c>
      <c r="K4533">
        <v>16</v>
      </c>
      <c r="L4533" t="s">
        <v>5273</v>
      </c>
      <c r="M4533">
        <v>0.806392319465564</v>
      </c>
      <c r="N4533">
        <v>1</v>
      </c>
    </row>
    <row r="4534" spans="1:14">
      <c r="A4534" t="s">
        <v>4127</v>
      </c>
      <c r="B4534">
        <v>6</v>
      </c>
      <c r="C4534">
        <v>7290204</v>
      </c>
      <c r="D4534">
        <v>7290437</v>
      </c>
      <c r="E4534" t="s">
        <v>5198</v>
      </c>
      <c r="F4534">
        <v>0.4</v>
      </c>
      <c r="G4534" t="s">
        <v>5247</v>
      </c>
      <c r="H4534" t="s">
        <v>9599</v>
      </c>
      <c r="I4534" t="s">
        <v>13</v>
      </c>
      <c r="J4534" t="s">
        <v>3822</v>
      </c>
      <c r="K4534">
        <v>5</v>
      </c>
      <c r="L4534" t="s">
        <v>4530</v>
      </c>
      <c r="M4534">
        <v>0.117620774232648</v>
      </c>
      <c r="N4534">
        <v>0.76927571872398703</v>
      </c>
    </row>
    <row r="4535" spans="1:14">
      <c r="A4535" t="s">
        <v>4127</v>
      </c>
      <c r="B4535">
        <v>6</v>
      </c>
      <c r="C4535">
        <v>7290204</v>
      </c>
      <c r="D4535">
        <v>7290437</v>
      </c>
      <c r="E4535" t="s">
        <v>5198</v>
      </c>
      <c r="F4535">
        <v>0.26</v>
      </c>
      <c r="G4535" t="s">
        <v>5247</v>
      </c>
      <c r="H4535" t="s">
        <v>9600</v>
      </c>
      <c r="I4535" t="s">
        <v>14</v>
      </c>
      <c r="J4535" t="s">
        <v>3822</v>
      </c>
      <c r="K4535">
        <v>16</v>
      </c>
      <c r="L4535" t="s">
        <v>4459</v>
      </c>
      <c r="M4535">
        <v>0.10794835711853</v>
      </c>
      <c r="N4535">
        <v>0.50498332953799996</v>
      </c>
    </row>
    <row r="4536" spans="1:14">
      <c r="A4536" t="s">
        <v>4128</v>
      </c>
      <c r="B4536">
        <v>13</v>
      </c>
      <c r="C4536">
        <v>23290518</v>
      </c>
      <c r="D4536">
        <v>23864657</v>
      </c>
      <c r="E4536" t="s">
        <v>5198</v>
      </c>
      <c r="F4536">
        <v>1</v>
      </c>
      <c r="G4536" t="s">
        <v>5247</v>
      </c>
      <c r="H4536" t="s">
        <v>9601</v>
      </c>
      <c r="I4536" t="s">
        <v>14</v>
      </c>
      <c r="J4536" t="s">
        <v>3822</v>
      </c>
      <c r="K4536">
        <v>16</v>
      </c>
      <c r="L4536" t="s">
        <v>5273</v>
      </c>
      <c r="M4536">
        <v>0.806392319465564</v>
      </c>
      <c r="N4536">
        <v>1</v>
      </c>
    </row>
    <row r="4537" spans="1:14">
      <c r="A4537" t="s">
        <v>4129</v>
      </c>
      <c r="B4537">
        <v>13</v>
      </c>
      <c r="C4537">
        <v>109291844</v>
      </c>
      <c r="D4537">
        <v>109944192</v>
      </c>
      <c r="E4537" t="s">
        <v>5197</v>
      </c>
      <c r="F4537">
        <v>0.49</v>
      </c>
      <c r="G4537" t="s">
        <v>5247</v>
      </c>
      <c r="H4537" t="s">
        <v>9602</v>
      </c>
      <c r="I4537" t="s">
        <v>14</v>
      </c>
      <c r="J4537" t="s">
        <v>3822</v>
      </c>
      <c r="K4537">
        <v>16</v>
      </c>
      <c r="L4537" t="s">
        <v>4510</v>
      </c>
      <c r="M4537">
        <v>0.27196719773616401</v>
      </c>
      <c r="N4537">
        <v>0.71190495587452496</v>
      </c>
    </row>
    <row r="4538" spans="1:14">
      <c r="A4538" t="s">
        <v>4130</v>
      </c>
      <c r="B4538">
        <v>13</v>
      </c>
      <c r="C4538">
        <v>50237084</v>
      </c>
      <c r="D4538">
        <v>50811220</v>
      </c>
      <c r="E4538" t="s">
        <v>5195</v>
      </c>
      <c r="F4538">
        <v>0.91</v>
      </c>
      <c r="G4538" t="s">
        <v>5247</v>
      </c>
      <c r="H4538" t="s">
        <v>9603</v>
      </c>
      <c r="I4538" t="s">
        <v>14</v>
      </c>
      <c r="J4538" t="s">
        <v>3822</v>
      </c>
      <c r="K4538">
        <v>16</v>
      </c>
      <c r="L4538" t="s">
        <v>4534</v>
      </c>
      <c r="M4538">
        <v>0.68176683412285399</v>
      </c>
      <c r="N4538">
        <v>0.97947486783890803</v>
      </c>
    </row>
    <row r="4539" spans="1:14">
      <c r="A4539" t="s">
        <v>4131</v>
      </c>
      <c r="B4539">
        <v>5</v>
      </c>
      <c r="C4539">
        <v>56565768</v>
      </c>
      <c r="D4539">
        <v>55861595</v>
      </c>
      <c r="E4539" t="s">
        <v>5196</v>
      </c>
      <c r="F4539">
        <v>0</v>
      </c>
      <c r="G4539" t="s">
        <v>5247</v>
      </c>
      <c r="H4539" t="s">
        <v>9604</v>
      </c>
      <c r="I4539" t="s">
        <v>14</v>
      </c>
      <c r="J4539" t="s">
        <v>3822</v>
      </c>
      <c r="K4539">
        <v>16</v>
      </c>
      <c r="L4539" t="s">
        <v>5247</v>
      </c>
      <c r="M4539">
        <v>0</v>
      </c>
      <c r="N4539">
        <v>0.193607680534436</v>
      </c>
    </row>
    <row r="4540" spans="1:14">
      <c r="A4540" t="s">
        <v>4132</v>
      </c>
      <c r="B4540">
        <v>3</v>
      </c>
      <c r="C4540">
        <v>129614339</v>
      </c>
      <c r="D4540">
        <v>129333182</v>
      </c>
      <c r="E4540" t="s">
        <v>5198</v>
      </c>
      <c r="F4540">
        <v>0</v>
      </c>
      <c r="G4540" t="s">
        <v>5247</v>
      </c>
      <c r="H4540" t="s">
        <v>9605</v>
      </c>
      <c r="I4540" t="s">
        <v>14</v>
      </c>
      <c r="J4540" t="s">
        <v>3822</v>
      </c>
      <c r="K4540">
        <v>16</v>
      </c>
      <c r="L4540" t="s">
        <v>5247</v>
      </c>
      <c r="M4540">
        <v>0</v>
      </c>
      <c r="N4540">
        <v>0.193607680534436</v>
      </c>
    </row>
    <row r="4541" spans="1:14">
      <c r="A4541" t="s">
        <v>4133</v>
      </c>
      <c r="B4541">
        <v>3</v>
      </c>
      <c r="C4541">
        <v>135906656</v>
      </c>
      <c r="D4541">
        <v>135625498</v>
      </c>
      <c r="E4541" t="s">
        <v>5197</v>
      </c>
      <c r="F4541">
        <v>0.62</v>
      </c>
      <c r="G4541" t="s">
        <v>5247</v>
      </c>
      <c r="H4541" t="s">
        <v>9606</v>
      </c>
      <c r="I4541" t="s">
        <v>14</v>
      </c>
      <c r="J4541" t="s">
        <v>3822</v>
      </c>
      <c r="K4541">
        <v>16</v>
      </c>
      <c r="L4541" t="s">
        <v>4522</v>
      </c>
      <c r="M4541">
        <v>0.38193286741273502</v>
      </c>
      <c r="N4541">
        <v>0.81160128925899999</v>
      </c>
    </row>
    <row r="4542" spans="1:14">
      <c r="A4542" t="s">
        <v>4134</v>
      </c>
      <c r="B4542">
        <v>3</v>
      </c>
      <c r="C4542">
        <v>28690319</v>
      </c>
      <c r="D4542">
        <v>28731810</v>
      </c>
      <c r="E4542" t="s">
        <v>5198</v>
      </c>
      <c r="F4542">
        <v>0.5</v>
      </c>
      <c r="G4542" t="s">
        <v>5247</v>
      </c>
      <c r="H4542" t="s">
        <v>9607</v>
      </c>
      <c r="I4542" t="s">
        <v>14</v>
      </c>
      <c r="J4542" t="s">
        <v>3822</v>
      </c>
      <c r="K4542">
        <v>16</v>
      </c>
      <c r="L4542" t="s">
        <v>4511</v>
      </c>
      <c r="M4542">
        <v>0.27999563610326</v>
      </c>
      <c r="N4542">
        <v>0.72000436389674005</v>
      </c>
    </row>
    <row r="4543" spans="1:14">
      <c r="A4543" t="s">
        <v>4135</v>
      </c>
      <c r="B4543">
        <v>17</v>
      </c>
      <c r="C4543">
        <v>48046964</v>
      </c>
      <c r="D4543">
        <v>46124326</v>
      </c>
      <c r="E4543" t="s">
        <v>5198</v>
      </c>
      <c r="F4543">
        <v>0.97</v>
      </c>
      <c r="G4543" t="s">
        <v>5247</v>
      </c>
      <c r="H4543" t="s">
        <v>9608</v>
      </c>
      <c r="I4543" t="s">
        <v>14</v>
      </c>
      <c r="J4543" t="s">
        <v>3822</v>
      </c>
      <c r="K4543">
        <v>16</v>
      </c>
      <c r="L4543" t="s">
        <v>4472</v>
      </c>
      <c r="M4543">
        <v>0.76104598851611505</v>
      </c>
      <c r="N4543">
        <v>0.99696279178151403</v>
      </c>
    </row>
    <row r="4544" spans="1:14">
      <c r="A4544" t="s">
        <v>4136</v>
      </c>
      <c r="B4544">
        <v>17</v>
      </c>
      <c r="C4544">
        <v>29243604</v>
      </c>
      <c r="D4544">
        <v>27570622</v>
      </c>
      <c r="E4544" t="s">
        <v>5198</v>
      </c>
      <c r="F4544">
        <v>0.2</v>
      </c>
      <c r="G4544" t="s">
        <v>5247</v>
      </c>
      <c r="H4544" t="s">
        <v>9609</v>
      </c>
      <c r="I4544" t="s">
        <v>13</v>
      </c>
      <c r="J4544" t="s">
        <v>3822</v>
      </c>
      <c r="K4544">
        <v>6</v>
      </c>
      <c r="L4544" t="s">
        <v>4484</v>
      </c>
      <c r="M4544">
        <v>4.1118469700720098E-2</v>
      </c>
      <c r="N4544">
        <v>0.59308210304057896</v>
      </c>
    </row>
    <row r="4545" spans="1:14">
      <c r="A4545" t="s">
        <v>4136</v>
      </c>
      <c r="B4545">
        <v>17</v>
      </c>
      <c r="C4545">
        <v>29243604</v>
      </c>
      <c r="D4545">
        <v>27570622</v>
      </c>
      <c r="E4545" t="s">
        <v>5198</v>
      </c>
      <c r="F4545">
        <v>0.28999999999999998</v>
      </c>
      <c r="G4545" t="s">
        <v>5247</v>
      </c>
      <c r="H4545" t="s">
        <v>9610</v>
      </c>
      <c r="I4545" t="s">
        <v>14</v>
      </c>
      <c r="J4545" t="s">
        <v>3822</v>
      </c>
      <c r="K4545">
        <v>16</v>
      </c>
      <c r="L4545" t="s">
        <v>4488</v>
      </c>
      <c r="M4545">
        <v>0.12690074085692801</v>
      </c>
      <c r="N4545">
        <v>0.53441448496753496</v>
      </c>
    </row>
    <row r="4546" spans="1:14">
      <c r="A4546" t="s">
        <v>4137</v>
      </c>
      <c r="B4546">
        <v>18</v>
      </c>
      <c r="C4546">
        <v>7076837</v>
      </c>
      <c r="D4546">
        <v>7076836</v>
      </c>
      <c r="E4546" t="s">
        <v>5195</v>
      </c>
      <c r="F4546">
        <v>0.24</v>
      </c>
      <c r="G4546" t="s">
        <v>5247</v>
      </c>
      <c r="H4546" t="s">
        <v>9611</v>
      </c>
      <c r="I4546" t="s">
        <v>14</v>
      </c>
      <c r="J4546" t="s">
        <v>3822</v>
      </c>
      <c r="K4546">
        <v>16</v>
      </c>
      <c r="L4546" t="s">
        <v>4449</v>
      </c>
      <c r="M4546">
        <v>9.5792488470350406E-2</v>
      </c>
      <c r="N4546">
        <v>0.48488350540755698</v>
      </c>
    </row>
    <row r="4547" spans="1:14">
      <c r="A4547" t="s">
        <v>4138</v>
      </c>
      <c r="B4547">
        <v>8</v>
      </c>
      <c r="C4547">
        <v>71495139</v>
      </c>
      <c r="D4547">
        <v>72407374</v>
      </c>
      <c r="E4547" t="s">
        <v>5198</v>
      </c>
      <c r="F4547">
        <v>1</v>
      </c>
      <c r="G4547" t="s">
        <v>5247</v>
      </c>
      <c r="H4547" t="s">
        <v>9612</v>
      </c>
      <c r="I4547" t="s">
        <v>14</v>
      </c>
      <c r="J4547" t="s">
        <v>4139</v>
      </c>
      <c r="K4547">
        <v>16</v>
      </c>
      <c r="L4547" t="s">
        <v>5273</v>
      </c>
      <c r="M4547">
        <v>0.806392319465564</v>
      </c>
      <c r="N4547">
        <v>1</v>
      </c>
    </row>
    <row r="4548" spans="1:14">
      <c r="A4548" t="s">
        <v>4140</v>
      </c>
      <c r="B4548">
        <v>6</v>
      </c>
      <c r="C4548">
        <v>53925032</v>
      </c>
      <c r="D4548">
        <v>53789830</v>
      </c>
      <c r="E4548" t="s">
        <v>5198</v>
      </c>
      <c r="F4548">
        <v>0.59</v>
      </c>
      <c r="G4548" t="s">
        <v>5247</v>
      </c>
      <c r="H4548" t="s">
        <v>9613</v>
      </c>
      <c r="I4548" t="s">
        <v>14</v>
      </c>
      <c r="J4548" t="s">
        <v>4139</v>
      </c>
      <c r="K4548">
        <v>16</v>
      </c>
      <c r="L4548" t="s">
        <v>4468</v>
      </c>
      <c r="M4548">
        <v>0.35546400599137701</v>
      </c>
      <c r="N4548">
        <v>0.78968661151242403</v>
      </c>
    </row>
    <row r="4549" spans="1:14">
      <c r="A4549" t="s">
        <v>4141</v>
      </c>
      <c r="B4549">
        <v>1</v>
      </c>
      <c r="C4549">
        <v>152206676</v>
      </c>
      <c r="D4549">
        <v>152179152</v>
      </c>
      <c r="E4549" t="s">
        <v>5195</v>
      </c>
      <c r="F4549">
        <v>0</v>
      </c>
      <c r="G4549" t="s">
        <v>5247</v>
      </c>
      <c r="H4549" t="s">
        <v>6860</v>
      </c>
      <c r="I4549" t="s">
        <v>14</v>
      </c>
      <c r="J4549" t="s">
        <v>4142</v>
      </c>
      <c r="K4549">
        <v>16</v>
      </c>
      <c r="L4549" t="s">
        <v>5247</v>
      </c>
      <c r="M4549">
        <v>0</v>
      </c>
      <c r="N4549">
        <v>0.193607680534436</v>
      </c>
    </row>
    <row r="4550" spans="1:14">
      <c r="A4550" t="s">
        <v>4143</v>
      </c>
      <c r="B4550">
        <v>4</v>
      </c>
      <c r="C4550">
        <v>71679815</v>
      </c>
      <c r="D4550">
        <v>72545532</v>
      </c>
      <c r="E4550" t="s">
        <v>5198</v>
      </c>
      <c r="F4550">
        <v>0.37</v>
      </c>
      <c r="G4550" t="s">
        <v>5247</v>
      </c>
      <c r="H4550" t="s">
        <v>9614</v>
      </c>
      <c r="I4550" t="s">
        <v>14</v>
      </c>
      <c r="J4550" t="s">
        <v>4144</v>
      </c>
      <c r="K4550">
        <v>16</v>
      </c>
      <c r="L4550" t="s">
        <v>4505</v>
      </c>
      <c r="M4550">
        <v>0.18124511290142301</v>
      </c>
      <c r="N4550">
        <v>0.60909288403753004</v>
      </c>
    </row>
    <row r="4551" spans="1:14">
      <c r="A4551" t="s">
        <v>4145</v>
      </c>
      <c r="B4551">
        <v>12</v>
      </c>
      <c r="C4551">
        <v>68272160</v>
      </c>
      <c r="D4551">
        <v>68665940</v>
      </c>
      <c r="E4551" t="s">
        <v>5197</v>
      </c>
      <c r="F4551">
        <v>0.13</v>
      </c>
      <c r="G4551" t="s">
        <v>5247</v>
      </c>
      <c r="H4551" t="s">
        <v>9615</v>
      </c>
      <c r="I4551" t="s">
        <v>13</v>
      </c>
      <c r="J4551" t="s">
        <v>4144</v>
      </c>
      <c r="K4551">
        <v>5</v>
      </c>
      <c r="L4551" t="s">
        <v>4456</v>
      </c>
      <c r="M4551">
        <v>1.6927786999560199E-2</v>
      </c>
      <c r="N4551">
        <v>0.56458923693998897</v>
      </c>
    </row>
    <row r="4552" spans="1:14">
      <c r="A4552" t="s">
        <v>4145</v>
      </c>
      <c r="B4552">
        <v>12</v>
      </c>
      <c r="C4552">
        <v>68272160</v>
      </c>
      <c r="D4552">
        <v>68665940</v>
      </c>
      <c r="E4552" t="s">
        <v>5197</v>
      </c>
      <c r="F4552">
        <v>0.63</v>
      </c>
      <c r="G4552" t="s">
        <v>5247</v>
      </c>
      <c r="H4552" t="s">
        <v>9616</v>
      </c>
      <c r="I4552" t="s">
        <v>14</v>
      </c>
      <c r="J4552" t="s">
        <v>4144</v>
      </c>
      <c r="K4552">
        <v>16</v>
      </c>
      <c r="L4552" t="s">
        <v>4480</v>
      </c>
      <c r="M4552">
        <v>0.39090711596247002</v>
      </c>
      <c r="N4552">
        <v>0.81875488709857702</v>
      </c>
    </row>
    <row r="4553" spans="1:14">
      <c r="A4553" t="s">
        <v>4146</v>
      </c>
      <c r="B4553">
        <v>17</v>
      </c>
      <c r="C4553">
        <v>42583623</v>
      </c>
      <c r="D4553">
        <v>40735641</v>
      </c>
      <c r="E4553" t="s">
        <v>5197</v>
      </c>
      <c r="F4553">
        <v>0.76</v>
      </c>
      <c r="G4553" t="s">
        <v>5247</v>
      </c>
      <c r="H4553" t="s">
        <v>9617</v>
      </c>
      <c r="I4553" t="s">
        <v>14</v>
      </c>
      <c r="J4553" t="s">
        <v>4144</v>
      </c>
      <c r="K4553">
        <v>16</v>
      </c>
      <c r="L4553" t="s">
        <v>4440</v>
      </c>
      <c r="M4553">
        <v>0.51511649459244402</v>
      </c>
      <c r="N4553">
        <v>0.90420751152964995</v>
      </c>
    </row>
    <row r="4554" spans="1:14">
      <c r="A4554" t="s">
        <v>4147</v>
      </c>
      <c r="B4554">
        <v>11</v>
      </c>
      <c r="C4554">
        <v>14647950</v>
      </c>
      <c r="D4554">
        <v>14669496</v>
      </c>
      <c r="E4554" t="s">
        <v>5195</v>
      </c>
      <c r="F4554">
        <v>0.84</v>
      </c>
      <c r="G4554" t="s">
        <v>5247</v>
      </c>
      <c r="H4554" t="s">
        <v>9618</v>
      </c>
      <c r="I4554" t="s">
        <v>10</v>
      </c>
      <c r="J4554" t="s">
        <v>4144</v>
      </c>
      <c r="K4554">
        <v>6</v>
      </c>
      <c r="L4554" t="s">
        <v>4451</v>
      </c>
      <c r="M4554">
        <v>0.442571697101454</v>
      </c>
      <c r="N4554">
        <v>0.97200098712507399</v>
      </c>
    </row>
    <row r="4555" spans="1:14">
      <c r="A4555" t="s">
        <v>4147</v>
      </c>
      <c r="B4555">
        <v>11</v>
      </c>
      <c r="C4555">
        <v>14647950</v>
      </c>
      <c r="D4555">
        <v>14669496</v>
      </c>
      <c r="E4555" t="s">
        <v>5195</v>
      </c>
      <c r="F4555">
        <v>0.72</v>
      </c>
      <c r="G4555" t="s">
        <v>5247</v>
      </c>
      <c r="H4555" t="s">
        <v>9619</v>
      </c>
      <c r="I4555" t="s">
        <v>13</v>
      </c>
      <c r="J4555" t="s">
        <v>4144</v>
      </c>
      <c r="K4555">
        <v>6</v>
      </c>
      <c r="L4555" t="s">
        <v>4516</v>
      </c>
      <c r="M4555">
        <v>0.340756966280227</v>
      </c>
      <c r="N4555">
        <v>0.92749594704282001</v>
      </c>
    </row>
    <row r="4556" spans="1:14">
      <c r="A4556" t="s">
        <v>4147</v>
      </c>
      <c r="B4556">
        <v>11</v>
      </c>
      <c r="C4556">
        <v>14647950</v>
      </c>
      <c r="D4556">
        <v>14669496</v>
      </c>
      <c r="E4556" t="s">
        <v>5195</v>
      </c>
      <c r="F4556">
        <v>0.23</v>
      </c>
      <c r="G4556" t="s">
        <v>5247</v>
      </c>
      <c r="H4556" t="s">
        <v>9620</v>
      </c>
      <c r="I4556" t="s">
        <v>14</v>
      </c>
      <c r="J4556" t="s">
        <v>4144</v>
      </c>
      <c r="K4556">
        <v>16</v>
      </c>
      <c r="L4556" t="s">
        <v>4478</v>
      </c>
      <c r="M4556">
        <v>8.9866955870574194E-2</v>
      </c>
      <c r="N4556">
        <v>0.47468119161802202</v>
      </c>
    </row>
    <row r="4557" spans="1:14">
      <c r="A4557" t="s">
        <v>4148</v>
      </c>
      <c r="B4557">
        <v>2</v>
      </c>
      <c r="C4557">
        <v>28658541</v>
      </c>
      <c r="D4557">
        <v>28881407</v>
      </c>
      <c r="E4557" t="s">
        <v>5195</v>
      </c>
      <c r="F4557">
        <v>0</v>
      </c>
      <c r="G4557" t="s">
        <v>5247</v>
      </c>
      <c r="H4557" t="s">
        <v>9621</v>
      </c>
      <c r="I4557" t="s">
        <v>13</v>
      </c>
      <c r="J4557" t="s">
        <v>4144</v>
      </c>
      <c r="K4557">
        <v>5</v>
      </c>
      <c r="L4557" t="s">
        <v>5247</v>
      </c>
      <c r="M4557">
        <v>3.1392529421349397E-17</v>
      </c>
      <c r="N4557">
        <v>0.43448246478317498</v>
      </c>
    </row>
    <row r="4558" spans="1:14">
      <c r="A4558" t="s">
        <v>4148</v>
      </c>
      <c r="B4558">
        <v>2</v>
      </c>
      <c r="C4558">
        <v>28658541</v>
      </c>
      <c r="D4558">
        <v>28881407</v>
      </c>
      <c r="E4558" t="s">
        <v>5195</v>
      </c>
      <c r="F4558">
        <v>0.34</v>
      </c>
      <c r="G4558" t="s">
        <v>5247</v>
      </c>
      <c r="H4558" t="s">
        <v>9622</v>
      </c>
      <c r="I4558" t="s">
        <v>14</v>
      </c>
      <c r="J4558" t="s">
        <v>4144</v>
      </c>
      <c r="K4558">
        <v>16</v>
      </c>
      <c r="L4558" t="s">
        <v>4565</v>
      </c>
      <c r="M4558">
        <v>0.16025192850287201</v>
      </c>
      <c r="N4558">
        <v>0.58170252926814703</v>
      </c>
    </row>
    <row r="4559" spans="1:14">
      <c r="A4559" t="s">
        <v>4149</v>
      </c>
      <c r="B4559">
        <v>11</v>
      </c>
      <c r="C4559">
        <v>71523061</v>
      </c>
      <c r="D4559">
        <v>71234107</v>
      </c>
      <c r="E4559" t="s">
        <v>5196</v>
      </c>
      <c r="F4559">
        <v>0</v>
      </c>
      <c r="G4559" t="s">
        <v>5247</v>
      </c>
      <c r="H4559" t="s">
        <v>9623</v>
      </c>
      <c r="I4559" t="s">
        <v>14</v>
      </c>
      <c r="J4559" t="s">
        <v>4144</v>
      </c>
      <c r="K4559">
        <v>16</v>
      </c>
      <c r="L4559" t="s">
        <v>5247</v>
      </c>
      <c r="M4559">
        <v>0</v>
      </c>
      <c r="N4559">
        <v>0.193607680534436</v>
      </c>
    </row>
    <row r="4560" spans="1:14">
      <c r="A4560" t="s">
        <v>4150</v>
      </c>
      <c r="B4560">
        <v>4</v>
      </c>
      <c r="C4560">
        <v>69080934</v>
      </c>
      <c r="D4560">
        <v>69946652</v>
      </c>
      <c r="E4560" t="s">
        <v>5195</v>
      </c>
      <c r="F4560">
        <v>0.65</v>
      </c>
      <c r="G4560" t="s">
        <v>5247</v>
      </c>
      <c r="H4560" t="s">
        <v>9624</v>
      </c>
      <c r="I4560" t="s">
        <v>14</v>
      </c>
      <c r="J4560" t="s">
        <v>4144</v>
      </c>
      <c r="K4560">
        <v>16</v>
      </c>
      <c r="L4560" t="s">
        <v>4465</v>
      </c>
      <c r="M4560">
        <v>0.40908828404715403</v>
      </c>
      <c r="N4560">
        <v>0.83282941179251502</v>
      </c>
    </row>
    <row r="4561" spans="1:14">
      <c r="A4561" t="s">
        <v>4151</v>
      </c>
      <c r="B4561">
        <v>1</v>
      </c>
      <c r="C4561">
        <v>155314795</v>
      </c>
      <c r="D4561">
        <v>155284586</v>
      </c>
      <c r="E4561" t="s">
        <v>5196</v>
      </c>
      <c r="F4561">
        <v>0</v>
      </c>
      <c r="G4561" t="s">
        <v>5247</v>
      </c>
      <c r="H4561" t="s">
        <v>9625</v>
      </c>
      <c r="I4561" t="s">
        <v>14</v>
      </c>
      <c r="J4561" t="s">
        <v>4144</v>
      </c>
      <c r="K4561">
        <v>18</v>
      </c>
      <c r="L4561" t="s">
        <v>5247</v>
      </c>
      <c r="M4561">
        <v>0</v>
      </c>
      <c r="N4561">
        <v>0.17587922364665801</v>
      </c>
    </row>
    <row r="4562" spans="1:14">
      <c r="A4562" t="s">
        <v>4153</v>
      </c>
      <c r="B4562">
        <v>11</v>
      </c>
      <c r="C4562">
        <v>14012481</v>
      </c>
      <c r="D4562">
        <v>14034028</v>
      </c>
      <c r="E4562" t="s">
        <v>5198</v>
      </c>
      <c r="F4562">
        <v>0</v>
      </c>
      <c r="G4562" t="s">
        <v>5247</v>
      </c>
      <c r="H4562" t="s">
        <v>9626</v>
      </c>
      <c r="I4562" t="s">
        <v>14</v>
      </c>
      <c r="J4562" t="s">
        <v>4144</v>
      </c>
      <c r="K4562">
        <v>16</v>
      </c>
      <c r="L4562" t="s">
        <v>5247</v>
      </c>
      <c r="M4562">
        <v>0</v>
      </c>
      <c r="N4562">
        <v>0.193607680534436</v>
      </c>
    </row>
    <row r="4563" spans="1:14">
      <c r="A4563" t="s">
        <v>4154</v>
      </c>
      <c r="B4563">
        <v>11</v>
      </c>
      <c r="C4563">
        <v>14841541</v>
      </c>
      <c r="D4563">
        <v>14863087</v>
      </c>
      <c r="E4563" t="s">
        <v>5195</v>
      </c>
      <c r="F4563">
        <v>0</v>
      </c>
      <c r="G4563" t="s">
        <v>5247</v>
      </c>
      <c r="H4563" t="s">
        <v>9627</v>
      </c>
      <c r="I4563" t="s">
        <v>14</v>
      </c>
      <c r="J4563" t="s">
        <v>4144</v>
      </c>
      <c r="K4563">
        <v>14</v>
      </c>
      <c r="L4563" t="s">
        <v>5247</v>
      </c>
      <c r="M4563">
        <v>0</v>
      </c>
      <c r="N4563">
        <v>0.215310802737636</v>
      </c>
    </row>
    <row r="4564" spans="1:14">
      <c r="A4564" t="s">
        <v>4155</v>
      </c>
      <c r="B4564">
        <v>4</v>
      </c>
      <c r="C4564">
        <v>72244855</v>
      </c>
      <c r="D4564">
        <v>73110572</v>
      </c>
      <c r="E4564" t="s">
        <v>5198</v>
      </c>
      <c r="F4564">
        <v>0</v>
      </c>
      <c r="G4564" t="s">
        <v>5247</v>
      </c>
      <c r="H4564" t="s">
        <v>9628</v>
      </c>
      <c r="I4564" t="s">
        <v>14</v>
      </c>
      <c r="J4564" t="s">
        <v>4144</v>
      </c>
      <c r="K4564">
        <v>16</v>
      </c>
      <c r="L4564" t="s">
        <v>5247</v>
      </c>
      <c r="M4564">
        <v>0</v>
      </c>
      <c r="N4564">
        <v>0.193607680534436</v>
      </c>
    </row>
    <row r="4565" spans="1:14">
      <c r="A4565" t="s">
        <v>4156</v>
      </c>
      <c r="B4565">
        <v>4</v>
      </c>
      <c r="C4565">
        <v>71969061</v>
      </c>
      <c r="D4565">
        <v>72834778</v>
      </c>
      <c r="E4565" t="s">
        <v>5198</v>
      </c>
      <c r="F4565">
        <v>0</v>
      </c>
      <c r="G4565" t="s">
        <v>5247</v>
      </c>
      <c r="H4565" t="s">
        <v>9570</v>
      </c>
      <c r="I4565" t="s">
        <v>14</v>
      </c>
      <c r="J4565" t="s">
        <v>4144</v>
      </c>
      <c r="K4565">
        <v>16</v>
      </c>
      <c r="L4565" t="s">
        <v>5247</v>
      </c>
      <c r="M4565">
        <v>0</v>
      </c>
      <c r="N4565">
        <v>0.193607680534436</v>
      </c>
    </row>
    <row r="4566" spans="1:14">
      <c r="A4566" t="s">
        <v>4157</v>
      </c>
      <c r="B4566">
        <v>4</v>
      </c>
      <c r="C4566">
        <v>71552616</v>
      </c>
      <c r="D4566">
        <v>72418333</v>
      </c>
      <c r="E4566" t="s">
        <v>5197</v>
      </c>
      <c r="F4566">
        <v>0</v>
      </c>
      <c r="G4566" t="s">
        <v>5247</v>
      </c>
      <c r="H4566" t="s">
        <v>9629</v>
      </c>
      <c r="I4566" t="s">
        <v>14</v>
      </c>
      <c r="J4566" t="s">
        <v>4144</v>
      </c>
      <c r="K4566">
        <v>16</v>
      </c>
      <c r="L4566" t="s">
        <v>5247</v>
      </c>
      <c r="M4566">
        <v>0</v>
      </c>
      <c r="N4566">
        <v>0.193607680534436</v>
      </c>
    </row>
    <row r="4567" spans="1:14">
      <c r="A4567" t="s">
        <v>4158</v>
      </c>
      <c r="B4567">
        <v>11</v>
      </c>
      <c r="C4567">
        <v>14668965</v>
      </c>
      <c r="D4567">
        <v>14690511</v>
      </c>
      <c r="E4567" t="s">
        <v>5196</v>
      </c>
      <c r="F4567">
        <v>0</v>
      </c>
      <c r="G4567" t="s">
        <v>5247</v>
      </c>
      <c r="H4567" t="s">
        <v>9630</v>
      </c>
      <c r="I4567" t="s">
        <v>14</v>
      </c>
      <c r="J4567" t="s">
        <v>4144</v>
      </c>
      <c r="K4567">
        <v>16</v>
      </c>
      <c r="L4567" t="s">
        <v>5247</v>
      </c>
      <c r="M4567">
        <v>0</v>
      </c>
      <c r="N4567">
        <v>0.193607680534436</v>
      </c>
    </row>
    <row r="4568" spans="1:14">
      <c r="A4568" t="s">
        <v>4159</v>
      </c>
      <c r="B4568">
        <v>11</v>
      </c>
      <c r="C4568">
        <v>14456894</v>
      </c>
      <c r="D4568">
        <v>14478440</v>
      </c>
      <c r="E4568" t="s">
        <v>5197</v>
      </c>
      <c r="F4568">
        <v>0</v>
      </c>
      <c r="G4568" t="s">
        <v>5247</v>
      </c>
      <c r="H4568" t="s">
        <v>9631</v>
      </c>
      <c r="I4568" t="s">
        <v>14</v>
      </c>
      <c r="J4568" t="s">
        <v>4144</v>
      </c>
      <c r="K4568">
        <v>16</v>
      </c>
      <c r="L4568" t="s">
        <v>5247</v>
      </c>
      <c r="M4568">
        <v>0</v>
      </c>
      <c r="N4568">
        <v>0.193607680534436</v>
      </c>
    </row>
    <row r="4569" spans="1:14">
      <c r="A4569" t="s">
        <v>4160</v>
      </c>
      <c r="B4569">
        <v>11</v>
      </c>
      <c r="C4569">
        <v>14314330</v>
      </c>
      <c r="D4569">
        <v>14335876</v>
      </c>
      <c r="E4569" t="s">
        <v>5195</v>
      </c>
      <c r="F4569">
        <v>0.91</v>
      </c>
      <c r="G4569" t="s">
        <v>5247</v>
      </c>
      <c r="H4569" t="s">
        <v>9632</v>
      </c>
      <c r="I4569" t="s">
        <v>14</v>
      </c>
      <c r="J4569" t="s">
        <v>4144</v>
      </c>
      <c r="K4569">
        <v>16</v>
      </c>
      <c r="L4569" t="s">
        <v>4534</v>
      </c>
      <c r="M4569">
        <v>0.68176683412285399</v>
      </c>
      <c r="N4569">
        <v>0.97947486783890803</v>
      </c>
    </row>
    <row r="4570" spans="1:14">
      <c r="A4570" t="s">
        <v>4161</v>
      </c>
      <c r="B4570">
        <v>11</v>
      </c>
      <c r="C4570">
        <v>14111886</v>
      </c>
      <c r="D4570">
        <v>14133432</v>
      </c>
      <c r="E4570" t="s">
        <v>5195</v>
      </c>
      <c r="F4570">
        <v>0</v>
      </c>
      <c r="G4570" t="s">
        <v>5247</v>
      </c>
      <c r="H4570" t="s">
        <v>9633</v>
      </c>
      <c r="I4570" t="s">
        <v>14</v>
      </c>
      <c r="J4570" t="s">
        <v>4144</v>
      </c>
      <c r="K4570">
        <v>16</v>
      </c>
      <c r="L4570" t="s">
        <v>5247</v>
      </c>
      <c r="M4570">
        <v>0</v>
      </c>
      <c r="N4570">
        <v>0.193607680534436</v>
      </c>
    </row>
    <row r="4571" spans="1:14">
      <c r="A4571" t="s">
        <v>4162</v>
      </c>
      <c r="B4571">
        <v>11</v>
      </c>
      <c r="C4571">
        <v>14710816</v>
      </c>
      <c r="D4571">
        <v>14732362</v>
      </c>
      <c r="E4571" t="s">
        <v>5197</v>
      </c>
      <c r="F4571">
        <v>0</v>
      </c>
      <c r="G4571" t="s">
        <v>5247</v>
      </c>
      <c r="H4571" t="s">
        <v>9634</v>
      </c>
      <c r="I4571" t="s">
        <v>14</v>
      </c>
      <c r="J4571" t="s">
        <v>4144</v>
      </c>
      <c r="K4571">
        <v>16</v>
      </c>
      <c r="L4571" t="s">
        <v>5247</v>
      </c>
      <c r="M4571">
        <v>0</v>
      </c>
      <c r="N4571">
        <v>0.193607680534436</v>
      </c>
    </row>
    <row r="4572" spans="1:14">
      <c r="A4572" t="s">
        <v>4163</v>
      </c>
      <c r="B4572">
        <v>19</v>
      </c>
      <c r="C4572">
        <v>47896059</v>
      </c>
      <c r="D4572">
        <v>48399316</v>
      </c>
      <c r="E4572" t="s">
        <v>5197</v>
      </c>
      <c r="F4572">
        <v>0</v>
      </c>
      <c r="G4572" t="s">
        <v>5247</v>
      </c>
      <c r="H4572" t="s">
        <v>9635</v>
      </c>
      <c r="I4572" t="s">
        <v>14</v>
      </c>
      <c r="J4572" t="s">
        <v>4144</v>
      </c>
      <c r="K4572">
        <v>16</v>
      </c>
      <c r="L4572" t="s">
        <v>5247</v>
      </c>
      <c r="M4572">
        <v>0</v>
      </c>
      <c r="N4572">
        <v>0.193607680534436</v>
      </c>
    </row>
    <row r="4573" spans="1:14">
      <c r="A4573" t="s">
        <v>4164</v>
      </c>
      <c r="B4573">
        <v>11</v>
      </c>
      <c r="C4573">
        <v>14495913</v>
      </c>
      <c r="D4573">
        <v>14517459</v>
      </c>
      <c r="E4573" t="s">
        <v>5197</v>
      </c>
      <c r="F4573">
        <v>0</v>
      </c>
      <c r="G4573" t="s">
        <v>5247</v>
      </c>
      <c r="H4573" t="s">
        <v>8271</v>
      </c>
      <c r="I4573" t="s">
        <v>14</v>
      </c>
      <c r="J4573" t="s">
        <v>4144</v>
      </c>
      <c r="K4573">
        <v>16</v>
      </c>
      <c r="L4573" t="s">
        <v>5247</v>
      </c>
      <c r="M4573">
        <v>0</v>
      </c>
      <c r="N4573">
        <v>0.193607680534436</v>
      </c>
    </row>
    <row r="4574" spans="1:14">
      <c r="A4574" t="s">
        <v>4165</v>
      </c>
      <c r="B4574">
        <v>11</v>
      </c>
      <c r="C4574">
        <v>15369956</v>
      </c>
      <c r="D4574">
        <v>15391502</v>
      </c>
      <c r="E4574" t="s">
        <v>5196</v>
      </c>
      <c r="F4574">
        <v>0</v>
      </c>
      <c r="G4574" t="s">
        <v>5247</v>
      </c>
      <c r="H4574" t="s">
        <v>9636</v>
      </c>
      <c r="I4574" t="s">
        <v>14</v>
      </c>
      <c r="J4574" t="s">
        <v>4144</v>
      </c>
      <c r="K4574">
        <v>16</v>
      </c>
      <c r="L4574" t="s">
        <v>5247</v>
      </c>
      <c r="M4574">
        <v>0</v>
      </c>
      <c r="N4574">
        <v>0.193607680534436</v>
      </c>
    </row>
    <row r="4575" spans="1:14">
      <c r="A4575" t="s">
        <v>4166</v>
      </c>
      <c r="B4575">
        <v>11</v>
      </c>
      <c r="C4575">
        <v>14180763</v>
      </c>
      <c r="D4575">
        <v>14202309</v>
      </c>
      <c r="E4575" t="s">
        <v>5198</v>
      </c>
      <c r="F4575">
        <v>0</v>
      </c>
      <c r="G4575" t="s">
        <v>5247</v>
      </c>
      <c r="H4575" t="s">
        <v>9637</v>
      </c>
      <c r="I4575" t="s">
        <v>14</v>
      </c>
      <c r="J4575" t="s">
        <v>4144</v>
      </c>
      <c r="K4575">
        <v>16</v>
      </c>
      <c r="L4575" t="s">
        <v>5247</v>
      </c>
      <c r="M4575">
        <v>0</v>
      </c>
      <c r="N4575">
        <v>0.193607680534436</v>
      </c>
    </row>
    <row r="4576" spans="1:14">
      <c r="A4576" t="s">
        <v>4167</v>
      </c>
      <c r="B4576">
        <v>11</v>
      </c>
      <c r="C4576">
        <v>14879385</v>
      </c>
      <c r="D4576">
        <v>14900931</v>
      </c>
      <c r="E4576" t="s">
        <v>5196</v>
      </c>
      <c r="F4576">
        <v>0</v>
      </c>
      <c r="G4576" t="s">
        <v>5247</v>
      </c>
      <c r="H4576" t="s">
        <v>8783</v>
      </c>
      <c r="I4576" t="s">
        <v>14</v>
      </c>
      <c r="J4576" t="s">
        <v>4144</v>
      </c>
      <c r="K4576">
        <v>16</v>
      </c>
      <c r="L4576" t="s">
        <v>5247</v>
      </c>
      <c r="M4576">
        <v>0</v>
      </c>
      <c r="N4576">
        <v>0.193607680534436</v>
      </c>
    </row>
    <row r="4577" spans="1:14">
      <c r="A4577" t="s">
        <v>4168</v>
      </c>
      <c r="B4577">
        <v>11</v>
      </c>
      <c r="C4577">
        <v>15111652</v>
      </c>
      <c r="D4577">
        <v>15133198</v>
      </c>
      <c r="E4577" t="s">
        <v>5197</v>
      </c>
      <c r="F4577">
        <v>0</v>
      </c>
      <c r="G4577" t="s">
        <v>5247</v>
      </c>
      <c r="H4577" t="s">
        <v>9638</v>
      </c>
      <c r="I4577" t="s">
        <v>14</v>
      </c>
      <c r="J4577" t="s">
        <v>4144</v>
      </c>
      <c r="K4577">
        <v>16</v>
      </c>
      <c r="L4577" t="s">
        <v>5247</v>
      </c>
      <c r="M4577">
        <v>0</v>
      </c>
      <c r="N4577">
        <v>0.193607680534436</v>
      </c>
    </row>
    <row r="4578" spans="1:14">
      <c r="A4578" t="s">
        <v>4169</v>
      </c>
      <c r="B4578">
        <v>8</v>
      </c>
      <c r="C4578">
        <v>115976302</v>
      </c>
      <c r="D4578">
        <v>116988527</v>
      </c>
      <c r="E4578" t="s">
        <v>5195</v>
      </c>
      <c r="F4578">
        <v>0.25</v>
      </c>
      <c r="G4578" t="s">
        <v>5247</v>
      </c>
      <c r="H4578" t="s">
        <v>9639</v>
      </c>
      <c r="I4578" t="s">
        <v>10</v>
      </c>
      <c r="J4578" t="s">
        <v>4144</v>
      </c>
      <c r="K4578">
        <v>7</v>
      </c>
      <c r="L4578" t="s">
        <v>4506</v>
      </c>
      <c r="M4578">
        <v>6.6031998510680798E-2</v>
      </c>
      <c r="N4578">
        <v>0.61113321902266304</v>
      </c>
    </row>
    <row r="4579" spans="1:14">
      <c r="A4579" t="s">
        <v>4169</v>
      </c>
      <c r="B4579">
        <v>8</v>
      </c>
      <c r="C4579">
        <v>115976302</v>
      </c>
      <c r="D4579">
        <v>116988527</v>
      </c>
      <c r="E4579" t="s">
        <v>5195</v>
      </c>
      <c r="F4579">
        <v>0</v>
      </c>
      <c r="G4579" t="s">
        <v>5247</v>
      </c>
      <c r="H4579" t="s">
        <v>9640</v>
      </c>
      <c r="I4579" t="s">
        <v>13</v>
      </c>
      <c r="J4579" t="s">
        <v>4144</v>
      </c>
      <c r="K4579">
        <v>5</v>
      </c>
      <c r="L4579" t="s">
        <v>5247</v>
      </c>
      <c r="M4579">
        <v>3.1392529421349397E-17</v>
      </c>
      <c r="N4579">
        <v>0.43448246478317498</v>
      </c>
    </row>
    <row r="4580" spans="1:14">
      <c r="A4580" t="s">
        <v>4169</v>
      </c>
      <c r="B4580">
        <v>8</v>
      </c>
      <c r="C4580">
        <v>115976302</v>
      </c>
      <c r="D4580">
        <v>116988527</v>
      </c>
      <c r="E4580" t="s">
        <v>5195</v>
      </c>
      <c r="F4580">
        <v>0.24</v>
      </c>
      <c r="G4580" t="s">
        <v>5247</v>
      </c>
      <c r="H4580" t="s">
        <v>9641</v>
      </c>
      <c r="I4580" t="s">
        <v>14</v>
      </c>
      <c r="J4580" t="s">
        <v>4144</v>
      </c>
      <c r="K4580">
        <v>16</v>
      </c>
      <c r="L4580" t="s">
        <v>4449</v>
      </c>
      <c r="M4580">
        <v>9.5792488470350406E-2</v>
      </c>
      <c r="N4580">
        <v>0.48488350540755698</v>
      </c>
    </row>
    <row r="4581" spans="1:14">
      <c r="A4581" t="s">
        <v>4170</v>
      </c>
      <c r="B4581">
        <v>1</v>
      </c>
      <c r="C4581">
        <v>151832539</v>
      </c>
      <c r="D4581">
        <v>151805015</v>
      </c>
      <c r="E4581" t="s">
        <v>5196</v>
      </c>
      <c r="F4581">
        <v>0</v>
      </c>
      <c r="G4581" t="s">
        <v>5247</v>
      </c>
      <c r="H4581" t="s">
        <v>9642</v>
      </c>
      <c r="I4581" t="s">
        <v>14</v>
      </c>
      <c r="J4581" t="s">
        <v>4144</v>
      </c>
      <c r="K4581">
        <v>16</v>
      </c>
      <c r="L4581" t="s">
        <v>5247</v>
      </c>
      <c r="M4581">
        <v>0</v>
      </c>
      <c r="N4581">
        <v>0.193607680534436</v>
      </c>
    </row>
    <row r="4582" spans="1:14">
      <c r="A4582" t="s">
        <v>4171</v>
      </c>
      <c r="B4582">
        <v>1</v>
      </c>
      <c r="C4582">
        <v>152189630</v>
      </c>
      <c r="D4582">
        <v>152162106</v>
      </c>
      <c r="E4582" t="s">
        <v>5198</v>
      </c>
      <c r="F4582">
        <v>0.21</v>
      </c>
      <c r="G4582" t="s">
        <v>5247</v>
      </c>
      <c r="H4582" t="s">
        <v>9643</v>
      </c>
      <c r="I4582" t="s">
        <v>14</v>
      </c>
      <c r="J4582" t="s">
        <v>4144</v>
      </c>
      <c r="K4582">
        <v>16</v>
      </c>
      <c r="L4582" t="s">
        <v>4442</v>
      </c>
      <c r="M4582">
        <v>7.8338045832293507E-2</v>
      </c>
      <c r="N4582">
        <v>0.45395440887768002</v>
      </c>
    </row>
    <row r="4583" spans="1:14">
      <c r="A4583" t="s">
        <v>4172</v>
      </c>
      <c r="B4583">
        <v>11</v>
      </c>
      <c r="C4583">
        <v>71471139</v>
      </c>
      <c r="D4583">
        <v>71182185</v>
      </c>
      <c r="E4583" t="s">
        <v>5197</v>
      </c>
      <c r="F4583">
        <v>0.24</v>
      </c>
      <c r="G4583" t="s">
        <v>5247</v>
      </c>
      <c r="H4583" t="s">
        <v>9644</v>
      </c>
      <c r="I4583" t="s">
        <v>14</v>
      </c>
      <c r="J4583" t="s">
        <v>4144</v>
      </c>
      <c r="K4583">
        <v>16</v>
      </c>
      <c r="L4583" t="s">
        <v>4449</v>
      </c>
      <c r="M4583">
        <v>9.5792488470350406E-2</v>
      </c>
      <c r="N4583">
        <v>0.48488350540755698</v>
      </c>
    </row>
    <row r="4584" spans="1:14">
      <c r="A4584" t="s">
        <v>4173</v>
      </c>
      <c r="B4584">
        <v>11</v>
      </c>
      <c r="C4584">
        <v>14061926</v>
      </c>
      <c r="D4584">
        <v>14083473</v>
      </c>
      <c r="E4584" t="s">
        <v>5195</v>
      </c>
      <c r="F4584">
        <v>0</v>
      </c>
      <c r="G4584" t="s">
        <v>5247</v>
      </c>
      <c r="H4584" t="s">
        <v>9645</v>
      </c>
      <c r="I4584" t="s">
        <v>14</v>
      </c>
      <c r="J4584" t="s">
        <v>4144</v>
      </c>
      <c r="K4584">
        <v>16</v>
      </c>
      <c r="L4584" t="s">
        <v>5247</v>
      </c>
      <c r="M4584">
        <v>0</v>
      </c>
      <c r="N4584">
        <v>0.193607680534436</v>
      </c>
    </row>
    <row r="4585" spans="1:14">
      <c r="A4585" t="s">
        <v>4174</v>
      </c>
      <c r="B4585">
        <v>11</v>
      </c>
      <c r="C4585">
        <v>14275265</v>
      </c>
      <c r="D4585">
        <v>14296811</v>
      </c>
      <c r="E4585" t="s">
        <v>5198</v>
      </c>
      <c r="F4585">
        <v>0</v>
      </c>
      <c r="G4585" t="s">
        <v>5247</v>
      </c>
      <c r="H4585" t="s">
        <v>8644</v>
      </c>
      <c r="I4585" t="s">
        <v>14</v>
      </c>
      <c r="J4585" t="s">
        <v>4144</v>
      </c>
      <c r="K4585">
        <v>16</v>
      </c>
      <c r="L4585" t="s">
        <v>5247</v>
      </c>
      <c r="M4585">
        <v>0</v>
      </c>
      <c r="N4585">
        <v>0.193607680534436</v>
      </c>
    </row>
    <row r="4586" spans="1:14">
      <c r="A4586" t="s">
        <v>4175</v>
      </c>
      <c r="B4586">
        <v>2</v>
      </c>
      <c r="C4586">
        <v>21158305</v>
      </c>
      <c r="D4586">
        <v>21381177</v>
      </c>
      <c r="E4586" t="s">
        <v>5196</v>
      </c>
      <c r="F4586">
        <v>0.38</v>
      </c>
      <c r="G4586" t="s">
        <v>5247</v>
      </c>
      <c r="H4586" t="s">
        <v>9646</v>
      </c>
      <c r="I4586" t="s">
        <v>14</v>
      </c>
      <c r="J4586" t="s">
        <v>4144</v>
      </c>
      <c r="K4586">
        <v>16</v>
      </c>
      <c r="L4586" t="s">
        <v>4441</v>
      </c>
      <c r="M4586">
        <v>0.18839871074100001</v>
      </c>
      <c r="N4586">
        <v>0.61806713258726498</v>
      </c>
    </row>
    <row r="4587" spans="1:14">
      <c r="A4587" t="s">
        <v>4176</v>
      </c>
      <c r="B4587">
        <v>4</v>
      </c>
      <c r="C4587">
        <v>72109031</v>
      </c>
      <c r="D4587">
        <v>72974748</v>
      </c>
      <c r="E4587" t="s">
        <v>5197</v>
      </c>
      <c r="F4587">
        <v>0.8</v>
      </c>
      <c r="G4587" t="s">
        <v>5247</v>
      </c>
      <c r="H4587" t="s">
        <v>9647</v>
      </c>
      <c r="I4587" t="s">
        <v>10</v>
      </c>
      <c r="J4587" t="s">
        <v>4144</v>
      </c>
      <c r="K4587">
        <v>6</v>
      </c>
      <c r="L4587" t="s">
        <v>4503</v>
      </c>
      <c r="M4587">
        <v>0.40691789695942099</v>
      </c>
      <c r="N4587">
        <v>0.95888153029928003</v>
      </c>
    </row>
    <row r="4588" spans="1:14">
      <c r="A4588" t="s">
        <v>4176</v>
      </c>
      <c r="B4588">
        <v>4</v>
      </c>
      <c r="C4588">
        <v>72109031</v>
      </c>
      <c r="D4588">
        <v>72974748</v>
      </c>
      <c r="E4588" t="s">
        <v>5197</v>
      </c>
      <c r="F4588">
        <v>0.5</v>
      </c>
      <c r="G4588" t="s">
        <v>5247</v>
      </c>
      <c r="H4588" t="s">
        <v>9648</v>
      </c>
      <c r="I4588" t="s">
        <v>13</v>
      </c>
      <c r="J4588" t="s">
        <v>4144</v>
      </c>
      <c r="K4588">
        <v>5</v>
      </c>
      <c r="L4588" t="s">
        <v>4511</v>
      </c>
      <c r="M4588">
        <v>0.17042358064358801</v>
      </c>
      <c r="N4588">
        <v>0.82957641935641202</v>
      </c>
    </row>
    <row r="4589" spans="1:14">
      <c r="A4589" t="s">
        <v>4176</v>
      </c>
      <c r="B4589">
        <v>4</v>
      </c>
      <c r="C4589">
        <v>72109031</v>
      </c>
      <c r="D4589">
        <v>72974748</v>
      </c>
      <c r="E4589" t="s">
        <v>5197</v>
      </c>
      <c r="F4589">
        <v>0.51</v>
      </c>
      <c r="G4589" t="s">
        <v>5247</v>
      </c>
      <c r="H4589" t="s">
        <v>9649</v>
      </c>
      <c r="I4589" t="s">
        <v>14</v>
      </c>
      <c r="J4589" t="s">
        <v>4144</v>
      </c>
      <c r="K4589">
        <v>16</v>
      </c>
      <c r="L4589" t="s">
        <v>4514</v>
      </c>
      <c r="M4589">
        <v>0.28809504412547499</v>
      </c>
      <c r="N4589">
        <v>0.72803280226383604</v>
      </c>
    </row>
    <row r="4590" spans="1:14">
      <c r="A4590" t="s">
        <v>4177</v>
      </c>
      <c r="B4590">
        <v>4</v>
      </c>
      <c r="C4590">
        <v>69153615</v>
      </c>
      <c r="D4590">
        <v>70019333</v>
      </c>
      <c r="E4590" t="s">
        <v>5197</v>
      </c>
      <c r="F4590">
        <v>0</v>
      </c>
      <c r="G4590" t="s">
        <v>5247</v>
      </c>
      <c r="H4590" t="s">
        <v>9650</v>
      </c>
      <c r="I4590" t="s">
        <v>14</v>
      </c>
      <c r="J4590" t="s">
        <v>4144</v>
      </c>
      <c r="K4590">
        <v>16</v>
      </c>
      <c r="L4590" t="s">
        <v>5247</v>
      </c>
      <c r="M4590">
        <v>0</v>
      </c>
      <c r="N4590">
        <v>0.193607680534436</v>
      </c>
    </row>
    <row r="4591" spans="1:14">
      <c r="A4591" t="s">
        <v>4178</v>
      </c>
      <c r="B4591">
        <v>11</v>
      </c>
      <c r="C4591">
        <v>14610961</v>
      </c>
      <c r="D4591">
        <v>14632507</v>
      </c>
      <c r="E4591" t="s">
        <v>5195</v>
      </c>
      <c r="F4591">
        <v>0</v>
      </c>
      <c r="G4591" t="s">
        <v>5247</v>
      </c>
      <c r="H4591" t="s">
        <v>9651</v>
      </c>
      <c r="I4591" t="s">
        <v>14</v>
      </c>
      <c r="J4591" t="s">
        <v>4144</v>
      </c>
      <c r="K4591">
        <v>16</v>
      </c>
      <c r="L4591" t="s">
        <v>5247</v>
      </c>
      <c r="M4591">
        <v>0</v>
      </c>
      <c r="N4591">
        <v>0.193607680534436</v>
      </c>
    </row>
    <row r="4592" spans="1:14">
      <c r="A4592" t="s">
        <v>4179</v>
      </c>
      <c r="B4592">
        <v>1</v>
      </c>
      <c r="C4592">
        <v>152125952</v>
      </c>
      <c r="D4592">
        <v>152098428</v>
      </c>
      <c r="E4592" t="s">
        <v>5196</v>
      </c>
      <c r="F4592">
        <v>0.9</v>
      </c>
      <c r="G4592" t="s">
        <v>5247</v>
      </c>
      <c r="H4592" t="s">
        <v>9652</v>
      </c>
      <c r="I4592" t="s">
        <v>14</v>
      </c>
      <c r="J4592" t="s">
        <v>4144</v>
      </c>
      <c r="K4592">
        <v>16</v>
      </c>
      <c r="L4592" t="s">
        <v>5134</v>
      </c>
      <c r="M4592">
        <v>0.66951405574702505</v>
      </c>
      <c r="N4592">
        <v>0.975599799825426</v>
      </c>
    </row>
    <row r="4593" spans="1:14">
      <c r="A4593" t="s">
        <v>4180</v>
      </c>
      <c r="B4593">
        <v>13</v>
      </c>
      <c r="C4593">
        <v>46968386</v>
      </c>
      <c r="D4593">
        <v>47542521</v>
      </c>
      <c r="E4593" t="s">
        <v>5197</v>
      </c>
      <c r="F4593">
        <v>0.79</v>
      </c>
      <c r="G4593" t="s">
        <v>5247</v>
      </c>
      <c r="H4593" t="s">
        <v>9653</v>
      </c>
      <c r="I4593" t="s">
        <v>10</v>
      </c>
      <c r="J4593" t="s">
        <v>4144</v>
      </c>
      <c r="K4593">
        <v>7</v>
      </c>
      <c r="L4593" t="s">
        <v>4542</v>
      </c>
      <c r="M4593">
        <v>0.42391514202955599</v>
      </c>
      <c r="N4593">
        <v>0.95057320563176495</v>
      </c>
    </row>
    <row r="4594" spans="1:14">
      <c r="A4594" t="s">
        <v>4180</v>
      </c>
      <c r="B4594">
        <v>13</v>
      </c>
      <c r="C4594">
        <v>46968386</v>
      </c>
      <c r="D4594">
        <v>47542521</v>
      </c>
      <c r="E4594" t="s">
        <v>5197</v>
      </c>
      <c r="F4594">
        <v>0.8</v>
      </c>
      <c r="G4594" t="s">
        <v>5247</v>
      </c>
      <c r="H4594" t="s">
        <v>9654</v>
      </c>
      <c r="I4594" t="s">
        <v>13</v>
      </c>
      <c r="J4594" t="s">
        <v>4144</v>
      </c>
      <c r="K4594">
        <v>7</v>
      </c>
      <c r="L4594" t="s">
        <v>4503</v>
      </c>
      <c r="M4594">
        <v>0.432947394412107</v>
      </c>
      <c r="N4594">
        <v>0.95445434454788103</v>
      </c>
    </row>
    <row r="4595" spans="1:14">
      <c r="A4595" t="s">
        <v>4180</v>
      </c>
      <c r="B4595">
        <v>13</v>
      </c>
      <c r="C4595">
        <v>46968386</v>
      </c>
      <c r="D4595">
        <v>47542521</v>
      </c>
      <c r="E4595" t="s">
        <v>5197</v>
      </c>
      <c r="F4595">
        <v>1</v>
      </c>
      <c r="G4595" t="s">
        <v>5247</v>
      </c>
      <c r="H4595" t="s">
        <v>9655</v>
      </c>
      <c r="I4595" t="s">
        <v>14</v>
      </c>
      <c r="J4595" t="s">
        <v>4144</v>
      </c>
      <c r="K4595">
        <v>16</v>
      </c>
      <c r="L4595" t="s">
        <v>5273</v>
      </c>
      <c r="M4595">
        <v>0.806392319465564</v>
      </c>
      <c r="N4595">
        <v>1</v>
      </c>
    </row>
    <row r="4596" spans="1:14">
      <c r="A4596" t="s">
        <v>4181</v>
      </c>
      <c r="B4596">
        <v>11</v>
      </c>
      <c r="C4596">
        <v>14443332</v>
      </c>
      <c r="D4596">
        <v>14464878</v>
      </c>
      <c r="E4596" t="s">
        <v>5195</v>
      </c>
      <c r="F4596">
        <v>0</v>
      </c>
      <c r="G4596" t="s">
        <v>5247</v>
      </c>
      <c r="H4596" t="s">
        <v>9656</v>
      </c>
      <c r="I4596" t="s">
        <v>14</v>
      </c>
      <c r="J4596" t="s">
        <v>4144</v>
      </c>
      <c r="K4596">
        <v>16</v>
      </c>
      <c r="L4596" t="s">
        <v>5247</v>
      </c>
      <c r="M4596">
        <v>0</v>
      </c>
      <c r="N4596">
        <v>0.193607680534436</v>
      </c>
    </row>
    <row r="4597" spans="1:14">
      <c r="A4597" t="s">
        <v>4182</v>
      </c>
      <c r="B4597">
        <v>4</v>
      </c>
      <c r="C4597">
        <v>72312458</v>
      </c>
      <c r="D4597">
        <v>73178175</v>
      </c>
      <c r="E4597" t="s">
        <v>5197</v>
      </c>
      <c r="F4597">
        <v>0</v>
      </c>
      <c r="G4597" t="s">
        <v>5247</v>
      </c>
      <c r="H4597" t="s">
        <v>9657</v>
      </c>
      <c r="I4597" t="s">
        <v>14</v>
      </c>
      <c r="J4597" t="s">
        <v>4144</v>
      </c>
      <c r="K4597">
        <v>16</v>
      </c>
      <c r="L4597" t="s">
        <v>5247</v>
      </c>
      <c r="M4597">
        <v>0</v>
      </c>
      <c r="N4597">
        <v>0.193607680534436</v>
      </c>
    </row>
    <row r="4598" spans="1:14">
      <c r="A4598" t="s">
        <v>4183</v>
      </c>
      <c r="B4598">
        <v>11</v>
      </c>
      <c r="C4598">
        <v>14929670</v>
      </c>
      <c r="D4598">
        <v>14951216</v>
      </c>
      <c r="E4598" t="s">
        <v>5198</v>
      </c>
      <c r="F4598">
        <v>1</v>
      </c>
      <c r="G4598" t="s">
        <v>5247</v>
      </c>
      <c r="H4598" t="s">
        <v>9658</v>
      </c>
      <c r="I4598" t="s">
        <v>14</v>
      </c>
      <c r="J4598" t="s">
        <v>4144</v>
      </c>
      <c r="K4598">
        <v>16</v>
      </c>
      <c r="L4598" t="s">
        <v>5273</v>
      </c>
      <c r="M4598">
        <v>0.806392319465564</v>
      </c>
      <c r="N4598">
        <v>1</v>
      </c>
    </row>
    <row r="4599" spans="1:14">
      <c r="A4599" t="s">
        <v>4184</v>
      </c>
      <c r="B4599">
        <v>4</v>
      </c>
      <c r="C4599">
        <v>71713007</v>
      </c>
      <c r="D4599">
        <v>72578724</v>
      </c>
      <c r="E4599" t="s">
        <v>5196</v>
      </c>
      <c r="F4599">
        <v>0.63</v>
      </c>
      <c r="G4599" t="s">
        <v>5247</v>
      </c>
      <c r="H4599" t="s">
        <v>9659</v>
      </c>
      <c r="I4599" t="s">
        <v>14</v>
      </c>
      <c r="J4599" t="s">
        <v>4144</v>
      </c>
      <c r="K4599">
        <v>16</v>
      </c>
      <c r="L4599" t="s">
        <v>4480</v>
      </c>
      <c r="M4599">
        <v>0.39090711596247002</v>
      </c>
      <c r="N4599">
        <v>0.81875488709857702</v>
      </c>
    </row>
    <row r="4600" spans="1:14">
      <c r="A4600" t="s">
        <v>4185</v>
      </c>
      <c r="B4600">
        <v>11</v>
      </c>
      <c r="C4600">
        <v>14552006</v>
      </c>
      <c r="D4600">
        <v>14573552</v>
      </c>
      <c r="E4600" t="s">
        <v>5196</v>
      </c>
      <c r="F4600">
        <v>0</v>
      </c>
      <c r="G4600" t="s">
        <v>5247</v>
      </c>
      <c r="H4600" t="s">
        <v>9660</v>
      </c>
      <c r="I4600" t="s">
        <v>14</v>
      </c>
      <c r="J4600" t="s">
        <v>4144</v>
      </c>
      <c r="K4600">
        <v>16</v>
      </c>
      <c r="L4600" t="s">
        <v>5247</v>
      </c>
      <c r="M4600">
        <v>0</v>
      </c>
      <c r="N4600">
        <v>0.193607680534436</v>
      </c>
    </row>
    <row r="4601" spans="1:14">
      <c r="A4601" t="s">
        <v>4186</v>
      </c>
      <c r="B4601">
        <v>6</v>
      </c>
      <c r="C4601">
        <v>131648251</v>
      </c>
      <c r="D4601">
        <v>131969391</v>
      </c>
      <c r="E4601" t="s">
        <v>5195</v>
      </c>
      <c r="F4601">
        <v>0.11</v>
      </c>
      <c r="G4601" t="s">
        <v>5247</v>
      </c>
      <c r="H4601" t="s">
        <v>9661</v>
      </c>
      <c r="I4601" t="s">
        <v>14</v>
      </c>
      <c r="J4601" t="s">
        <v>4144</v>
      </c>
      <c r="K4601">
        <v>16</v>
      </c>
      <c r="L4601" t="s">
        <v>4483</v>
      </c>
      <c r="M4601">
        <v>2.8486301613217201E-2</v>
      </c>
      <c r="N4601">
        <v>0.34252768920364302</v>
      </c>
    </row>
    <row r="4602" spans="1:14">
      <c r="A4602" t="s">
        <v>4187</v>
      </c>
      <c r="B4602">
        <v>11</v>
      </c>
      <c r="C4602">
        <v>14769965</v>
      </c>
      <c r="D4602">
        <v>14791511</v>
      </c>
      <c r="E4602" t="s">
        <v>5197</v>
      </c>
      <c r="F4602">
        <v>0</v>
      </c>
      <c r="G4602" t="s">
        <v>5247</v>
      </c>
      <c r="H4602" t="s">
        <v>9662</v>
      </c>
      <c r="I4602" t="s">
        <v>14</v>
      </c>
      <c r="J4602" t="s">
        <v>4144</v>
      </c>
      <c r="K4602">
        <v>16</v>
      </c>
      <c r="L4602" t="s">
        <v>5247</v>
      </c>
      <c r="M4602">
        <v>0</v>
      </c>
      <c r="N4602">
        <v>0.193607680534436</v>
      </c>
    </row>
    <row r="4603" spans="1:14">
      <c r="A4603" t="s">
        <v>4188</v>
      </c>
      <c r="B4603">
        <v>1</v>
      </c>
      <c r="C4603">
        <v>152808046</v>
      </c>
      <c r="D4603">
        <v>152780522</v>
      </c>
      <c r="E4603" t="s">
        <v>5197</v>
      </c>
      <c r="F4603">
        <v>0</v>
      </c>
      <c r="G4603" t="s">
        <v>5247</v>
      </c>
      <c r="H4603" t="s">
        <v>9663</v>
      </c>
      <c r="I4603" t="s">
        <v>14</v>
      </c>
      <c r="J4603" t="s">
        <v>4144</v>
      </c>
      <c r="K4603">
        <v>16</v>
      </c>
      <c r="L4603" t="s">
        <v>5247</v>
      </c>
      <c r="M4603">
        <v>0</v>
      </c>
      <c r="N4603">
        <v>0.193607680534436</v>
      </c>
    </row>
    <row r="4604" spans="1:14">
      <c r="A4604" t="s">
        <v>4189</v>
      </c>
      <c r="B4604">
        <v>4</v>
      </c>
      <c r="C4604">
        <v>71596004</v>
      </c>
      <c r="D4604">
        <v>72461721</v>
      </c>
      <c r="E4604" t="s">
        <v>5198</v>
      </c>
      <c r="F4604">
        <v>0</v>
      </c>
      <c r="G4604" t="s">
        <v>5247</v>
      </c>
      <c r="H4604" t="s">
        <v>9664</v>
      </c>
      <c r="I4604" t="s">
        <v>14</v>
      </c>
      <c r="J4604" t="s">
        <v>4144</v>
      </c>
      <c r="K4604">
        <v>16</v>
      </c>
      <c r="L4604" t="s">
        <v>5247</v>
      </c>
      <c r="M4604">
        <v>0</v>
      </c>
      <c r="N4604">
        <v>0.193607680534436</v>
      </c>
    </row>
    <row r="4605" spans="1:14">
      <c r="A4605" t="s">
        <v>4190</v>
      </c>
      <c r="B4605">
        <v>11</v>
      </c>
      <c r="C4605">
        <v>71370014</v>
      </c>
      <c r="D4605">
        <v>71081060</v>
      </c>
      <c r="E4605" t="s">
        <v>5195</v>
      </c>
      <c r="F4605">
        <v>0.05</v>
      </c>
      <c r="G4605" t="s">
        <v>5247</v>
      </c>
      <c r="H4605" t="s">
        <v>9665</v>
      </c>
      <c r="I4605" t="s">
        <v>14</v>
      </c>
      <c r="J4605" t="s">
        <v>4144</v>
      </c>
      <c r="K4605">
        <v>16</v>
      </c>
      <c r="L4605" t="s">
        <v>4544</v>
      </c>
      <c r="M4605">
        <v>7.5593352321114398E-3</v>
      </c>
      <c r="N4605">
        <v>0.26668757724888098</v>
      </c>
    </row>
    <row r="4606" spans="1:14">
      <c r="A4606" t="s">
        <v>4191</v>
      </c>
      <c r="B4606">
        <v>7</v>
      </c>
      <c r="C4606">
        <v>107477002</v>
      </c>
      <c r="D4606">
        <v>107117447</v>
      </c>
      <c r="E4606" t="s">
        <v>5197</v>
      </c>
      <c r="F4606">
        <v>0.59</v>
      </c>
      <c r="G4606" t="s">
        <v>5247</v>
      </c>
      <c r="H4606" t="s">
        <v>9666</v>
      </c>
      <c r="I4606" t="s">
        <v>10</v>
      </c>
      <c r="J4606" t="s">
        <v>4144</v>
      </c>
      <c r="K4606">
        <v>6</v>
      </c>
      <c r="L4606" t="s">
        <v>4468</v>
      </c>
      <c r="M4606">
        <v>0.24558689292588801</v>
      </c>
      <c r="N4606">
        <v>0.86415293525172299</v>
      </c>
    </row>
    <row r="4607" spans="1:14">
      <c r="A4607" t="s">
        <v>4191</v>
      </c>
      <c r="B4607">
        <v>7</v>
      </c>
      <c r="C4607">
        <v>107477002</v>
      </c>
      <c r="D4607">
        <v>107117447</v>
      </c>
      <c r="E4607" t="s">
        <v>5197</v>
      </c>
      <c r="F4607">
        <v>0.46</v>
      </c>
      <c r="G4607" t="s">
        <v>5247</v>
      </c>
      <c r="H4607" t="s">
        <v>9667</v>
      </c>
      <c r="I4607" t="s">
        <v>13</v>
      </c>
      <c r="J4607" t="s">
        <v>4144</v>
      </c>
      <c r="K4607">
        <v>7</v>
      </c>
      <c r="L4607" t="s">
        <v>4458</v>
      </c>
      <c r="M4607">
        <v>0.17716049012973001</v>
      </c>
      <c r="N4607">
        <v>0.77118594467560497</v>
      </c>
    </row>
    <row r="4608" spans="1:14">
      <c r="A4608" t="s">
        <v>4191</v>
      </c>
      <c r="B4608">
        <v>7</v>
      </c>
      <c r="C4608">
        <v>107477002</v>
      </c>
      <c r="D4608">
        <v>107117447</v>
      </c>
      <c r="E4608" t="s">
        <v>5197</v>
      </c>
      <c r="F4608">
        <v>0.43</v>
      </c>
      <c r="G4608" t="s">
        <v>5247</v>
      </c>
      <c r="H4608" t="s">
        <v>9668</v>
      </c>
      <c r="I4608" t="s">
        <v>14</v>
      </c>
      <c r="J4608" t="s">
        <v>4144</v>
      </c>
      <c r="K4608">
        <v>16</v>
      </c>
      <c r="L4608" t="s">
        <v>4520</v>
      </c>
      <c r="M4608">
        <v>0.22529371473349299</v>
      </c>
      <c r="N4608">
        <v>0.66181136054132805</v>
      </c>
    </row>
    <row r="4609" spans="1:14">
      <c r="A4609" t="s">
        <v>4194</v>
      </c>
      <c r="B4609">
        <v>4</v>
      </c>
      <c r="C4609">
        <v>71955252</v>
      </c>
      <c r="D4609">
        <v>72820969</v>
      </c>
      <c r="E4609" t="s">
        <v>5198</v>
      </c>
      <c r="F4609">
        <v>1</v>
      </c>
      <c r="G4609" t="s">
        <v>5247</v>
      </c>
      <c r="H4609" t="s">
        <v>9669</v>
      </c>
      <c r="I4609" t="s">
        <v>14</v>
      </c>
      <c r="J4609" t="s">
        <v>4144</v>
      </c>
      <c r="K4609">
        <v>16</v>
      </c>
      <c r="L4609" t="s">
        <v>5273</v>
      </c>
      <c r="M4609">
        <v>0.806392319465564</v>
      </c>
      <c r="N4609">
        <v>1</v>
      </c>
    </row>
    <row r="4610" spans="1:14">
      <c r="A4610" t="s">
        <v>4195</v>
      </c>
      <c r="B4610">
        <v>19</v>
      </c>
      <c r="C4610">
        <v>19269704</v>
      </c>
      <c r="D4610">
        <v>19380513</v>
      </c>
      <c r="E4610" t="s">
        <v>5196</v>
      </c>
      <c r="F4610">
        <v>0.92</v>
      </c>
      <c r="G4610" t="s">
        <v>5247</v>
      </c>
      <c r="H4610" t="s">
        <v>9670</v>
      </c>
      <c r="I4610" t="s">
        <v>14</v>
      </c>
      <c r="J4610" t="s">
        <v>4144</v>
      </c>
      <c r="K4610">
        <v>16</v>
      </c>
      <c r="L4610" t="s">
        <v>4547</v>
      </c>
      <c r="M4610">
        <v>0.694249005620037</v>
      </c>
      <c r="N4610">
        <v>0.98312054273103699</v>
      </c>
    </row>
    <row r="4611" spans="1:14">
      <c r="A4611" t="s">
        <v>4196</v>
      </c>
      <c r="B4611">
        <v>11</v>
      </c>
      <c r="C4611">
        <v>14747346</v>
      </c>
      <c r="D4611">
        <v>14768892</v>
      </c>
      <c r="E4611" t="s">
        <v>5195</v>
      </c>
      <c r="F4611">
        <v>1</v>
      </c>
      <c r="G4611" t="s">
        <v>5247</v>
      </c>
      <c r="H4611" t="s">
        <v>9671</v>
      </c>
      <c r="I4611" t="s">
        <v>14</v>
      </c>
      <c r="J4611" t="s">
        <v>4144</v>
      </c>
      <c r="K4611">
        <v>16</v>
      </c>
      <c r="L4611" t="s">
        <v>5273</v>
      </c>
      <c r="M4611">
        <v>0.806392319465564</v>
      </c>
      <c r="N4611">
        <v>1</v>
      </c>
    </row>
    <row r="4612" spans="1:14">
      <c r="A4612" t="s">
        <v>4197</v>
      </c>
      <c r="B4612">
        <v>11</v>
      </c>
      <c r="C4612">
        <v>14764324</v>
      </c>
      <c r="D4612">
        <v>14785870</v>
      </c>
      <c r="E4612" t="s">
        <v>5198</v>
      </c>
      <c r="F4612">
        <v>0</v>
      </c>
      <c r="G4612" t="s">
        <v>5247</v>
      </c>
      <c r="H4612" t="s">
        <v>7728</v>
      </c>
      <c r="I4612" t="s">
        <v>14</v>
      </c>
      <c r="J4612" t="s">
        <v>4144</v>
      </c>
      <c r="K4612">
        <v>16</v>
      </c>
      <c r="L4612" t="s">
        <v>5247</v>
      </c>
      <c r="M4612">
        <v>0</v>
      </c>
      <c r="N4612">
        <v>0.193607680534436</v>
      </c>
    </row>
    <row r="4613" spans="1:14">
      <c r="A4613" t="s">
        <v>4198</v>
      </c>
      <c r="B4613">
        <v>4</v>
      </c>
      <c r="C4613">
        <v>71839999</v>
      </c>
      <c r="D4613">
        <v>72705716</v>
      </c>
      <c r="E4613" t="s">
        <v>5197</v>
      </c>
      <c r="F4613">
        <v>1</v>
      </c>
      <c r="G4613" t="s">
        <v>5247</v>
      </c>
      <c r="H4613" t="s">
        <v>9672</v>
      </c>
      <c r="I4613" t="s">
        <v>14</v>
      </c>
      <c r="J4613" t="s">
        <v>4144</v>
      </c>
      <c r="K4613">
        <v>16</v>
      </c>
      <c r="L4613" t="s">
        <v>5273</v>
      </c>
      <c r="M4613">
        <v>0.806392319465564</v>
      </c>
      <c r="N4613">
        <v>1</v>
      </c>
    </row>
    <row r="4614" spans="1:14">
      <c r="A4614" t="s">
        <v>4199</v>
      </c>
      <c r="B4614">
        <v>4</v>
      </c>
      <c r="C4614">
        <v>72227077</v>
      </c>
      <c r="D4614">
        <v>73092794</v>
      </c>
      <c r="E4614" t="s">
        <v>5196</v>
      </c>
      <c r="F4614">
        <v>0</v>
      </c>
      <c r="G4614" t="s">
        <v>5247</v>
      </c>
      <c r="H4614" t="s">
        <v>7311</v>
      </c>
      <c r="I4614" t="s">
        <v>14</v>
      </c>
      <c r="J4614" t="s">
        <v>4144</v>
      </c>
      <c r="K4614">
        <v>16</v>
      </c>
      <c r="L4614" t="s">
        <v>5247</v>
      </c>
      <c r="M4614">
        <v>0</v>
      </c>
      <c r="N4614">
        <v>0.193607680534436</v>
      </c>
    </row>
    <row r="4615" spans="1:14">
      <c r="A4615" t="s">
        <v>4200</v>
      </c>
      <c r="B4615">
        <v>1</v>
      </c>
      <c r="C4615">
        <v>62560271</v>
      </c>
      <c r="D4615">
        <v>63025942</v>
      </c>
      <c r="E4615" t="s">
        <v>5198</v>
      </c>
      <c r="F4615">
        <v>0</v>
      </c>
      <c r="G4615" t="s">
        <v>5247</v>
      </c>
      <c r="H4615" t="s">
        <v>9673</v>
      </c>
      <c r="I4615" t="s">
        <v>10</v>
      </c>
      <c r="J4615" t="s">
        <v>4144</v>
      </c>
      <c r="K4615">
        <v>6</v>
      </c>
      <c r="L4615" t="s">
        <v>5247</v>
      </c>
      <c r="M4615">
        <v>0</v>
      </c>
      <c r="N4615">
        <v>0.39033428790216501</v>
      </c>
    </row>
    <row r="4616" spans="1:14">
      <c r="A4616" t="s">
        <v>4200</v>
      </c>
      <c r="B4616">
        <v>1</v>
      </c>
      <c r="C4616">
        <v>62560271</v>
      </c>
      <c r="D4616">
        <v>63025942</v>
      </c>
      <c r="E4616" t="s">
        <v>5198</v>
      </c>
      <c r="F4616">
        <v>0</v>
      </c>
      <c r="G4616" t="s">
        <v>5247</v>
      </c>
      <c r="H4616" t="s">
        <v>5245</v>
      </c>
      <c r="I4616" t="s">
        <v>13</v>
      </c>
      <c r="J4616" t="s">
        <v>4144</v>
      </c>
      <c r="K4616">
        <v>7</v>
      </c>
      <c r="L4616" t="s">
        <v>5247</v>
      </c>
      <c r="M4616">
        <v>0</v>
      </c>
      <c r="N4616">
        <v>0.35433043506668699</v>
      </c>
    </row>
    <row r="4617" spans="1:14">
      <c r="A4617" t="s">
        <v>4200</v>
      </c>
      <c r="B4617">
        <v>1</v>
      </c>
      <c r="C4617">
        <v>62560271</v>
      </c>
      <c r="D4617">
        <v>63025942</v>
      </c>
      <c r="E4617" t="s">
        <v>5198</v>
      </c>
      <c r="F4617">
        <v>0.22</v>
      </c>
      <c r="G4617" t="s">
        <v>5247</v>
      </c>
      <c r="H4617" t="s">
        <v>9674</v>
      </c>
      <c r="I4617" t="s">
        <v>14</v>
      </c>
      <c r="J4617" t="s">
        <v>4144</v>
      </c>
      <c r="K4617">
        <v>16</v>
      </c>
      <c r="L4617" t="s">
        <v>4476</v>
      </c>
      <c r="M4617">
        <v>8.4047540128129095E-2</v>
      </c>
      <c r="N4617">
        <v>0.46437276097115499</v>
      </c>
    </row>
    <row r="4618" spans="1:14">
      <c r="A4618" t="s">
        <v>4201</v>
      </c>
      <c r="B4618">
        <v>20</v>
      </c>
      <c r="C4618">
        <v>40513876</v>
      </c>
      <c r="D4618">
        <v>39142516</v>
      </c>
      <c r="E4618" t="s">
        <v>5198</v>
      </c>
      <c r="F4618">
        <v>0.97</v>
      </c>
      <c r="G4618" t="s">
        <v>5247</v>
      </c>
      <c r="H4618" t="s">
        <v>9675</v>
      </c>
      <c r="I4618" t="s">
        <v>14</v>
      </c>
      <c r="J4618" t="s">
        <v>4144</v>
      </c>
      <c r="K4618">
        <v>16</v>
      </c>
      <c r="L4618" t="s">
        <v>4472</v>
      </c>
      <c r="M4618">
        <v>0.76104598851611505</v>
      </c>
      <c r="N4618">
        <v>0.99696279178151403</v>
      </c>
    </row>
    <row r="4619" spans="1:14">
      <c r="A4619" t="s">
        <v>4202</v>
      </c>
      <c r="B4619">
        <v>19</v>
      </c>
      <c r="C4619">
        <v>19678719</v>
      </c>
      <c r="D4619">
        <v>19789528</v>
      </c>
      <c r="E4619" t="s">
        <v>5198</v>
      </c>
      <c r="F4619">
        <v>0</v>
      </c>
      <c r="G4619" t="s">
        <v>5247</v>
      </c>
      <c r="H4619" t="s">
        <v>9676</v>
      </c>
      <c r="I4619" t="s">
        <v>14</v>
      </c>
      <c r="J4619" t="s">
        <v>4144</v>
      </c>
      <c r="K4619">
        <v>17</v>
      </c>
      <c r="L4619" t="s">
        <v>5247</v>
      </c>
      <c r="M4619">
        <v>1.13198598410295E-17</v>
      </c>
      <c r="N4619">
        <v>0.184318135008852</v>
      </c>
    </row>
    <row r="4620" spans="1:14">
      <c r="A4620" t="s">
        <v>4203</v>
      </c>
      <c r="B4620">
        <v>20</v>
      </c>
      <c r="C4620">
        <v>54154722</v>
      </c>
      <c r="D4620">
        <v>52771261</v>
      </c>
      <c r="E4620" t="s">
        <v>5196</v>
      </c>
      <c r="F4620">
        <v>0.17</v>
      </c>
      <c r="G4620" t="s">
        <v>5247</v>
      </c>
      <c r="H4620" t="s">
        <v>9677</v>
      </c>
      <c r="I4620" t="s">
        <v>14</v>
      </c>
      <c r="J4620" t="s">
        <v>4144</v>
      </c>
      <c r="K4620">
        <v>16</v>
      </c>
      <c r="L4620" t="s">
        <v>4509</v>
      </c>
      <c r="M4620">
        <v>5.668995858446E-2</v>
      </c>
      <c r="N4620">
        <v>0.41109111056826803</v>
      </c>
    </row>
    <row r="4621" spans="1:14">
      <c r="A4621" t="s">
        <v>4204</v>
      </c>
      <c r="B4621">
        <v>20</v>
      </c>
      <c r="C4621">
        <v>54172386</v>
      </c>
      <c r="D4621">
        <v>52788925</v>
      </c>
      <c r="E4621" t="s">
        <v>5196</v>
      </c>
      <c r="F4621">
        <v>0.71</v>
      </c>
      <c r="G4621" t="s">
        <v>5247</v>
      </c>
      <c r="H4621" t="s">
        <v>9678</v>
      </c>
      <c r="I4621" t="s">
        <v>10</v>
      </c>
      <c r="J4621" t="s">
        <v>4144</v>
      </c>
      <c r="K4621">
        <v>6</v>
      </c>
      <c r="L4621" t="s">
        <v>4526</v>
      </c>
      <c r="M4621">
        <v>0.332921440386795</v>
      </c>
      <c r="N4621">
        <v>0.92313815869429605</v>
      </c>
    </row>
    <row r="4622" spans="1:14">
      <c r="A4622" t="s">
        <v>4204</v>
      </c>
      <c r="B4622">
        <v>20</v>
      </c>
      <c r="C4622">
        <v>54172386</v>
      </c>
      <c r="D4622">
        <v>52788925</v>
      </c>
      <c r="E4622" t="s">
        <v>5196</v>
      </c>
      <c r="F4622">
        <v>0.78</v>
      </c>
      <c r="G4622" t="s">
        <v>5247</v>
      </c>
      <c r="H4622" t="s">
        <v>9679</v>
      </c>
      <c r="I4622" t="s">
        <v>13</v>
      </c>
      <c r="J4622" t="s">
        <v>4144</v>
      </c>
      <c r="K4622">
        <v>5</v>
      </c>
      <c r="L4622" t="s">
        <v>4529</v>
      </c>
      <c r="M4622">
        <v>0.35941824341291601</v>
      </c>
      <c r="N4622">
        <v>0.95727157630850601</v>
      </c>
    </row>
    <row r="4623" spans="1:14">
      <c r="A4623" t="s">
        <v>4204</v>
      </c>
      <c r="B4623">
        <v>20</v>
      </c>
      <c r="C4623">
        <v>54172386</v>
      </c>
      <c r="D4623">
        <v>52788925</v>
      </c>
      <c r="E4623" t="s">
        <v>5196</v>
      </c>
      <c r="F4623">
        <v>1</v>
      </c>
      <c r="G4623" t="s">
        <v>5247</v>
      </c>
      <c r="H4623" t="s">
        <v>9680</v>
      </c>
      <c r="I4623" t="s">
        <v>14</v>
      </c>
      <c r="J4623" t="s">
        <v>4144</v>
      </c>
      <c r="K4623">
        <v>16</v>
      </c>
      <c r="L4623" t="s">
        <v>5273</v>
      </c>
      <c r="M4623">
        <v>0.806392319465564</v>
      </c>
      <c r="N4623">
        <v>1</v>
      </c>
    </row>
    <row r="4624" spans="1:14">
      <c r="A4624" t="s">
        <v>4205</v>
      </c>
      <c r="B4624">
        <v>17</v>
      </c>
      <c r="C4624">
        <v>68468405</v>
      </c>
      <c r="D4624">
        <v>66464546</v>
      </c>
      <c r="E4624" t="s">
        <v>5195</v>
      </c>
      <c r="F4624">
        <v>0.8</v>
      </c>
      <c r="G4624" t="s">
        <v>5247</v>
      </c>
      <c r="H4624" t="s">
        <v>9681</v>
      </c>
      <c r="I4624" t="s">
        <v>10</v>
      </c>
      <c r="J4624" t="s">
        <v>4144</v>
      </c>
      <c r="K4624">
        <v>6</v>
      </c>
      <c r="L4624" t="s">
        <v>4503</v>
      </c>
      <c r="M4624">
        <v>0.40691789695942099</v>
      </c>
      <c r="N4624">
        <v>0.95888153029928003</v>
      </c>
    </row>
    <row r="4625" spans="1:14">
      <c r="A4625" t="s">
        <v>4205</v>
      </c>
      <c r="B4625">
        <v>17</v>
      </c>
      <c r="C4625">
        <v>68468405</v>
      </c>
      <c r="D4625">
        <v>66464546</v>
      </c>
      <c r="E4625" t="s">
        <v>5195</v>
      </c>
      <c r="F4625">
        <v>0.86</v>
      </c>
      <c r="G4625" t="s">
        <v>5247</v>
      </c>
      <c r="H4625" t="s">
        <v>9682</v>
      </c>
      <c r="I4625" t="s">
        <v>13</v>
      </c>
      <c r="J4625" t="s">
        <v>4144</v>
      </c>
      <c r="K4625">
        <v>6</v>
      </c>
      <c r="L4625" t="s">
        <v>4474</v>
      </c>
      <c r="M4625">
        <v>0.46113450884618101</v>
      </c>
      <c r="N4625">
        <v>0.97782480386425996</v>
      </c>
    </row>
    <row r="4626" spans="1:14">
      <c r="A4626" t="s">
        <v>4205</v>
      </c>
      <c r="B4626">
        <v>17</v>
      </c>
      <c r="C4626">
        <v>68468405</v>
      </c>
      <c r="D4626">
        <v>66464546</v>
      </c>
      <c r="E4626" t="s">
        <v>5195</v>
      </c>
      <c r="F4626">
        <v>0.73</v>
      </c>
      <c r="G4626" t="s">
        <v>5247</v>
      </c>
      <c r="H4626" t="s">
        <v>9683</v>
      </c>
      <c r="I4626" t="s">
        <v>14</v>
      </c>
      <c r="J4626" t="s">
        <v>4144</v>
      </c>
      <c r="K4626">
        <v>16</v>
      </c>
      <c r="L4626" t="s">
        <v>5210</v>
      </c>
      <c r="M4626">
        <v>0.485113117456901</v>
      </c>
      <c r="N4626">
        <v>0.88582734949725805</v>
      </c>
    </row>
    <row r="4627" spans="1:14">
      <c r="A4627" t="s">
        <v>4206</v>
      </c>
      <c r="B4627">
        <v>19</v>
      </c>
      <c r="C4627">
        <v>47890785</v>
      </c>
      <c r="D4627">
        <v>48394042</v>
      </c>
      <c r="E4627" t="s">
        <v>5195</v>
      </c>
      <c r="F4627">
        <v>0.65</v>
      </c>
      <c r="G4627" t="s">
        <v>5247</v>
      </c>
      <c r="H4627" t="s">
        <v>9684</v>
      </c>
      <c r="I4627" t="s">
        <v>13</v>
      </c>
      <c r="J4627" t="s">
        <v>4144</v>
      </c>
      <c r="K4627">
        <v>6</v>
      </c>
      <c r="L4627" t="s">
        <v>4465</v>
      </c>
      <c r="M4627">
        <v>0.287757298847305</v>
      </c>
      <c r="N4627">
        <v>0.89514241478204604</v>
      </c>
    </row>
    <row r="4628" spans="1:14">
      <c r="A4628" t="s">
        <v>4206</v>
      </c>
      <c r="B4628">
        <v>19</v>
      </c>
      <c r="C4628">
        <v>47890785</v>
      </c>
      <c r="D4628">
        <v>48394042</v>
      </c>
      <c r="E4628" t="s">
        <v>5195</v>
      </c>
      <c r="F4628">
        <v>0.41</v>
      </c>
      <c r="G4628" t="s">
        <v>5247</v>
      </c>
      <c r="H4628" t="s">
        <v>9685</v>
      </c>
      <c r="I4628" t="s">
        <v>14</v>
      </c>
      <c r="J4628" t="s">
        <v>4144</v>
      </c>
      <c r="K4628">
        <v>16</v>
      </c>
      <c r="L4628" t="s">
        <v>5201</v>
      </c>
      <c r="M4628">
        <v>0.210313388487576</v>
      </c>
      <c r="N4628">
        <v>0.64453599400862305</v>
      </c>
    </row>
    <row r="4629" spans="1:14">
      <c r="A4629" t="s">
        <v>4207</v>
      </c>
      <c r="B4629">
        <v>4</v>
      </c>
      <c r="C4629">
        <v>71934738</v>
      </c>
      <c r="D4629">
        <v>72800455</v>
      </c>
      <c r="E4629" t="s">
        <v>5196</v>
      </c>
      <c r="F4629">
        <v>0.21</v>
      </c>
      <c r="G4629" t="s">
        <v>5247</v>
      </c>
      <c r="H4629" t="s">
        <v>9686</v>
      </c>
      <c r="I4629" t="s">
        <v>14</v>
      </c>
      <c r="J4629" t="s">
        <v>4144</v>
      </c>
      <c r="K4629">
        <v>16</v>
      </c>
      <c r="L4629" t="s">
        <v>4442</v>
      </c>
      <c r="M4629">
        <v>7.8338045832293507E-2</v>
      </c>
      <c r="N4629">
        <v>0.45395440887768002</v>
      </c>
    </row>
    <row r="4630" spans="1:14">
      <c r="A4630" t="s">
        <v>4208</v>
      </c>
      <c r="B4630">
        <v>8</v>
      </c>
      <c r="C4630">
        <v>26032090</v>
      </c>
      <c r="D4630">
        <v>25889606</v>
      </c>
      <c r="E4630" t="s">
        <v>5195</v>
      </c>
      <c r="F4630">
        <v>0</v>
      </c>
      <c r="G4630" t="s">
        <v>5247</v>
      </c>
      <c r="H4630" t="s">
        <v>9687</v>
      </c>
      <c r="I4630" t="s">
        <v>14</v>
      </c>
      <c r="J4630" t="s">
        <v>4144</v>
      </c>
      <c r="K4630">
        <v>16</v>
      </c>
      <c r="L4630" t="s">
        <v>5247</v>
      </c>
      <c r="M4630">
        <v>0</v>
      </c>
      <c r="N4630">
        <v>0.193607680534436</v>
      </c>
    </row>
    <row r="4631" spans="1:14">
      <c r="A4631" t="s">
        <v>4209</v>
      </c>
      <c r="B4631">
        <v>1</v>
      </c>
      <c r="C4631">
        <v>17233700</v>
      </c>
      <c r="D4631">
        <v>17560195</v>
      </c>
      <c r="E4631" t="s">
        <v>5197</v>
      </c>
      <c r="F4631">
        <v>0.7</v>
      </c>
      <c r="G4631" t="s">
        <v>5247</v>
      </c>
      <c r="H4631" t="s">
        <v>9688</v>
      </c>
      <c r="I4631" t="s">
        <v>14</v>
      </c>
      <c r="J4631" t="s">
        <v>4144</v>
      </c>
      <c r="K4631">
        <v>16</v>
      </c>
      <c r="L4631" t="s">
        <v>4548</v>
      </c>
      <c r="M4631">
        <v>0.4559568374854</v>
      </c>
      <c r="N4631">
        <v>0.86660009030082596</v>
      </c>
    </row>
    <row r="4632" spans="1:14">
      <c r="A4632" t="s">
        <v>4210</v>
      </c>
      <c r="B4632">
        <v>4</v>
      </c>
      <c r="C4632">
        <v>71775033</v>
      </c>
      <c r="D4632">
        <v>72640750</v>
      </c>
      <c r="E4632" t="s">
        <v>5197</v>
      </c>
      <c r="F4632">
        <v>0.21</v>
      </c>
      <c r="G4632" t="s">
        <v>5247</v>
      </c>
      <c r="H4632" t="s">
        <v>9689</v>
      </c>
      <c r="I4632" t="s">
        <v>14</v>
      </c>
      <c r="J4632" t="s">
        <v>4144</v>
      </c>
      <c r="K4632">
        <v>16</v>
      </c>
      <c r="L4632" t="s">
        <v>4442</v>
      </c>
      <c r="M4632">
        <v>7.8338045832293507E-2</v>
      </c>
      <c r="N4632">
        <v>0.45395440887768002</v>
      </c>
    </row>
    <row r="4633" spans="1:14">
      <c r="A4633" t="s">
        <v>4211</v>
      </c>
      <c r="B4633">
        <v>12</v>
      </c>
      <c r="C4633">
        <v>95984993</v>
      </c>
      <c r="D4633">
        <v>96378771</v>
      </c>
      <c r="E4633" t="s">
        <v>5195</v>
      </c>
      <c r="F4633">
        <v>0.48</v>
      </c>
      <c r="G4633" t="s">
        <v>5247</v>
      </c>
      <c r="H4633" t="s">
        <v>9690</v>
      </c>
      <c r="I4633" t="s">
        <v>13</v>
      </c>
      <c r="J4633" t="s">
        <v>4144</v>
      </c>
      <c r="K4633">
        <v>6</v>
      </c>
      <c r="L4633" t="s">
        <v>4549</v>
      </c>
      <c r="M4633">
        <v>0.17557538911578599</v>
      </c>
      <c r="N4633">
        <v>0.800037982400301</v>
      </c>
    </row>
    <row r="4634" spans="1:14">
      <c r="A4634" t="s">
        <v>4211</v>
      </c>
      <c r="B4634">
        <v>12</v>
      </c>
      <c r="C4634">
        <v>95984993</v>
      </c>
      <c r="D4634">
        <v>96378771</v>
      </c>
      <c r="E4634" t="s">
        <v>5195</v>
      </c>
      <c r="F4634">
        <v>0.28999999999999998</v>
      </c>
      <c r="G4634" t="s">
        <v>5247</v>
      </c>
      <c r="H4634" t="s">
        <v>9691</v>
      </c>
      <c r="I4634" t="s">
        <v>14</v>
      </c>
      <c r="J4634" t="s">
        <v>4144</v>
      </c>
      <c r="K4634">
        <v>16</v>
      </c>
      <c r="L4634" t="s">
        <v>4488</v>
      </c>
      <c r="M4634">
        <v>0.12690074085692801</v>
      </c>
      <c r="N4634">
        <v>0.53441448496753496</v>
      </c>
    </row>
    <row r="4635" spans="1:14">
      <c r="A4635" t="s">
        <v>4212</v>
      </c>
      <c r="B4635">
        <v>12</v>
      </c>
      <c r="C4635">
        <v>21225087</v>
      </c>
      <c r="D4635">
        <v>21378021</v>
      </c>
      <c r="E4635" t="s">
        <v>5196</v>
      </c>
      <c r="F4635">
        <v>0</v>
      </c>
      <c r="G4635" t="s">
        <v>5247</v>
      </c>
      <c r="H4635" t="s">
        <v>9692</v>
      </c>
      <c r="I4635" t="s">
        <v>14</v>
      </c>
      <c r="J4635" t="s">
        <v>4144</v>
      </c>
      <c r="K4635">
        <v>16</v>
      </c>
      <c r="L4635" t="s">
        <v>5247</v>
      </c>
      <c r="M4635">
        <v>0</v>
      </c>
      <c r="N4635">
        <v>0.193607680534436</v>
      </c>
    </row>
    <row r="4636" spans="1:14">
      <c r="A4636" t="s">
        <v>4213</v>
      </c>
      <c r="B4636">
        <v>16</v>
      </c>
      <c r="C4636">
        <v>79721549</v>
      </c>
      <c r="D4636">
        <v>79755446</v>
      </c>
      <c r="E4636" t="s">
        <v>5198</v>
      </c>
      <c r="F4636">
        <v>0.75</v>
      </c>
      <c r="G4636" t="s">
        <v>5247</v>
      </c>
      <c r="H4636" t="s">
        <v>9693</v>
      </c>
      <c r="I4636" t="s">
        <v>14</v>
      </c>
      <c r="J4636" t="s">
        <v>4144</v>
      </c>
      <c r="K4636">
        <v>16</v>
      </c>
      <c r="L4636" t="s">
        <v>4467</v>
      </c>
      <c r="M4636">
        <v>0.50501683464491198</v>
      </c>
      <c r="N4636">
        <v>0.89817932508787002</v>
      </c>
    </row>
    <row r="4637" spans="1:14">
      <c r="A4637" t="s">
        <v>4214</v>
      </c>
      <c r="B4637">
        <v>11</v>
      </c>
      <c r="C4637">
        <v>14270831</v>
      </c>
      <c r="D4637">
        <v>14292377</v>
      </c>
      <c r="E4637" t="s">
        <v>5196</v>
      </c>
      <c r="F4637">
        <v>0.76</v>
      </c>
      <c r="G4637" t="s">
        <v>5247</v>
      </c>
      <c r="H4637" t="s">
        <v>9694</v>
      </c>
      <c r="I4637" t="s">
        <v>10</v>
      </c>
      <c r="J4637" t="s">
        <v>4144</v>
      </c>
      <c r="K4637">
        <v>7</v>
      </c>
      <c r="L4637" t="s">
        <v>4440</v>
      </c>
      <c r="M4637">
        <v>0.39747243151815098</v>
      </c>
      <c r="N4637">
        <v>0.93827574224717103</v>
      </c>
    </row>
    <row r="4638" spans="1:14">
      <c r="A4638" t="s">
        <v>4214</v>
      </c>
      <c r="B4638">
        <v>11</v>
      </c>
      <c r="C4638">
        <v>14270831</v>
      </c>
      <c r="D4638">
        <v>14292377</v>
      </c>
      <c r="E4638" t="s">
        <v>5196</v>
      </c>
      <c r="F4638">
        <v>0.66</v>
      </c>
      <c r="G4638" t="s">
        <v>5247</v>
      </c>
      <c r="H4638" t="s">
        <v>9695</v>
      </c>
      <c r="I4638" t="s">
        <v>13</v>
      </c>
      <c r="J4638" t="s">
        <v>4144</v>
      </c>
      <c r="K4638">
        <v>7</v>
      </c>
      <c r="L4638" t="s">
        <v>4481</v>
      </c>
      <c r="M4638">
        <v>0.31568614524802102</v>
      </c>
      <c r="N4638">
        <v>0.890928115530639</v>
      </c>
    </row>
    <row r="4639" spans="1:14">
      <c r="A4639" t="s">
        <v>4214</v>
      </c>
      <c r="B4639">
        <v>11</v>
      </c>
      <c r="C4639">
        <v>14270831</v>
      </c>
      <c r="D4639">
        <v>14292377</v>
      </c>
      <c r="E4639" t="s">
        <v>5196</v>
      </c>
      <c r="F4639">
        <v>0.95</v>
      </c>
      <c r="G4639" t="s">
        <v>5247</v>
      </c>
      <c r="H4639" t="s">
        <v>9696</v>
      </c>
      <c r="I4639" t="s">
        <v>14</v>
      </c>
      <c r="J4639" t="s">
        <v>4144</v>
      </c>
      <c r="K4639">
        <v>16</v>
      </c>
      <c r="L4639" t="s">
        <v>4533</v>
      </c>
      <c r="M4639">
        <v>0.73331242275111896</v>
      </c>
      <c r="N4639">
        <v>0.99244066476788895</v>
      </c>
    </row>
    <row r="4640" spans="1:14">
      <c r="A4640" t="s">
        <v>4216</v>
      </c>
      <c r="B4640">
        <v>11</v>
      </c>
      <c r="C4640">
        <v>117229313</v>
      </c>
      <c r="D4640">
        <v>117100029</v>
      </c>
      <c r="E4640" t="s">
        <v>5196</v>
      </c>
      <c r="F4640">
        <v>0</v>
      </c>
      <c r="G4640" t="s">
        <v>5247</v>
      </c>
      <c r="H4640" t="s">
        <v>9697</v>
      </c>
      <c r="I4640" t="s">
        <v>14</v>
      </c>
      <c r="J4640" t="s">
        <v>4144</v>
      </c>
      <c r="K4640">
        <v>16</v>
      </c>
      <c r="L4640" t="s">
        <v>5247</v>
      </c>
      <c r="M4640">
        <v>0</v>
      </c>
      <c r="N4640">
        <v>0.193607680534436</v>
      </c>
    </row>
    <row r="4641" spans="1:14">
      <c r="A4641" t="s">
        <v>4217</v>
      </c>
      <c r="B4641">
        <v>11</v>
      </c>
      <c r="C4641">
        <v>66302675</v>
      </c>
      <c r="D4641">
        <v>66070146</v>
      </c>
      <c r="E4641" t="s">
        <v>5197</v>
      </c>
      <c r="F4641">
        <v>0.64</v>
      </c>
      <c r="G4641" t="s">
        <v>5247</v>
      </c>
      <c r="H4641" t="s">
        <v>9698</v>
      </c>
      <c r="I4641" t="s">
        <v>10</v>
      </c>
      <c r="J4641" t="s">
        <v>4144</v>
      </c>
      <c r="K4641">
        <v>5</v>
      </c>
      <c r="L4641" t="s">
        <v>4473</v>
      </c>
      <c r="M4641">
        <v>0.25698500929467699</v>
      </c>
      <c r="N4641">
        <v>0.90135990056603399</v>
      </c>
    </row>
    <row r="4642" spans="1:14">
      <c r="A4642" t="s">
        <v>4217</v>
      </c>
      <c r="B4642">
        <v>11</v>
      </c>
      <c r="C4642">
        <v>66302675</v>
      </c>
      <c r="D4642">
        <v>66070146</v>
      </c>
      <c r="E4642" t="s">
        <v>5197</v>
      </c>
      <c r="F4642">
        <v>0.45</v>
      </c>
      <c r="G4642" t="s">
        <v>5247</v>
      </c>
      <c r="H4642" t="s">
        <v>9699</v>
      </c>
      <c r="I4642" t="s">
        <v>14</v>
      </c>
      <c r="J4642" t="s">
        <v>4144</v>
      </c>
      <c r="K4642">
        <v>16</v>
      </c>
      <c r="L4642" t="s">
        <v>4469</v>
      </c>
      <c r="M4642">
        <v>0.24056486479730299</v>
      </c>
      <c r="N4642">
        <v>0.67879590325614103</v>
      </c>
    </row>
    <row r="4643" spans="1:14">
      <c r="A4643" t="s">
        <v>4218</v>
      </c>
      <c r="B4643">
        <v>11</v>
      </c>
      <c r="C4643">
        <v>13392483</v>
      </c>
      <c r="D4643">
        <v>13414030</v>
      </c>
      <c r="E4643" t="s">
        <v>5197</v>
      </c>
      <c r="F4643">
        <v>1</v>
      </c>
      <c r="G4643" t="s">
        <v>5247</v>
      </c>
      <c r="H4643" t="s">
        <v>9700</v>
      </c>
      <c r="I4643" t="s">
        <v>14</v>
      </c>
      <c r="J4643" t="s">
        <v>4144</v>
      </c>
      <c r="K4643">
        <v>16</v>
      </c>
      <c r="L4643" t="s">
        <v>5273</v>
      </c>
      <c r="M4643">
        <v>0.806392319465564</v>
      </c>
      <c r="N4643">
        <v>1</v>
      </c>
    </row>
    <row r="4644" spans="1:14">
      <c r="A4644" t="s">
        <v>4219</v>
      </c>
      <c r="B4644">
        <v>11</v>
      </c>
      <c r="C4644">
        <v>14614844</v>
      </c>
      <c r="D4644">
        <v>14636390</v>
      </c>
      <c r="E4644" t="s">
        <v>5197</v>
      </c>
      <c r="F4644">
        <v>1</v>
      </c>
      <c r="G4644" t="s">
        <v>5247</v>
      </c>
      <c r="H4644" t="s">
        <v>9701</v>
      </c>
      <c r="I4644" t="s">
        <v>14</v>
      </c>
      <c r="J4644" t="s">
        <v>4144</v>
      </c>
      <c r="K4644">
        <v>16</v>
      </c>
      <c r="L4644" t="s">
        <v>5273</v>
      </c>
      <c r="M4644">
        <v>0.806392319465564</v>
      </c>
      <c r="N4644">
        <v>1</v>
      </c>
    </row>
    <row r="4645" spans="1:14">
      <c r="A4645" t="s">
        <v>4220</v>
      </c>
      <c r="B4645">
        <v>1</v>
      </c>
      <c r="C4645">
        <v>153175521</v>
      </c>
      <c r="D4645">
        <v>153147997</v>
      </c>
      <c r="E4645" t="s">
        <v>5198</v>
      </c>
      <c r="F4645">
        <v>1</v>
      </c>
      <c r="G4645" t="s">
        <v>5247</v>
      </c>
      <c r="H4645" t="s">
        <v>9702</v>
      </c>
      <c r="I4645" t="s">
        <v>14</v>
      </c>
      <c r="J4645" t="s">
        <v>4144</v>
      </c>
      <c r="K4645">
        <v>16</v>
      </c>
      <c r="L4645" t="s">
        <v>5273</v>
      </c>
      <c r="M4645">
        <v>0.806392319465564</v>
      </c>
      <c r="N4645">
        <v>1</v>
      </c>
    </row>
    <row r="4646" spans="1:14">
      <c r="A4646" t="s">
        <v>4221</v>
      </c>
      <c r="B4646">
        <v>11</v>
      </c>
      <c r="C4646">
        <v>13975275</v>
      </c>
      <c r="D4646">
        <v>13996822</v>
      </c>
      <c r="E4646" t="s">
        <v>5196</v>
      </c>
      <c r="F4646">
        <v>1</v>
      </c>
      <c r="G4646" t="s">
        <v>5247</v>
      </c>
      <c r="H4646" t="s">
        <v>9703</v>
      </c>
      <c r="I4646" t="s">
        <v>14</v>
      </c>
      <c r="J4646" t="s">
        <v>4144</v>
      </c>
      <c r="K4646">
        <v>16</v>
      </c>
      <c r="L4646" t="s">
        <v>5273</v>
      </c>
      <c r="M4646">
        <v>0.806392319465564</v>
      </c>
      <c r="N4646">
        <v>1</v>
      </c>
    </row>
    <row r="4647" spans="1:14">
      <c r="A4647" t="s">
        <v>4222</v>
      </c>
      <c r="B4647">
        <v>11</v>
      </c>
      <c r="C4647">
        <v>71433381</v>
      </c>
      <c r="D4647">
        <v>71144427</v>
      </c>
      <c r="E4647" t="s">
        <v>5196</v>
      </c>
      <c r="F4647">
        <v>0.88</v>
      </c>
      <c r="G4647" t="s">
        <v>5247</v>
      </c>
      <c r="H4647" t="s">
        <v>9704</v>
      </c>
      <c r="I4647" t="s">
        <v>14</v>
      </c>
      <c r="J4647" t="s">
        <v>4144</v>
      </c>
      <c r="K4647">
        <v>16</v>
      </c>
      <c r="L4647" t="s">
        <v>4470</v>
      </c>
      <c r="M4647">
        <v>0.64562593737124996</v>
      </c>
      <c r="N4647">
        <v>0.96723222542257803</v>
      </c>
    </row>
    <row r="4648" spans="1:14">
      <c r="A4648" t="s">
        <v>4223</v>
      </c>
      <c r="B4648">
        <v>11</v>
      </c>
      <c r="C4648">
        <v>14934845</v>
      </c>
      <c r="D4648">
        <v>14956391</v>
      </c>
      <c r="E4648" t="s">
        <v>5195</v>
      </c>
      <c r="F4648">
        <v>0</v>
      </c>
      <c r="G4648" t="s">
        <v>5247</v>
      </c>
      <c r="H4648" t="s">
        <v>9705</v>
      </c>
      <c r="I4648" t="s">
        <v>14</v>
      </c>
      <c r="J4648" t="s">
        <v>4144</v>
      </c>
      <c r="K4648">
        <v>16</v>
      </c>
      <c r="L4648" t="s">
        <v>5247</v>
      </c>
      <c r="M4648">
        <v>0</v>
      </c>
      <c r="N4648">
        <v>0.193607680534436</v>
      </c>
    </row>
    <row r="4649" spans="1:14">
      <c r="A4649" t="s">
        <v>4224</v>
      </c>
      <c r="B4649">
        <v>20</v>
      </c>
      <c r="C4649">
        <v>54164552</v>
      </c>
      <c r="D4649">
        <v>52781091</v>
      </c>
      <c r="E4649" t="s">
        <v>5195</v>
      </c>
      <c r="F4649">
        <v>0.13</v>
      </c>
      <c r="G4649" t="s">
        <v>5247</v>
      </c>
      <c r="H4649" t="s">
        <v>9706</v>
      </c>
      <c r="I4649" t="s">
        <v>14</v>
      </c>
      <c r="J4649" t="s">
        <v>4144</v>
      </c>
      <c r="K4649">
        <v>16</v>
      </c>
      <c r="L4649" t="s">
        <v>4456</v>
      </c>
      <c r="M4649">
        <v>3.7231133725714703E-2</v>
      </c>
      <c r="N4649">
        <v>0.36603854986976803</v>
      </c>
    </row>
    <row r="4650" spans="1:14">
      <c r="A4650" t="s">
        <v>4225</v>
      </c>
      <c r="B4650">
        <v>20</v>
      </c>
      <c r="C4650">
        <v>54114863</v>
      </c>
      <c r="D4650">
        <v>52731402</v>
      </c>
      <c r="E4650" t="s">
        <v>5195</v>
      </c>
      <c r="F4650">
        <v>0.44</v>
      </c>
      <c r="G4650" t="s">
        <v>5247</v>
      </c>
      <c r="H4650" t="s">
        <v>9707</v>
      </c>
      <c r="I4650" t="s">
        <v>10</v>
      </c>
      <c r="J4650" t="s">
        <v>4144</v>
      </c>
      <c r="K4650">
        <v>5</v>
      </c>
      <c r="L4650" t="s">
        <v>4466</v>
      </c>
      <c r="M4650">
        <v>0.13783721668705201</v>
      </c>
      <c r="N4650">
        <v>0.79430067908692903</v>
      </c>
    </row>
    <row r="4651" spans="1:14">
      <c r="A4651" t="s">
        <v>4225</v>
      </c>
      <c r="B4651">
        <v>20</v>
      </c>
      <c r="C4651">
        <v>54114863</v>
      </c>
      <c r="D4651">
        <v>52731402</v>
      </c>
      <c r="E4651" t="s">
        <v>5195</v>
      </c>
      <c r="F4651">
        <v>0.33</v>
      </c>
      <c r="G4651" t="s">
        <v>5247</v>
      </c>
      <c r="H4651" t="s">
        <v>9708</v>
      </c>
      <c r="I4651" t="s">
        <v>13</v>
      </c>
      <c r="J4651" t="s">
        <v>4144</v>
      </c>
      <c r="K4651">
        <v>6</v>
      </c>
      <c r="L4651" t="s">
        <v>4487</v>
      </c>
      <c r="M4651">
        <v>9.5182228748417794E-2</v>
      </c>
      <c r="N4651">
        <v>0.697531429138318</v>
      </c>
    </row>
    <row r="4652" spans="1:14">
      <c r="A4652" t="s">
        <v>4225</v>
      </c>
      <c r="B4652">
        <v>20</v>
      </c>
      <c r="C4652">
        <v>54114863</v>
      </c>
      <c r="D4652">
        <v>52731402</v>
      </c>
      <c r="E4652" t="s">
        <v>5195</v>
      </c>
      <c r="F4652">
        <v>0.16</v>
      </c>
      <c r="G4652" t="s">
        <v>5247</v>
      </c>
      <c r="H4652" t="s">
        <v>9709</v>
      </c>
      <c r="I4652" t="s">
        <v>14</v>
      </c>
      <c r="J4652" t="s">
        <v>4144</v>
      </c>
      <c r="K4652">
        <v>16</v>
      </c>
      <c r="L4652" t="s">
        <v>4545</v>
      </c>
      <c r="M4652">
        <v>5.1602574492917601E-2</v>
      </c>
      <c r="N4652">
        <v>0.40005064827049902</v>
      </c>
    </row>
    <row r="4653" spans="1:14">
      <c r="A4653" t="s">
        <v>4226</v>
      </c>
      <c r="B4653">
        <v>11</v>
      </c>
      <c r="C4653">
        <v>116840252</v>
      </c>
      <c r="D4653">
        <v>116710968</v>
      </c>
      <c r="E4653" t="s">
        <v>5196</v>
      </c>
      <c r="F4653">
        <v>0</v>
      </c>
      <c r="G4653" t="s">
        <v>5247</v>
      </c>
      <c r="H4653" t="s">
        <v>9710</v>
      </c>
      <c r="I4653" t="s">
        <v>10</v>
      </c>
      <c r="J4653" t="s">
        <v>4144</v>
      </c>
      <c r="K4653">
        <v>7</v>
      </c>
      <c r="L4653" t="s">
        <v>5247</v>
      </c>
      <c r="M4653">
        <v>0</v>
      </c>
      <c r="N4653">
        <v>0.35433043506668699</v>
      </c>
    </row>
    <row r="4654" spans="1:14">
      <c r="A4654" t="s">
        <v>4226</v>
      </c>
      <c r="B4654">
        <v>11</v>
      </c>
      <c r="C4654">
        <v>116840252</v>
      </c>
      <c r="D4654">
        <v>116710968</v>
      </c>
      <c r="E4654" t="s">
        <v>5196</v>
      </c>
      <c r="F4654">
        <v>0.12</v>
      </c>
      <c r="G4654" t="s">
        <v>5247</v>
      </c>
      <c r="H4654" t="s">
        <v>9711</v>
      </c>
      <c r="I4654" t="s">
        <v>13</v>
      </c>
      <c r="J4654" t="s">
        <v>4144</v>
      </c>
      <c r="K4654">
        <v>5</v>
      </c>
      <c r="L4654" t="s">
        <v>4457</v>
      </c>
      <c r="M4654">
        <v>1.4658406838233599E-2</v>
      </c>
      <c r="N4654">
        <v>0.55554826639697896</v>
      </c>
    </row>
    <row r="4655" spans="1:14">
      <c r="A4655" t="s">
        <v>4226</v>
      </c>
      <c r="B4655">
        <v>11</v>
      </c>
      <c r="C4655">
        <v>116840252</v>
      </c>
      <c r="D4655">
        <v>116710968</v>
      </c>
      <c r="E4655" t="s">
        <v>5196</v>
      </c>
      <c r="F4655">
        <v>0.04</v>
      </c>
      <c r="G4655" t="s">
        <v>5247</v>
      </c>
      <c r="H4655" t="s">
        <v>9712</v>
      </c>
      <c r="I4655" t="s">
        <v>14</v>
      </c>
      <c r="J4655" t="s">
        <v>4144</v>
      </c>
      <c r="K4655">
        <v>16</v>
      </c>
      <c r="L4655" t="s">
        <v>4479</v>
      </c>
      <c r="M4655">
        <v>5.0993162064629704E-3</v>
      </c>
      <c r="N4655">
        <v>0.25301974988521903</v>
      </c>
    </row>
    <row r="4656" spans="1:14">
      <c r="A4656" t="s">
        <v>4227</v>
      </c>
      <c r="B4656">
        <v>11</v>
      </c>
      <c r="C4656">
        <v>14955915</v>
      </c>
      <c r="D4656">
        <v>14977461</v>
      </c>
      <c r="E4656" t="s">
        <v>5195</v>
      </c>
      <c r="F4656">
        <v>0</v>
      </c>
      <c r="G4656" t="s">
        <v>5247</v>
      </c>
      <c r="H4656" t="s">
        <v>8339</v>
      </c>
      <c r="I4656" t="s">
        <v>14</v>
      </c>
      <c r="J4656" t="s">
        <v>4144</v>
      </c>
      <c r="K4656">
        <v>16</v>
      </c>
      <c r="L4656" t="s">
        <v>5247</v>
      </c>
      <c r="M4656">
        <v>0</v>
      </c>
      <c r="N4656">
        <v>0.193607680534436</v>
      </c>
    </row>
    <row r="4657" spans="1:14">
      <c r="A4657" t="s">
        <v>4228</v>
      </c>
      <c r="B4657">
        <v>11</v>
      </c>
      <c r="C4657">
        <v>14448052</v>
      </c>
      <c r="D4657">
        <v>14469598</v>
      </c>
      <c r="E4657" t="s">
        <v>5195</v>
      </c>
      <c r="F4657">
        <v>0</v>
      </c>
      <c r="G4657" t="s">
        <v>5247</v>
      </c>
      <c r="H4657" t="s">
        <v>9713</v>
      </c>
      <c r="I4657" t="s">
        <v>14</v>
      </c>
      <c r="J4657" t="s">
        <v>4144</v>
      </c>
      <c r="K4657">
        <v>16</v>
      </c>
      <c r="L4657" t="s">
        <v>5247</v>
      </c>
      <c r="M4657">
        <v>0</v>
      </c>
      <c r="N4657">
        <v>0.193607680534436</v>
      </c>
    </row>
    <row r="4658" spans="1:14">
      <c r="A4658" t="s">
        <v>4229</v>
      </c>
      <c r="B4658">
        <v>12</v>
      </c>
      <c r="C4658">
        <v>95977953</v>
      </c>
      <c r="D4658">
        <v>96371731</v>
      </c>
      <c r="E4658" t="s">
        <v>5195</v>
      </c>
      <c r="F4658">
        <v>0</v>
      </c>
      <c r="G4658" t="s">
        <v>5247</v>
      </c>
      <c r="H4658" t="s">
        <v>9714</v>
      </c>
      <c r="I4658" t="s">
        <v>14</v>
      </c>
      <c r="J4658" t="s">
        <v>4144</v>
      </c>
      <c r="K4658">
        <v>16</v>
      </c>
      <c r="L4658" t="s">
        <v>5247</v>
      </c>
      <c r="M4658">
        <v>0</v>
      </c>
      <c r="N4658">
        <v>0.193607680534436</v>
      </c>
    </row>
    <row r="4659" spans="1:14">
      <c r="A4659" t="s">
        <v>4230</v>
      </c>
      <c r="B4659">
        <v>2</v>
      </c>
      <c r="C4659">
        <v>100823689</v>
      </c>
      <c r="D4659">
        <v>101440151</v>
      </c>
      <c r="E4659" t="s">
        <v>5198</v>
      </c>
      <c r="F4659">
        <v>0.44</v>
      </c>
      <c r="G4659" t="s">
        <v>5247</v>
      </c>
      <c r="H4659" t="s">
        <v>9715</v>
      </c>
      <c r="I4659" t="s">
        <v>13</v>
      </c>
      <c r="J4659" t="s">
        <v>4144</v>
      </c>
      <c r="K4659">
        <v>5</v>
      </c>
      <c r="L4659" t="s">
        <v>4466</v>
      </c>
      <c r="M4659">
        <v>0.13783721668705201</v>
      </c>
      <c r="N4659">
        <v>0.79430067908692903</v>
      </c>
    </row>
    <row r="4660" spans="1:14">
      <c r="A4660" t="s">
        <v>4230</v>
      </c>
      <c r="B4660">
        <v>2</v>
      </c>
      <c r="C4660">
        <v>100823689</v>
      </c>
      <c r="D4660">
        <v>101440151</v>
      </c>
      <c r="E4660" t="s">
        <v>5198</v>
      </c>
      <c r="F4660">
        <v>0.08</v>
      </c>
      <c r="G4660" t="s">
        <v>5247</v>
      </c>
      <c r="H4660" t="s">
        <v>9716</v>
      </c>
      <c r="I4660" t="s">
        <v>14</v>
      </c>
      <c r="J4660" t="s">
        <v>4144</v>
      </c>
      <c r="K4660">
        <v>16</v>
      </c>
      <c r="L4660" t="s">
        <v>4447</v>
      </c>
      <c r="M4660">
        <v>1.6879457268963199E-2</v>
      </c>
      <c r="N4660">
        <v>0.305750994379963</v>
      </c>
    </row>
    <row r="4661" spans="1:14">
      <c r="A4661" t="s">
        <v>4231</v>
      </c>
      <c r="B4661">
        <v>11</v>
      </c>
      <c r="C4661">
        <v>14470339</v>
      </c>
      <c r="D4661">
        <v>14491885</v>
      </c>
      <c r="E4661" t="s">
        <v>5197</v>
      </c>
      <c r="F4661">
        <v>0</v>
      </c>
      <c r="G4661" t="s">
        <v>5247</v>
      </c>
      <c r="H4661" t="s">
        <v>9717</v>
      </c>
      <c r="I4661" t="s">
        <v>14</v>
      </c>
      <c r="J4661" t="s">
        <v>4144</v>
      </c>
      <c r="K4661">
        <v>16</v>
      </c>
      <c r="L4661" t="s">
        <v>5247</v>
      </c>
      <c r="M4661">
        <v>0</v>
      </c>
      <c r="N4661">
        <v>0.193607680534436</v>
      </c>
    </row>
    <row r="4662" spans="1:14">
      <c r="A4662" t="s">
        <v>4232</v>
      </c>
      <c r="B4662">
        <v>11</v>
      </c>
      <c r="C4662">
        <v>14890871</v>
      </c>
      <c r="D4662">
        <v>14912417</v>
      </c>
      <c r="E4662" t="s">
        <v>5197</v>
      </c>
      <c r="F4662">
        <v>0</v>
      </c>
      <c r="G4662" t="s">
        <v>5247</v>
      </c>
      <c r="H4662" t="s">
        <v>9718</v>
      </c>
      <c r="I4662" t="s">
        <v>14</v>
      </c>
      <c r="J4662" t="s">
        <v>4144</v>
      </c>
      <c r="K4662">
        <v>16</v>
      </c>
      <c r="L4662" t="s">
        <v>5247</v>
      </c>
      <c r="M4662">
        <v>0</v>
      </c>
      <c r="N4662">
        <v>0.193607680534436</v>
      </c>
    </row>
    <row r="4663" spans="1:14">
      <c r="A4663" t="s">
        <v>4233</v>
      </c>
      <c r="B4663">
        <v>11</v>
      </c>
      <c r="C4663">
        <v>71352943</v>
      </c>
      <c r="D4663">
        <v>71063989</v>
      </c>
      <c r="E4663" t="s">
        <v>5195</v>
      </c>
      <c r="F4663">
        <v>0</v>
      </c>
      <c r="G4663" t="s">
        <v>5247</v>
      </c>
      <c r="H4663" t="s">
        <v>9719</v>
      </c>
      <c r="I4663" t="s">
        <v>14</v>
      </c>
      <c r="J4663" t="s">
        <v>4144</v>
      </c>
      <c r="K4663">
        <v>16</v>
      </c>
      <c r="L4663" t="s">
        <v>5247</v>
      </c>
      <c r="M4663">
        <v>0</v>
      </c>
      <c r="N4663">
        <v>0.193607680534436</v>
      </c>
    </row>
    <row r="4664" spans="1:14">
      <c r="A4664" t="s">
        <v>4234</v>
      </c>
      <c r="B4664">
        <v>12</v>
      </c>
      <c r="C4664">
        <v>45635426</v>
      </c>
      <c r="D4664">
        <v>46029209</v>
      </c>
      <c r="E4664" t="s">
        <v>5195</v>
      </c>
      <c r="F4664">
        <v>1</v>
      </c>
      <c r="G4664" t="s">
        <v>5247</v>
      </c>
      <c r="H4664" t="s">
        <v>9720</v>
      </c>
      <c r="I4664" t="s">
        <v>14</v>
      </c>
      <c r="J4664" t="s">
        <v>4144</v>
      </c>
      <c r="K4664">
        <v>16</v>
      </c>
      <c r="L4664" t="s">
        <v>5273</v>
      </c>
      <c r="M4664">
        <v>0.806392319465564</v>
      </c>
      <c r="N4664">
        <v>1</v>
      </c>
    </row>
    <row r="4665" spans="1:14">
      <c r="A4665" t="s">
        <v>4235</v>
      </c>
      <c r="B4665">
        <v>11</v>
      </c>
      <c r="C4665">
        <v>14261331</v>
      </c>
      <c r="D4665">
        <v>14282877</v>
      </c>
      <c r="E4665" t="s">
        <v>5197</v>
      </c>
      <c r="F4665">
        <v>0</v>
      </c>
      <c r="G4665" t="s">
        <v>5247</v>
      </c>
      <c r="H4665" t="s">
        <v>9721</v>
      </c>
      <c r="I4665" t="s">
        <v>14</v>
      </c>
      <c r="J4665" t="s">
        <v>4144</v>
      </c>
      <c r="K4665">
        <v>16</v>
      </c>
      <c r="L4665" t="s">
        <v>5247</v>
      </c>
      <c r="M4665">
        <v>0</v>
      </c>
      <c r="N4665">
        <v>0.193607680534436</v>
      </c>
    </row>
    <row r="4666" spans="1:14">
      <c r="A4666" t="s">
        <v>4236</v>
      </c>
      <c r="B4666">
        <v>4</v>
      </c>
      <c r="C4666">
        <v>72242077</v>
      </c>
      <c r="D4666">
        <v>73107794</v>
      </c>
      <c r="E4666" t="s">
        <v>5197</v>
      </c>
      <c r="F4666">
        <v>0</v>
      </c>
      <c r="G4666" t="s">
        <v>5247</v>
      </c>
      <c r="H4666" t="s">
        <v>9722</v>
      </c>
      <c r="I4666" t="s">
        <v>14</v>
      </c>
      <c r="J4666" t="s">
        <v>4144</v>
      </c>
      <c r="K4666">
        <v>16</v>
      </c>
      <c r="L4666" t="s">
        <v>5247</v>
      </c>
      <c r="M4666">
        <v>0</v>
      </c>
      <c r="N4666">
        <v>0.193607680534436</v>
      </c>
    </row>
    <row r="4667" spans="1:14">
      <c r="A4667" t="s">
        <v>4237</v>
      </c>
      <c r="B4667">
        <v>11</v>
      </c>
      <c r="C4667">
        <v>75777009</v>
      </c>
      <c r="D4667">
        <v>75488054</v>
      </c>
      <c r="E4667" t="s">
        <v>5197</v>
      </c>
      <c r="F4667">
        <v>0.95</v>
      </c>
      <c r="G4667" t="s">
        <v>5247</v>
      </c>
      <c r="H4667" t="s">
        <v>9723</v>
      </c>
      <c r="I4667" t="s">
        <v>14</v>
      </c>
      <c r="J4667" t="s">
        <v>4144</v>
      </c>
      <c r="K4667">
        <v>16</v>
      </c>
      <c r="L4667" t="s">
        <v>4533</v>
      </c>
      <c r="M4667">
        <v>0.73331242275111896</v>
      </c>
      <c r="N4667">
        <v>0.99244066476788895</v>
      </c>
    </row>
    <row r="4668" spans="1:14">
      <c r="A4668" t="s">
        <v>4238</v>
      </c>
      <c r="B4668">
        <v>12</v>
      </c>
      <c r="C4668">
        <v>95997112</v>
      </c>
      <c r="D4668">
        <v>96390890</v>
      </c>
      <c r="E4668" t="s">
        <v>5196</v>
      </c>
      <c r="F4668">
        <v>0</v>
      </c>
      <c r="G4668" t="s">
        <v>5247</v>
      </c>
      <c r="H4668" t="s">
        <v>7675</v>
      </c>
      <c r="I4668" t="s">
        <v>14</v>
      </c>
      <c r="J4668" t="s">
        <v>4144</v>
      </c>
      <c r="K4668">
        <v>16</v>
      </c>
      <c r="L4668" t="s">
        <v>5247</v>
      </c>
      <c r="M4668">
        <v>0</v>
      </c>
      <c r="N4668">
        <v>0.193607680534436</v>
      </c>
    </row>
    <row r="4669" spans="1:14">
      <c r="A4669" t="s">
        <v>4239</v>
      </c>
      <c r="B4669">
        <v>4</v>
      </c>
      <c r="C4669">
        <v>72315847</v>
      </c>
      <c r="D4669">
        <v>73181564</v>
      </c>
      <c r="E4669" t="s">
        <v>5195</v>
      </c>
      <c r="F4669">
        <v>0</v>
      </c>
      <c r="G4669" t="s">
        <v>5247</v>
      </c>
      <c r="H4669" t="s">
        <v>9724</v>
      </c>
      <c r="I4669" t="s">
        <v>14</v>
      </c>
      <c r="J4669" t="s">
        <v>4144</v>
      </c>
      <c r="K4669">
        <v>16</v>
      </c>
      <c r="L4669" t="s">
        <v>5247</v>
      </c>
      <c r="M4669">
        <v>0</v>
      </c>
      <c r="N4669">
        <v>0.193607680534436</v>
      </c>
    </row>
    <row r="4670" spans="1:14">
      <c r="A4670" t="s">
        <v>4240</v>
      </c>
      <c r="B4670">
        <v>2</v>
      </c>
      <c r="C4670">
        <v>233715252</v>
      </c>
      <c r="D4670">
        <v>234623898</v>
      </c>
      <c r="E4670" t="s">
        <v>5197</v>
      </c>
      <c r="F4670">
        <v>0</v>
      </c>
      <c r="G4670" t="s">
        <v>5247</v>
      </c>
      <c r="H4670" t="s">
        <v>9725</v>
      </c>
      <c r="I4670" t="s">
        <v>14</v>
      </c>
      <c r="J4670" t="s">
        <v>4144</v>
      </c>
      <c r="K4670">
        <v>16</v>
      </c>
      <c r="L4670" t="s">
        <v>5247</v>
      </c>
      <c r="M4670">
        <v>0</v>
      </c>
      <c r="N4670">
        <v>0.193607680534436</v>
      </c>
    </row>
    <row r="4671" spans="1:14">
      <c r="A4671" t="s">
        <v>4241</v>
      </c>
      <c r="B4671">
        <v>1</v>
      </c>
      <c r="C4671">
        <v>151237816</v>
      </c>
      <c r="D4671">
        <v>151210292</v>
      </c>
      <c r="E4671" t="s">
        <v>5196</v>
      </c>
      <c r="F4671">
        <v>0</v>
      </c>
      <c r="G4671" t="s">
        <v>5247</v>
      </c>
      <c r="H4671" t="s">
        <v>9664</v>
      </c>
      <c r="I4671" t="s">
        <v>14</v>
      </c>
      <c r="J4671" t="s">
        <v>4144</v>
      </c>
      <c r="K4671">
        <v>16</v>
      </c>
      <c r="L4671" t="s">
        <v>5247</v>
      </c>
      <c r="M4671">
        <v>0</v>
      </c>
      <c r="N4671">
        <v>0.193607680534436</v>
      </c>
    </row>
    <row r="4672" spans="1:14">
      <c r="A4672" t="s">
        <v>4242</v>
      </c>
      <c r="B4672">
        <v>4</v>
      </c>
      <c r="C4672">
        <v>71766925</v>
      </c>
      <c r="D4672">
        <v>72632642</v>
      </c>
      <c r="E4672" t="s">
        <v>5195</v>
      </c>
      <c r="F4672">
        <v>0</v>
      </c>
      <c r="G4672" t="s">
        <v>5247</v>
      </c>
      <c r="H4672" t="s">
        <v>9726</v>
      </c>
      <c r="I4672" t="s">
        <v>14</v>
      </c>
      <c r="J4672" t="s">
        <v>4144</v>
      </c>
      <c r="K4672">
        <v>16</v>
      </c>
      <c r="L4672" t="s">
        <v>5247</v>
      </c>
      <c r="M4672">
        <v>0</v>
      </c>
      <c r="N4672">
        <v>0.193607680534436</v>
      </c>
    </row>
    <row r="4673" spans="1:14">
      <c r="A4673" t="s">
        <v>4243</v>
      </c>
      <c r="B4673">
        <v>2</v>
      </c>
      <c r="C4673">
        <v>20967152</v>
      </c>
      <c r="D4673">
        <v>21190024</v>
      </c>
      <c r="E4673" t="s">
        <v>5197</v>
      </c>
      <c r="F4673">
        <v>0.92</v>
      </c>
      <c r="G4673" t="s">
        <v>5247</v>
      </c>
      <c r="H4673" t="s">
        <v>9727</v>
      </c>
      <c r="I4673" t="s">
        <v>14</v>
      </c>
      <c r="J4673" t="s">
        <v>4144</v>
      </c>
      <c r="K4673">
        <v>16</v>
      </c>
      <c r="L4673" t="s">
        <v>4547</v>
      </c>
      <c r="M4673">
        <v>0.694249005620037</v>
      </c>
      <c r="N4673">
        <v>0.98312054273103699</v>
      </c>
    </row>
    <row r="4674" spans="1:14">
      <c r="A4674" t="s">
        <v>4244</v>
      </c>
      <c r="B4674">
        <v>4</v>
      </c>
      <c r="C4674">
        <v>69415696</v>
      </c>
      <c r="D4674">
        <v>70281414</v>
      </c>
      <c r="E4674" t="s">
        <v>5197</v>
      </c>
      <c r="F4674">
        <v>0</v>
      </c>
      <c r="G4674" t="s">
        <v>5247</v>
      </c>
      <c r="H4674" t="s">
        <v>9728</v>
      </c>
      <c r="I4674" t="s">
        <v>14</v>
      </c>
      <c r="J4674" t="s">
        <v>4144</v>
      </c>
      <c r="K4674">
        <v>16</v>
      </c>
      <c r="L4674" t="s">
        <v>5247</v>
      </c>
      <c r="M4674">
        <v>0</v>
      </c>
      <c r="N4674">
        <v>0.193607680534436</v>
      </c>
    </row>
    <row r="4675" spans="1:14">
      <c r="A4675" t="s">
        <v>4245</v>
      </c>
      <c r="B4675">
        <v>4</v>
      </c>
      <c r="C4675">
        <v>71755071</v>
      </c>
      <c r="D4675">
        <v>72620788</v>
      </c>
      <c r="E4675" t="s">
        <v>5195</v>
      </c>
      <c r="F4675">
        <v>0</v>
      </c>
      <c r="G4675" t="s">
        <v>5247</v>
      </c>
      <c r="H4675" t="s">
        <v>9729</v>
      </c>
      <c r="I4675" t="s">
        <v>14</v>
      </c>
      <c r="J4675" t="s">
        <v>4144</v>
      </c>
      <c r="K4675">
        <v>16</v>
      </c>
      <c r="L4675" t="s">
        <v>5247</v>
      </c>
      <c r="M4675">
        <v>0</v>
      </c>
      <c r="N4675">
        <v>0.193607680534436</v>
      </c>
    </row>
    <row r="4676" spans="1:14">
      <c r="A4676" t="s">
        <v>4246</v>
      </c>
      <c r="B4676">
        <v>11</v>
      </c>
      <c r="C4676">
        <v>14136022</v>
      </c>
      <c r="D4676">
        <v>14157568</v>
      </c>
      <c r="E4676" t="s">
        <v>5198</v>
      </c>
      <c r="F4676">
        <v>0</v>
      </c>
      <c r="G4676" t="s">
        <v>5247</v>
      </c>
      <c r="H4676" t="s">
        <v>9730</v>
      </c>
      <c r="I4676" t="s">
        <v>14</v>
      </c>
      <c r="J4676" t="s">
        <v>4144</v>
      </c>
      <c r="K4676">
        <v>16</v>
      </c>
      <c r="L4676" t="s">
        <v>5247</v>
      </c>
      <c r="M4676">
        <v>0</v>
      </c>
      <c r="N4676">
        <v>0.193607680534436</v>
      </c>
    </row>
    <row r="4677" spans="1:14">
      <c r="A4677" t="s">
        <v>4247</v>
      </c>
      <c r="B4677">
        <v>11</v>
      </c>
      <c r="C4677">
        <v>14446249</v>
      </c>
      <c r="D4677">
        <v>14467795</v>
      </c>
      <c r="E4677" t="s">
        <v>5196</v>
      </c>
      <c r="F4677">
        <v>0</v>
      </c>
      <c r="G4677" t="s">
        <v>5247</v>
      </c>
      <c r="H4677" t="s">
        <v>9731</v>
      </c>
      <c r="I4677" t="s">
        <v>14</v>
      </c>
      <c r="J4677" t="s">
        <v>4144</v>
      </c>
      <c r="K4677">
        <v>16</v>
      </c>
      <c r="L4677" t="s">
        <v>5247</v>
      </c>
      <c r="M4677">
        <v>0</v>
      </c>
      <c r="N4677">
        <v>0.193607680534436</v>
      </c>
    </row>
    <row r="4678" spans="1:14">
      <c r="A4678" t="s">
        <v>4248</v>
      </c>
      <c r="B4678">
        <v>11</v>
      </c>
      <c r="C4678">
        <v>14063584</v>
      </c>
      <c r="D4678">
        <v>14085131</v>
      </c>
      <c r="E4678" t="s">
        <v>5197</v>
      </c>
      <c r="F4678">
        <v>0</v>
      </c>
      <c r="G4678" t="s">
        <v>5247</v>
      </c>
      <c r="H4678" t="s">
        <v>7378</v>
      </c>
      <c r="I4678" t="s">
        <v>14</v>
      </c>
      <c r="J4678" t="s">
        <v>4144</v>
      </c>
      <c r="K4678">
        <v>16</v>
      </c>
      <c r="L4678" t="s">
        <v>5247</v>
      </c>
      <c r="M4678">
        <v>0</v>
      </c>
      <c r="N4678">
        <v>0.193607680534436</v>
      </c>
    </row>
    <row r="4679" spans="1:14">
      <c r="A4679" t="s">
        <v>4249</v>
      </c>
      <c r="B4679">
        <v>4</v>
      </c>
      <c r="C4679">
        <v>71868751</v>
      </c>
      <c r="D4679">
        <v>72734468</v>
      </c>
      <c r="E4679" t="s">
        <v>5196</v>
      </c>
      <c r="F4679">
        <v>0</v>
      </c>
      <c r="G4679" t="s">
        <v>5247</v>
      </c>
      <c r="H4679" t="s">
        <v>9732</v>
      </c>
      <c r="I4679" t="s">
        <v>14</v>
      </c>
      <c r="J4679" t="s">
        <v>4144</v>
      </c>
      <c r="K4679">
        <v>16</v>
      </c>
      <c r="L4679" t="s">
        <v>5247</v>
      </c>
      <c r="M4679">
        <v>0</v>
      </c>
      <c r="N4679">
        <v>0.193607680534436</v>
      </c>
    </row>
    <row r="4680" spans="1:14">
      <c r="A4680" t="s">
        <v>4250</v>
      </c>
      <c r="B4680">
        <v>10</v>
      </c>
      <c r="C4680">
        <v>86321681</v>
      </c>
      <c r="D4680">
        <v>88081438</v>
      </c>
      <c r="E4680" t="s">
        <v>5197</v>
      </c>
      <c r="F4680">
        <v>0.97</v>
      </c>
      <c r="G4680" t="s">
        <v>5247</v>
      </c>
      <c r="H4680" t="s">
        <v>9733</v>
      </c>
      <c r="I4680" t="s">
        <v>14</v>
      </c>
      <c r="J4680" t="s">
        <v>4144</v>
      </c>
      <c r="K4680">
        <v>16</v>
      </c>
      <c r="L4680" t="s">
        <v>4472</v>
      </c>
      <c r="M4680">
        <v>0.76104598851611505</v>
      </c>
      <c r="N4680">
        <v>0.99696279178151403</v>
      </c>
    </row>
    <row r="4681" spans="1:14">
      <c r="A4681" t="s">
        <v>4251</v>
      </c>
      <c r="B4681">
        <v>6</v>
      </c>
      <c r="C4681">
        <v>25618779</v>
      </c>
      <c r="D4681">
        <v>25619007</v>
      </c>
      <c r="E4681" t="s">
        <v>5196</v>
      </c>
      <c r="F4681">
        <v>0.89</v>
      </c>
      <c r="G4681" t="s">
        <v>5247</v>
      </c>
      <c r="H4681" t="s">
        <v>9734</v>
      </c>
      <c r="I4681" t="s">
        <v>14</v>
      </c>
      <c r="J4681" t="s">
        <v>4144</v>
      </c>
      <c r="K4681">
        <v>16</v>
      </c>
      <c r="L4681" t="s">
        <v>4462</v>
      </c>
      <c r="M4681">
        <v>0.65747231079635704</v>
      </c>
      <c r="N4681">
        <v>0.97151369838678303</v>
      </c>
    </row>
    <row r="4682" spans="1:14">
      <c r="A4682" t="s">
        <v>4252</v>
      </c>
      <c r="B4682">
        <v>4</v>
      </c>
      <c r="C4682">
        <v>72185275</v>
      </c>
      <c r="D4682">
        <v>73050992</v>
      </c>
      <c r="E4682" t="s">
        <v>5197</v>
      </c>
      <c r="F4682">
        <v>0</v>
      </c>
      <c r="G4682" t="s">
        <v>5247</v>
      </c>
      <c r="H4682" t="s">
        <v>9735</v>
      </c>
      <c r="I4682" t="s">
        <v>14</v>
      </c>
      <c r="J4682" t="s">
        <v>4144</v>
      </c>
      <c r="K4682">
        <v>16</v>
      </c>
      <c r="L4682" t="s">
        <v>5247</v>
      </c>
      <c r="M4682">
        <v>0</v>
      </c>
      <c r="N4682">
        <v>0.193607680534436</v>
      </c>
    </row>
    <row r="4683" spans="1:14">
      <c r="A4683" t="s">
        <v>4253</v>
      </c>
      <c r="B4683">
        <v>4</v>
      </c>
      <c r="C4683">
        <v>69060688</v>
      </c>
      <c r="D4683">
        <v>69926406</v>
      </c>
      <c r="E4683" t="s">
        <v>5198</v>
      </c>
      <c r="F4683">
        <v>0</v>
      </c>
      <c r="G4683" t="s">
        <v>5247</v>
      </c>
      <c r="H4683" t="s">
        <v>9736</v>
      </c>
      <c r="I4683" t="s">
        <v>14</v>
      </c>
      <c r="J4683" t="s">
        <v>4144</v>
      </c>
      <c r="K4683">
        <v>16</v>
      </c>
      <c r="L4683" t="s">
        <v>5247</v>
      </c>
      <c r="M4683">
        <v>0</v>
      </c>
      <c r="N4683">
        <v>0.193607680534436</v>
      </c>
    </row>
    <row r="4684" spans="1:14">
      <c r="A4684" t="s">
        <v>4254</v>
      </c>
      <c r="B4684">
        <v>4</v>
      </c>
      <c r="C4684">
        <v>72764653</v>
      </c>
      <c r="D4684">
        <v>73630370</v>
      </c>
      <c r="E4684" t="s">
        <v>5195</v>
      </c>
      <c r="F4684">
        <v>0</v>
      </c>
      <c r="G4684" t="s">
        <v>5247</v>
      </c>
      <c r="H4684" t="s">
        <v>9737</v>
      </c>
      <c r="I4684" t="s">
        <v>14</v>
      </c>
      <c r="J4684" t="s">
        <v>4144</v>
      </c>
      <c r="K4684">
        <v>16</v>
      </c>
      <c r="L4684" t="s">
        <v>5247</v>
      </c>
      <c r="M4684">
        <v>0</v>
      </c>
      <c r="N4684">
        <v>0.193607680534436</v>
      </c>
    </row>
    <row r="4685" spans="1:14">
      <c r="A4685" t="s">
        <v>4255</v>
      </c>
      <c r="B4685">
        <v>5</v>
      </c>
      <c r="C4685">
        <v>155047146</v>
      </c>
      <c r="D4685">
        <v>154426706</v>
      </c>
      <c r="E4685" t="s">
        <v>5197</v>
      </c>
      <c r="F4685">
        <v>1</v>
      </c>
      <c r="G4685" t="s">
        <v>5247</v>
      </c>
      <c r="H4685" t="s">
        <v>9738</v>
      </c>
      <c r="I4685" t="s">
        <v>14</v>
      </c>
      <c r="J4685" t="s">
        <v>4144</v>
      </c>
      <c r="K4685">
        <v>16</v>
      </c>
      <c r="L4685" t="s">
        <v>5273</v>
      </c>
      <c r="M4685">
        <v>0.806392319465564</v>
      </c>
      <c r="N4685">
        <v>1</v>
      </c>
    </row>
    <row r="4686" spans="1:14">
      <c r="A4686" t="s">
        <v>4256</v>
      </c>
      <c r="B4686">
        <v>4</v>
      </c>
      <c r="C4686">
        <v>71655144</v>
      </c>
      <c r="D4686">
        <v>72520861</v>
      </c>
      <c r="E4686" t="s">
        <v>5195</v>
      </c>
      <c r="F4686">
        <v>0</v>
      </c>
      <c r="G4686" t="s">
        <v>5247</v>
      </c>
      <c r="H4686" t="s">
        <v>9739</v>
      </c>
      <c r="I4686" t="s">
        <v>14</v>
      </c>
      <c r="J4686" t="s">
        <v>4144</v>
      </c>
      <c r="K4686">
        <v>16</v>
      </c>
      <c r="L4686" t="s">
        <v>5247</v>
      </c>
      <c r="M4686">
        <v>0</v>
      </c>
      <c r="N4686">
        <v>0.193607680534436</v>
      </c>
    </row>
    <row r="4687" spans="1:14">
      <c r="A4687" t="s">
        <v>4257</v>
      </c>
      <c r="B4687">
        <v>11</v>
      </c>
      <c r="C4687">
        <v>71412796</v>
      </c>
      <c r="D4687">
        <v>71123842</v>
      </c>
      <c r="E4687" t="s">
        <v>5195</v>
      </c>
      <c r="F4687">
        <v>0</v>
      </c>
      <c r="G4687" t="s">
        <v>5247</v>
      </c>
      <c r="H4687" t="s">
        <v>9740</v>
      </c>
      <c r="I4687" t="s">
        <v>14</v>
      </c>
      <c r="J4687" t="s">
        <v>4144</v>
      </c>
      <c r="K4687">
        <v>16</v>
      </c>
      <c r="L4687" t="s">
        <v>5247</v>
      </c>
      <c r="M4687">
        <v>0</v>
      </c>
      <c r="N4687">
        <v>0.193607680534436</v>
      </c>
    </row>
    <row r="4688" spans="1:14">
      <c r="A4688" t="s">
        <v>4258</v>
      </c>
      <c r="B4688">
        <v>20</v>
      </c>
      <c r="C4688">
        <v>54125767</v>
      </c>
      <c r="D4688">
        <v>52742306</v>
      </c>
      <c r="E4688" t="s">
        <v>5198</v>
      </c>
      <c r="F4688">
        <v>0.09</v>
      </c>
      <c r="G4688" t="s">
        <v>5247</v>
      </c>
      <c r="H4688" t="s">
        <v>9741</v>
      </c>
      <c r="I4688" t="s">
        <v>14</v>
      </c>
      <c r="J4688" t="s">
        <v>4144</v>
      </c>
      <c r="K4688">
        <v>16</v>
      </c>
      <c r="L4688" t="s">
        <v>4562</v>
      </c>
      <c r="M4688">
        <v>2.0525132161091801E-2</v>
      </c>
      <c r="N4688">
        <v>0.31823316587714601</v>
      </c>
    </row>
    <row r="4689" spans="1:14">
      <c r="A4689" t="s">
        <v>4259</v>
      </c>
      <c r="B4689">
        <v>1</v>
      </c>
      <c r="C4689">
        <v>152106838</v>
      </c>
      <c r="D4689">
        <v>152079314</v>
      </c>
      <c r="E4689" t="s">
        <v>5196</v>
      </c>
      <c r="F4689">
        <v>0</v>
      </c>
      <c r="G4689" t="s">
        <v>5247</v>
      </c>
      <c r="H4689" t="s">
        <v>9742</v>
      </c>
      <c r="I4689" t="s">
        <v>14</v>
      </c>
      <c r="J4689" t="s">
        <v>4144</v>
      </c>
      <c r="K4689">
        <v>16</v>
      </c>
      <c r="L4689" t="s">
        <v>5247</v>
      </c>
      <c r="M4689">
        <v>0</v>
      </c>
      <c r="N4689">
        <v>0.193607680534436</v>
      </c>
    </row>
    <row r="4690" spans="1:14">
      <c r="A4690" t="s">
        <v>4260</v>
      </c>
      <c r="B4690">
        <v>2</v>
      </c>
      <c r="C4690">
        <v>20998527</v>
      </c>
      <c r="D4690">
        <v>21221399</v>
      </c>
      <c r="E4690" t="s">
        <v>5198</v>
      </c>
      <c r="F4690">
        <v>0.27</v>
      </c>
      <c r="G4690" t="s">
        <v>5247</v>
      </c>
      <c r="H4690" t="s">
        <v>9743</v>
      </c>
      <c r="I4690" t="s">
        <v>14</v>
      </c>
      <c r="J4690" t="s">
        <v>4144</v>
      </c>
      <c r="K4690">
        <v>16</v>
      </c>
      <c r="L4690" t="s">
        <v>4541</v>
      </c>
      <c r="M4690">
        <v>0.114172650502742</v>
      </c>
      <c r="N4690">
        <v>0.514886882543099</v>
      </c>
    </row>
    <row r="4691" spans="1:14">
      <c r="A4691" t="s">
        <v>4261</v>
      </c>
      <c r="B4691">
        <v>20</v>
      </c>
      <c r="C4691">
        <v>46897482</v>
      </c>
      <c r="D4691">
        <v>45526121</v>
      </c>
      <c r="E4691" t="s">
        <v>5195</v>
      </c>
      <c r="F4691">
        <v>0.47</v>
      </c>
      <c r="G4691" t="s">
        <v>5247</v>
      </c>
      <c r="H4691" t="s">
        <v>9744</v>
      </c>
      <c r="I4691" t="s">
        <v>13</v>
      </c>
      <c r="J4691" t="s">
        <v>4262</v>
      </c>
      <c r="K4691">
        <v>6</v>
      </c>
      <c r="L4691" t="s">
        <v>4471</v>
      </c>
      <c r="M4691">
        <v>0.16966933275412399</v>
      </c>
      <c r="N4691">
        <v>0.79375072452000595</v>
      </c>
    </row>
    <row r="4692" spans="1:14">
      <c r="A4692" t="s">
        <v>4261</v>
      </c>
      <c r="B4692">
        <v>20</v>
      </c>
      <c r="C4692">
        <v>46897482</v>
      </c>
      <c r="D4692">
        <v>45526121</v>
      </c>
      <c r="E4692" t="s">
        <v>5195</v>
      </c>
      <c r="F4692">
        <v>0</v>
      </c>
      <c r="G4692" t="s">
        <v>5247</v>
      </c>
      <c r="H4692" t="s">
        <v>9745</v>
      </c>
      <c r="I4692" t="s">
        <v>14</v>
      </c>
      <c r="J4692" t="s">
        <v>4262</v>
      </c>
      <c r="K4692">
        <v>16</v>
      </c>
      <c r="L4692" t="s">
        <v>5247</v>
      </c>
      <c r="M4692">
        <v>0</v>
      </c>
      <c r="N4692">
        <v>0.193607680534436</v>
      </c>
    </row>
    <row r="4693" spans="1:14">
      <c r="A4693" t="s">
        <v>4263</v>
      </c>
      <c r="B4693">
        <v>9</v>
      </c>
      <c r="C4693">
        <v>109187808</v>
      </c>
      <c r="D4693">
        <v>111950088</v>
      </c>
      <c r="E4693" t="s">
        <v>5195</v>
      </c>
      <c r="F4693">
        <v>0.38</v>
      </c>
      <c r="G4693" t="s">
        <v>5247</v>
      </c>
      <c r="H4693" t="s">
        <v>9746</v>
      </c>
      <c r="I4693" t="s">
        <v>13</v>
      </c>
      <c r="J4693" t="s">
        <v>4262</v>
      </c>
      <c r="K4693">
        <v>5</v>
      </c>
      <c r="L4693" t="s">
        <v>4441</v>
      </c>
      <c r="M4693">
        <v>0.107973695285009</v>
      </c>
      <c r="N4693">
        <v>0.75630209626295297</v>
      </c>
    </row>
    <row r="4694" spans="1:14">
      <c r="A4694" t="s">
        <v>4263</v>
      </c>
      <c r="B4694">
        <v>9</v>
      </c>
      <c r="C4694">
        <v>109187808</v>
      </c>
      <c r="D4694">
        <v>111950088</v>
      </c>
      <c r="E4694" t="s">
        <v>5195</v>
      </c>
      <c r="F4694">
        <v>0.21</v>
      </c>
      <c r="G4694" t="s">
        <v>5247</v>
      </c>
      <c r="H4694" t="s">
        <v>9747</v>
      </c>
      <c r="I4694" t="s">
        <v>14</v>
      </c>
      <c r="J4694" t="s">
        <v>4262</v>
      </c>
      <c r="K4694">
        <v>16</v>
      </c>
      <c r="L4694" t="s">
        <v>4442</v>
      </c>
      <c r="M4694">
        <v>7.8338045832293507E-2</v>
      </c>
      <c r="N4694">
        <v>0.45395440887768002</v>
      </c>
    </row>
    <row r="4695" spans="1:14">
      <c r="A4695" t="s">
        <v>4264</v>
      </c>
      <c r="B4695">
        <v>18</v>
      </c>
      <c r="C4695">
        <v>37110781</v>
      </c>
      <c r="D4695">
        <v>34690744</v>
      </c>
      <c r="E4695" t="s">
        <v>5195</v>
      </c>
      <c r="F4695">
        <v>1</v>
      </c>
      <c r="G4695" t="s">
        <v>5247</v>
      </c>
      <c r="H4695" t="s">
        <v>9748</v>
      </c>
      <c r="I4695" t="s">
        <v>14</v>
      </c>
      <c r="J4695" t="s">
        <v>4262</v>
      </c>
      <c r="K4695">
        <v>16</v>
      </c>
      <c r="L4695" t="s">
        <v>5273</v>
      </c>
      <c r="M4695">
        <v>0.806392319465564</v>
      </c>
      <c r="N4695">
        <v>1</v>
      </c>
    </row>
    <row r="4696" spans="1:14">
      <c r="A4696" t="s">
        <v>4265</v>
      </c>
      <c r="B4696">
        <v>4</v>
      </c>
      <c r="C4696">
        <v>55432133</v>
      </c>
      <c r="D4696">
        <v>56298300</v>
      </c>
      <c r="E4696" t="s">
        <v>5196</v>
      </c>
      <c r="F4696">
        <v>0.5</v>
      </c>
      <c r="G4696" t="s">
        <v>5247</v>
      </c>
      <c r="H4696" t="s">
        <v>9749</v>
      </c>
      <c r="I4696" t="s">
        <v>10</v>
      </c>
      <c r="J4696" t="s">
        <v>4262</v>
      </c>
      <c r="K4696">
        <v>5</v>
      </c>
      <c r="L4696" t="s">
        <v>4511</v>
      </c>
      <c r="M4696">
        <v>0.17042358064358801</v>
      </c>
      <c r="N4696">
        <v>0.82957641935641202</v>
      </c>
    </row>
    <row r="4697" spans="1:14">
      <c r="A4697" t="s">
        <v>4265</v>
      </c>
      <c r="B4697">
        <v>4</v>
      </c>
      <c r="C4697">
        <v>55432133</v>
      </c>
      <c r="D4697">
        <v>56298300</v>
      </c>
      <c r="E4697" t="s">
        <v>5196</v>
      </c>
      <c r="F4697">
        <v>0.18</v>
      </c>
      <c r="G4697" t="s">
        <v>5247</v>
      </c>
      <c r="H4697" t="s">
        <v>9750</v>
      </c>
      <c r="I4697" t="s">
        <v>14</v>
      </c>
      <c r="J4697" t="s">
        <v>4262</v>
      </c>
      <c r="K4697">
        <v>16</v>
      </c>
      <c r="L4697" t="s">
        <v>4477</v>
      </c>
      <c r="M4697">
        <v>6.1913216705024303E-2</v>
      </c>
      <c r="N4697">
        <v>0.42199569883701499</v>
      </c>
    </row>
    <row r="4698" spans="1:14">
      <c r="A4698" t="s">
        <v>4266</v>
      </c>
      <c r="B4698">
        <v>5</v>
      </c>
      <c r="C4698">
        <v>4010021</v>
      </c>
      <c r="D4698">
        <v>4010135</v>
      </c>
      <c r="E4698" t="s">
        <v>5197</v>
      </c>
      <c r="F4698">
        <v>0.13</v>
      </c>
      <c r="G4698" t="s">
        <v>5247</v>
      </c>
      <c r="H4698" t="s">
        <v>9751</v>
      </c>
      <c r="I4698" t="s">
        <v>10</v>
      </c>
      <c r="J4698" t="s">
        <v>4262</v>
      </c>
      <c r="K4698">
        <v>5</v>
      </c>
      <c r="L4698" t="s">
        <v>4456</v>
      </c>
      <c r="M4698">
        <v>1.6927786999560199E-2</v>
      </c>
      <c r="N4698">
        <v>0.56458923693998897</v>
      </c>
    </row>
    <row r="4699" spans="1:14">
      <c r="A4699" t="s">
        <v>4266</v>
      </c>
      <c r="B4699">
        <v>5</v>
      </c>
      <c r="C4699">
        <v>4010021</v>
      </c>
      <c r="D4699">
        <v>4010135</v>
      </c>
      <c r="E4699" t="s">
        <v>5197</v>
      </c>
      <c r="F4699">
        <v>0.41</v>
      </c>
      <c r="G4699" t="s">
        <v>5247</v>
      </c>
      <c r="H4699" t="s">
        <v>9752</v>
      </c>
      <c r="I4699" t="s">
        <v>14</v>
      </c>
      <c r="J4699" t="s">
        <v>4262</v>
      </c>
      <c r="K4699">
        <v>16</v>
      </c>
      <c r="L4699" t="s">
        <v>5201</v>
      </c>
      <c r="M4699">
        <v>0.210313388487576</v>
      </c>
      <c r="N4699">
        <v>0.64453599400862305</v>
      </c>
    </row>
    <row r="4700" spans="1:14">
      <c r="A4700" t="s">
        <v>4267</v>
      </c>
      <c r="B4700">
        <v>3</v>
      </c>
      <c r="C4700">
        <v>35593653</v>
      </c>
      <c r="D4700">
        <v>35635145</v>
      </c>
      <c r="E4700" t="s">
        <v>5196</v>
      </c>
      <c r="F4700">
        <v>0.55000000000000004</v>
      </c>
      <c r="G4700" t="s">
        <v>5247</v>
      </c>
      <c r="H4700" t="s">
        <v>9753</v>
      </c>
      <c r="I4700" t="s">
        <v>10</v>
      </c>
      <c r="J4700" t="s">
        <v>4262</v>
      </c>
      <c r="K4700">
        <v>5</v>
      </c>
      <c r="L4700" t="s">
        <v>4531</v>
      </c>
      <c r="M4700">
        <v>0.19963268488803501</v>
      </c>
      <c r="N4700">
        <v>0.85691906863364697</v>
      </c>
    </row>
    <row r="4701" spans="1:14">
      <c r="A4701" t="s">
        <v>4267</v>
      </c>
      <c r="B4701">
        <v>3</v>
      </c>
      <c r="C4701">
        <v>35593653</v>
      </c>
      <c r="D4701">
        <v>35635145</v>
      </c>
      <c r="E4701" t="s">
        <v>5196</v>
      </c>
      <c r="F4701">
        <v>1</v>
      </c>
      <c r="G4701" t="s">
        <v>5247</v>
      </c>
      <c r="H4701" t="s">
        <v>9754</v>
      </c>
      <c r="I4701" t="s">
        <v>14</v>
      </c>
      <c r="J4701" t="s">
        <v>4262</v>
      </c>
      <c r="K4701">
        <v>16</v>
      </c>
      <c r="L4701" t="s">
        <v>5273</v>
      </c>
      <c r="M4701">
        <v>0.806392319465564</v>
      </c>
      <c r="N4701">
        <v>1</v>
      </c>
    </row>
    <row r="4702" spans="1:14">
      <c r="A4702" t="s">
        <v>4268</v>
      </c>
      <c r="B4702">
        <v>12</v>
      </c>
      <c r="C4702">
        <v>108062051</v>
      </c>
      <c r="D4702">
        <v>108455828</v>
      </c>
      <c r="E4702" t="s">
        <v>5197</v>
      </c>
      <c r="F4702">
        <v>0.74</v>
      </c>
      <c r="G4702" t="s">
        <v>5247</v>
      </c>
      <c r="H4702" t="s">
        <v>9755</v>
      </c>
      <c r="I4702" t="s">
        <v>14</v>
      </c>
      <c r="J4702" t="s">
        <v>4262</v>
      </c>
      <c r="K4702">
        <v>16</v>
      </c>
      <c r="L4702" t="s">
        <v>4464</v>
      </c>
      <c r="M4702">
        <v>0.49501667046199999</v>
      </c>
      <c r="N4702">
        <v>0.89205164288146999</v>
      </c>
    </row>
    <row r="4703" spans="1:14">
      <c r="A4703" t="s">
        <v>4269</v>
      </c>
      <c r="B4703">
        <v>17</v>
      </c>
      <c r="C4703">
        <v>76215127</v>
      </c>
      <c r="D4703">
        <v>74211208</v>
      </c>
      <c r="E4703" t="s">
        <v>5197</v>
      </c>
      <c r="F4703">
        <v>0</v>
      </c>
      <c r="G4703" t="s">
        <v>5247</v>
      </c>
      <c r="H4703" t="s">
        <v>9756</v>
      </c>
      <c r="I4703" t="s">
        <v>14</v>
      </c>
      <c r="J4703" t="s">
        <v>4262</v>
      </c>
      <c r="K4703">
        <v>16</v>
      </c>
      <c r="L4703" t="s">
        <v>5247</v>
      </c>
      <c r="M4703">
        <v>0</v>
      </c>
      <c r="N4703">
        <v>0.193607680534436</v>
      </c>
    </row>
    <row r="4704" spans="1:14">
      <c r="A4704" t="s">
        <v>4270</v>
      </c>
      <c r="B4704">
        <v>7</v>
      </c>
      <c r="C4704">
        <v>25831489</v>
      </c>
      <c r="D4704">
        <v>25871109</v>
      </c>
      <c r="E4704" t="s">
        <v>5195</v>
      </c>
      <c r="F4704">
        <v>0.25</v>
      </c>
      <c r="G4704" t="s">
        <v>5247</v>
      </c>
      <c r="H4704" t="s">
        <v>9757</v>
      </c>
      <c r="I4704" t="s">
        <v>14</v>
      </c>
      <c r="J4704" t="s">
        <v>4262</v>
      </c>
      <c r="K4704">
        <v>16</v>
      </c>
      <c r="L4704" t="s">
        <v>4506</v>
      </c>
      <c r="M4704">
        <v>0.10182067491213</v>
      </c>
      <c r="N4704">
        <v>0.49498316535508802</v>
      </c>
    </row>
    <row r="4705" spans="1:14">
      <c r="A4705" t="s">
        <v>4271</v>
      </c>
      <c r="B4705">
        <v>10</v>
      </c>
      <c r="C4705">
        <v>87844975</v>
      </c>
      <c r="D4705">
        <v>89604732</v>
      </c>
      <c r="E4705" t="s">
        <v>5195</v>
      </c>
      <c r="F4705">
        <v>0.69</v>
      </c>
      <c r="G4705" t="s">
        <v>5247</v>
      </c>
      <c r="H4705" t="s">
        <v>9758</v>
      </c>
      <c r="I4705" t="s">
        <v>14</v>
      </c>
      <c r="J4705" t="s">
        <v>4262</v>
      </c>
      <c r="K4705">
        <v>16</v>
      </c>
      <c r="L4705" t="s">
        <v>4566</v>
      </c>
      <c r="M4705">
        <v>0.446415476671703</v>
      </c>
      <c r="N4705">
        <v>0.86001360472521104</v>
      </c>
    </row>
    <row r="4706" spans="1:14">
      <c r="A4706" t="s">
        <v>4272</v>
      </c>
      <c r="B4706">
        <v>10</v>
      </c>
      <c r="C4706">
        <v>33383956</v>
      </c>
      <c r="D4706">
        <v>33672884</v>
      </c>
      <c r="E4706" t="s">
        <v>5196</v>
      </c>
      <c r="F4706">
        <v>0.35</v>
      </c>
      <c r="G4706" t="s">
        <v>5247</v>
      </c>
      <c r="H4706" t="s">
        <v>9759</v>
      </c>
      <c r="I4706" t="s">
        <v>10</v>
      </c>
      <c r="J4706" t="s">
        <v>4262</v>
      </c>
      <c r="K4706">
        <v>5</v>
      </c>
      <c r="L4706" t="s">
        <v>4489</v>
      </c>
      <c r="M4706">
        <v>9.4092631159024706E-2</v>
      </c>
      <c r="N4706">
        <v>0.73625210827592802</v>
      </c>
    </row>
    <row r="4707" spans="1:14">
      <c r="A4707" t="s">
        <v>4272</v>
      </c>
      <c r="B4707">
        <v>10</v>
      </c>
      <c r="C4707">
        <v>33383956</v>
      </c>
      <c r="D4707">
        <v>33672884</v>
      </c>
      <c r="E4707" t="s">
        <v>5196</v>
      </c>
      <c r="F4707">
        <v>0.18</v>
      </c>
      <c r="G4707" t="s">
        <v>5247</v>
      </c>
      <c r="H4707" t="s">
        <v>9760</v>
      </c>
      <c r="I4707" t="s">
        <v>13</v>
      </c>
      <c r="J4707" t="s">
        <v>4262</v>
      </c>
      <c r="K4707">
        <v>5</v>
      </c>
      <c r="L4707" t="s">
        <v>4477</v>
      </c>
      <c r="M4707">
        <v>3.0139644832959299E-2</v>
      </c>
      <c r="N4707">
        <v>0.60792913262827197</v>
      </c>
    </row>
    <row r="4708" spans="1:14">
      <c r="A4708" t="s">
        <v>4272</v>
      </c>
      <c r="B4708">
        <v>10</v>
      </c>
      <c r="C4708">
        <v>33383956</v>
      </c>
      <c r="D4708">
        <v>33672884</v>
      </c>
      <c r="E4708" t="s">
        <v>5196</v>
      </c>
      <c r="F4708">
        <v>0.45</v>
      </c>
      <c r="G4708" t="s">
        <v>5247</v>
      </c>
      <c r="H4708" t="s">
        <v>9761</v>
      </c>
      <c r="I4708" t="s">
        <v>14</v>
      </c>
      <c r="J4708" t="s">
        <v>4262</v>
      </c>
      <c r="K4708">
        <v>16</v>
      </c>
      <c r="L4708" t="s">
        <v>4469</v>
      </c>
      <c r="M4708">
        <v>0.24056486479730299</v>
      </c>
      <c r="N4708">
        <v>0.67879590325614103</v>
      </c>
    </row>
    <row r="4709" spans="1:14">
      <c r="A4709" t="s">
        <v>4273</v>
      </c>
      <c r="B4709">
        <v>6</v>
      </c>
      <c r="C4709">
        <v>97987249</v>
      </c>
      <c r="D4709">
        <v>98435125</v>
      </c>
      <c r="E4709" t="s">
        <v>5195</v>
      </c>
      <c r="F4709">
        <v>0.66</v>
      </c>
      <c r="G4709" t="s">
        <v>5247</v>
      </c>
      <c r="H4709" t="s">
        <v>9762</v>
      </c>
      <c r="I4709" t="s">
        <v>10</v>
      </c>
      <c r="J4709" t="s">
        <v>4262</v>
      </c>
      <c r="K4709">
        <v>6</v>
      </c>
      <c r="L4709" t="s">
        <v>4481</v>
      </c>
      <c r="M4709">
        <v>0.29507097421907502</v>
      </c>
      <c r="N4709">
        <v>0.90002205365223198</v>
      </c>
    </row>
    <row r="4710" spans="1:14">
      <c r="A4710" t="s">
        <v>4273</v>
      </c>
      <c r="B4710">
        <v>6</v>
      </c>
      <c r="C4710">
        <v>97987249</v>
      </c>
      <c r="D4710">
        <v>98435125</v>
      </c>
      <c r="E4710" t="s">
        <v>5195</v>
      </c>
      <c r="F4710">
        <v>0.7</v>
      </c>
      <c r="G4710" t="s">
        <v>5247</v>
      </c>
      <c r="H4710" t="s">
        <v>9763</v>
      </c>
      <c r="I4710" t="s">
        <v>13</v>
      </c>
      <c r="J4710" t="s">
        <v>4262</v>
      </c>
      <c r="K4710">
        <v>6</v>
      </c>
      <c r="L4710" t="s">
        <v>4548</v>
      </c>
      <c r="M4710">
        <v>0.32517628114768599</v>
      </c>
      <c r="N4710">
        <v>0.91869000369144804</v>
      </c>
    </row>
    <row r="4711" spans="1:14">
      <c r="A4711" t="s">
        <v>4273</v>
      </c>
      <c r="B4711">
        <v>6</v>
      </c>
      <c r="C4711">
        <v>97987249</v>
      </c>
      <c r="D4711">
        <v>98435125</v>
      </c>
      <c r="E4711" t="s">
        <v>5195</v>
      </c>
      <c r="F4711">
        <v>0.82</v>
      </c>
      <c r="G4711" t="s">
        <v>5247</v>
      </c>
      <c r="H4711" t="s">
        <v>9764</v>
      </c>
      <c r="I4711" t="s">
        <v>14</v>
      </c>
      <c r="J4711" t="s">
        <v>4262</v>
      </c>
      <c r="K4711">
        <v>16</v>
      </c>
      <c r="L4711" t="s">
        <v>4551</v>
      </c>
      <c r="M4711">
        <v>0.57800430116298496</v>
      </c>
      <c r="N4711">
        <v>0.93808678329497597</v>
      </c>
    </row>
    <row r="4712" spans="1:14">
      <c r="A4712" t="s">
        <v>4274</v>
      </c>
      <c r="B4712">
        <v>9</v>
      </c>
      <c r="C4712">
        <v>111156576</v>
      </c>
      <c r="D4712">
        <v>113918856</v>
      </c>
      <c r="E4712" t="s">
        <v>5198</v>
      </c>
      <c r="F4712">
        <v>0.51</v>
      </c>
      <c r="G4712" t="s">
        <v>5247</v>
      </c>
      <c r="H4712" t="s">
        <v>9765</v>
      </c>
      <c r="I4712" t="s">
        <v>14</v>
      </c>
      <c r="J4712" t="s">
        <v>4262</v>
      </c>
      <c r="K4712">
        <v>16</v>
      </c>
      <c r="L4712" t="s">
        <v>4514</v>
      </c>
      <c r="M4712">
        <v>0.28809504412547499</v>
      </c>
      <c r="N4712">
        <v>0.72803280226383604</v>
      </c>
    </row>
    <row r="4713" spans="1:14">
      <c r="A4713" t="s">
        <v>4275</v>
      </c>
      <c r="B4713">
        <v>9</v>
      </c>
      <c r="C4713">
        <v>104964637</v>
      </c>
      <c r="D4713">
        <v>107726918</v>
      </c>
      <c r="E4713" t="s">
        <v>5195</v>
      </c>
      <c r="F4713">
        <v>0.98</v>
      </c>
      <c r="G4713" t="s">
        <v>5247</v>
      </c>
      <c r="H4713" t="s">
        <v>9766</v>
      </c>
      <c r="I4713" t="s">
        <v>14</v>
      </c>
      <c r="J4713" t="s">
        <v>4262</v>
      </c>
      <c r="K4713">
        <v>16</v>
      </c>
      <c r="L4713" t="s">
        <v>5209</v>
      </c>
      <c r="M4713">
        <v>0.77557387884872897</v>
      </c>
      <c r="N4713">
        <v>0.99856274783821297</v>
      </c>
    </row>
    <row r="4714" spans="1:14">
      <c r="A4714" t="s">
        <v>4276</v>
      </c>
      <c r="B4714">
        <v>12</v>
      </c>
      <c r="C4714">
        <v>26334350</v>
      </c>
      <c r="D4714">
        <v>26487283</v>
      </c>
      <c r="E4714" t="s">
        <v>5195</v>
      </c>
      <c r="F4714">
        <v>0.01</v>
      </c>
      <c r="G4714" t="s">
        <v>5247</v>
      </c>
      <c r="H4714" t="s">
        <v>9767</v>
      </c>
      <c r="I4714" t="s">
        <v>14</v>
      </c>
      <c r="J4714" t="s">
        <v>4262</v>
      </c>
      <c r="K4714">
        <v>16</v>
      </c>
      <c r="L4714" t="s">
        <v>4525</v>
      </c>
      <c r="M4714">
        <v>3.8518796935948E-4</v>
      </c>
      <c r="N4714">
        <v>0.20935033895438801</v>
      </c>
    </row>
    <row r="4715" spans="1:14">
      <c r="A4715" t="s">
        <v>4277</v>
      </c>
      <c r="B4715">
        <v>12</v>
      </c>
      <c r="C4715">
        <v>30630541</v>
      </c>
      <c r="D4715">
        <v>30783475</v>
      </c>
      <c r="E4715" t="s">
        <v>5196</v>
      </c>
      <c r="F4715">
        <v>0.86</v>
      </c>
      <c r="G4715" t="s">
        <v>5247</v>
      </c>
      <c r="H4715" t="s">
        <v>9768</v>
      </c>
      <c r="I4715" t="s">
        <v>14</v>
      </c>
      <c r="J4715" t="s">
        <v>4262</v>
      </c>
      <c r="K4715">
        <v>16</v>
      </c>
      <c r="L4715" t="s">
        <v>4474</v>
      </c>
      <c r="M4715">
        <v>0.62246714258948999</v>
      </c>
      <c r="N4715">
        <v>0.95813532742571605</v>
      </c>
    </row>
    <row r="4716" spans="1:14">
      <c r="A4716" t="s">
        <v>4278</v>
      </c>
      <c r="B4716">
        <v>15</v>
      </c>
      <c r="C4716">
        <v>41780332</v>
      </c>
      <c r="D4716">
        <v>42072530</v>
      </c>
      <c r="E4716" t="s">
        <v>5198</v>
      </c>
      <c r="F4716">
        <v>0.28000000000000003</v>
      </c>
      <c r="G4716" t="s">
        <v>5247</v>
      </c>
      <c r="H4716" t="s">
        <v>9769</v>
      </c>
      <c r="I4716" t="s">
        <v>14</v>
      </c>
      <c r="J4716" t="s">
        <v>4262</v>
      </c>
      <c r="K4716">
        <v>16</v>
      </c>
      <c r="L4716" t="s">
        <v>4558</v>
      </c>
      <c r="M4716">
        <v>0.120490916853126</v>
      </c>
      <c r="N4716">
        <v>0.52469646258202596</v>
      </c>
    </row>
    <row r="4717" spans="1:14">
      <c r="A4717" t="s">
        <v>4279</v>
      </c>
      <c r="B4717">
        <v>12</v>
      </c>
      <c r="C4717">
        <v>66047904</v>
      </c>
      <c r="D4717">
        <v>66441684</v>
      </c>
      <c r="E4717" t="s">
        <v>5195</v>
      </c>
      <c r="F4717">
        <v>0.04</v>
      </c>
      <c r="G4717" t="s">
        <v>5247</v>
      </c>
      <c r="H4717" t="s">
        <v>9770</v>
      </c>
      <c r="I4717" t="s">
        <v>14</v>
      </c>
      <c r="J4717" t="s">
        <v>4262</v>
      </c>
      <c r="K4717">
        <v>16</v>
      </c>
      <c r="L4717" t="s">
        <v>4479</v>
      </c>
      <c r="M4717">
        <v>5.0993162064629704E-3</v>
      </c>
      <c r="N4717">
        <v>0.25301974988521903</v>
      </c>
    </row>
    <row r="4718" spans="1:14">
      <c r="A4718" t="s">
        <v>4280</v>
      </c>
      <c r="B4718">
        <v>10</v>
      </c>
      <c r="C4718">
        <v>93587048</v>
      </c>
      <c r="D4718">
        <v>95346805</v>
      </c>
      <c r="E4718" t="s">
        <v>5197</v>
      </c>
      <c r="F4718">
        <v>0.09</v>
      </c>
      <c r="G4718" t="s">
        <v>5247</v>
      </c>
      <c r="H4718" t="s">
        <v>9771</v>
      </c>
      <c r="I4718" t="s">
        <v>14</v>
      </c>
      <c r="J4718" t="s">
        <v>4262</v>
      </c>
      <c r="K4718">
        <v>16</v>
      </c>
      <c r="L4718" t="s">
        <v>4562</v>
      </c>
      <c r="M4718">
        <v>2.0525132161091801E-2</v>
      </c>
      <c r="N4718">
        <v>0.31823316587714601</v>
      </c>
    </row>
    <row r="4719" spans="1:14">
      <c r="A4719" t="s">
        <v>4281</v>
      </c>
      <c r="B4719">
        <v>7</v>
      </c>
      <c r="C4719">
        <v>105115908</v>
      </c>
      <c r="D4719">
        <v>104756355</v>
      </c>
      <c r="E4719" t="s">
        <v>5197</v>
      </c>
      <c r="F4719">
        <v>0.25</v>
      </c>
      <c r="G4719" t="s">
        <v>5247</v>
      </c>
      <c r="H4719" t="s">
        <v>9772</v>
      </c>
      <c r="I4719" t="s">
        <v>14</v>
      </c>
      <c r="J4719" t="s">
        <v>4262</v>
      </c>
      <c r="K4719">
        <v>16</v>
      </c>
      <c r="L4719" t="s">
        <v>4506</v>
      </c>
      <c r="M4719">
        <v>0.10182067491213</v>
      </c>
      <c r="N4719">
        <v>0.49498316535508802</v>
      </c>
    </row>
    <row r="4720" spans="1:14">
      <c r="A4720" t="s">
        <v>4282</v>
      </c>
      <c r="B4720">
        <v>3</v>
      </c>
      <c r="C4720">
        <v>12446113</v>
      </c>
      <c r="D4720">
        <v>12487612</v>
      </c>
      <c r="E4720" t="s">
        <v>5195</v>
      </c>
      <c r="F4720">
        <v>0.18</v>
      </c>
      <c r="G4720" t="s">
        <v>5247</v>
      </c>
      <c r="H4720" t="s">
        <v>9773</v>
      </c>
      <c r="I4720" t="s">
        <v>10</v>
      </c>
      <c r="J4720" t="s">
        <v>4262</v>
      </c>
      <c r="K4720">
        <v>5</v>
      </c>
      <c r="L4720" t="s">
        <v>4477</v>
      </c>
      <c r="M4720">
        <v>3.0139644832959299E-2</v>
      </c>
      <c r="N4720">
        <v>0.60792913262827197</v>
      </c>
    </row>
    <row r="4721" spans="1:14">
      <c r="A4721" t="s">
        <v>4282</v>
      </c>
      <c r="B4721">
        <v>3</v>
      </c>
      <c r="C4721">
        <v>12446113</v>
      </c>
      <c r="D4721">
        <v>12487612</v>
      </c>
      <c r="E4721" t="s">
        <v>5195</v>
      </c>
      <c r="F4721">
        <v>0</v>
      </c>
      <c r="G4721" t="s">
        <v>5247</v>
      </c>
      <c r="H4721" t="s">
        <v>9774</v>
      </c>
      <c r="I4721" t="s">
        <v>13</v>
      </c>
      <c r="J4721" t="s">
        <v>4262</v>
      </c>
      <c r="K4721">
        <v>6</v>
      </c>
      <c r="L4721" t="s">
        <v>5247</v>
      </c>
      <c r="M4721">
        <v>0</v>
      </c>
      <c r="N4721">
        <v>0.39033428790216501</v>
      </c>
    </row>
    <row r="4722" spans="1:14">
      <c r="A4722" t="s">
        <v>4282</v>
      </c>
      <c r="B4722">
        <v>3</v>
      </c>
      <c r="C4722">
        <v>12446113</v>
      </c>
      <c r="D4722">
        <v>12487612</v>
      </c>
      <c r="E4722" t="s">
        <v>5195</v>
      </c>
      <c r="F4722">
        <v>0.68</v>
      </c>
      <c r="G4722" t="s">
        <v>5247</v>
      </c>
      <c r="H4722" t="s">
        <v>9775</v>
      </c>
      <c r="I4722" t="s">
        <v>14</v>
      </c>
      <c r="J4722" t="s">
        <v>4262</v>
      </c>
      <c r="K4722">
        <v>16</v>
      </c>
      <c r="L4722" t="s">
        <v>4528</v>
      </c>
      <c r="M4722">
        <v>0.43695957364105598</v>
      </c>
      <c r="N4722">
        <v>0.85334166136654699</v>
      </c>
    </row>
    <row r="4723" spans="1:14">
      <c r="A4723" t="s">
        <v>4283</v>
      </c>
      <c r="B4723">
        <v>18</v>
      </c>
      <c r="C4723">
        <v>43156625</v>
      </c>
      <c r="D4723">
        <v>40736590</v>
      </c>
      <c r="E4723" t="s">
        <v>5196</v>
      </c>
      <c r="F4723">
        <v>0.71</v>
      </c>
      <c r="G4723" t="s">
        <v>5247</v>
      </c>
      <c r="H4723" t="s">
        <v>9776</v>
      </c>
      <c r="I4723" t="s">
        <v>10</v>
      </c>
      <c r="J4723" t="s">
        <v>4262</v>
      </c>
      <c r="K4723">
        <v>5</v>
      </c>
      <c r="L4723" t="s">
        <v>4526</v>
      </c>
      <c r="M4723">
        <v>0.306052882102263</v>
      </c>
      <c r="N4723">
        <v>0.931464482688804</v>
      </c>
    </row>
    <row r="4724" spans="1:14">
      <c r="A4724" t="s">
        <v>4283</v>
      </c>
      <c r="B4724">
        <v>18</v>
      </c>
      <c r="C4724">
        <v>43156625</v>
      </c>
      <c r="D4724">
        <v>40736590</v>
      </c>
      <c r="E4724" t="s">
        <v>5196</v>
      </c>
      <c r="F4724">
        <v>0.39</v>
      </c>
      <c r="G4724" t="s">
        <v>5247</v>
      </c>
      <c r="H4724" t="s">
        <v>9777</v>
      </c>
      <c r="I4724" t="s">
        <v>13</v>
      </c>
      <c r="J4724" t="s">
        <v>4262</v>
      </c>
      <c r="K4724">
        <v>5</v>
      </c>
      <c r="L4724" t="s">
        <v>5206</v>
      </c>
      <c r="M4724">
        <v>0.112758371409971</v>
      </c>
      <c r="N4724">
        <v>0.762827770842328</v>
      </c>
    </row>
    <row r="4725" spans="1:14">
      <c r="A4725" t="s">
        <v>4283</v>
      </c>
      <c r="B4725">
        <v>18</v>
      </c>
      <c r="C4725">
        <v>43156625</v>
      </c>
      <c r="D4725">
        <v>40736590</v>
      </c>
      <c r="E4725" t="s">
        <v>5196</v>
      </c>
      <c r="F4725">
        <v>0.44</v>
      </c>
      <c r="G4725" t="s">
        <v>5247</v>
      </c>
      <c r="H4725" t="s">
        <v>9778</v>
      </c>
      <c r="I4725" t="s">
        <v>14</v>
      </c>
      <c r="J4725" t="s">
        <v>4262</v>
      </c>
      <c r="K4725">
        <v>16</v>
      </c>
      <c r="L4725" t="s">
        <v>4466</v>
      </c>
      <c r="M4725">
        <v>0.23289317755854699</v>
      </c>
      <c r="N4725">
        <v>0.67033974410558494</v>
      </c>
    </row>
    <row r="4726" spans="1:14">
      <c r="A4726" t="s">
        <v>4284</v>
      </c>
      <c r="B4726">
        <v>13</v>
      </c>
      <c r="C4726">
        <v>111573354</v>
      </c>
      <c r="D4726">
        <v>112225701</v>
      </c>
      <c r="E4726" t="s">
        <v>5196</v>
      </c>
      <c r="F4726">
        <v>0.41</v>
      </c>
      <c r="G4726" t="s">
        <v>5247</v>
      </c>
      <c r="H4726" t="s">
        <v>9779</v>
      </c>
      <c r="I4726" t="s">
        <v>14</v>
      </c>
      <c r="J4726" t="s">
        <v>4262</v>
      </c>
      <c r="K4726">
        <v>16</v>
      </c>
      <c r="L4726" t="s">
        <v>5201</v>
      </c>
      <c r="M4726">
        <v>0.210313388487576</v>
      </c>
      <c r="N4726">
        <v>0.64453599400862305</v>
      </c>
    </row>
    <row r="4727" spans="1:14">
      <c r="A4727" t="s">
        <v>4285</v>
      </c>
      <c r="B4727">
        <v>5</v>
      </c>
      <c r="C4727">
        <v>133076607</v>
      </c>
      <c r="D4727">
        <v>132412299</v>
      </c>
      <c r="E4727" t="s">
        <v>5196</v>
      </c>
      <c r="F4727">
        <v>0.5</v>
      </c>
      <c r="G4727" t="s">
        <v>5247</v>
      </c>
      <c r="H4727" t="s">
        <v>9780</v>
      </c>
      <c r="I4727" t="s">
        <v>14</v>
      </c>
      <c r="J4727" t="s">
        <v>4262</v>
      </c>
      <c r="K4727">
        <v>16</v>
      </c>
      <c r="L4727" t="s">
        <v>4511</v>
      </c>
      <c r="M4727">
        <v>0.27999563610326</v>
      </c>
      <c r="N4727">
        <v>0.72000436389674005</v>
      </c>
    </row>
    <row r="4728" spans="1:14">
      <c r="A4728" t="s">
        <v>4286</v>
      </c>
      <c r="B4728">
        <v>7</v>
      </c>
      <c r="C4728">
        <v>107975623</v>
      </c>
      <c r="D4728">
        <v>107616068</v>
      </c>
      <c r="E4728" t="s">
        <v>5195</v>
      </c>
      <c r="F4728">
        <v>0.96</v>
      </c>
      <c r="G4728" t="s">
        <v>5247</v>
      </c>
      <c r="H4728" t="s">
        <v>9781</v>
      </c>
      <c r="I4728" t="s">
        <v>14</v>
      </c>
      <c r="J4728" t="s">
        <v>4262</v>
      </c>
      <c r="K4728">
        <v>16</v>
      </c>
      <c r="L4728" t="s">
        <v>4527</v>
      </c>
      <c r="M4728">
        <v>0.74698025011478097</v>
      </c>
      <c r="N4728">
        <v>0.99490068379353702</v>
      </c>
    </row>
    <row r="4729" spans="1:14">
      <c r="A4729" t="s">
        <v>4287</v>
      </c>
      <c r="B4729">
        <v>7</v>
      </c>
      <c r="C4729">
        <v>77703950</v>
      </c>
      <c r="D4729">
        <v>77333267</v>
      </c>
      <c r="E4729" t="s">
        <v>5196</v>
      </c>
      <c r="F4729">
        <v>0.26</v>
      </c>
      <c r="G4729" t="s">
        <v>5247</v>
      </c>
      <c r="H4729" t="s">
        <v>9782</v>
      </c>
      <c r="I4729" t="s">
        <v>14</v>
      </c>
      <c r="J4729" t="s">
        <v>4262</v>
      </c>
      <c r="K4729">
        <v>16</v>
      </c>
      <c r="L4729" t="s">
        <v>4459</v>
      </c>
      <c r="M4729">
        <v>0.10794835711853</v>
      </c>
      <c r="N4729">
        <v>0.50498332953799996</v>
      </c>
    </row>
    <row r="4730" spans="1:14">
      <c r="A4730" t="s">
        <v>4288</v>
      </c>
      <c r="B4730">
        <v>2</v>
      </c>
      <c r="C4730">
        <v>9555153</v>
      </c>
      <c r="D4730">
        <v>9695282</v>
      </c>
      <c r="E4730" t="s">
        <v>5195</v>
      </c>
      <c r="F4730">
        <v>0.69</v>
      </c>
      <c r="G4730" t="s">
        <v>5247</v>
      </c>
      <c r="H4730" t="s">
        <v>9783</v>
      </c>
      <c r="I4730" t="s">
        <v>13</v>
      </c>
      <c r="J4730" t="s">
        <v>4262</v>
      </c>
      <c r="K4730">
        <v>7</v>
      </c>
      <c r="L4730" t="s">
        <v>4566</v>
      </c>
      <c r="M4730">
        <v>0.33926296729649302</v>
      </c>
      <c r="N4730">
        <v>0.90609146737816604</v>
      </c>
    </row>
    <row r="4731" spans="1:14">
      <c r="A4731" t="s">
        <v>4288</v>
      </c>
      <c r="B4731">
        <v>2</v>
      </c>
      <c r="C4731">
        <v>9555153</v>
      </c>
      <c r="D4731">
        <v>9695282</v>
      </c>
      <c r="E4731" t="s">
        <v>5195</v>
      </c>
      <c r="F4731">
        <v>0.54</v>
      </c>
      <c r="G4731" t="s">
        <v>5247</v>
      </c>
      <c r="H4731" t="s">
        <v>9784</v>
      </c>
      <c r="I4731" t="s">
        <v>14</v>
      </c>
      <c r="J4731" t="s">
        <v>4262</v>
      </c>
      <c r="K4731">
        <v>16</v>
      </c>
      <c r="L4731" t="s">
        <v>4564</v>
      </c>
      <c r="M4731">
        <v>0.31281977470891997</v>
      </c>
      <c r="N4731">
        <v>0.75169161084832503</v>
      </c>
    </row>
    <row r="4732" spans="1:14">
      <c r="A4732" t="s">
        <v>4289</v>
      </c>
      <c r="B4732">
        <v>8</v>
      </c>
      <c r="C4732">
        <v>25607174</v>
      </c>
      <c r="D4732">
        <v>25464690</v>
      </c>
      <c r="E4732" t="s">
        <v>5195</v>
      </c>
      <c r="F4732">
        <v>0.26</v>
      </c>
      <c r="G4732" t="s">
        <v>5247</v>
      </c>
      <c r="H4732" t="s">
        <v>9785</v>
      </c>
      <c r="I4732" t="s">
        <v>10</v>
      </c>
      <c r="J4732" t="s">
        <v>4262</v>
      </c>
      <c r="K4732">
        <v>5</v>
      </c>
      <c r="L4732" t="s">
        <v>4459</v>
      </c>
      <c r="M4732">
        <v>5.6919537459588401E-2</v>
      </c>
      <c r="N4732">
        <v>0.67163204563633505</v>
      </c>
    </row>
    <row r="4733" spans="1:14">
      <c r="A4733" t="s">
        <v>4289</v>
      </c>
      <c r="B4733">
        <v>8</v>
      </c>
      <c r="C4733">
        <v>25607174</v>
      </c>
      <c r="D4733">
        <v>25464690</v>
      </c>
      <c r="E4733" t="s">
        <v>5195</v>
      </c>
      <c r="F4733">
        <v>0.45</v>
      </c>
      <c r="G4733" t="s">
        <v>5247</v>
      </c>
      <c r="H4733" t="s">
        <v>9786</v>
      </c>
      <c r="I4733" t="s">
        <v>14</v>
      </c>
      <c r="J4733" t="s">
        <v>4262</v>
      </c>
      <c r="K4733">
        <v>16</v>
      </c>
      <c r="L4733" t="s">
        <v>4469</v>
      </c>
      <c r="M4733">
        <v>0.24056486479730299</v>
      </c>
      <c r="N4733">
        <v>0.67879590325614103</v>
      </c>
    </row>
    <row r="4734" spans="1:14">
      <c r="A4734" t="s">
        <v>4290</v>
      </c>
      <c r="B4734">
        <v>1</v>
      </c>
      <c r="C4734">
        <v>172379683</v>
      </c>
      <c r="D4734">
        <v>172348823</v>
      </c>
      <c r="E4734" t="s">
        <v>5195</v>
      </c>
      <c r="F4734">
        <v>0.03</v>
      </c>
      <c r="G4734" t="s">
        <v>5247</v>
      </c>
      <c r="H4734" t="s">
        <v>9787</v>
      </c>
      <c r="I4734" t="s">
        <v>14</v>
      </c>
      <c r="J4734" t="s">
        <v>4262</v>
      </c>
      <c r="K4734">
        <v>16</v>
      </c>
      <c r="L4734" t="s">
        <v>4556</v>
      </c>
      <c r="M4734">
        <v>3.0372082184858002E-3</v>
      </c>
      <c r="N4734">
        <v>0.23895401148388401</v>
      </c>
    </row>
    <row r="4735" spans="1:14">
      <c r="A4735" t="s">
        <v>4291</v>
      </c>
      <c r="B4735">
        <v>6</v>
      </c>
      <c r="C4735">
        <v>108584997</v>
      </c>
      <c r="D4735">
        <v>108906200</v>
      </c>
      <c r="E4735" t="s">
        <v>5195</v>
      </c>
      <c r="F4735">
        <v>0.51</v>
      </c>
      <c r="G4735" t="s">
        <v>5247</v>
      </c>
      <c r="H4735" t="s">
        <v>9788</v>
      </c>
      <c r="I4735" t="s">
        <v>10</v>
      </c>
      <c r="J4735" t="s">
        <v>4262</v>
      </c>
      <c r="K4735">
        <v>7</v>
      </c>
      <c r="L4735" t="s">
        <v>4514</v>
      </c>
      <c r="M4735">
        <v>0.20886682564552</v>
      </c>
      <c r="N4735">
        <v>0.80404656565314703</v>
      </c>
    </row>
    <row r="4736" spans="1:14">
      <c r="A4736" t="s">
        <v>4291</v>
      </c>
      <c r="B4736">
        <v>6</v>
      </c>
      <c r="C4736">
        <v>108584997</v>
      </c>
      <c r="D4736">
        <v>108906200</v>
      </c>
      <c r="E4736" t="s">
        <v>5195</v>
      </c>
      <c r="F4736">
        <v>7.0000000000000007E-2</v>
      </c>
      <c r="G4736" t="s">
        <v>5247</v>
      </c>
      <c r="H4736" t="s">
        <v>9789</v>
      </c>
      <c r="I4736" t="s">
        <v>14</v>
      </c>
      <c r="J4736" t="s">
        <v>4262</v>
      </c>
      <c r="K4736">
        <v>16</v>
      </c>
      <c r="L4736" t="s">
        <v>4543</v>
      </c>
      <c r="M4736">
        <v>1.34849283033924E-2</v>
      </c>
      <c r="N4736">
        <v>0.29301767695622299</v>
      </c>
    </row>
    <row r="4737" spans="1:14">
      <c r="A4737" t="s">
        <v>4292</v>
      </c>
      <c r="B4737">
        <v>11</v>
      </c>
      <c r="C4737">
        <v>47452594</v>
      </c>
      <c r="D4737">
        <v>47474146</v>
      </c>
      <c r="E4737" t="s">
        <v>5195</v>
      </c>
      <c r="F4737">
        <v>0.62</v>
      </c>
      <c r="G4737" t="s">
        <v>5247</v>
      </c>
      <c r="H4737" t="s">
        <v>9790</v>
      </c>
      <c r="I4737" t="s">
        <v>14</v>
      </c>
      <c r="J4737" t="s">
        <v>4262</v>
      </c>
      <c r="K4737">
        <v>16</v>
      </c>
      <c r="L4737" t="s">
        <v>4522</v>
      </c>
      <c r="M4737">
        <v>0.38193286741273502</v>
      </c>
      <c r="N4737">
        <v>0.81160128925899999</v>
      </c>
    </row>
    <row r="4738" spans="1:14">
      <c r="A4738" t="s">
        <v>4293</v>
      </c>
      <c r="B4738">
        <v>13</v>
      </c>
      <c r="C4738">
        <v>93244682</v>
      </c>
      <c r="D4738">
        <v>93896935</v>
      </c>
      <c r="E4738" t="s">
        <v>5196</v>
      </c>
      <c r="F4738">
        <v>0.34</v>
      </c>
      <c r="G4738" t="s">
        <v>5247</v>
      </c>
      <c r="H4738" t="s">
        <v>9791</v>
      </c>
      <c r="I4738" t="s">
        <v>14</v>
      </c>
      <c r="J4738" t="s">
        <v>4262</v>
      </c>
      <c r="K4738">
        <v>16</v>
      </c>
      <c r="L4738" t="s">
        <v>4565</v>
      </c>
      <c r="M4738">
        <v>0.16025192850287201</v>
      </c>
      <c r="N4738">
        <v>0.58170252926814703</v>
      </c>
    </row>
    <row r="4739" spans="1:14">
      <c r="A4739" t="s">
        <v>4294</v>
      </c>
      <c r="B4739">
        <v>15</v>
      </c>
      <c r="C4739">
        <v>41810087</v>
      </c>
      <c r="D4739">
        <v>42102285</v>
      </c>
      <c r="E4739" t="s">
        <v>5196</v>
      </c>
      <c r="F4739">
        <v>0.48</v>
      </c>
      <c r="G4739" t="s">
        <v>5247</v>
      </c>
      <c r="H4739" t="s">
        <v>9792</v>
      </c>
      <c r="I4739" t="s">
        <v>14</v>
      </c>
      <c r="J4739" t="s">
        <v>4262</v>
      </c>
      <c r="K4739">
        <v>16</v>
      </c>
      <c r="L4739" t="s">
        <v>4549</v>
      </c>
      <c r="M4739">
        <v>0.26400976338675802</v>
      </c>
      <c r="N4739">
        <v>0.70373454383461997</v>
      </c>
    </row>
    <row r="4740" spans="1:14">
      <c r="A4740" t="s">
        <v>4295</v>
      </c>
      <c r="B4740">
        <v>17</v>
      </c>
      <c r="C4740">
        <v>67951524</v>
      </c>
      <c r="D4740">
        <v>65947640</v>
      </c>
      <c r="E4740" t="s">
        <v>5196</v>
      </c>
      <c r="F4740">
        <v>0.23</v>
      </c>
      <c r="G4740" t="s">
        <v>5247</v>
      </c>
      <c r="H4740" t="s">
        <v>9793</v>
      </c>
      <c r="I4740" t="s">
        <v>14</v>
      </c>
      <c r="J4740" t="s">
        <v>4262</v>
      </c>
      <c r="K4740">
        <v>16</v>
      </c>
      <c r="L4740" t="s">
        <v>4478</v>
      </c>
      <c r="M4740">
        <v>8.9866955870574194E-2</v>
      </c>
      <c r="N4740">
        <v>0.47468119161802202</v>
      </c>
    </row>
    <row r="4741" spans="1:14">
      <c r="A4741" t="s">
        <v>4296</v>
      </c>
      <c r="B4741">
        <v>19</v>
      </c>
      <c r="C4741">
        <v>10748832</v>
      </c>
      <c r="D4741">
        <v>10859508</v>
      </c>
      <c r="E4741" t="s">
        <v>5196</v>
      </c>
      <c r="F4741">
        <v>0</v>
      </c>
      <c r="G4741" t="s">
        <v>5247</v>
      </c>
      <c r="H4741" t="s">
        <v>9794</v>
      </c>
      <c r="I4741" t="s">
        <v>14</v>
      </c>
      <c r="J4741" t="s">
        <v>4262</v>
      </c>
      <c r="K4741">
        <v>16</v>
      </c>
      <c r="L4741" t="s">
        <v>5247</v>
      </c>
      <c r="M4741">
        <v>0</v>
      </c>
      <c r="N4741">
        <v>0.193607680534436</v>
      </c>
    </row>
    <row r="4742" spans="1:14">
      <c r="A4742" t="s">
        <v>4297</v>
      </c>
      <c r="B4742">
        <v>2</v>
      </c>
      <c r="C4742">
        <v>162002926</v>
      </c>
      <c r="D4742">
        <v>162859436</v>
      </c>
      <c r="E4742" t="s">
        <v>5196</v>
      </c>
      <c r="F4742">
        <v>0</v>
      </c>
      <c r="G4742" t="s">
        <v>5247</v>
      </c>
      <c r="H4742" t="s">
        <v>9795</v>
      </c>
      <c r="I4742" t="s">
        <v>14</v>
      </c>
      <c r="J4742" t="s">
        <v>4262</v>
      </c>
      <c r="K4742">
        <v>16</v>
      </c>
      <c r="L4742" t="s">
        <v>5247</v>
      </c>
      <c r="M4742">
        <v>0</v>
      </c>
      <c r="N4742">
        <v>0.193607680534436</v>
      </c>
    </row>
    <row r="4743" spans="1:14">
      <c r="A4743" t="s">
        <v>4298</v>
      </c>
      <c r="B4743">
        <v>3</v>
      </c>
      <c r="C4743">
        <v>187914796</v>
      </c>
      <c r="D4743">
        <v>187632584</v>
      </c>
      <c r="E4743" t="s">
        <v>5197</v>
      </c>
      <c r="F4743">
        <v>0</v>
      </c>
      <c r="G4743" t="s">
        <v>5247</v>
      </c>
      <c r="H4743" t="s">
        <v>9796</v>
      </c>
      <c r="I4743" t="s">
        <v>14</v>
      </c>
      <c r="J4743" t="s">
        <v>4262</v>
      </c>
      <c r="K4743">
        <v>16</v>
      </c>
      <c r="L4743" t="s">
        <v>5247</v>
      </c>
      <c r="M4743">
        <v>0</v>
      </c>
      <c r="N4743">
        <v>0.193607680534436</v>
      </c>
    </row>
    <row r="4744" spans="1:14">
      <c r="A4744" t="s">
        <v>4299</v>
      </c>
      <c r="B4744">
        <v>9</v>
      </c>
      <c r="C4744">
        <v>92710302</v>
      </c>
      <c r="D4744">
        <v>95472584</v>
      </c>
      <c r="E4744" t="s">
        <v>5195</v>
      </c>
      <c r="F4744">
        <v>0.02</v>
      </c>
      <c r="G4744" t="s">
        <v>5247</v>
      </c>
      <c r="H4744" t="s">
        <v>9797</v>
      </c>
      <c r="I4744" t="s">
        <v>14</v>
      </c>
      <c r="J4744" t="s">
        <v>4262</v>
      </c>
      <c r="K4744">
        <v>16</v>
      </c>
      <c r="L4744" t="s">
        <v>4475</v>
      </c>
      <c r="M4744">
        <v>1.4372521617873901E-3</v>
      </c>
      <c r="N4744">
        <v>0.224426121151272</v>
      </c>
    </row>
    <row r="4745" spans="1:14">
      <c r="A4745" t="s">
        <v>4300</v>
      </c>
      <c r="B4745">
        <v>10</v>
      </c>
      <c r="C4745">
        <v>114100299</v>
      </c>
      <c r="D4745">
        <v>115860058</v>
      </c>
      <c r="E4745" t="s">
        <v>5195</v>
      </c>
      <c r="F4745">
        <v>0.69</v>
      </c>
      <c r="G4745" t="s">
        <v>5247</v>
      </c>
      <c r="H4745" t="s">
        <v>9798</v>
      </c>
      <c r="I4745" t="s">
        <v>14</v>
      </c>
      <c r="J4745" t="s">
        <v>4262</v>
      </c>
      <c r="K4745">
        <v>16</v>
      </c>
      <c r="L4745" t="s">
        <v>4566</v>
      </c>
      <c r="M4745">
        <v>0.446415476671703</v>
      </c>
      <c r="N4745">
        <v>0.86001360472521104</v>
      </c>
    </row>
    <row r="4746" spans="1:14">
      <c r="A4746" t="s">
        <v>4301</v>
      </c>
      <c r="B4746">
        <v>12</v>
      </c>
      <c r="C4746">
        <v>93727538</v>
      </c>
      <c r="D4746">
        <v>94121314</v>
      </c>
      <c r="E4746" t="s">
        <v>5195</v>
      </c>
      <c r="F4746">
        <v>0.69</v>
      </c>
      <c r="G4746" t="s">
        <v>5247</v>
      </c>
      <c r="H4746" t="s">
        <v>9799</v>
      </c>
      <c r="I4746" t="s">
        <v>14</v>
      </c>
      <c r="J4746" t="s">
        <v>4262</v>
      </c>
      <c r="K4746">
        <v>16</v>
      </c>
      <c r="L4746" t="s">
        <v>4566</v>
      </c>
      <c r="M4746">
        <v>0.446415476671703</v>
      </c>
      <c r="N4746">
        <v>0.86001360472521104</v>
      </c>
    </row>
    <row r="4747" spans="1:14">
      <c r="A4747" t="s">
        <v>4302</v>
      </c>
      <c r="B4747">
        <v>17</v>
      </c>
      <c r="C4747">
        <v>17640408</v>
      </c>
      <c r="D4747">
        <v>17543722</v>
      </c>
      <c r="E4747" t="s">
        <v>5198</v>
      </c>
      <c r="F4747">
        <v>0.14000000000000001</v>
      </c>
      <c r="G4747" t="s">
        <v>5247</v>
      </c>
      <c r="H4747" t="s">
        <v>9800</v>
      </c>
      <c r="I4747" t="s">
        <v>10</v>
      </c>
      <c r="J4747" t="s">
        <v>4262</v>
      </c>
      <c r="K4747">
        <v>5</v>
      </c>
      <c r="L4747" t="s">
        <v>4454</v>
      </c>
      <c r="M4747">
        <v>1.9327183966870099E-2</v>
      </c>
      <c r="N4747">
        <v>0.57350019067701596</v>
      </c>
    </row>
    <row r="4748" spans="1:14">
      <c r="A4748" t="s">
        <v>4302</v>
      </c>
      <c r="B4748">
        <v>17</v>
      </c>
      <c r="C4748">
        <v>17640408</v>
      </c>
      <c r="D4748">
        <v>17543722</v>
      </c>
      <c r="E4748" t="s">
        <v>5198</v>
      </c>
      <c r="F4748">
        <v>0.01</v>
      </c>
      <c r="G4748" t="s">
        <v>5247</v>
      </c>
      <c r="H4748" t="s">
        <v>9801</v>
      </c>
      <c r="I4748" t="s">
        <v>13</v>
      </c>
      <c r="J4748" t="s">
        <v>4262</v>
      </c>
      <c r="K4748">
        <v>6</v>
      </c>
      <c r="L4748" t="s">
        <v>4525</v>
      </c>
      <c r="M4748">
        <v>1.5151638819502301E-4</v>
      </c>
      <c r="N4748">
        <v>0.40237608575592698</v>
      </c>
    </row>
    <row r="4749" spans="1:14">
      <c r="A4749" t="s">
        <v>4302</v>
      </c>
      <c r="B4749">
        <v>17</v>
      </c>
      <c r="C4749">
        <v>17640408</v>
      </c>
      <c r="D4749">
        <v>17543722</v>
      </c>
      <c r="E4749" t="s">
        <v>5198</v>
      </c>
      <c r="F4749">
        <v>0.56000000000000005</v>
      </c>
      <c r="G4749" t="s">
        <v>5247</v>
      </c>
      <c r="H4749" t="s">
        <v>9802</v>
      </c>
      <c r="I4749" t="s">
        <v>14</v>
      </c>
      <c r="J4749" t="s">
        <v>4262</v>
      </c>
      <c r="K4749">
        <v>16</v>
      </c>
      <c r="L4749" t="s">
        <v>4453</v>
      </c>
      <c r="M4749">
        <v>0.329660255894415</v>
      </c>
      <c r="N4749">
        <v>0.76710682244145301</v>
      </c>
    </row>
    <row r="4750" spans="1:14">
      <c r="A4750" t="s">
        <v>4303</v>
      </c>
      <c r="B4750">
        <v>6</v>
      </c>
      <c r="C4750">
        <v>6744794</v>
      </c>
      <c r="D4750">
        <v>6745027</v>
      </c>
      <c r="E4750" t="s">
        <v>5195</v>
      </c>
      <c r="F4750">
        <v>0.55000000000000004</v>
      </c>
      <c r="G4750" t="s">
        <v>5247</v>
      </c>
      <c r="H4750" t="s">
        <v>9803</v>
      </c>
      <c r="I4750" t="s">
        <v>14</v>
      </c>
      <c r="J4750" t="s">
        <v>4262</v>
      </c>
      <c r="K4750">
        <v>16</v>
      </c>
      <c r="L4750" t="s">
        <v>4531</v>
      </c>
      <c r="M4750">
        <v>0.32120409674385902</v>
      </c>
      <c r="N4750">
        <v>0.75943513520269701</v>
      </c>
    </row>
    <row r="4751" spans="1:14">
      <c r="A4751" t="s">
        <v>4304</v>
      </c>
      <c r="B4751">
        <v>2</v>
      </c>
      <c r="C4751">
        <v>59724330</v>
      </c>
      <c r="D4751">
        <v>59951465</v>
      </c>
      <c r="E4751" t="s">
        <v>5195</v>
      </c>
      <c r="F4751">
        <v>0.26</v>
      </c>
      <c r="G4751" t="s">
        <v>5247</v>
      </c>
      <c r="H4751" t="s">
        <v>9804</v>
      </c>
      <c r="I4751" t="s">
        <v>14</v>
      </c>
      <c r="J4751" t="s">
        <v>4262</v>
      </c>
      <c r="K4751">
        <v>16</v>
      </c>
      <c r="L4751" t="s">
        <v>4459</v>
      </c>
      <c r="M4751">
        <v>0.10794835711853</v>
      </c>
      <c r="N4751">
        <v>0.50498332953799996</v>
      </c>
    </row>
    <row r="4752" spans="1:14">
      <c r="A4752" t="s">
        <v>4305</v>
      </c>
      <c r="B4752">
        <v>3</v>
      </c>
      <c r="C4752">
        <v>46947071</v>
      </c>
      <c r="D4752">
        <v>46988561</v>
      </c>
      <c r="E4752" t="s">
        <v>5195</v>
      </c>
      <c r="F4752">
        <v>0.08</v>
      </c>
      <c r="G4752" t="s">
        <v>5247</v>
      </c>
      <c r="H4752" t="s">
        <v>9805</v>
      </c>
      <c r="I4752" t="s">
        <v>14</v>
      </c>
      <c r="J4752" t="s">
        <v>4262</v>
      </c>
      <c r="K4752">
        <v>16</v>
      </c>
      <c r="L4752" t="s">
        <v>4447</v>
      </c>
      <c r="M4752">
        <v>1.6879457268963199E-2</v>
      </c>
      <c r="N4752">
        <v>0.305750994379963</v>
      </c>
    </row>
    <row r="4753" spans="1:14">
      <c r="A4753" t="s">
        <v>4306</v>
      </c>
      <c r="B4753">
        <v>5</v>
      </c>
      <c r="C4753">
        <v>142707129</v>
      </c>
      <c r="D4753">
        <v>142086694</v>
      </c>
      <c r="E4753" t="s">
        <v>5198</v>
      </c>
      <c r="F4753">
        <v>0.08</v>
      </c>
      <c r="G4753" t="s">
        <v>5247</v>
      </c>
      <c r="H4753" t="s">
        <v>9806</v>
      </c>
      <c r="I4753" t="s">
        <v>14</v>
      </c>
      <c r="J4753" t="s">
        <v>4262</v>
      </c>
      <c r="K4753">
        <v>16</v>
      </c>
      <c r="L4753" t="s">
        <v>4447</v>
      </c>
      <c r="M4753">
        <v>1.6879457268963199E-2</v>
      </c>
      <c r="N4753">
        <v>0.305750994379963</v>
      </c>
    </row>
    <row r="4754" spans="1:14">
      <c r="A4754" t="s">
        <v>4307</v>
      </c>
      <c r="B4754">
        <v>6</v>
      </c>
      <c r="C4754">
        <v>41740926</v>
      </c>
      <c r="D4754">
        <v>41708664</v>
      </c>
      <c r="E4754" t="s">
        <v>5195</v>
      </c>
      <c r="F4754">
        <v>0</v>
      </c>
      <c r="G4754" t="s">
        <v>5247</v>
      </c>
      <c r="H4754" t="s">
        <v>9807</v>
      </c>
      <c r="I4754" t="s">
        <v>14</v>
      </c>
      <c r="J4754" t="s">
        <v>4262</v>
      </c>
      <c r="K4754">
        <v>16</v>
      </c>
      <c r="L4754" t="s">
        <v>5247</v>
      </c>
      <c r="M4754">
        <v>0</v>
      </c>
      <c r="N4754">
        <v>0.193607680534436</v>
      </c>
    </row>
    <row r="4755" spans="1:14">
      <c r="A4755" t="s">
        <v>4308</v>
      </c>
      <c r="B4755">
        <v>2</v>
      </c>
      <c r="C4755">
        <v>37647707</v>
      </c>
      <c r="D4755">
        <v>37874850</v>
      </c>
      <c r="E4755" t="s">
        <v>5197</v>
      </c>
      <c r="F4755">
        <v>0.18</v>
      </c>
      <c r="G4755" t="s">
        <v>5247</v>
      </c>
      <c r="H4755" t="s">
        <v>9808</v>
      </c>
      <c r="I4755" t="s">
        <v>14</v>
      </c>
      <c r="J4755" t="s">
        <v>4262</v>
      </c>
      <c r="K4755">
        <v>16</v>
      </c>
      <c r="L4755" t="s">
        <v>4477</v>
      </c>
      <c r="M4755">
        <v>6.1913216705024303E-2</v>
      </c>
      <c r="N4755">
        <v>0.42199569883701499</v>
      </c>
    </row>
    <row r="4756" spans="1:14">
      <c r="A4756" t="s">
        <v>4309</v>
      </c>
      <c r="B4756">
        <v>13</v>
      </c>
      <c r="C4756">
        <v>30457747</v>
      </c>
      <c r="D4756">
        <v>31031884</v>
      </c>
      <c r="E4756" t="s">
        <v>5195</v>
      </c>
      <c r="F4756">
        <v>0.77</v>
      </c>
      <c r="G4756" t="s">
        <v>5247</v>
      </c>
      <c r="H4756" t="s">
        <v>9809</v>
      </c>
      <c r="I4756" t="s">
        <v>10</v>
      </c>
      <c r="J4756" t="s">
        <v>4262</v>
      </c>
      <c r="K4756">
        <v>5</v>
      </c>
      <c r="L4756" t="s">
        <v>4523</v>
      </c>
      <c r="M4756">
        <v>0.35151114479344298</v>
      </c>
      <c r="N4756">
        <v>0.95386832422364298</v>
      </c>
    </row>
    <row r="4757" spans="1:14">
      <c r="A4757" t="s">
        <v>4309</v>
      </c>
      <c r="B4757">
        <v>13</v>
      </c>
      <c r="C4757">
        <v>30457747</v>
      </c>
      <c r="D4757">
        <v>31031884</v>
      </c>
      <c r="E4757" t="s">
        <v>5195</v>
      </c>
      <c r="F4757">
        <v>0.84</v>
      </c>
      <c r="G4757" t="s">
        <v>5247</v>
      </c>
      <c r="H4757" t="s">
        <v>9810</v>
      </c>
      <c r="I4757" t="s">
        <v>13</v>
      </c>
      <c r="J4757" t="s">
        <v>4262</v>
      </c>
      <c r="K4757">
        <v>6</v>
      </c>
      <c r="L4757" t="s">
        <v>4451</v>
      </c>
      <c r="M4757">
        <v>0.442571697101454</v>
      </c>
      <c r="N4757">
        <v>0.97200098712507399</v>
      </c>
    </row>
    <row r="4758" spans="1:14">
      <c r="A4758" t="s">
        <v>4309</v>
      </c>
      <c r="B4758">
        <v>13</v>
      </c>
      <c r="C4758">
        <v>30457747</v>
      </c>
      <c r="D4758">
        <v>31031884</v>
      </c>
      <c r="E4758" t="s">
        <v>5195</v>
      </c>
      <c r="F4758">
        <v>0.98</v>
      </c>
      <c r="G4758" t="s">
        <v>5247</v>
      </c>
      <c r="H4758" t="s">
        <v>9811</v>
      </c>
      <c r="I4758" t="s">
        <v>14</v>
      </c>
      <c r="J4758" t="s">
        <v>4262</v>
      </c>
      <c r="K4758">
        <v>16</v>
      </c>
      <c r="L4758" t="s">
        <v>5209</v>
      </c>
      <c r="M4758">
        <v>0.77557387884872897</v>
      </c>
      <c r="N4758">
        <v>0.99856274783821297</v>
      </c>
    </row>
    <row r="4759" spans="1:14">
      <c r="A4759" t="s">
        <v>4312</v>
      </c>
      <c r="B4759">
        <v>11</v>
      </c>
      <c r="C4759">
        <v>30410673</v>
      </c>
      <c r="D4759">
        <v>30432220</v>
      </c>
      <c r="E4759" t="s">
        <v>5196</v>
      </c>
      <c r="F4759">
        <v>0.62</v>
      </c>
      <c r="G4759" t="s">
        <v>5247</v>
      </c>
      <c r="H4759" t="s">
        <v>9812</v>
      </c>
      <c r="I4759" t="s">
        <v>14</v>
      </c>
      <c r="J4759" t="s">
        <v>4262</v>
      </c>
      <c r="K4759">
        <v>16</v>
      </c>
      <c r="L4759" t="s">
        <v>4522</v>
      </c>
      <c r="M4759">
        <v>0.38193286741273502</v>
      </c>
      <c r="N4759">
        <v>0.81160128925899999</v>
      </c>
    </row>
    <row r="4760" spans="1:14">
      <c r="A4760" t="s">
        <v>4313</v>
      </c>
      <c r="B4760">
        <v>11</v>
      </c>
      <c r="C4760">
        <v>99351618</v>
      </c>
      <c r="D4760">
        <v>99222349</v>
      </c>
      <c r="E4760" t="s">
        <v>5197</v>
      </c>
      <c r="F4760">
        <v>0.09</v>
      </c>
      <c r="G4760" t="s">
        <v>5247</v>
      </c>
      <c r="H4760" t="s">
        <v>9813</v>
      </c>
      <c r="I4760" t="s">
        <v>14</v>
      </c>
      <c r="J4760" t="s">
        <v>4262</v>
      </c>
      <c r="K4760">
        <v>16</v>
      </c>
      <c r="L4760" t="s">
        <v>4562</v>
      </c>
      <c r="M4760">
        <v>2.0525132161091801E-2</v>
      </c>
      <c r="N4760">
        <v>0.31823316587714601</v>
      </c>
    </row>
    <row r="4761" spans="1:14">
      <c r="A4761" t="s">
        <v>4314</v>
      </c>
      <c r="B4761">
        <v>10</v>
      </c>
      <c r="C4761">
        <v>33876771</v>
      </c>
      <c r="D4761">
        <v>34165699</v>
      </c>
      <c r="E4761" t="s">
        <v>5196</v>
      </c>
      <c r="F4761">
        <v>0.18</v>
      </c>
      <c r="G4761" t="s">
        <v>5247</v>
      </c>
      <c r="H4761" t="s">
        <v>9814</v>
      </c>
      <c r="I4761" t="s">
        <v>14</v>
      </c>
      <c r="J4761" t="s">
        <v>4262</v>
      </c>
      <c r="K4761">
        <v>16</v>
      </c>
      <c r="L4761" t="s">
        <v>4477</v>
      </c>
      <c r="M4761">
        <v>6.1913216705024303E-2</v>
      </c>
      <c r="N4761">
        <v>0.42199569883701499</v>
      </c>
    </row>
    <row r="4762" spans="1:14">
      <c r="A4762" t="s">
        <v>4315</v>
      </c>
      <c r="B4762">
        <v>10</v>
      </c>
      <c r="C4762">
        <v>27615392</v>
      </c>
      <c r="D4762">
        <v>27904321</v>
      </c>
      <c r="E4762" t="s">
        <v>5195</v>
      </c>
      <c r="F4762">
        <v>0.17</v>
      </c>
      <c r="G4762" t="s">
        <v>5247</v>
      </c>
      <c r="H4762" t="s">
        <v>9815</v>
      </c>
      <c r="I4762" t="s">
        <v>14</v>
      </c>
      <c r="J4762" t="s">
        <v>4262</v>
      </c>
      <c r="K4762">
        <v>16</v>
      </c>
      <c r="L4762" t="s">
        <v>4509</v>
      </c>
      <c r="M4762">
        <v>5.668995858446E-2</v>
      </c>
      <c r="N4762">
        <v>0.41109111056826803</v>
      </c>
    </row>
    <row r="4763" spans="1:14">
      <c r="A4763" t="s">
        <v>4316</v>
      </c>
      <c r="B4763">
        <v>1</v>
      </c>
      <c r="C4763">
        <v>23312516</v>
      </c>
      <c r="D4763">
        <v>23639009</v>
      </c>
      <c r="E4763" t="s">
        <v>5196</v>
      </c>
      <c r="F4763">
        <v>0.97</v>
      </c>
      <c r="G4763" t="s">
        <v>5247</v>
      </c>
      <c r="H4763" t="s">
        <v>9816</v>
      </c>
      <c r="I4763" t="s">
        <v>14</v>
      </c>
      <c r="J4763" t="s">
        <v>4262</v>
      </c>
      <c r="K4763">
        <v>16</v>
      </c>
      <c r="L4763" t="s">
        <v>4472</v>
      </c>
      <c r="M4763">
        <v>0.76104598851611505</v>
      </c>
      <c r="N4763">
        <v>0.99696279178151403</v>
      </c>
    </row>
    <row r="4764" spans="1:14">
      <c r="A4764" t="s">
        <v>4317</v>
      </c>
      <c r="B4764">
        <v>2</v>
      </c>
      <c r="C4764">
        <v>187250671</v>
      </c>
      <c r="D4764">
        <v>188115398</v>
      </c>
      <c r="E4764" t="s">
        <v>5196</v>
      </c>
      <c r="F4764">
        <v>0.15</v>
      </c>
      <c r="G4764" t="s">
        <v>5247</v>
      </c>
      <c r="H4764" t="s">
        <v>9817</v>
      </c>
      <c r="I4764" t="s">
        <v>13</v>
      </c>
      <c r="J4764" t="s">
        <v>4262</v>
      </c>
      <c r="K4764">
        <v>5</v>
      </c>
      <c r="L4764" t="s">
        <v>4455</v>
      </c>
      <c r="M4764">
        <v>2.1852065792031899E-2</v>
      </c>
      <c r="N4764">
        <v>0.58228565955619005</v>
      </c>
    </row>
    <row r="4765" spans="1:14">
      <c r="A4765" t="s">
        <v>4317</v>
      </c>
      <c r="B4765">
        <v>2</v>
      </c>
      <c r="C4765">
        <v>187250671</v>
      </c>
      <c r="D4765">
        <v>188115398</v>
      </c>
      <c r="E4765" t="s">
        <v>5196</v>
      </c>
      <c r="F4765">
        <v>0.32</v>
      </c>
      <c r="G4765" t="s">
        <v>5247</v>
      </c>
      <c r="H4765" t="s">
        <v>9818</v>
      </c>
      <c r="I4765" t="s">
        <v>14</v>
      </c>
      <c r="J4765" t="s">
        <v>4262</v>
      </c>
      <c r="K4765">
        <v>16</v>
      </c>
      <c r="L4765" t="s">
        <v>4450</v>
      </c>
      <c r="M4765">
        <v>0.14665833863345301</v>
      </c>
      <c r="N4765">
        <v>0.56304042635894402</v>
      </c>
    </row>
    <row r="4766" spans="1:14">
      <c r="A4766" t="s">
        <v>4318</v>
      </c>
      <c r="B4766">
        <v>6</v>
      </c>
      <c r="C4766">
        <v>80213275</v>
      </c>
      <c r="D4766">
        <v>80922992</v>
      </c>
      <c r="E4766" t="s">
        <v>5196</v>
      </c>
      <c r="F4766">
        <v>7.0000000000000007E-2</v>
      </c>
      <c r="G4766" t="s">
        <v>5247</v>
      </c>
      <c r="H4766" t="s">
        <v>9819</v>
      </c>
      <c r="I4766" t="s">
        <v>14</v>
      </c>
      <c r="J4766" t="s">
        <v>4262</v>
      </c>
      <c r="K4766">
        <v>16</v>
      </c>
      <c r="L4766" t="s">
        <v>4543</v>
      </c>
      <c r="M4766">
        <v>1.34849283033924E-2</v>
      </c>
      <c r="N4766">
        <v>0.29301767695622299</v>
      </c>
    </row>
    <row r="4767" spans="1:14">
      <c r="A4767" t="s">
        <v>4319</v>
      </c>
      <c r="B4767">
        <v>15</v>
      </c>
      <c r="C4767">
        <v>56489057</v>
      </c>
      <c r="D4767">
        <v>56781255</v>
      </c>
      <c r="E4767" t="s">
        <v>5196</v>
      </c>
      <c r="F4767">
        <v>0</v>
      </c>
      <c r="G4767" t="s">
        <v>5247</v>
      </c>
      <c r="H4767" t="s">
        <v>9820</v>
      </c>
      <c r="I4767" t="s">
        <v>14</v>
      </c>
      <c r="J4767" t="s">
        <v>4262</v>
      </c>
      <c r="K4767">
        <v>16</v>
      </c>
      <c r="L4767" t="s">
        <v>5247</v>
      </c>
      <c r="M4767">
        <v>0</v>
      </c>
      <c r="N4767">
        <v>0.193607680534436</v>
      </c>
    </row>
    <row r="4768" spans="1:14">
      <c r="A4768" t="s">
        <v>4320</v>
      </c>
      <c r="B4768">
        <v>2</v>
      </c>
      <c r="C4768">
        <v>58442749</v>
      </c>
      <c r="D4768">
        <v>58669884</v>
      </c>
      <c r="E4768" t="s">
        <v>5196</v>
      </c>
      <c r="F4768">
        <v>0.89</v>
      </c>
      <c r="G4768" t="s">
        <v>5247</v>
      </c>
      <c r="H4768" t="s">
        <v>9821</v>
      </c>
      <c r="I4768" t="s">
        <v>14</v>
      </c>
      <c r="J4768" t="s">
        <v>4262</v>
      </c>
      <c r="K4768">
        <v>16</v>
      </c>
      <c r="L4768" t="s">
        <v>4462</v>
      </c>
      <c r="M4768">
        <v>0.65747231079635704</v>
      </c>
      <c r="N4768">
        <v>0.97151369838678303</v>
      </c>
    </row>
    <row r="4769" spans="1:14">
      <c r="A4769" t="s">
        <v>4321</v>
      </c>
      <c r="B4769">
        <v>6</v>
      </c>
      <c r="C4769">
        <v>150676265</v>
      </c>
      <c r="D4769">
        <v>150997401</v>
      </c>
      <c r="E4769" t="s">
        <v>5195</v>
      </c>
      <c r="F4769">
        <v>0</v>
      </c>
      <c r="G4769" t="s">
        <v>5247</v>
      </c>
      <c r="H4769" t="s">
        <v>9822</v>
      </c>
      <c r="I4769" t="s">
        <v>14</v>
      </c>
      <c r="J4769" t="s">
        <v>4262</v>
      </c>
      <c r="K4769">
        <v>16</v>
      </c>
      <c r="L4769" t="s">
        <v>5247</v>
      </c>
      <c r="M4769">
        <v>0</v>
      </c>
      <c r="N4769">
        <v>0.193607680534436</v>
      </c>
    </row>
    <row r="4770" spans="1:14">
      <c r="A4770" t="s">
        <v>4322</v>
      </c>
      <c r="B4770">
        <v>2</v>
      </c>
      <c r="C4770">
        <v>48735152</v>
      </c>
      <c r="D4770">
        <v>48962291</v>
      </c>
      <c r="E4770" t="s">
        <v>5195</v>
      </c>
      <c r="F4770">
        <v>0.22</v>
      </c>
      <c r="G4770" t="s">
        <v>5247</v>
      </c>
      <c r="H4770" t="s">
        <v>9823</v>
      </c>
      <c r="I4770" t="s">
        <v>13</v>
      </c>
      <c r="J4770" t="s">
        <v>4262</v>
      </c>
      <c r="K4770">
        <v>5</v>
      </c>
      <c r="L4770" t="s">
        <v>4476</v>
      </c>
      <c r="M4770">
        <v>4.2728423691493898E-2</v>
      </c>
      <c r="N4770">
        <v>0.64058175658708405</v>
      </c>
    </row>
    <row r="4771" spans="1:14">
      <c r="A4771" t="s">
        <v>4322</v>
      </c>
      <c r="B4771">
        <v>2</v>
      </c>
      <c r="C4771">
        <v>48735152</v>
      </c>
      <c r="D4771">
        <v>48962291</v>
      </c>
      <c r="E4771" t="s">
        <v>5195</v>
      </c>
      <c r="F4771">
        <v>7.0000000000000007E-2</v>
      </c>
      <c r="G4771" t="s">
        <v>5247</v>
      </c>
      <c r="H4771" t="s">
        <v>9824</v>
      </c>
      <c r="I4771" t="s">
        <v>14</v>
      </c>
      <c r="J4771" t="s">
        <v>4262</v>
      </c>
      <c r="K4771">
        <v>16</v>
      </c>
      <c r="L4771" t="s">
        <v>4543</v>
      </c>
      <c r="M4771">
        <v>1.34849283033924E-2</v>
      </c>
      <c r="N4771">
        <v>0.29301767695622299</v>
      </c>
    </row>
    <row r="4772" spans="1:14">
      <c r="A4772" t="s">
        <v>4323</v>
      </c>
      <c r="B4772">
        <v>7</v>
      </c>
      <c r="C4772">
        <v>27209998</v>
      </c>
      <c r="D4772">
        <v>27249617</v>
      </c>
      <c r="E4772" t="s">
        <v>5196</v>
      </c>
      <c r="F4772">
        <v>0</v>
      </c>
      <c r="G4772" t="s">
        <v>5247</v>
      </c>
      <c r="H4772" t="s">
        <v>9825</v>
      </c>
      <c r="I4772" t="s">
        <v>14</v>
      </c>
      <c r="J4772" t="s">
        <v>4262</v>
      </c>
      <c r="K4772">
        <v>16</v>
      </c>
      <c r="L4772" t="s">
        <v>5247</v>
      </c>
      <c r="M4772">
        <v>0</v>
      </c>
      <c r="N4772">
        <v>0.193607680534436</v>
      </c>
    </row>
    <row r="4773" spans="1:14">
      <c r="A4773" t="s">
        <v>4324</v>
      </c>
      <c r="B4773">
        <v>10</v>
      </c>
      <c r="C4773">
        <v>33879162</v>
      </c>
      <c r="D4773">
        <v>34168090</v>
      </c>
      <c r="E4773" t="s">
        <v>5195</v>
      </c>
      <c r="F4773">
        <v>0.33</v>
      </c>
      <c r="G4773" t="s">
        <v>5247</v>
      </c>
      <c r="H4773" t="s">
        <v>9826</v>
      </c>
      <c r="I4773" t="s">
        <v>14</v>
      </c>
      <c r="J4773" t="s">
        <v>4262</v>
      </c>
      <c r="K4773">
        <v>16</v>
      </c>
      <c r="L4773" t="s">
        <v>4487</v>
      </c>
      <c r="M4773">
        <v>0.15341403634209599</v>
      </c>
      <c r="N4773">
        <v>0.57241257503961196</v>
      </c>
    </row>
    <row r="4774" spans="1:14">
      <c r="A4774" t="s">
        <v>4325</v>
      </c>
      <c r="B4774">
        <v>13</v>
      </c>
      <c r="C4774">
        <v>44111928</v>
      </c>
      <c r="D4774">
        <v>44686064</v>
      </c>
      <c r="E4774" t="s">
        <v>5196</v>
      </c>
      <c r="F4774">
        <v>0</v>
      </c>
      <c r="G4774" t="s">
        <v>5247</v>
      </c>
      <c r="H4774" t="s">
        <v>9827</v>
      </c>
      <c r="I4774" t="s">
        <v>14</v>
      </c>
      <c r="J4774" t="s">
        <v>4262</v>
      </c>
      <c r="K4774">
        <v>16</v>
      </c>
      <c r="L4774" t="s">
        <v>5247</v>
      </c>
      <c r="M4774">
        <v>0</v>
      </c>
      <c r="N4774">
        <v>0.193607680534436</v>
      </c>
    </row>
    <row r="4775" spans="1:14">
      <c r="A4775" t="s">
        <v>4326</v>
      </c>
      <c r="B4775">
        <v>15</v>
      </c>
      <c r="C4775">
        <v>63539785</v>
      </c>
      <c r="D4775">
        <v>63831984</v>
      </c>
      <c r="E4775" t="s">
        <v>5198</v>
      </c>
      <c r="F4775">
        <v>0.09</v>
      </c>
      <c r="G4775" t="s">
        <v>5247</v>
      </c>
      <c r="H4775" t="s">
        <v>9828</v>
      </c>
      <c r="I4775" t="s">
        <v>13</v>
      </c>
      <c r="J4775" t="s">
        <v>4262</v>
      </c>
      <c r="K4775">
        <v>6</v>
      </c>
      <c r="L4775" t="s">
        <v>4562</v>
      </c>
      <c r="M4775">
        <v>1.0078232144173501E-2</v>
      </c>
      <c r="N4775">
        <v>0.48999588393560201</v>
      </c>
    </row>
    <row r="4776" spans="1:14">
      <c r="A4776" t="s">
        <v>4326</v>
      </c>
      <c r="B4776">
        <v>15</v>
      </c>
      <c r="C4776">
        <v>63539785</v>
      </c>
      <c r="D4776">
        <v>63831984</v>
      </c>
      <c r="E4776" t="s">
        <v>5198</v>
      </c>
      <c r="F4776">
        <v>0.15</v>
      </c>
      <c r="G4776" t="s">
        <v>5247</v>
      </c>
      <c r="H4776" t="s">
        <v>9829</v>
      </c>
      <c r="I4776" t="s">
        <v>14</v>
      </c>
      <c r="J4776" t="s">
        <v>4262</v>
      </c>
      <c r="K4776">
        <v>16</v>
      </c>
      <c r="L4776" t="s">
        <v>4455</v>
      </c>
      <c r="M4776">
        <v>4.6658155288370001E-2</v>
      </c>
      <c r="N4776">
        <v>0.38886722108573502</v>
      </c>
    </row>
    <row r="4777" spans="1:14">
      <c r="A4777" t="s">
        <v>4327</v>
      </c>
      <c r="B4777">
        <v>6</v>
      </c>
      <c r="C4777">
        <v>100167776</v>
      </c>
      <c r="D4777">
        <v>100615652</v>
      </c>
      <c r="E4777" t="s">
        <v>5198</v>
      </c>
      <c r="F4777">
        <v>0.03</v>
      </c>
      <c r="G4777" t="s">
        <v>5247</v>
      </c>
      <c r="H4777" t="s">
        <v>9830</v>
      </c>
      <c r="I4777" t="s">
        <v>14</v>
      </c>
      <c r="J4777" t="s">
        <v>4262</v>
      </c>
      <c r="K4777">
        <v>16</v>
      </c>
      <c r="L4777" t="s">
        <v>4556</v>
      </c>
      <c r="M4777">
        <v>3.0372082184858002E-3</v>
      </c>
      <c r="N4777">
        <v>0.23895401148388401</v>
      </c>
    </row>
    <row r="4778" spans="1:14">
      <c r="A4778" t="s">
        <v>4328</v>
      </c>
      <c r="B4778">
        <v>1</v>
      </c>
      <c r="C4778">
        <v>111730404</v>
      </c>
      <c r="D4778">
        <v>112273026</v>
      </c>
      <c r="E4778" t="s">
        <v>5195</v>
      </c>
      <c r="F4778">
        <v>0.19</v>
      </c>
      <c r="G4778" t="s">
        <v>5247</v>
      </c>
      <c r="H4778" t="s">
        <v>9831</v>
      </c>
      <c r="I4778" t="s">
        <v>14</v>
      </c>
      <c r="J4778" t="s">
        <v>4262</v>
      </c>
      <c r="K4778">
        <v>16</v>
      </c>
      <c r="L4778" t="s">
        <v>4446</v>
      </c>
      <c r="M4778">
        <v>6.7266012751223195E-2</v>
      </c>
      <c r="N4778">
        <v>0.43277074918012698</v>
      </c>
    </row>
    <row r="4779" spans="1:14">
      <c r="A4779" t="s">
        <v>4329</v>
      </c>
      <c r="B4779">
        <v>4</v>
      </c>
      <c r="C4779">
        <v>88808923</v>
      </c>
      <c r="D4779">
        <v>89730074</v>
      </c>
      <c r="E4779" t="s">
        <v>5195</v>
      </c>
      <c r="F4779">
        <v>0.44</v>
      </c>
      <c r="G4779" t="s">
        <v>5247</v>
      </c>
      <c r="H4779" t="s">
        <v>9832</v>
      </c>
      <c r="I4779" t="s">
        <v>14</v>
      </c>
      <c r="J4779" t="s">
        <v>4262</v>
      </c>
      <c r="K4779">
        <v>16</v>
      </c>
      <c r="L4779" t="s">
        <v>4466</v>
      </c>
      <c r="M4779">
        <v>0.23289317755854699</v>
      </c>
      <c r="N4779">
        <v>0.67033974410558494</v>
      </c>
    </row>
    <row r="4780" spans="1:14">
      <c r="A4780" t="s">
        <v>4330</v>
      </c>
      <c r="B4780">
        <v>2</v>
      </c>
      <c r="C4780">
        <v>60587331</v>
      </c>
      <c r="D4780">
        <v>60814466</v>
      </c>
      <c r="E4780" t="s">
        <v>5195</v>
      </c>
      <c r="F4780">
        <v>1</v>
      </c>
      <c r="G4780" t="s">
        <v>5247</v>
      </c>
      <c r="H4780" t="s">
        <v>9833</v>
      </c>
      <c r="I4780" t="s">
        <v>14</v>
      </c>
      <c r="J4780" t="s">
        <v>4262</v>
      </c>
      <c r="K4780">
        <v>16</v>
      </c>
      <c r="L4780" t="s">
        <v>5273</v>
      </c>
      <c r="M4780">
        <v>0.806392319465564</v>
      </c>
      <c r="N4780">
        <v>1</v>
      </c>
    </row>
    <row r="4781" spans="1:14">
      <c r="A4781" t="s">
        <v>4331</v>
      </c>
      <c r="B4781">
        <v>12</v>
      </c>
      <c r="C4781">
        <v>33582000</v>
      </c>
      <c r="D4781">
        <v>33734935</v>
      </c>
      <c r="E4781" t="s">
        <v>5196</v>
      </c>
      <c r="F4781">
        <v>0.33</v>
      </c>
      <c r="G4781" t="s">
        <v>5247</v>
      </c>
      <c r="H4781" t="s">
        <v>9834</v>
      </c>
      <c r="I4781" t="s">
        <v>14</v>
      </c>
      <c r="J4781" t="s">
        <v>4262</v>
      </c>
      <c r="K4781">
        <v>16</v>
      </c>
      <c r="L4781" t="s">
        <v>4487</v>
      </c>
      <c r="M4781">
        <v>0.15341403634209599</v>
      </c>
      <c r="N4781">
        <v>0.57241257503961196</v>
      </c>
    </row>
    <row r="4782" spans="1:14">
      <c r="A4782" t="s">
        <v>4332</v>
      </c>
      <c r="B4782">
        <v>1</v>
      </c>
      <c r="C4782">
        <v>22123994</v>
      </c>
      <c r="D4782">
        <v>22450487</v>
      </c>
      <c r="E4782" t="s">
        <v>5197</v>
      </c>
      <c r="F4782">
        <v>0.83</v>
      </c>
      <c r="G4782" t="s">
        <v>5247</v>
      </c>
      <c r="H4782" t="s">
        <v>9835</v>
      </c>
      <c r="I4782" t="s">
        <v>14</v>
      </c>
      <c r="J4782" t="s">
        <v>4262</v>
      </c>
      <c r="K4782">
        <v>16</v>
      </c>
      <c r="L4782" t="s">
        <v>4518</v>
      </c>
      <c r="M4782">
        <v>0.58890888943173203</v>
      </c>
      <c r="N4782">
        <v>0.94331004141553998</v>
      </c>
    </row>
    <row r="4783" spans="1:14">
      <c r="A4783" t="s">
        <v>4333</v>
      </c>
      <c r="B4783">
        <v>10</v>
      </c>
      <c r="C4783">
        <v>121116075</v>
      </c>
      <c r="D4783">
        <v>122875589</v>
      </c>
      <c r="E4783" t="s">
        <v>5196</v>
      </c>
      <c r="F4783">
        <v>0</v>
      </c>
      <c r="G4783" t="s">
        <v>5247</v>
      </c>
      <c r="H4783" t="s">
        <v>9836</v>
      </c>
      <c r="I4783" t="s">
        <v>14</v>
      </c>
      <c r="J4783" t="s">
        <v>4262</v>
      </c>
      <c r="K4783">
        <v>16</v>
      </c>
      <c r="L4783" t="s">
        <v>5247</v>
      </c>
      <c r="M4783">
        <v>0</v>
      </c>
      <c r="N4783">
        <v>0.193607680534436</v>
      </c>
    </row>
    <row r="4784" spans="1:14">
      <c r="A4784" t="s">
        <v>4334</v>
      </c>
      <c r="B4784">
        <v>3</v>
      </c>
      <c r="C4784">
        <v>49714152</v>
      </c>
      <c r="D4784">
        <v>49751585</v>
      </c>
      <c r="E4784" t="s">
        <v>5195</v>
      </c>
      <c r="F4784">
        <v>0.03</v>
      </c>
      <c r="G4784" t="s">
        <v>5247</v>
      </c>
      <c r="H4784" t="s">
        <v>9837</v>
      </c>
      <c r="I4784" t="s">
        <v>14</v>
      </c>
      <c r="J4784" t="s">
        <v>4262</v>
      </c>
      <c r="K4784">
        <v>16</v>
      </c>
      <c r="L4784" t="s">
        <v>4556</v>
      </c>
      <c r="M4784">
        <v>3.0372082184858002E-3</v>
      </c>
      <c r="N4784">
        <v>0.23895401148388401</v>
      </c>
    </row>
    <row r="4785" spans="1:14">
      <c r="A4785" t="s">
        <v>4335</v>
      </c>
      <c r="B4785">
        <v>4</v>
      </c>
      <c r="C4785">
        <v>176688455</v>
      </c>
      <c r="D4785">
        <v>177609609</v>
      </c>
      <c r="E4785" t="s">
        <v>5195</v>
      </c>
      <c r="F4785">
        <v>0.41</v>
      </c>
      <c r="G4785" t="s">
        <v>5247</v>
      </c>
      <c r="H4785" t="s">
        <v>9838</v>
      </c>
      <c r="I4785" t="s">
        <v>10</v>
      </c>
      <c r="J4785" t="s">
        <v>4262</v>
      </c>
      <c r="K4785">
        <v>6</v>
      </c>
      <c r="L4785" t="s">
        <v>5201</v>
      </c>
      <c r="M4785">
        <v>0.13584706474827701</v>
      </c>
      <c r="N4785">
        <v>0.75441310707411202</v>
      </c>
    </row>
    <row r="4786" spans="1:14">
      <c r="A4786" t="s">
        <v>4335</v>
      </c>
      <c r="B4786">
        <v>4</v>
      </c>
      <c r="C4786">
        <v>176688455</v>
      </c>
      <c r="D4786">
        <v>177609609</v>
      </c>
      <c r="E4786" t="s">
        <v>5195</v>
      </c>
      <c r="F4786">
        <v>0.45</v>
      </c>
      <c r="G4786" t="s">
        <v>5247</v>
      </c>
      <c r="H4786" t="s">
        <v>9839</v>
      </c>
      <c r="I4786" t="s">
        <v>13</v>
      </c>
      <c r="J4786" t="s">
        <v>4262</v>
      </c>
      <c r="K4786">
        <v>6</v>
      </c>
      <c r="L4786" t="s">
        <v>4469</v>
      </c>
      <c r="M4786">
        <v>0.158086724836353</v>
      </c>
      <c r="N4786">
        <v>0.78094670395386301</v>
      </c>
    </row>
    <row r="4787" spans="1:14">
      <c r="A4787" t="s">
        <v>4335</v>
      </c>
      <c r="B4787">
        <v>4</v>
      </c>
      <c r="C4787">
        <v>176688455</v>
      </c>
      <c r="D4787">
        <v>177609609</v>
      </c>
      <c r="E4787" t="s">
        <v>5195</v>
      </c>
      <c r="F4787">
        <v>0.63</v>
      </c>
      <c r="G4787" t="s">
        <v>5247</v>
      </c>
      <c r="H4787" t="s">
        <v>9840</v>
      </c>
      <c r="I4787" t="s">
        <v>14</v>
      </c>
      <c r="J4787" t="s">
        <v>4262</v>
      </c>
      <c r="K4787">
        <v>16</v>
      </c>
      <c r="L4787" t="s">
        <v>4480</v>
      </c>
      <c r="M4787">
        <v>0.39090711596247002</v>
      </c>
      <c r="N4787">
        <v>0.81875488709857702</v>
      </c>
    </row>
    <row r="4788" spans="1:14">
      <c r="A4788" t="s">
        <v>4336</v>
      </c>
      <c r="B4788">
        <v>2</v>
      </c>
      <c r="C4788">
        <v>217527832</v>
      </c>
      <c r="D4788">
        <v>218392555</v>
      </c>
      <c r="E4788" t="s">
        <v>5195</v>
      </c>
      <c r="F4788">
        <v>0</v>
      </c>
      <c r="G4788" t="s">
        <v>5247</v>
      </c>
      <c r="H4788" t="s">
        <v>9841</v>
      </c>
      <c r="I4788" t="s">
        <v>14</v>
      </c>
      <c r="J4788" t="s">
        <v>4262</v>
      </c>
      <c r="K4788">
        <v>16</v>
      </c>
      <c r="L4788" t="s">
        <v>5247</v>
      </c>
      <c r="M4788">
        <v>0</v>
      </c>
      <c r="N4788">
        <v>0.193607680534436</v>
      </c>
    </row>
    <row r="4789" spans="1:14">
      <c r="A4789" t="s">
        <v>4337</v>
      </c>
      <c r="B4789">
        <v>9</v>
      </c>
      <c r="C4789">
        <v>93996060</v>
      </c>
      <c r="D4789">
        <v>96758342</v>
      </c>
      <c r="E4789" t="s">
        <v>5196</v>
      </c>
      <c r="F4789">
        <v>0.74</v>
      </c>
      <c r="G4789" t="s">
        <v>5247</v>
      </c>
      <c r="H4789" t="s">
        <v>9842</v>
      </c>
      <c r="I4789" t="s">
        <v>14</v>
      </c>
      <c r="J4789" t="s">
        <v>4262</v>
      </c>
      <c r="K4789">
        <v>16</v>
      </c>
      <c r="L4789" t="s">
        <v>4464</v>
      </c>
      <c r="M4789">
        <v>0.49501667046199999</v>
      </c>
      <c r="N4789">
        <v>0.89205164288146999</v>
      </c>
    </row>
    <row r="4790" spans="1:14">
      <c r="A4790" t="s">
        <v>4338</v>
      </c>
      <c r="B4790">
        <v>2</v>
      </c>
      <c r="C4790">
        <v>59943740</v>
      </c>
      <c r="D4790">
        <v>60170875</v>
      </c>
      <c r="E4790" t="s">
        <v>5195</v>
      </c>
      <c r="F4790">
        <v>0.47</v>
      </c>
      <c r="G4790" t="s">
        <v>5247</v>
      </c>
      <c r="H4790" t="s">
        <v>9843</v>
      </c>
      <c r="I4790" t="s">
        <v>14</v>
      </c>
      <c r="J4790" t="s">
        <v>4262</v>
      </c>
      <c r="K4790">
        <v>16</v>
      </c>
      <c r="L4790" t="s">
        <v>4471</v>
      </c>
      <c r="M4790">
        <v>0.25612343630935402</v>
      </c>
      <c r="N4790">
        <v>0.695493024522712</v>
      </c>
    </row>
    <row r="4791" spans="1:14">
      <c r="A4791" t="s">
        <v>4339</v>
      </c>
      <c r="B4791">
        <v>11</v>
      </c>
      <c r="C4791">
        <v>62544922</v>
      </c>
      <c r="D4791">
        <v>62312394</v>
      </c>
      <c r="E4791" t="s">
        <v>5198</v>
      </c>
      <c r="F4791">
        <v>0.26</v>
      </c>
      <c r="G4791" t="s">
        <v>5247</v>
      </c>
      <c r="H4791" t="s">
        <v>9844</v>
      </c>
      <c r="I4791" t="s">
        <v>14</v>
      </c>
      <c r="J4791" t="s">
        <v>4262</v>
      </c>
      <c r="K4791">
        <v>16</v>
      </c>
      <c r="L4791" t="s">
        <v>4459</v>
      </c>
      <c r="M4791">
        <v>0.10794835711853</v>
      </c>
      <c r="N4791">
        <v>0.50498332953799996</v>
      </c>
    </row>
    <row r="4792" spans="1:14">
      <c r="A4792" t="s">
        <v>4340</v>
      </c>
      <c r="B4792">
        <v>5</v>
      </c>
      <c r="C4792">
        <v>54006524</v>
      </c>
      <c r="D4792">
        <v>53302354</v>
      </c>
      <c r="E4792" t="s">
        <v>5195</v>
      </c>
      <c r="F4792">
        <v>0.65</v>
      </c>
      <c r="G4792" t="s">
        <v>5247</v>
      </c>
      <c r="H4792" t="s">
        <v>9845</v>
      </c>
      <c r="I4792" t="s">
        <v>14</v>
      </c>
      <c r="J4792" t="s">
        <v>4262</v>
      </c>
      <c r="K4792">
        <v>16</v>
      </c>
      <c r="L4792" t="s">
        <v>4465</v>
      </c>
      <c r="M4792">
        <v>0.40908828404715403</v>
      </c>
      <c r="N4792">
        <v>0.83282941179251502</v>
      </c>
    </row>
    <row r="4793" spans="1:14">
      <c r="A4793" t="s">
        <v>4341</v>
      </c>
      <c r="B4793">
        <v>7</v>
      </c>
      <c r="C4793">
        <v>50682431</v>
      </c>
      <c r="D4793">
        <v>50750128</v>
      </c>
      <c r="E4793" t="s">
        <v>5195</v>
      </c>
      <c r="F4793">
        <v>0.3</v>
      </c>
      <c r="G4793" t="s">
        <v>5247</v>
      </c>
      <c r="H4793" t="s">
        <v>9846</v>
      </c>
      <c r="I4793" t="s">
        <v>10</v>
      </c>
      <c r="J4793" t="s">
        <v>4262</v>
      </c>
      <c r="K4793">
        <v>6</v>
      </c>
      <c r="L4793" t="s">
        <v>4560</v>
      </c>
      <c r="M4793">
        <v>8.1309996308552193E-2</v>
      </c>
      <c r="N4793">
        <v>0.67482371885231396</v>
      </c>
    </row>
    <row r="4794" spans="1:14">
      <c r="A4794" t="s">
        <v>4341</v>
      </c>
      <c r="B4794">
        <v>7</v>
      </c>
      <c r="C4794">
        <v>50682431</v>
      </c>
      <c r="D4794">
        <v>50750128</v>
      </c>
      <c r="E4794" t="s">
        <v>5195</v>
      </c>
      <c r="F4794">
        <v>0.56999999999999995</v>
      </c>
      <c r="G4794" t="s">
        <v>5247</v>
      </c>
      <c r="H4794" t="s">
        <v>9847</v>
      </c>
      <c r="I4794" t="s">
        <v>14</v>
      </c>
      <c r="J4794" t="s">
        <v>4262</v>
      </c>
      <c r="K4794">
        <v>16</v>
      </c>
      <c r="L4794" t="s">
        <v>4517</v>
      </c>
      <c r="M4794">
        <v>0.338188639458672</v>
      </c>
      <c r="N4794">
        <v>0.77470628526650698</v>
      </c>
    </row>
    <row r="4795" spans="1:14">
      <c r="A4795" t="s">
        <v>4342</v>
      </c>
      <c r="B4795">
        <v>16</v>
      </c>
      <c r="C4795">
        <v>4896028</v>
      </c>
      <c r="D4795">
        <v>4946029</v>
      </c>
      <c r="E4795" t="s">
        <v>5197</v>
      </c>
      <c r="F4795">
        <v>0</v>
      </c>
      <c r="G4795" t="s">
        <v>5247</v>
      </c>
      <c r="H4795" t="s">
        <v>9848</v>
      </c>
      <c r="I4795" t="s">
        <v>14</v>
      </c>
      <c r="J4795" t="s">
        <v>4262</v>
      </c>
      <c r="K4795">
        <v>16</v>
      </c>
      <c r="L4795" t="s">
        <v>5247</v>
      </c>
      <c r="M4795">
        <v>0</v>
      </c>
      <c r="N4795">
        <v>0.193607680534436</v>
      </c>
    </row>
    <row r="4796" spans="1:14">
      <c r="A4796" t="s">
        <v>4343</v>
      </c>
      <c r="B4796">
        <v>21</v>
      </c>
      <c r="C4796">
        <v>15149761</v>
      </c>
      <c r="D4796">
        <v>16522082</v>
      </c>
      <c r="E4796" t="s">
        <v>5196</v>
      </c>
      <c r="F4796">
        <v>0.76</v>
      </c>
      <c r="G4796" t="s">
        <v>5247</v>
      </c>
      <c r="H4796" t="s">
        <v>9849</v>
      </c>
      <c r="I4796" t="s">
        <v>14</v>
      </c>
      <c r="J4796" t="s">
        <v>4262</v>
      </c>
      <c r="K4796">
        <v>16</v>
      </c>
      <c r="L4796" t="s">
        <v>4440</v>
      </c>
      <c r="M4796">
        <v>0.51511649459244402</v>
      </c>
      <c r="N4796">
        <v>0.90420751152964995</v>
      </c>
    </row>
    <row r="4797" spans="1:14">
      <c r="A4797" t="s">
        <v>4344</v>
      </c>
      <c r="B4797">
        <v>14</v>
      </c>
      <c r="C4797">
        <v>64954556</v>
      </c>
      <c r="D4797">
        <v>65421274</v>
      </c>
      <c r="E4797" t="s">
        <v>5195</v>
      </c>
      <c r="F4797">
        <v>0.74</v>
      </c>
      <c r="G4797" t="s">
        <v>5247</v>
      </c>
      <c r="H4797" t="s">
        <v>9850</v>
      </c>
      <c r="I4797" t="s">
        <v>14</v>
      </c>
      <c r="J4797" t="s">
        <v>4262</v>
      </c>
      <c r="K4797">
        <v>16</v>
      </c>
      <c r="L4797" t="s">
        <v>4464</v>
      </c>
      <c r="M4797">
        <v>0.49501667046199999</v>
      </c>
      <c r="N4797">
        <v>0.89205164288146999</v>
      </c>
    </row>
    <row r="4798" spans="1:14">
      <c r="A4798" t="s">
        <v>4345</v>
      </c>
      <c r="B4798">
        <v>10</v>
      </c>
      <c r="C4798">
        <v>32102181</v>
      </c>
      <c r="D4798">
        <v>32391109</v>
      </c>
      <c r="E4798" t="s">
        <v>5196</v>
      </c>
      <c r="F4798">
        <v>0.02</v>
      </c>
      <c r="G4798" t="s">
        <v>5247</v>
      </c>
      <c r="H4798" t="s">
        <v>9851</v>
      </c>
      <c r="I4798" t="s">
        <v>14</v>
      </c>
      <c r="J4798" t="s">
        <v>4262</v>
      </c>
      <c r="K4798">
        <v>16</v>
      </c>
      <c r="L4798" t="s">
        <v>4475</v>
      </c>
      <c r="M4798">
        <v>1.4372521617873901E-3</v>
      </c>
      <c r="N4798">
        <v>0.224426121151272</v>
      </c>
    </row>
    <row r="4799" spans="1:14">
      <c r="A4799" t="s">
        <v>4346</v>
      </c>
      <c r="B4799">
        <v>1</v>
      </c>
      <c r="C4799">
        <v>3056869</v>
      </c>
      <c r="D4799">
        <v>2973433</v>
      </c>
      <c r="E4799" t="s">
        <v>5195</v>
      </c>
      <c r="F4799">
        <v>0</v>
      </c>
      <c r="G4799" t="s">
        <v>5247</v>
      </c>
      <c r="H4799" t="s">
        <v>9852</v>
      </c>
      <c r="I4799" t="s">
        <v>14</v>
      </c>
      <c r="J4799" t="s">
        <v>4262</v>
      </c>
      <c r="K4799">
        <v>16</v>
      </c>
      <c r="L4799" t="s">
        <v>5247</v>
      </c>
      <c r="M4799">
        <v>0</v>
      </c>
      <c r="N4799">
        <v>0.193607680534436</v>
      </c>
    </row>
    <row r="4800" spans="1:14">
      <c r="A4800" t="s">
        <v>4347</v>
      </c>
      <c r="B4800">
        <v>4</v>
      </c>
      <c r="C4800">
        <v>3230530</v>
      </c>
      <c r="D4800">
        <v>3232257</v>
      </c>
      <c r="E4800" t="s">
        <v>5195</v>
      </c>
      <c r="F4800">
        <v>0.04</v>
      </c>
      <c r="G4800" t="s">
        <v>5247</v>
      </c>
      <c r="H4800" t="s">
        <v>9853</v>
      </c>
      <c r="I4800" t="s">
        <v>14</v>
      </c>
      <c r="J4800" t="s">
        <v>4262</v>
      </c>
      <c r="K4800">
        <v>16</v>
      </c>
      <c r="L4800" t="s">
        <v>4479</v>
      </c>
      <c r="M4800">
        <v>5.0993162064629704E-3</v>
      </c>
      <c r="N4800">
        <v>0.25301974988521903</v>
      </c>
    </row>
    <row r="4801" spans="1:14">
      <c r="A4801" t="s">
        <v>4348</v>
      </c>
      <c r="B4801">
        <v>5</v>
      </c>
      <c r="C4801">
        <v>142593936</v>
      </c>
      <c r="D4801">
        <v>141973501</v>
      </c>
      <c r="E4801" t="s">
        <v>5195</v>
      </c>
      <c r="F4801">
        <v>0.71</v>
      </c>
      <c r="G4801" t="s">
        <v>5247</v>
      </c>
      <c r="H4801" t="s">
        <v>9854</v>
      </c>
      <c r="I4801" t="s">
        <v>14</v>
      </c>
      <c r="J4801" t="s">
        <v>4262</v>
      </c>
      <c r="K4801">
        <v>16</v>
      </c>
      <c r="L4801" t="s">
        <v>4526</v>
      </c>
      <c r="M4801">
        <v>0.46558551503246498</v>
      </c>
      <c r="N4801">
        <v>0.87309925914307196</v>
      </c>
    </row>
    <row r="4802" spans="1:14">
      <c r="A4802" t="s">
        <v>4349</v>
      </c>
      <c r="B4802">
        <v>12</v>
      </c>
      <c r="C4802">
        <v>12726636</v>
      </c>
      <c r="D4802">
        <v>12879570</v>
      </c>
      <c r="E4802" t="s">
        <v>5195</v>
      </c>
      <c r="F4802">
        <v>0.25</v>
      </c>
      <c r="G4802" t="s">
        <v>5247</v>
      </c>
      <c r="H4802" t="s">
        <v>9855</v>
      </c>
      <c r="I4802" t="s">
        <v>10</v>
      </c>
      <c r="J4802" t="s">
        <v>4262</v>
      </c>
      <c r="K4802">
        <v>7</v>
      </c>
      <c r="L4802" t="s">
        <v>4506</v>
      </c>
      <c r="M4802">
        <v>6.6031998510680798E-2</v>
      </c>
      <c r="N4802">
        <v>0.61113321902266304</v>
      </c>
    </row>
    <row r="4803" spans="1:14">
      <c r="A4803" t="s">
        <v>4349</v>
      </c>
      <c r="B4803">
        <v>12</v>
      </c>
      <c r="C4803">
        <v>12726636</v>
      </c>
      <c r="D4803">
        <v>12879570</v>
      </c>
      <c r="E4803" t="s">
        <v>5195</v>
      </c>
      <c r="F4803">
        <v>0.04</v>
      </c>
      <c r="G4803" t="s">
        <v>5247</v>
      </c>
      <c r="H4803" t="s">
        <v>9856</v>
      </c>
      <c r="I4803" t="s">
        <v>13</v>
      </c>
      <c r="J4803" t="s">
        <v>4262</v>
      </c>
      <c r="K4803">
        <v>5</v>
      </c>
      <c r="L4803" t="s">
        <v>4479</v>
      </c>
      <c r="M4803">
        <v>1.89361819909977E-3</v>
      </c>
      <c r="N4803">
        <v>0.47783024940142099</v>
      </c>
    </row>
    <row r="4804" spans="1:14">
      <c r="A4804" t="s">
        <v>4349</v>
      </c>
      <c r="B4804">
        <v>12</v>
      </c>
      <c r="C4804">
        <v>12726636</v>
      </c>
      <c r="D4804">
        <v>12879570</v>
      </c>
      <c r="E4804" t="s">
        <v>5195</v>
      </c>
      <c r="F4804">
        <v>0.41</v>
      </c>
      <c r="G4804" t="s">
        <v>5247</v>
      </c>
      <c r="H4804" t="s">
        <v>9857</v>
      </c>
      <c r="I4804" t="s">
        <v>14</v>
      </c>
      <c r="J4804" t="s">
        <v>4262</v>
      </c>
      <c r="K4804">
        <v>16</v>
      </c>
      <c r="L4804" t="s">
        <v>5201</v>
      </c>
      <c r="M4804">
        <v>0.210313388487576</v>
      </c>
      <c r="N4804">
        <v>0.64453599400862305</v>
      </c>
    </row>
    <row r="4805" spans="1:14">
      <c r="A4805" t="s">
        <v>4350</v>
      </c>
      <c r="B4805">
        <v>7</v>
      </c>
      <c r="C4805">
        <v>102077726</v>
      </c>
      <c r="D4805">
        <v>101721006</v>
      </c>
      <c r="E4805" t="s">
        <v>5196</v>
      </c>
      <c r="F4805">
        <v>0.05</v>
      </c>
      <c r="G4805" t="s">
        <v>5247</v>
      </c>
      <c r="H4805" t="s">
        <v>9858</v>
      </c>
      <c r="I4805" t="s">
        <v>14</v>
      </c>
      <c r="J4805" t="s">
        <v>4262</v>
      </c>
      <c r="K4805">
        <v>16</v>
      </c>
      <c r="L4805" t="s">
        <v>4544</v>
      </c>
      <c r="M4805">
        <v>7.5593352321114398E-3</v>
      </c>
      <c r="N4805">
        <v>0.26668757724888098</v>
      </c>
    </row>
    <row r="4806" spans="1:14">
      <c r="A4806" t="s">
        <v>4351</v>
      </c>
      <c r="B4806">
        <v>1</v>
      </c>
      <c r="C4806">
        <v>214000497</v>
      </c>
      <c r="D4806">
        <v>214173840</v>
      </c>
      <c r="E4806" t="s">
        <v>5196</v>
      </c>
      <c r="F4806">
        <v>0.67</v>
      </c>
      <c r="G4806" t="s">
        <v>5247</v>
      </c>
      <c r="H4806" t="s">
        <v>9859</v>
      </c>
      <c r="I4806" t="s">
        <v>10</v>
      </c>
      <c r="J4806" t="s">
        <v>4262</v>
      </c>
      <c r="K4806">
        <v>5</v>
      </c>
      <c r="L4806" t="s">
        <v>4567</v>
      </c>
      <c r="M4806">
        <v>0.27751646442487798</v>
      </c>
      <c r="N4806">
        <v>0.914759497548842</v>
      </c>
    </row>
    <row r="4807" spans="1:14">
      <c r="A4807" t="s">
        <v>4351</v>
      </c>
      <c r="B4807">
        <v>1</v>
      </c>
      <c r="C4807">
        <v>214000497</v>
      </c>
      <c r="D4807">
        <v>214173840</v>
      </c>
      <c r="E4807" t="s">
        <v>5196</v>
      </c>
      <c r="F4807">
        <v>0.17</v>
      </c>
      <c r="G4807" t="s">
        <v>5247</v>
      </c>
      <c r="H4807" t="s">
        <v>9860</v>
      </c>
      <c r="I4807" t="s">
        <v>14</v>
      </c>
      <c r="J4807" t="s">
        <v>4262</v>
      </c>
      <c r="K4807">
        <v>16</v>
      </c>
      <c r="L4807" t="s">
        <v>4509</v>
      </c>
      <c r="M4807">
        <v>5.668995858446E-2</v>
      </c>
      <c r="N4807">
        <v>0.41109111056826803</v>
      </c>
    </row>
    <row r="4808" spans="1:14">
      <c r="A4808" t="s">
        <v>4352</v>
      </c>
      <c r="B4808">
        <v>1</v>
      </c>
      <c r="C4808">
        <v>114398704</v>
      </c>
      <c r="D4808">
        <v>114941326</v>
      </c>
      <c r="E4808" t="s">
        <v>5197</v>
      </c>
      <c r="F4808">
        <v>0</v>
      </c>
      <c r="G4808" t="s">
        <v>5247</v>
      </c>
      <c r="H4808" t="s">
        <v>9861</v>
      </c>
      <c r="I4808" t="s">
        <v>10</v>
      </c>
      <c r="J4808" t="s">
        <v>4262</v>
      </c>
      <c r="K4808">
        <v>5</v>
      </c>
      <c r="L4808" t="s">
        <v>5247</v>
      </c>
      <c r="M4808">
        <v>3.1392529421349397E-17</v>
      </c>
      <c r="N4808">
        <v>0.43448246478317498</v>
      </c>
    </row>
    <row r="4809" spans="1:14">
      <c r="A4809" t="s">
        <v>4352</v>
      </c>
      <c r="B4809">
        <v>1</v>
      </c>
      <c r="C4809">
        <v>114398704</v>
      </c>
      <c r="D4809">
        <v>114941326</v>
      </c>
      <c r="E4809" t="s">
        <v>5197</v>
      </c>
      <c r="F4809">
        <v>0.32</v>
      </c>
      <c r="G4809" t="s">
        <v>5247</v>
      </c>
      <c r="H4809" t="s">
        <v>9862</v>
      </c>
      <c r="I4809" t="s">
        <v>13</v>
      </c>
      <c r="J4809" t="s">
        <v>4262</v>
      </c>
      <c r="K4809">
        <v>5</v>
      </c>
      <c r="L4809" t="s">
        <v>4450</v>
      </c>
      <c r="M4809">
        <v>8.0937723303773093E-2</v>
      </c>
      <c r="N4809">
        <v>0.71547596401817004</v>
      </c>
    </row>
    <row r="4810" spans="1:14">
      <c r="A4810" t="s">
        <v>4352</v>
      </c>
      <c r="B4810">
        <v>1</v>
      </c>
      <c r="C4810">
        <v>114398704</v>
      </c>
      <c r="D4810">
        <v>114941326</v>
      </c>
      <c r="E4810" t="s">
        <v>5197</v>
      </c>
      <c r="F4810">
        <v>0.36</v>
      </c>
      <c r="G4810" t="s">
        <v>5247</v>
      </c>
      <c r="H4810" t="s">
        <v>9863</v>
      </c>
      <c r="I4810" t="s">
        <v>14</v>
      </c>
      <c r="J4810" t="s">
        <v>4262</v>
      </c>
      <c r="K4810">
        <v>16</v>
      </c>
      <c r="L4810" t="s">
        <v>4445</v>
      </c>
      <c r="M4810">
        <v>0.17416871224401401</v>
      </c>
      <c r="N4810">
        <v>0.60004143830562895</v>
      </c>
    </row>
    <row r="4811" spans="1:14">
      <c r="A4811" t="s">
        <v>4353</v>
      </c>
      <c r="B4811">
        <v>1</v>
      </c>
      <c r="C4811">
        <v>85798342</v>
      </c>
      <c r="D4811">
        <v>86264025</v>
      </c>
      <c r="E4811" t="s">
        <v>5198</v>
      </c>
      <c r="F4811">
        <v>0.48</v>
      </c>
      <c r="G4811" t="s">
        <v>5247</v>
      </c>
      <c r="H4811" t="s">
        <v>9864</v>
      </c>
      <c r="I4811" t="s">
        <v>13</v>
      </c>
      <c r="J4811" t="s">
        <v>4262</v>
      </c>
      <c r="K4811">
        <v>6</v>
      </c>
      <c r="L4811" t="s">
        <v>4549</v>
      </c>
      <c r="M4811">
        <v>0.17557538911578599</v>
      </c>
      <c r="N4811">
        <v>0.800037982400301</v>
      </c>
    </row>
    <row r="4812" spans="1:14">
      <c r="A4812" t="s">
        <v>4353</v>
      </c>
      <c r="B4812">
        <v>1</v>
      </c>
      <c r="C4812">
        <v>85798342</v>
      </c>
      <c r="D4812">
        <v>86264025</v>
      </c>
      <c r="E4812" t="s">
        <v>5198</v>
      </c>
      <c r="F4812">
        <v>0.37</v>
      </c>
      <c r="G4812" t="s">
        <v>5247</v>
      </c>
      <c r="H4812" t="s">
        <v>9865</v>
      </c>
      <c r="I4812" t="s">
        <v>14</v>
      </c>
      <c r="J4812" t="s">
        <v>4262</v>
      </c>
      <c r="K4812">
        <v>16</v>
      </c>
      <c r="L4812" t="s">
        <v>4505</v>
      </c>
      <c r="M4812">
        <v>0.18124511290142301</v>
      </c>
      <c r="N4812">
        <v>0.60909288403753004</v>
      </c>
    </row>
    <row r="4813" spans="1:14">
      <c r="A4813" t="s">
        <v>4354</v>
      </c>
      <c r="B4813">
        <v>18</v>
      </c>
      <c r="C4813">
        <v>2846501</v>
      </c>
      <c r="D4813">
        <v>2846499</v>
      </c>
      <c r="E4813" t="s">
        <v>5195</v>
      </c>
      <c r="F4813">
        <v>0.28999999999999998</v>
      </c>
      <c r="G4813" t="s">
        <v>5247</v>
      </c>
      <c r="H4813" t="s">
        <v>9866</v>
      </c>
      <c r="I4813" t="s">
        <v>10</v>
      </c>
      <c r="J4813" t="s">
        <v>4262</v>
      </c>
      <c r="K4813">
        <v>7</v>
      </c>
      <c r="L4813" t="s">
        <v>4488</v>
      </c>
      <c r="M4813">
        <v>8.4242665817603105E-2</v>
      </c>
      <c r="N4813">
        <v>0.64457611691040495</v>
      </c>
    </row>
    <row r="4814" spans="1:14">
      <c r="A4814" t="s">
        <v>4354</v>
      </c>
      <c r="B4814">
        <v>18</v>
      </c>
      <c r="C4814">
        <v>2846501</v>
      </c>
      <c r="D4814">
        <v>2846499</v>
      </c>
      <c r="E4814" t="s">
        <v>5195</v>
      </c>
      <c r="F4814">
        <v>0.21</v>
      </c>
      <c r="G4814" t="s">
        <v>5247</v>
      </c>
      <c r="H4814" t="s">
        <v>9867</v>
      </c>
      <c r="I4814" t="s">
        <v>13</v>
      </c>
      <c r="J4814" t="s">
        <v>4262</v>
      </c>
      <c r="K4814">
        <v>6</v>
      </c>
      <c r="L4814" t="s">
        <v>4442</v>
      </c>
      <c r="M4814">
        <v>4.4683018563598499E-2</v>
      </c>
      <c r="N4814">
        <v>0.60171086841965704</v>
      </c>
    </row>
    <row r="4815" spans="1:14">
      <c r="A4815" t="s">
        <v>4354</v>
      </c>
      <c r="B4815">
        <v>18</v>
      </c>
      <c r="C4815">
        <v>2846501</v>
      </c>
      <c r="D4815">
        <v>2846499</v>
      </c>
      <c r="E4815" t="s">
        <v>5195</v>
      </c>
      <c r="F4815">
        <v>0.56999999999999995</v>
      </c>
      <c r="G4815" t="s">
        <v>5247</v>
      </c>
      <c r="H4815" t="s">
        <v>9868</v>
      </c>
      <c r="I4815" t="s">
        <v>14</v>
      </c>
      <c r="J4815" t="s">
        <v>4262</v>
      </c>
      <c r="K4815">
        <v>16</v>
      </c>
      <c r="L4815" t="s">
        <v>4517</v>
      </c>
      <c r="M4815">
        <v>0.338188639458672</v>
      </c>
      <c r="N4815">
        <v>0.77470628526650698</v>
      </c>
    </row>
    <row r="4816" spans="1:14">
      <c r="A4816" t="s">
        <v>4355</v>
      </c>
      <c r="B4816">
        <v>17</v>
      </c>
      <c r="C4816">
        <v>81965842</v>
      </c>
      <c r="D4816">
        <v>79923718</v>
      </c>
      <c r="E4816" t="s">
        <v>5195</v>
      </c>
      <c r="F4816">
        <v>0.42</v>
      </c>
      <c r="G4816" t="s">
        <v>5247</v>
      </c>
      <c r="H4816" t="s">
        <v>9869</v>
      </c>
      <c r="I4816" t="s">
        <v>14</v>
      </c>
      <c r="J4816" t="s">
        <v>4262</v>
      </c>
      <c r="K4816">
        <v>16</v>
      </c>
      <c r="L4816" t="s">
        <v>4508</v>
      </c>
      <c r="M4816">
        <v>0.21776693854541801</v>
      </c>
      <c r="N4816">
        <v>0.65321029034009204</v>
      </c>
    </row>
    <row r="4817" spans="1:14">
      <c r="A4817" t="s">
        <v>4356</v>
      </c>
      <c r="B4817">
        <v>2</v>
      </c>
      <c r="C4817">
        <v>113760171</v>
      </c>
      <c r="D4817">
        <v>114517748</v>
      </c>
      <c r="E4817" t="s">
        <v>5196</v>
      </c>
      <c r="F4817">
        <v>0.79</v>
      </c>
      <c r="G4817" t="s">
        <v>5247</v>
      </c>
      <c r="H4817" t="s">
        <v>9870</v>
      </c>
      <c r="I4817" t="s">
        <v>14</v>
      </c>
      <c r="J4817" t="s">
        <v>4262</v>
      </c>
      <c r="K4817">
        <v>16</v>
      </c>
      <c r="L4817" t="s">
        <v>4542</v>
      </c>
      <c r="M4817">
        <v>0.54604559112231998</v>
      </c>
      <c r="N4817">
        <v>0.92166195416770602</v>
      </c>
    </row>
    <row r="4818" spans="1:14">
      <c r="A4818" t="s">
        <v>4357</v>
      </c>
      <c r="B4818">
        <v>5</v>
      </c>
      <c r="C4818">
        <v>106992625</v>
      </c>
      <c r="D4818">
        <v>106328326</v>
      </c>
      <c r="E4818" t="s">
        <v>5195</v>
      </c>
      <c r="F4818">
        <v>0.43</v>
      </c>
      <c r="G4818" t="s">
        <v>5247</v>
      </c>
      <c r="H4818" t="s">
        <v>9871</v>
      </c>
      <c r="I4818" t="s">
        <v>14</v>
      </c>
      <c r="J4818" t="s">
        <v>4262</v>
      </c>
      <c r="K4818">
        <v>16</v>
      </c>
      <c r="L4818" t="s">
        <v>4520</v>
      </c>
      <c r="M4818">
        <v>0.22529371473349299</v>
      </c>
      <c r="N4818">
        <v>0.66181136054132805</v>
      </c>
    </row>
    <row r="4819" spans="1:14">
      <c r="A4819" t="s">
        <v>4358</v>
      </c>
      <c r="B4819">
        <v>2</v>
      </c>
      <c r="C4819">
        <v>48753368</v>
      </c>
      <c r="D4819">
        <v>48980507</v>
      </c>
      <c r="E4819" t="s">
        <v>5195</v>
      </c>
      <c r="F4819">
        <v>0.52</v>
      </c>
      <c r="G4819" t="s">
        <v>5247</v>
      </c>
      <c r="H4819" t="s">
        <v>9872</v>
      </c>
      <c r="I4819" t="s">
        <v>13</v>
      </c>
      <c r="J4819" t="s">
        <v>4262</v>
      </c>
      <c r="K4819">
        <v>7</v>
      </c>
      <c r="L4819" t="s">
        <v>4515</v>
      </c>
      <c r="M4819">
        <v>0.21543886026192199</v>
      </c>
      <c r="N4819">
        <v>0.81038792233541102</v>
      </c>
    </row>
    <row r="4820" spans="1:14">
      <c r="A4820" t="s">
        <v>4358</v>
      </c>
      <c r="B4820">
        <v>2</v>
      </c>
      <c r="C4820">
        <v>48753368</v>
      </c>
      <c r="D4820">
        <v>48980507</v>
      </c>
      <c r="E4820" t="s">
        <v>5195</v>
      </c>
      <c r="F4820">
        <v>0.49</v>
      </c>
      <c r="G4820" t="s">
        <v>5247</v>
      </c>
      <c r="H4820" t="s">
        <v>9873</v>
      </c>
      <c r="I4820" t="s">
        <v>14</v>
      </c>
      <c r="J4820" t="s">
        <v>4262</v>
      </c>
      <c r="K4820">
        <v>16</v>
      </c>
      <c r="L4820" t="s">
        <v>4510</v>
      </c>
      <c r="M4820">
        <v>0.27196719773616401</v>
      </c>
      <c r="N4820">
        <v>0.71190495587452496</v>
      </c>
    </row>
    <row r="4821" spans="1:14">
      <c r="A4821" t="s">
        <v>4361</v>
      </c>
      <c r="B4821">
        <v>9</v>
      </c>
      <c r="C4821">
        <v>104972433</v>
      </c>
      <c r="D4821">
        <v>107734714</v>
      </c>
      <c r="E4821" t="s">
        <v>5196</v>
      </c>
      <c r="F4821">
        <v>0</v>
      </c>
      <c r="G4821" t="s">
        <v>5247</v>
      </c>
      <c r="H4821" t="s">
        <v>9874</v>
      </c>
      <c r="I4821" t="s">
        <v>10</v>
      </c>
      <c r="J4821" t="s">
        <v>4262</v>
      </c>
      <c r="K4821">
        <v>7</v>
      </c>
      <c r="L4821" t="s">
        <v>5247</v>
      </c>
      <c r="M4821">
        <v>0</v>
      </c>
      <c r="N4821">
        <v>0.35433043506668699</v>
      </c>
    </row>
    <row r="4822" spans="1:14">
      <c r="A4822" t="s">
        <v>4361</v>
      </c>
      <c r="B4822">
        <v>9</v>
      </c>
      <c r="C4822">
        <v>104972433</v>
      </c>
      <c r="D4822">
        <v>107734714</v>
      </c>
      <c r="E4822" t="s">
        <v>5196</v>
      </c>
      <c r="F4822">
        <v>7.0000000000000007E-2</v>
      </c>
      <c r="G4822" t="s">
        <v>5247</v>
      </c>
      <c r="H4822" t="s">
        <v>9875</v>
      </c>
      <c r="I4822" t="s">
        <v>13</v>
      </c>
      <c r="J4822" t="s">
        <v>4262</v>
      </c>
      <c r="K4822">
        <v>7</v>
      </c>
      <c r="L4822" t="s">
        <v>4543</v>
      </c>
      <c r="M4822">
        <v>7.2316222397521704E-3</v>
      </c>
      <c r="N4822">
        <v>0.437492551917599</v>
      </c>
    </row>
    <row r="4823" spans="1:14">
      <c r="A4823" t="s">
        <v>4361</v>
      </c>
      <c r="B4823">
        <v>9</v>
      </c>
      <c r="C4823">
        <v>104972433</v>
      </c>
      <c r="D4823">
        <v>107734714</v>
      </c>
      <c r="E4823" t="s">
        <v>5196</v>
      </c>
      <c r="F4823">
        <v>0.15</v>
      </c>
      <c r="G4823" t="s">
        <v>5247</v>
      </c>
      <c r="H4823" t="s">
        <v>9876</v>
      </c>
      <c r="I4823" t="s">
        <v>14</v>
      </c>
      <c r="J4823" t="s">
        <v>4262</v>
      </c>
      <c r="K4823">
        <v>16</v>
      </c>
      <c r="L4823" t="s">
        <v>4455</v>
      </c>
      <c r="M4823">
        <v>4.6658155288370001E-2</v>
      </c>
      <c r="N4823">
        <v>0.38886722108573502</v>
      </c>
    </row>
    <row r="4824" spans="1:14">
      <c r="A4824" t="s">
        <v>4362</v>
      </c>
      <c r="B4824">
        <v>5</v>
      </c>
      <c r="C4824">
        <v>133013962</v>
      </c>
      <c r="D4824">
        <v>132349654</v>
      </c>
      <c r="E4824" t="s">
        <v>5195</v>
      </c>
      <c r="F4824">
        <v>1</v>
      </c>
      <c r="G4824" t="s">
        <v>5247</v>
      </c>
      <c r="H4824" t="s">
        <v>9877</v>
      </c>
      <c r="I4824" t="s">
        <v>14</v>
      </c>
      <c r="J4824" t="s">
        <v>4262</v>
      </c>
      <c r="K4824">
        <v>16</v>
      </c>
      <c r="L4824" t="s">
        <v>5273</v>
      </c>
      <c r="M4824">
        <v>0.806392319465564</v>
      </c>
      <c r="N4824">
        <v>1</v>
      </c>
    </row>
    <row r="4825" spans="1:14">
      <c r="A4825" t="s">
        <v>4363</v>
      </c>
      <c r="B4825">
        <v>13</v>
      </c>
      <c r="C4825">
        <v>98514360</v>
      </c>
      <c r="D4825">
        <v>99166614</v>
      </c>
      <c r="E4825" t="s">
        <v>5196</v>
      </c>
      <c r="F4825">
        <v>0.3</v>
      </c>
      <c r="G4825" t="s">
        <v>5247</v>
      </c>
      <c r="H4825" t="s">
        <v>9878</v>
      </c>
      <c r="I4825" t="s">
        <v>14</v>
      </c>
      <c r="J4825" t="s">
        <v>4262</v>
      </c>
      <c r="K4825">
        <v>16</v>
      </c>
      <c r="L4825" t="s">
        <v>4560</v>
      </c>
      <c r="M4825">
        <v>0.13339990969917401</v>
      </c>
      <c r="N4825">
        <v>0.54404316251460105</v>
      </c>
    </row>
    <row r="4826" spans="1:14">
      <c r="A4826" t="s">
        <v>4364</v>
      </c>
      <c r="B4826">
        <v>2</v>
      </c>
      <c r="C4826">
        <v>113862420</v>
      </c>
      <c r="D4826">
        <v>114619997</v>
      </c>
      <c r="E4826" t="s">
        <v>5195</v>
      </c>
      <c r="F4826">
        <v>0.33</v>
      </c>
      <c r="G4826" t="s">
        <v>5247</v>
      </c>
      <c r="H4826" t="s">
        <v>9879</v>
      </c>
      <c r="I4826" t="s">
        <v>10</v>
      </c>
      <c r="J4826" t="s">
        <v>4262</v>
      </c>
      <c r="K4826">
        <v>5</v>
      </c>
      <c r="L4826" t="s">
        <v>4487</v>
      </c>
      <c r="M4826">
        <v>8.5240502451157898E-2</v>
      </c>
      <c r="N4826">
        <v>0.72248353557512202</v>
      </c>
    </row>
    <row r="4827" spans="1:14">
      <c r="A4827" t="s">
        <v>4364</v>
      </c>
      <c r="B4827">
        <v>2</v>
      </c>
      <c r="C4827">
        <v>113862420</v>
      </c>
      <c r="D4827">
        <v>114619997</v>
      </c>
      <c r="E4827" t="s">
        <v>5195</v>
      </c>
      <c r="F4827">
        <v>0.45</v>
      </c>
      <c r="G4827" t="s">
        <v>5247</v>
      </c>
      <c r="H4827" t="s">
        <v>9880</v>
      </c>
      <c r="I4827" t="s">
        <v>13</v>
      </c>
      <c r="J4827" t="s">
        <v>4262</v>
      </c>
      <c r="K4827">
        <v>7</v>
      </c>
      <c r="L4827" t="s">
        <v>4469</v>
      </c>
      <c r="M4827">
        <v>0.17105061905799401</v>
      </c>
      <c r="N4827">
        <v>0.76438242444867499</v>
      </c>
    </row>
    <row r="4828" spans="1:14">
      <c r="A4828" t="s">
        <v>4364</v>
      </c>
      <c r="B4828">
        <v>2</v>
      </c>
      <c r="C4828">
        <v>113862420</v>
      </c>
      <c r="D4828">
        <v>114619997</v>
      </c>
      <c r="E4828" t="s">
        <v>5195</v>
      </c>
      <c r="F4828">
        <v>0.24</v>
      </c>
      <c r="G4828" t="s">
        <v>5247</v>
      </c>
      <c r="H4828" t="s">
        <v>9881</v>
      </c>
      <c r="I4828" t="s">
        <v>14</v>
      </c>
      <c r="J4828" t="s">
        <v>4262</v>
      </c>
      <c r="K4828">
        <v>16</v>
      </c>
      <c r="L4828" t="s">
        <v>4449</v>
      </c>
      <c r="M4828">
        <v>9.5792488470350406E-2</v>
      </c>
      <c r="N4828">
        <v>0.48488350540755698</v>
      </c>
    </row>
    <row r="4829" spans="1:14">
      <c r="A4829" t="s">
        <v>4365</v>
      </c>
      <c r="B4829">
        <v>8</v>
      </c>
      <c r="C4829">
        <v>25904700</v>
      </c>
      <c r="D4829">
        <v>25762216</v>
      </c>
      <c r="E4829" t="s">
        <v>5196</v>
      </c>
      <c r="F4829">
        <v>0.23</v>
      </c>
      <c r="G4829" t="s">
        <v>5247</v>
      </c>
      <c r="H4829" t="s">
        <v>9882</v>
      </c>
      <c r="I4829" t="s">
        <v>14</v>
      </c>
      <c r="J4829" t="s">
        <v>4262</v>
      </c>
      <c r="K4829">
        <v>16</v>
      </c>
      <c r="L4829" t="s">
        <v>4478</v>
      </c>
      <c r="M4829">
        <v>8.9866955870574194E-2</v>
      </c>
      <c r="N4829">
        <v>0.47468119161802202</v>
      </c>
    </row>
    <row r="4830" spans="1:14">
      <c r="A4830" t="s">
        <v>4366</v>
      </c>
      <c r="B4830">
        <v>3</v>
      </c>
      <c r="C4830">
        <v>172082466</v>
      </c>
      <c r="D4830">
        <v>171800256</v>
      </c>
      <c r="E4830" t="s">
        <v>5196</v>
      </c>
      <c r="F4830">
        <v>0.75</v>
      </c>
      <c r="G4830" t="s">
        <v>5247</v>
      </c>
      <c r="H4830" t="s">
        <v>9883</v>
      </c>
      <c r="I4830" t="s">
        <v>14</v>
      </c>
      <c r="J4830" t="s">
        <v>4262</v>
      </c>
      <c r="K4830">
        <v>16</v>
      </c>
      <c r="L4830" t="s">
        <v>4467</v>
      </c>
      <c r="M4830">
        <v>0.50501683464491198</v>
      </c>
      <c r="N4830">
        <v>0.89817932508787002</v>
      </c>
    </row>
    <row r="4831" spans="1:14">
      <c r="A4831" t="s">
        <v>4367</v>
      </c>
      <c r="B4831">
        <v>2</v>
      </c>
      <c r="C4831">
        <v>157556189</v>
      </c>
      <c r="D4831">
        <v>158412701</v>
      </c>
      <c r="E4831" t="s">
        <v>5195</v>
      </c>
      <c r="F4831">
        <v>1</v>
      </c>
      <c r="G4831" t="s">
        <v>5247</v>
      </c>
      <c r="H4831" t="s">
        <v>9884</v>
      </c>
      <c r="I4831" t="s">
        <v>14</v>
      </c>
      <c r="J4831" t="s">
        <v>4262</v>
      </c>
      <c r="K4831">
        <v>16</v>
      </c>
      <c r="L4831" t="s">
        <v>5273</v>
      </c>
      <c r="M4831">
        <v>0.806392319465564</v>
      </c>
      <c r="N4831">
        <v>1</v>
      </c>
    </row>
    <row r="4832" spans="1:14">
      <c r="A4832" t="s">
        <v>4368</v>
      </c>
      <c r="B4832">
        <v>11</v>
      </c>
      <c r="C4832">
        <v>122143402</v>
      </c>
      <c r="D4832">
        <v>122014110</v>
      </c>
      <c r="E4832" t="s">
        <v>5195</v>
      </c>
      <c r="F4832">
        <v>0.35</v>
      </c>
      <c r="G4832" t="s">
        <v>5247</v>
      </c>
      <c r="H4832" t="s">
        <v>9885</v>
      </c>
      <c r="I4832" t="s">
        <v>10</v>
      </c>
      <c r="J4832" t="s">
        <v>4262</v>
      </c>
      <c r="K4832">
        <v>6</v>
      </c>
      <c r="L4832" t="s">
        <v>4489</v>
      </c>
      <c r="M4832">
        <v>0.10485758521795401</v>
      </c>
      <c r="N4832">
        <v>0.71224270115269495</v>
      </c>
    </row>
    <row r="4833" spans="1:14">
      <c r="A4833" t="s">
        <v>4368</v>
      </c>
      <c r="B4833">
        <v>11</v>
      </c>
      <c r="C4833">
        <v>122143402</v>
      </c>
      <c r="D4833">
        <v>122014110</v>
      </c>
      <c r="E4833" t="s">
        <v>5195</v>
      </c>
      <c r="F4833">
        <v>0.72</v>
      </c>
      <c r="G4833" t="s">
        <v>5247</v>
      </c>
      <c r="H4833" t="s">
        <v>9886</v>
      </c>
      <c r="I4833" t="s">
        <v>13</v>
      </c>
      <c r="J4833" t="s">
        <v>4262</v>
      </c>
      <c r="K4833">
        <v>5</v>
      </c>
      <c r="L4833" t="s">
        <v>4516</v>
      </c>
      <c r="M4833">
        <v>0.313402000271231</v>
      </c>
      <c r="N4833">
        <v>0.93542571522417295</v>
      </c>
    </row>
    <row r="4834" spans="1:14">
      <c r="A4834" t="s">
        <v>4368</v>
      </c>
      <c r="B4834">
        <v>11</v>
      </c>
      <c r="C4834">
        <v>122143402</v>
      </c>
      <c r="D4834">
        <v>122014110</v>
      </c>
      <c r="E4834" t="s">
        <v>5195</v>
      </c>
      <c r="F4834">
        <v>0.62</v>
      </c>
      <c r="G4834" t="s">
        <v>5247</v>
      </c>
      <c r="H4834" t="s">
        <v>9887</v>
      </c>
      <c r="I4834" t="s">
        <v>14</v>
      </c>
      <c r="J4834" t="s">
        <v>4262</v>
      </c>
      <c r="K4834">
        <v>16</v>
      </c>
      <c r="L4834" t="s">
        <v>4522</v>
      </c>
      <c r="M4834">
        <v>0.38193286741273502</v>
      </c>
      <c r="N4834">
        <v>0.81160128925899999</v>
      </c>
    </row>
    <row r="4835" spans="1:14">
      <c r="A4835" t="s">
        <v>4369</v>
      </c>
      <c r="B4835">
        <v>2</v>
      </c>
      <c r="C4835">
        <v>417167</v>
      </c>
      <c r="D4835">
        <v>417167</v>
      </c>
      <c r="E4835" t="s">
        <v>5195</v>
      </c>
      <c r="F4835">
        <v>1</v>
      </c>
      <c r="G4835" t="s">
        <v>5247</v>
      </c>
      <c r="H4835" t="s">
        <v>9888</v>
      </c>
      <c r="I4835" t="s">
        <v>14</v>
      </c>
      <c r="J4835" t="s">
        <v>4262</v>
      </c>
      <c r="K4835">
        <v>16</v>
      </c>
      <c r="L4835" t="s">
        <v>5273</v>
      </c>
      <c r="M4835">
        <v>0.806392319465564</v>
      </c>
      <c r="N4835">
        <v>1</v>
      </c>
    </row>
    <row r="4836" spans="1:14">
      <c r="A4836" t="s">
        <v>4370</v>
      </c>
      <c r="B4836">
        <v>2</v>
      </c>
      <c r="C4836">
        <v>170564615</v>
      </c>
      <c r="D4836">
        <v>171421125</v>
      </c>
      <c r="E4836" t="s">
        <v>5196</v>
      </c>
      <c r="F4836">
        <v>0</v>
      </c>
      <c r="G4836" t="s">
        <v>5247</v>
      </c>
      <c r="H4836" t="s">
        <v>9889</v>
      </c>
      <c r="I4836" t="s">
        <v>14</v>
      </c>
      <c r="J4836" t="s">
        <v>4262</v>
      </c>
      <c r="K4836">
        <v>17</v>
      </c>
      <c r="L4836" t="s">
        <v>5247</v>
      </c>
      <c r="M4836">
        <v>1.13198598410295E-17</v>
      </c>
      <c r="N4836">
        <v>0.184318135008852</v>
      </c>
    </row>
    <row r="4837" spans="1:14">
      <c r="A4837" t="s">
        <v>4371</v>
      </c>
      <c r="B4837">
        <v>4</v>
      </c>
      <c r="C4837">
        <v>15378653</v>
      </c>
      <c r="D4837">
        <v>15380277</v>
      </c>
      <c r="E4837" t="s">
        <v>5195</v>
      </c>
      <c r="F4837">
        <v>0.68</v>
      </c>
      <c r="G4837" t="s">
        <v>5247</v>
      </c>
      <c r="H4837" t="s">
        <v>9890</v>
      </c>
      <c r="I4837" t="s">
        <v>14</v>
      </c>
      <c r="J4837" t="s">
        <v>4262</v>
      </c>
      <c r="K4837">
        <v>16</v>
      </c>
      <c r="L4837" t="s">
        <v>4528</v>
      </c>
      <c r="M4837">
        <v>0.43695957364105598</v>
      </c>
      <c r="N4837">
        <v>0.85334166136654699</v>
      </c>
    </row>
    <row r="4838" spans="1:14">
      <c r="A4838" t="s">
        <v>4372</v>
      </c>
      <c r="B4838">
        <v>11</v>
      </c>
      <c r="C4838">
        <v>9003083</v>
      </c>
      <c r="D4838">
        <v>9024630</v>
      </c>
      <c r="E4838" t="s">
        <v>5198</v>
      </c>
      <c r="F4838">
        <v>0</v>
      </c>
      <c r="G4838" t="s">
        <v>5247</v>
      </c>
      <c r="H4838" t="s">
        <v>9891</v>
      </c>
      <c r="I4838" t="s">
        <v>10</v>
      </c>
      <c r="J4838" t="s">
        <v>4262</v>
      </c>
      <c r="K4838">
        <v>6</v>
      </c>
      <c r="L4838" t="s">
        <v>5247</v>
      </c>
      <c r="M4838">
        <v>0</v>
      </c>
      <c r="N4838">
        <v>0.39033428790216501</v>
      </c>
    </row>
    <row r="4839" spans="1:14">
      <c r="A4839" t="s">
        <v>4372</v>
      </c>
      <c r="B4839">
        <v>11</v>
      </c>
      <c r="C4839">
        <v>9003083</v>
      </c>
      <c r="D4839">
        <v>9024630</v>
      </c>
      <c r="E4839" t="s">
        <v>5198</v>
      </c>
      <c r="F4839">
        <v>0</v>
      </c>
      <c r="G4839" t="s">
        <v>5247</v>
      </c>
      <c r="H4839" t="s">
        <v>9892</v>
      </c>
      <c r="I4839" t="s">
        <v>13</v>
      </c>
      <c r="J4839" t="s">
        <v>4262</v>
      </c>
      <c r="K4839">
        <v>5</v>
      </c>
      <c r="L4839" t="s">
        <v>5247</v>
      </c>
      <c r="M4839">
        <v>3.1392529421349397E-17</v>
      </c>
      <c r="N4839">
        <v>0.43448246478317498</v>
      </c>
    </row>
    <row r="4840" spans="1:14">
      <c r="A4840" t="s">
        <v>4372</v>
      </c>
      <c r="B4840">
        <v>11</v>
      </c>
      <c r="C4840">
        <v>9003083</v>
      </c>
      <c r="D4840">
        <v>9024630</v>
      </c>
      <c r="E4840" t="s">
        <v>5198</v>
      </c>
      <c r="F4840">
        <v>7.0000000000000007E-2</v>
      </c>
      <c r="G4840" t="s">
        <v>5247</v>
      </c>
      <c r="H4840" t="s">
        <v>9893</v>
      </c>
      <c r="I4840" t="s">
        <v>14</v>
      </c>
      <c r="J4840" t="s">
        <v>4262</v>
      </c>
      <c r="K4840">
        <v>16</v>
      </c>
      <c r="L4840" t="s">
        <v>4543</v>
      </c>
      <c r="M4840">
        <v>1.34849283033924E-2</v>
      </c>
      <c r="N4840">
        <v>0.29301767695622299</v>
      </c>
    </row>
    <row r="4841" spans="1:14">
      <c r="A4841" t="s">
        <v>4373</v>
      </c>
      <c r="B4841">
        <v>3</v>
      </c>
      <c r="C4841">
        <v>82655602</v>
      </c>
      <c r="D4841">
        <v>82704753</v>
      </c>
      <c r="E4841" t="s">
        <v>5196</v>
      </c>
      <c r="F4841">
        <v>0.39</v>
      </c>
      <c r="G4841" t="s">
        <v>5247</v>
      </c>
      <c r="H4841" t="s">
        <v>9894</v>
      </c>
      <c r="I4841" t="s">
        <v>14</v>
      </c>
      <c r="J4841" t="s">
        <v>4262</v>
      </c>
      <c r="K4841">
        <v>16</v>
      </c>
      <c r="L4841" t="s">
        <v>5206</v>
      </c>
      <c r="M4841">
        <v>0.19562852822400301</v>
      </c>
      <c r="N4841">
        <v>0.62696516149357295</v>
      </c>
    </row>
    <row r="4842" spans="1:14">
      <c r="A4842" t="s">
        <v>4374</v>
      </c>
      <c r="B4842">
        <v>13</v>
      </c>
      <c r="C4842">
        <v>110280016</v>
      </c>
      <c r="D4842">
        <v>110932363</v>
      </c>
      <c r="E4842" t="s">
        <v>5195</v>
      </c>
      <c r="F4842">
        <v>0.48</v>
      </c>
      <c r="G4842" t="s">
        <v>5247</v>
      </c>
      <c r="H4842" t="s">
        <v>9895</v>
      </c>
      <c r="I4842" t="s">
        <v>10</v>
      </c>
      <c r="J4842" t="s">
        <v>4262</v>
      </c>
      <c r="K4842">
        <v>6</v>
      </c>
      <c r="L4842" t="s">
        <v>4549</v>
      </c>
      <c r="M4842">
        <v>0.17557538911578599</v>
      </c>
      <c r="N4842">
        <v>0.800037982400301</v>
      </c>
    </row>
    <row r="4843" spans="1:14">
      <c r="A4843" t="s">
        <v>4374</v>
      </c>
      <c r="B4843">
        <v>13</v>
      </c>
      <c r="C4843">
        <v>110280016</v>
      </c>
      <c r="D4843">
        <v>110932363</v>
      </c>
      <c r="E4843" t="s">
        <v>5195</v>
      </c>
      <c r="F4843">
        <v>0.39</v>
      </c>
      <c r="G4843" t="s">
        <v>5247</v>
      </c>
      <c r="H4843" t="s">
        <v>9896</v>
      </c>
      <c r="I4843" t="s">
        <v>14</v>
      </c>
      <c r="J4843" t="s">
        <v>4262</v>
      </c>
      <c r="K4843">
        <v>16</v>
      </c>
      <c r="L4843" t="s">
        <v>5206</v>
      </c>
      <c r="M4843">
        <v>0.19562852822400301</v>
      </c>
      <c r="N4843">
        <v>0.62696516149357295</v>
      </c>
    </row>
    <row r="4844" spans="1:14">
      <c r="A4844" t="s">
        <v>4375</v>
      </c>
      <c r="B4844">
        <v>1</v>
      </c>
      <c r="C4844">
        <v>200080174</v>
      </c>
      <c r="D4844">
        <v>200049302</v>
      </c>
      <c r="E4844" t="s">
        <v>5196</v>
      </c>
      <c r="F4844">
        <v>0.2</v>
      </c>
      <c r="G4844" t="s">
        <v>5247</v>
      </c>
      <c r="H4844" t="s">
        <v>9897</v>
      </c>
      <c r="I4844" t="s">
        <v>14</v>
      </c>
      <c r="J4844" t="s">
        <v>4262</v>
      </c>
      <c r="K4844">
        <v>16</v>
      </c>
      <c r="L4844" t="s">
        <v>4484</v>
      </c>
      <c r="M4844">
        <v>7.2742662037867001E-2</v>
      </c>
      <c r="N4844">
        <v>0.44342194628279502</v>
      </c>
    </row>
    <row r="4845" spans="1:14">
      <c r="A4845" t="s">
        <v>4376</v>
      </c>
      <c r="B4845">
        <v>2</v>
      </c>
      <c r="C4845">
        <v>66010871</v>
      </c>
      <c r="D4845">
        <v>66238005</v>
      </c>
      <c r="E4845" t="s">
        <v>5195</v>
      </c>
      <c r="F4845">
        <v>0.56000000000000005</v>
      </c>
      <c r="G4845" t="s">
        <v>5247</v>
      </c>
      <c r="H4845" t="s">
        <v>9898</v>
      </c>
      <c r="I4845" t="s">
        <v>14</v>
      </c>
      <c r="J4845" t="s">
        <v>4262</v>
      </c>
      <c r="K4845">
        <v>16</v>
      </c>
      <c r="L4845" t="s">
        <v>4453</v>
      </c>
      <c r="M4845">
        <v>0.329660255894415</v>
      </c>
      <c r="N4845">
        <v>0.76710682244145301</v>
      </c>
    </row>
    <row r="4846" spans="1:14">
      <c r="A4846" t="s">
        <v>4377</v>
      </c>
      <c r="B4846">
        <v>2</v>
      </c>
      <c r="C4846">
        <v>24971129</v>
      </c>
      <c r="D4846">
        <v>25193998</v>
      </c>
      <c r="E4846" t="s">
        <v>5196</v>
      </c>
      <c r="F4846">
        <v>1</v>
      </c>
      <c r="G4846" t="s">
        <v>5247</v>
      </c>
      <c r="H4846" t="s">
        <v>9899</v>
      </c>
      <c r="I4846" t="s">
        <v>14</v>
      </c>
      <c r="J4846" t="s">
        <v>4262</v>
      </c>
      <c r="K4846">
        <v>16</v>
      </c>
      <c r="L4846" t="s">
        <v>5273</v>
      </c>
      <c r="M4846">
        <v>0.806392319465564</v>
      </c>
      <c r="N4846">
        <v>1</v>
      </c>
    </row>
    <row r="4847" spans="1:14">
      <c r="A4847" t="s">
        <v>4378</v>
      </c>
      <c r="B4847">
        <v>3</v>
      </c>
      <c r="C4847">
        <v>52472410</v>
      </c>
      <c r="D4847">
        <v>52506426</v>
      </c>
      <c r="E4847" t="s">
        <v>5195</v>
      </c>
      <c r="F4847">
        <v>0.7</v>
      </c>
      <c r="G4847" t="s">
        <v>5247</v>
      </c>
      <c r="H4847" t="s">
        <v>9900</v>
      </c>
      <c r="I4847" t="s">
        <v>10</v>
      </c>
      <c r="J4847" t="s">
        <v>4262</v>
      </c>
      <c r="K4847">
        <v>6</v>
      </c>
      <c r="L4847" t="s">
        <v>4548</v>
      </c>
      <c r="M4847">
        <v>0.32517628114768599</v>
      </c>
      <c r="N4847">
        <v>0.91869000369144804</v>
      </c>
    </row>
    <row r="4848" spans="1:14">
      <c r="A4848" t="s">
        <v>4378</v>
      </c>
      <c r="B4848">
        <v>3</v>
      </c>
      <c r="C4848">
        <v>52472410</v>
      </c>
      <c r="D4848">
        <v>52506426</v>
      </c>
      <c r="E4848" t="s">
        <v>5195</v>
      </c>
      <c r="F4848">
        <v>0.45</v>
      </c>
      <c r="G4848" t="s">
        <v>5247</v>
      </c>
      <c r="H4848" t="s">
        <v>9901</v>
      </c>
      <c r="I4848" t="s">
        <v>13</v>
      </c>
      <c r="J4848" t="s">
        <v>4262</v>
      </c>
      <c r="K4848">
        <v>7</v>
      </c>
      <c r="L4848" t="s">
        <v>4469</v>
      </c>
      <c r="M4848">
        <v>0.17105061905799401</v>
      </c>
      <c r="N4848">
        <v>0.76438242444867499</v>
      </c>
    </row>
    <row r="4849" spans="1:14">
      <c r="A4849" t="s">
        <v>4378</v>
      </c>
      <c r="B4849">
        <v>3</v>
      </c>
      <c r="C4849">
        <v>52472410</v>
      </c>
      <c r="D4849">
        <v>52506426</v>
      </c>
      <c r="E4849" t="s">
        <v>5195</v>
      </c>
      <c r="F4849">
        <v>0.87</v>
      </c>
      <c r="G4849" t="s">
        <v>5247</v>
      </c>
      <c r="H4849" t="s">
        <v>9902</v>
      </c>
      <c r="I4849" t="s">
        <v>14</v>
      </c>
      <c r="J4849" t="s">
        <v>4262</v>
      </c>
      <c r="K4849">
        <v>16</v>
      </c>
      <c r="L4849" t="s">
        <v>4563</v>
      </c>
      <c r="M4849">
        <v>0.63396145013023197</v>
      </c>
      <c r="N4849">
        <v>0.96276886627428504</v>
      </c>
    </row>
    <row r="4850" spans="1:14">
      <c r="A4850" t="s">
        <v>4379</v>
      </c>
      <c r="B4850">
        <v>5</v>
      </c>
      <c r="C4850">
        <v>54047699</v>
      </c>
      <c r="D4850">
        <v>53343529</v>
      </c>
      <c r="E4850" t="s">
        <v>5195</v>
      </c>
      <c r="F4850">
        <v>7.0000000000000007E-2</v>
      </c>
      <c r="G4850" t="s">
        <v>5247</v>
      </c>
      <c r="H4850" t="s">
        <v>9903</v>
      </c>
      <c r="I4850" t="s">
        <v>10</v>
      </c>
      <c r="J4850" t="s">
        <v>4262</v>
      </c>
      <c r="K4850">
        <v>5</v>
      </c>
      <c r="L4850" t="s">
        <v>4543</v>
      </c>
      <c r="M4850">
        <v>5.4526237774235502E-3</v>
      </c>
      <c r="N4850">
        <v>0.508202295936107</v>
      </c>
    </row>
    <row r="4851" spans="1:14">
      <c r="A4851" t="s">
        <v>4379</v>
      </c>
      <c r="B4851">
        <v>5</v>
      </c>
      <c r="C4851">
        <v>54047699</v>
      </c>
      <c r="D4851">
        <v>53343529</v>
      </c>
      <c r="E4851" t="s">
        <v>5195</v>
      </c>
      <c r="F4851">
        <v>0.76</v>
      </c>
      <c r="G4851" t="s">
        <v>5247</v>
      </c>
      <c r="H4851" t="s">
        <v>9904</v>
      </c>
      <c r="I4851" t="s">
        <v>14</v>
      </c>
      <c r="J4851" t="s">
        <v>4262</v>
      </c>
      <c r="K4851">
        <v>16</v>
      </c>
      <c r="L4851" t="s">
        <v>4440</v>
      </c>
      <c r="M4851">
        <v>0.51511649459244402</v>
      </c>
      <c r="N4851">
        <v>0.90420751152964995</v>
      </c>
    </row>
    <row r="4852" spans="1:14">
      <c r="A4852" t="s">
        <v>4380</v>
      </c>
      <c r="B4852">
        <v>6</v>
      </c>
      <c r="C4852">
        <v>20589496</v>
      </c>
      <c r="D4852">
        <v>20589727</v>
      </c>
      <c r="E4852" t="s">
        <v>5196</v>
      </c>
      <c r="F4852">
        <v>0.69</v>
      </c>
      <c r="G4852" t="s">
        <v>5247</v>
      </c>
      <c r="H4852" t="s">
        <v>9905</v>
      </c>
      <c r="I4852" t="s">
        <v>14</v>
      </c>
      <c r="J4852" t="s">
        <v>4262</v>
      </c>
      <c r="K4852">
        <v>16</v>
      </c>
      <c r="L4852" t="s">
        <v>4566</v>
      </c>
      <c r="M4852">
        <v>0.446415476671703</v>
      </c>
      <c r="N4852">
        <v>0.86001360472521104</v>
      </c>
    </row>
    <row r="4853" spans="1:14">
      <c r="A4853" t="s">
        <v>4381</v>
      </c>
      <c r="B4853">
        <v>7</v>
      </c>
      <c r="C4853">
        <v>6409641</v>
      </c>
      <c r="D4853">
        <v>6449272</v>
      </c>
      <c r="E4853" t="s">
        <v>5198</v>
      </c>
      <c r="F4853">
        <v>0.36</v>
      </c>
      <c r="G4853" t="s">
        <v>5247</v>
      </c>
      <c r="H4853" t="s">
        <v>9906</v>
      </c>
      <c r="I4853" t="s">
        <v>14</v>
      </c>
      <c r="J4853" t="s">
        <v>4262</v>
      </c>
      <c r="K4853">
        <v>16</v>
      </c>
      <c r="L4853" t="s">
        <v>4445</v>
      </c>
      <c r="M4853">
        <v>0.17416871224401401</v>
      </c>
      <c r="N4853">
        <v>0.60004143830562895</v>
      </c>
    </row>
    <row r="4854" spans="1:14">
      <c r="A4854" t="s">
        <v>4382</v>
      </c>
      <c r="B4854">
        <v>12</v>
      </c>
      <c r="C4854">
        <v>1946100</v>
      </c>
      <c r="D4854">
        <v>2055266</v>
      </c>
      <c r="E4854" t="s">
        <v>5195</v>
      </c>
      <c r="F4854">
        <v>0.53</v>
      </c>
      <c r="G4854" t="s">
        <v>5247</v>
      </c>
      <c r="H4854" t="s">
        <v>9907</v>
      </c>
      <c r="I4854" t="s">
        <v>13</v>
      </c>
      <c r="J4854" t="s">
        <v>4262</v>
      </c>
      <c r="K4854">
        <v>6</v>
      </c>
      <c r="L4854" t="s">
        <v>4535</v>
      </c>
      <c r="M4854">
        <v>0.206249275479994</v>
      </c>
      <c r="N4854">
        <v>0.83033066724587601</v>
      </c>
    </row>
    <row r="4855" spans="1:14">
      <c r="A4855" t="s">
        <v>4382</v>
      </c>
      <c r="B4855">
        <v>12</v>
      </c>
      <c r="C4855">
        <v>1946100</v>
      </c>
      <c r="D4855">
        <v>2055266</v>
      </c>
      <c r="E4855" t="s">
        <v>5195</v>
      </c>
      <c r="F4855">
        <v>0.41</v>
      </c>
      <c r="G4855" t="s">
        <v>5247</v>
      </c>
      <c r="H4855" t="s">
        <v>9908</v>
      </c>
      <c r="I4855" t="s">
        <v>14</v>
      </c>
      <c r="J4855" t="s">
        <v>4262</v>
      </c>
      <c r="K4855">
        <v>16</v>
      </c>
      <c r="L4855" t="s">
        <v>5201</v>
      </c>
      <c r="M4855">
        <v>0.210313388487576</v>
      </c>
      <c r="N4855">
        <v>0.64453599400862305</v>
      </c>
    </row>
    <row r="4856" spans="1:14">
      <c r="A4856" t="s">
        <v>4383</v>
      </c>
      <c r="B4856">
        <v>18</v>
      </c>
      <c r="C4856">
        <v>49358655</v>
      </c>
      <c r="D4856">
        <v>46885025</v>
      </c>
      <c r="E4856" t="s">
        <v>5198</v>
      </c>
      <c r="F4856">
        <v>0</v>
      </c>
      <c r="G4856" t="s">
        <v>5247</v>
      </c>
      <c r="H4856" t="s">
        <v>9909</v>
      </c>
      <c r="I4856" t="s">
        <v>14</v>
      </c>
      <c r="J4856" t="s">
        <v>4262</v>
      </c>
      <c r="K4856">
        <v>16</v>
      </c>
      <c r="L4856" t="s">
        <v>5247</v>
      </c>
      <c r="M4856">
        <v>0</v>
      </c>
      <c r="N4856">
        <v>0.193607680534436</v>
      </c>
    </row>
    <row r="4857" spans="1:14">
      <c r="A4857" t="s">
        <v>4384</v>
      </c>
      <c r="B4857">
        <v>12</v>
      </c>
      <c r="C4857">
        <v>98379197</v>
      </c>
      <c r="D4857">
        <v>98772975</v>
      </c>
      <c r="E4857" t="s">
        <v>5195</v>
      </c>
      <c r="F4857">
        <v>0.7</v>
      </c>
      <c r="G4857" t="s">
        <v>5247</v>
      </c>
      <c r="H4857" t="s">
        <v>9910</v>
      </c>
      <c r="I4857" t="s">
        <v>10</v>
      </c>
      <c r="J4857" t="s">
        <v>4262</v>
      </c>
      <c r="K4857">
        <v>6</v>
      </c>
      <c r="L4857" t="s">
        <v>4548</v>
      </c>
      <c r="M4857">
        <v>0.32517628114768599</v>
      </c>
      <c r="N4857">
        <v>0.91869000369144804</v>
      </c>
    </row>
    <row r="4858" spans="1:14">
      <c r="A4858" t="s">
        <v>4384</v>
      </c>
      <c r="B4858">
        <v>12</v>
      </c>
      <c r="C4858">
        <v>98379197</v>
      </c>
      <c r="D4858">
        <v>98772975</v>
      </c>
      <c r="E4858" t="s">
        <v>5195</v>
      </c>
      <c r="F4858">
        <v>0.35</v>
      </c>
      <c r="G4858" t="s">
        <v>5247</v>
      </c>
      <c r="H4858" t="s">
        <v>9911</v>
      </c>
      <c r="I4858" t="s">
        <v>13</v>
      </c>
      <c r="J4858" t="s">
        <v>4262</v>
      </c>
      <c r="K4858">
        <v>5</v>
      </c>
      <c r="L4858" t="s">
        <v>4489</v>
      </c>
      <c r="M4858">
        <v>9.4092631159024706E-2</v>
      </c>
      <c r="N4858">
        <v>0.73625210827592802</v>
      </c>
    </row>
    <row r="4859" spans="1:14">
      <c r="A4859" t="s">
        <v>4384</v>
      </c>
      <c r="B4859">
        <v>12</v>
      </c>
      <c r="C4859">
        <v>98379197</v>
      </c>
      <c r="D4859">
        <v>98772975</v>
      </c>
      <c r="E4859" t="s">
        <v>5195</v>
      </c>
      <c r="F4859">
        <v>0.43</v>
      </c>
      <c r="G4859" t="s">
        <v>5247</v>
      </c>
      <c r="H4859" t="s">
        <v>9912</v>
      </c>
      <c r="I4859" t="s">
        <v>14</v>
      </c>
      <c r="J4859" t="s">
        <v>4262</v>
      </c>
      <c r="K4859">
        <v>16</v>
      </c>
      <c r="L4859" t="s">
        <v>4520</v>
      </c>
      <c r="M4859">
        <v>0.22529371473349299</v>
      </c>
      <c r="N4859">
        <v>0.66181136054132805</v>
      </c>
    </row>
    <row r="4860" spans="1:14">
      <c r="A4860" t="s">
        <v>4385</v>
      </c>
      <c r="B4860">
        <v>2</v>
      </c>
      <c r="C4860">
        <v>67625881</v>
      </c>
      <c r="D4860">
        <v>67853013</v>
      </c>
      <c r="E4860" t="s">
        <v>5197</v>
      </c>
      <c r="F4860">
        <v>0.73</v>
      </c>
      <c r="G4860" t="s">
        <v>5247</v>
      </c>
      <c r="H4860" t="s">
        <v>9913</v>
      </c>
      <c r="I4860" t="s">
        <v>14</v>
      </c>
      <c r="J4860" t="s">
        <v>4262</v>
      </c>
      <c r="K4860">
        <v>16</v>
      </c>
      <c r="L4860" t="s">
        <v>5210</v>
      </c>
      <c r="M4860">
        <v>0.485113117456901</v>
      </c>
      <c r="N4860">
        <v>0.88582734949725805</v>
      </c>
    </row>
    <row r="4861" spans="1:14">
      <c r="A4861" t="s">
        <v>4386</v>
      </c>
      <c r="B4861">
        <v>17</v>
      </c>
      <c r="C4861">
        <v>42604864</v>
      </c>
      <c r="D4861">
        <v>40756882</v>
      </c>
      <c r="E4861" t="s">
        <v>5195</v>
      </c>
      <c r="F4861">
        <v>0</v>
      </c>
      <c r="G4861" t="s">
        <v>5247</v>
      </c>
      <c r="H4861" t="s">
        <v>9914</v>
      </c>
      <c r="I4861" t="s">
        <v>14</v>
      </c>
      <c r="J4861" t="s">
        <v>4262</v>
      </c>
      <c r="K4861">
        <v>16</v>
      </c>
      <c r="L4861" t="s">
        <v>5247</v>
      </c>
      <c r="M4861">
        <v>0</v>
      </c>
      <c r="N4861">
        <v>0.193607680534436</v>
      </c>
    </row>
    <row r="4862" spans="1:14">
      <c r="A4862" t="s">
        <v>4387</v>
      </c>
      <c r="B4862">
        <v>4</v>
      </c>
      <c r="C4862">
        <v>121702910</v>
      </c>
      <c r="D4862">
        <v>122624065</v>
      </c>
      <c r="E4862" t="s">
        <v>5195</v>
      </c>
      <c r="F4862">
        <v>0.46</v>
      </c>
      <c r="G4862" t="s">
        <v>5247</v>
      </c>
      <c r="H4862" t="s">
        <v>9915</v>
      </c>
      <c r="I4862" t="s">
        <v>14</v>
      </c>
      <c r="J4862" t="s">
        <v>4262</v>
      </c>
      <c r="K4862">
        <v>16</v>
      </c>
      <c r="L4862" t="s">
        <v>4458</v>
      </c>
      <c r="M4862">
        <v>0.248308389151675</v>
      </c>
      <c r="N4862">
        <v>0.68718022529108003</v>
      </c>
    </row>
    <row r="4863" spans="1:14">
      <c r="A4863" t="s">
        <v>4388</v>
      </c>
      <c r="B4863">
        <v>5</v>
      </c>
      <c r="C4863">
        <v>173854682</v>
      </c>
      <c r="D4863">
        <v>173281685</v>
      </c>
      <c r="E4863" t="s">
        <v>5195</v>
      </c>
      <c r="F4863">
        <v>0.75</v>
      </c>
      <c r="G4863" t="s">
        <v>5247</v>
      </c>
      <c r="H4863" t="s">
        <v>9916</v>
      </c>
      <c r="I4863" t="s">
        <v>14</v>
      </c>
      <c r="J4863" t="s">
        <v>4262</v>
      </c>
      <c r="K4863">
        <v>16</v>
      </c>
      <c r="L4863" t="s">
        <v>4467</v>
      </c>
      <c r="M4863">
        <v>0.50501683464491198</v>
      </c>
      <c r="N4863">
        <v>0.89817932508787002</v>
      </c>
    </row>
    <row r="4864" spans="1:14">
      <c r="A4864" t="s">
        <v>4389</v>
      </c>
      <c r="B4864">
        <v>7</v>
      </c>
      <c r="C4864">
        <v>69221140</v>
      </c>
      <c r="D4864">
        <v>68686127</v>
      </c>
      <c r="E4864" t="s">
        <v>5197</v>
      </c>
      <c r="F4864">
        <v>0</v>
      </c>
      <c r="G4864" t="s">
        <v>5247</v>
      </c>
      <c r="H4864" t="s">
        <v>9917</v>
      </c>
      <c r="I4864" t="s">
        <v>14</v>
      </c>
      <c r="J4864" t="s">
        <v>4262</v>
      </c>
      <c r="K4864">
        <v>16</v>
      </c>
      <c r="L4864" t="s">
        <v>5247</v>
      </c>
      <c r="M4864">
        <v>0</v>
      </c>
      <c r="N4864">
        <v>0.193607680534436</v>
      </c>
    </row>
    <row r="4865" spans="1:14">
      <c r="A4865" t="s">
        <v>4390</v>
      </c>
      <c r="B4865">
        <v>7</v>
      </c>
      <c r="C4865">
        <v>84999673</v>
      </c>
      <c r="D4865">
        <v>84628989</v>
      </c>
      <c r="E4865" t="s">
        <v>5198</v>
      </c>
      <c r="F4865">
        <v>0.16</v>
      </c>
      <c r="G4865" t="s">
        <v>5247</v>
      </c>
      <c r="H4865" t="s">
        <v>9918</v>
      </c>
      <c r="I4865" t="s">
        <v>14</v>
      </c>
      <c r="J4865" t="s">
        <v>4262</v>
      </c>
      <c r="K4865">
        <v>16</v>
      </c>
      <c r="L4865" t="s">
        <v>4545</v>
      </c>
      <c r="M4865">
        <v>5.1602574492917601E-2</v>
      </c>
      <c r="N4865">
        <v>0.40005064827049902</v>
      </c>
    </row>
    <row r="4866" spans="1:14">
      <c r="A4866" t="s">
        <v>4391</v>
      </c>
      <c r="B4866">
        <v>8</v>
      </c>
      <c r="C4866">
        <v>25784248</v>
      </c>
      <c r="D4866">
        <v>25641764</v>
      </c>
      <c r="E4866" t="s">
        <v>5196</v>
      </c>
      <c r="F4866">
        <v>0</v>
      </c>
      <c r="G4866" t="s">
        <v>5247</v>
      </c>
      <c r="H4866" t="s">
        <v>5246</v>
      </c>
      <c r="I4866" t="s">
        <v>13</v>
      </c>
      <c r="J4866" t="s">
        <v>4262</v>
      </c>
      <c r="K4866">
        <v>5</v>
      </c>
      <c r="L4866" t="s">
        <v>5247</v>
      </c>
      <c r="M4866">
        <v>3.1392529421349397E-17</v>
      </c>
      <c r="N4866">
        <v>0.43448246478317498</v>
      </c>
    </row>
    <row r="4867" spans="1:14">
      <c r="A4867" t="s">
        <v>4391</v>
      </c>
      <c r="B4867">
        <v>8</v>
      </c>
      <c r="C4867">
        <v>25784248</v>
      </c>
      <c r="D4867">
        <v>25641764</v>
      </c>
      <c r="E4867" t="s">
        <v>5196</v>
      </c>
      <c r="F4867">
        <v>0.59</v>
      </c>
      <c r="G4867" t="s">
        <v>5247</v>
      </c>
      <c r="H4867" t="s">
        <v>9919</v>
      </c>
      <c r="I4867" t="s">
        <v>14</v>
      </c>
      <c r="J4867" t="s">
        <v>4262</v>
      </c>
      <c r="K4867">
        <v>17</v>
      </c>
      <c r="L4867" t="s">
        <v>4468</v>
      </c>
      <c r="M4867">
        <v>0.36160546713990799</v>
      </c>
      <c r="N4867">
        <v>0.78521726855849805</v>
      </c>
    </row>
    <row r="4868" spans="1:14">
      <c r="A4868" t="s">
        <v>4394</v>
      </c>
      <c r="B4868">
        <v>4</v>
      </c>
      <c r="C4868">
        <v>144947218</v>
      </c>
      <c r="D4868">
        <v>145868370</v>
      </c>
      <c r="E4868" t="s">
        <v>5195</v>
      </c>
      <c r="F4868">
        <v>0.62</v>
      </c>
      <c r="G4868" t="s">
        <v>5247</v>
      </c>
      <c r="H4868" t="s">
        <v>9920</v>
      </c>
      <c r="I4868" t="s">
        <v>10</v>
      </c>
      <c r="J4868" t="s">
        <v>4262</v>
      </c>
      <c r="K4868">
        <v>6</v>
      </c>
      <c r="L4868" t="s">
        <v>4522</v>
      </c>
      <c r="M4868">
        <v>0.266310159102434</v>
      </c>
      <c r="N4868">
        <v>0.88000961180104698</v>
      </c>
    </row>
    <row r="4869" spans="1:14">
      <c r="A4869" t="s">
        <v>4394</v>
      </c>
      <c r="B4869">
        <v>4</v>
      </c>
      <c r="C4869">
        <v>144947218</v>
      </c>
      <c r="D4869">
        <v>145868370</v>
      </c>
      <c r="E4869" t="s">
        <v>5195</v>
      </c>
      <c r="F4869">
        <v>0.33</v>
      </c>
      <c r="G4869" t="s">
        <v>5247</v>
      </c>
      <c r="H4869" t="s">
        <v>9921</v>
      </c>
      <c r="I4869" t="s">
        <v>14</v>
      </c>
      <c r="J4869" t="s">
        <v>4262</v>
      </c>
      <c r="K4869">
        <v>16</v>
      </c>
      <c r="L4869" t="s">
        <v>4487</v>
      </c>
      <c r="M4869">
        <v>0.15341403634209599</v>
      </c>
      <c r="N4869">
        <v>0.57241257503961196</v>
      </c>
    </row>
    <row r="4870" spans="1:14">
      <c r="A4870" t="s">
        <v>4395</v>
      </c>
      <c r="B4870">
        <v>10</v>
      </c>
      <c r="C4870">
        <v>62048716</v>
      </c>
      <c r="D4870">
        <v>63808475</v>
      </c>
      <c r="E4870" t="s">
        <v>5197</v>
      </c>
      <c r="F4870">
        <v>0</v>
      </c>
      <c r="G4870" t="s">
        <v>5247</v>
      </c>
      <c r="H4870" t="s">
        <v>9922</v>
      </c>
      <c r="I4870" t="s">
        <v>14</v>
      </c>
      <c r="J4870" t="s">
        <v>4262</v>
      </c>
      <c r="K4870">
        <v>16</v>
      </c>
      <c r="L4870" t="s">
        <v>5247</v>
      </c>
      <c r="M4870">
        <v>0</v>
      </c>
      <c r="N4870">
        <v>0.193607680534436</v>
      </c>
    </row>
    <row r="4871" spans="1:14">
      <c r="A4871" t="s">
        <v>4396</v>
      </c>
      <c r="B4871">
        <v>13</v>
      </c>
      <c r="C4871">
        <v>50647482</v>
      </c>
      <c r="D4871">
        <v>51221618</v>
      </c>
      <c r="E4871" t="s">
        <v>5196</v>
      </c>
      <c r="F4871">
        <v>0.88</v>
      </c>
      <c r="G4871" t="s">
        <v>5247</v>
      </c>
      <c r="H4871" t="s">
        <v>9923</v>
      </c>
      <c r="I4871" t="s">
        <v>10</v>
      </c>
      <c r="J4871" t="s">
        <v>4262</v>
      </c>
      <c r="K4871">
        <v>7</v>
      </c>
      <c r="L4871" t="s">
        <v>4470</v>
      </c>
      <c r="M4871">
        <v>0.50967091339066495</v>
      </c>
      <c r="N4871">
        <v>0.98103795595865295</v>
      </c>
    </row>
    <row r="4872" spans="1:14">
      <c r="A4872" t="s">
        <v>4396</v>
      </c>
      <c r="B4872">
        <v>13</v>
      </c>
      <c r="C4872">
        <v>50647482</v>
      </c>
      <c r="D4872">
        <v>51221618</v>
      </c>
      <c r="E4872" t="s">
        <v>5196</v>
      </c>
      <c r="F4872">
        <v>0.99</v>
      </c>
      <c r="G4872" t="s">
        <v>5247</v>
      </c>
      <c r="H4872" t="s">
        <v>9924</v>
      </c>
      <c r="I4872" t="s">
        <v>13</v>
      </c>
      <c r="J4872" t="s">
        <v>4262</v>
      </c>
      <c r="K4872">
        <v>7</v>
      </c>
      <c r="L4872" t="s">
        <v>4521</v>
      </c>
      <c r="M4872">
        <v>0.63293207283944197</v>
      </c>
      <c r="N4872">
        <v>0.99982410079520501</v>
      </c>
    </row>
    <row r="4873" spans="1:14">
      <c r="A4873" t="s">
        <v>4396</v>
      </c>
      <c r="B4873">
        <v>13</v>
      </c>
      <c r="C4873">
        <v>50647482</v>
      </c>
      <c r="D4873">
        <v>51221618</v>
      </c>
      <c r="E4873" t="s">
        <v>5196</v>
      </c>
      <c r="F4873">
        <v>0.97</v>
      </c>
      <c r="G4873" t="s">
        <v>5247</v>
      </c>
      <c r="H4873" t="s">
        <v>9925</v>
      </c>
      <c r="I4873" t="s">
        <v>14</v>
      </c>
      <c r="J4873" t="s">
        <v>4262</v>
      </c>
      <c r="K4873">
        <v>16</v>
      </c>
      <c r="L4873" t="s">
        <v>4472</v>
      </c>
      <c r="M4873">
        <v>0.76104598851611505</v>
      </c>
      <c r="N4873">
        <v>0.99696279178151403</v>
      </c>
    </row>
    <row r="4874" spans="1:14">
      <c r="A4874" t="s">
        <v>4399</v>
      </c>
      <c r="B4874">
        <v>15</v>
      </c>
      <c r="C4874">
        <v>93485924</v>
      </c>
      <c r="D4874">
        <v>94029153</v>
      </c>
      <c r="E4874" t="s">
        <v>5195</v>
      </c>
      <c r="F4874">
        <v>0.09</v>
      </c>
      <c r="G4874" t="s">
        <v>5247</v>
      </c>
      <c r="H4874" t="s">
        <v>9926</v>
      </c>
      <c r="I4874" t="s">
        <v>14</v>
      </c>
      <c r="J4874" t="s">
        <v>4262</v>
      </c>
      <c r="K4874">
        <v>16</v>
      </c>
      <c r="L4874" t="s">
        <v>4562</v>
      </c>
      <c r="M4874">
        <v>2.0525132161091801E-2</v>
      </c>
      <c r="N4874">
        <v>0.31823316587714601</v>
      </c>
    </row>
    <row r="4875" spans="1:14">
      <c r="A4875" t="s">
        <v>4400</v>
      </c>
      <c r="B4875">
        <v>15</v>
      </c>
      <c r="C4875">
        <v>74788344</v>
      </c>
      <c r="D4875">
        <v>75080685</v>
      </c>
      <c r="E4875" t="s">
        <v>5196</v>
      </c>
      <c r="F4875">
        <v>0.44</v>
      </c>
      <c r="G4875" t="s">
        <v>5247</v>
      </c>
      <c r="H4875" t="s">
        <v>9927</v>
      </c>
      <c r="I4875" t="s">
        <v>13</v>
      </c>
      <c r="J4875" t="s">
        <v>4262</v>
      </c>
      <c r="K4875">
        <v>5</v>
      </c>
      <c r="L4875" t="s">
        <v>4466</v>
      </c>
      <c r="M4875">
        <v>0.13783721668705201</v>
      </c>
      <c r="N4875">
        <v>0.79430067908692903</v>
      </c>
    </row>
    <row r="4876" spans="1:14">
      <c r="A4876" t="s">
        <v>4400</v>
      </c>
      <c r="B4876">
        <v>15</v>
      </c>
      <c r="C4876">
        <v>74788344</v>
      </c>
      <c r="D4876">
        <v>75080685</v>
      </c>
      <c r="E4876" t="s">
        <v>5196</v>
      </c>
      <c r="F4876">
        <v>0.38</v>
      </c>
      <c r="G4876" t="s">
        <v>5247</v>
      </c>
      <c r="H4876" t="s">
        <v>9928</v>
      </c>
      <c r="I4876" t="s">
        <v>14</v>
      </c>
      <c r="J4876" t="s">
        <v>4262</v>
      </c>
      <c r="K4876">
        <v>16</v>
      </c>
      <c r="L4876" t="s">
        <v>4441</v>
      </c>
      <c r="M4876">
        <v>0.18839871074100001</v>
      </c>
      <c r="N4876">
        <v>0.61806713258726498</v>
      </c>
    </row>
    <row r="4877" spans="1:14">
      <c r="A4877" t="s">
        <v>4401</v>
      </c>
      <c r="B4877">
        <v>15</v>
      </c>
      <c r="C4877">
        <v>67369446</v>
      </c>
      <c r="D4877">
        <v>67661784</v>
      </c>
      <c r="E4877" t="s">
        <v>5196</v>
      </c>
      <c r="F4877">
        <v>0.13</v>
      </c>
      <c r="G4877" t="s">
        <v>5247</v>
      </c>
      <c r="H4877" t="s">
        <v>9929</v>
      </c>
      <c r="I4877" t="s">
        <v>14</v>
      </c>
      <c r="J4877" t="s">
        <v>4262</v>
      </c>
      <c r="K4877">
        <v>16</v>
      </c>
      <c r="L4877" t="s">
        <v>4456</v>
      </c>
      <c r="M4877">
        <v>3.7231133725714703E-2</v>
      </c>
      <c r="N4877">
        <v>0.36603854986976803</v>
      </c>
    </row>
    <row r="4878" spans="1:14">
      <c r="A4878" t="s">
        <v>4402</v>
      </c>
      <c r="B4878">
        <v>17</v>
      </c>
      <c r="C4878">
        <v>4077772</v>
      </c>
      <c r="D4878">
        <v>3981066</v>
      </c>
      <c r="E4878" t="s">
        <v>5195</v>
      </c>
      <c r="F4878">
        <v>0</v>
      </c>
      <c r="G4878" t="s">
        <v>5247</v>
      </c>
      <c r="H4878" t="s">
        <v>9930</v>
      </c>
      <c r="I4878" t="s">
        <v>14</v>
      </c>
      <c r="J4878" t="s">
        <v>4262</v>
      </c>
      <c r="K4878">
        <v>16</v>
      </c>
      <c r="L4878" t="s">
        <v>5247</v>
      </c>
      <c r="M4878">
        <v>0</v>
      </c>
      <c r="N4878">
        <v>0.193607680534436</v>
      </c>
    </row>
    <row r="4879" spans="1:14">
      <c r="A4879" t="s">
        <v>4403</v>
      </c>
      <c r="B4879">
        <v>17</v>
      </c>
      <c r="C4879">
        <v>48002867</v>
      </c>
      <c r="D4879">
        <v>46080233</v>
      </c>
      <c r="E4879" t="s">
        <v>5197</v>
      </c>
      <c r="F4879">
        <v>0.05</v>
      </c>
      <c r="G4879" t="s">
        <v>5247</v>
      </c>
      <c r="H4879" t="s">
        <v>9931</v>
      </c>
      <c r="I4879" t="s">
        <v>14</v>
      </c>
      <c r="J4879" t="s">
        <v>4262</v>
      </c>
      <c r="K4879">
        <v>16</v>
      </c>
      <c r="L4879" t="s">
        <v>4544</v>
      </c>
      <c r="M4879">
        <v>7.5593352321114398E-3</v>
      </c>
      <c r="N4879">
        <v>0.26668757724888098</v>
      </c>
    </row>
    <row r="4880" spans="1:14">
      <c r="A4880" t="s">
        <v>4404</v>
      </c>
      <c r="B4880">
        <v>17</v>
      </c>
      <c r="C4880">
        <v>17527894</v>
      </c>
      <c r="D4880">
        <v>17431208</v>
      </c>
      <c r="E4880" t="s">
        <v>5196</v>
      </c>
      <c r="F4880">
        <v>0</v>
      </c>
      <c r="G4880" t="s">
        <v>5247</v>
      </c>
      <c r="H4880" t="s">
        <v>7299</v>
      </c>
      <c r="I4880" t="s">
        <v>14</v>
      </c>
      <c r="J4880" t="s">
        <v>4262</v>
      </c>
      <c r="K4880">
        <v>16</v>
      </c>
      <c r="L4880" t="s">
        <v>5247</v>
      </c>
      <c r="M4880">
        <v>0</v>
      </c>
      <c r="N4880">
        <v>0.193607680534436</v>
      </c>
    </row>
    <row r="4881" spans="1:14">
      <c r="A4881" t="s">
        <v>4405</v>
      </c>
      <c r="B4881">
        <v>19</v>
      </c>
      <c r="C4881">
        <v>55487775</v>
      </c>
      <c r="D4881">
        <v>55999142</v>
      </c>
      <c r="E4881" t="s">
        <v>5197</v>
      </c>
      <c r="F4881">
        <v>0.34</v>
      </c>
      <c r="G4881" t="s">
        <v>5247</v>
      </c>
      <c r="H4881" t="s">
        <v>9932</v>
      </c>
      <c r="I4881" t="s">
        <v>10</v>
      </c>
      <c r="J4881" t="s">
        <v>4262</v>
      </c>
      <c r="K4881">
        <v>7</v>
      </c>
      <c r="L4881" t="s">
        <v>4565</v>
      </c>
      <c r="M4881">
        <v>0.109071884469361</v>
      </c>
      <c r="N4881">
        <v>0.68431385475197903</v>
      </c>
    </row>
    <row r="4882" spans="1:14">
      <c r="A4882" t="s">
        <v>4405</v>
      </c>
      <c r="B4882">
        <v>19</v>
      </c>
      <c r="C4882">
        <v>55487775</v>
      </c>
      <c r="D4882">
        <v>55999142</v>
      </c>
      <c r="E4882" t="s">
        <v>5197</v>
      </c>
      <c r="F4882">
        <v>0.47</v>
      </c>
      <c r="G4882" t="s">
        <v>5247</v>
      </c>
      <c r="H4882" t="s">
        <v>9933</v>
      </c>
      <c r="I4882" t="s">
        <v>14</v>
      </c>
      <c r="J4882" t="s">
        <v>4262</v>
      </c>
      <c r="K4882">
        <v>16</v>
      </c>
      <c r="L4882" t="s">
        <v>4471</v>
      </c>
      <c r="M4882">
        <v>0.25612343630935402</v>
      </c>
      <c r="N4882">
        <v>0.695493024522712</v>
      </c>
    </row>
    <row r="4883" spans="1:14">
      <c r="A4883" t="s">
        <v>4406</v>
      </c>
      <c r="B4883">
        <v>1</v>
      </c>
      <c r="C4883">
        <v>155018913</v>
      </c>
      <c r="D4883">
        <v>154991389</v>
      </c>
      <c r="E4883" t="s">
        <v>5195</v>
      </c>
      <c r="F4883">
        <v>0.71</v>
      </c>
      <c r="G4883" t="s">
        <v>5247</v>
      </c>
      <c r="H4883" t="s">
        <v>9934</v>
      </c>
      <c r="I4883" t="s">
        <v>14</v>
      </c>
      <c r="J4883" t="s">
        <v>4262</v>
      </c>
      <c r="K4883">
        <v>16</v>
      </c>
      <c r="L4883" t="s">
        <v>4526</v>
      </c>
      <c r="M4883">
        <v>0.46558551503246498</v>
      </c>
      <c r="N4883">
        <v>0.87309925914307196</v>
      </c>
    </row>
    <row r="4884" spans="1:14">
      <c r="A4884" t="s">
        <v>4407</v>
      </c>
      <c r="B4884">
        <v>21</v>
      </c>
      <c r="C4884">
        <v>34223520</v>
      </c>
      <c r="D4884">
        <v>35595821</v>
      </c>
      <c r="E4884" t="s">
        <v>5198</v>
      </c>
      <c r="F4884">
        <v>0</v>
      </c>
      <c r="G4884" t="s">
        <v>5247</v>
      </c>
      <c r="H4884" t="s">
        <v>9935</v>
      </c>
      <c r="I4884" t="s">
        <v>14</v>
      </c>
      <c r="J4884" t="s">
        <v>4262</v>
      </c>
      <c r="K4884">
        <v>16</v>
      </c>
      <c r="L4884" t="s">
        <v>5247</v>
      </c>
      <c r="M4884">
        <v>0</v>
      </c>
      <c r="N4884">
        <v>0.193607680534436</v>
      </c>
    </row>
    <row r="4885" spans="1:14">
      <c r="A4885" t="s">
        <v>4408</v>
      </c>
      <c r="B4885">
        <v>6</v>
      </c>
      <c r="C4885">
        <v>84686401</v>
      </c>
      <c r="D4885">
        <v>85396119</v>
      </c>
      <c r="E4885" t="s">
        <v>5196</v>
      </c>
      <c r="F4885">
        <v>0.6</v>
      </c>
      <c r="G4885" t="s">
        <v>5247</v>
      </c>
      <c r="H4885" t="s">
        <v>9936</v>
      </c>
      <c r="I4885" t="s">
        <v>14</v>
      </c>
      <c r="J4885" t="s">
        <v>4262</v>
      </c>
      <c r="K4885">
        <v>16</v>
      </c>
      <c r="L4885" t="s">
        <v>4486</v>
      </c>
      <c r="M4885">
        <v>0.36421214799474599</v>
      </c>
      <c r="N4885">
        <v>0.79706631589836696</v>
      </c>
    </row>
    <row r="4886" spans="1:14">
      <c r="A4886" t="s">
        <v>4409</v>
      </c>
      <c r="B4886">
        <v>13</v>
      </c>
      <c r="C4886">
        <v>110380486</v>
      </c>
      <c r="D4886">
        <v>111032833</v>
      </c>
      <c r="E4886" t="s">
        <v>5197</v>
      </c>
      <c r="F4886">
        <v>0.84</v>
      </c>
      <c r="G4886" t="s">
        <v>5247</v>
      </c>
      <c r="H4886" t="s">
        <v>9937</v>
      </c>
      <c r="I4886" t="s">
        <v>14</v>
      </c>
      <c r="J4886" t="s">
        <v>4262</v>
      </c>
      <c r="K4886">
        <v>16</v>
      </c>
      <c r="L4886" t="s">
        <v>4451</v>
      </c>
      <c r="M4886">
        <v>0.59994935172950103</v>
      </c>
      <c r="N4886">
        <v>0.94839742550708295</v>
      </c>
    </row>
    <row r="4887" spans="1:14">
      <c r="A4887" t="s">
        <v>4410</v>
      </c>
      <c r="B4887">
        <v>8</v>
      </c>
      <c r="C4887">
        <v>23753126</v>
      </c>
      <c r="D4887">
        <v>23610639</v>
      </c>
      <c r="E4887" t="s">
        <v>5196</v>
      </c>
      <c r="F4887">
        <v>0.61</v>
      </c>
      <c r="G4887" t="s">
        <v>5247</v>
      </c>
      <c r="H4887" t="s">
        <v>9938</v>
      </c>
      <c r="I4887" t="s">
        <v>14</v>
      </c>
      <c r="J4887" t="s">
        <v>4262</v>
      </c>
      <c r="K4887">
        <v>16</v>
      </c>
      <c r="L4887" t="s">
        <v>4452</v>
      </c>
      <c r="M4887">
        <v>0.37303483850642699</v>
      </c>
      <c r="N4887">
        <v>0.80437147177599699</v>
      </c>
    </row>
    <row r="4888" spans="1:14">
      <c r="A4888" t="s">
        <v>4411</v>
      </c>
      <c r="B4888">
        <v>2</v>
      </c>
      <c r="C4888">
        <v>238827723</v>
      </c>
      <c r="D4888">
        <v>239736364</v>
      </c>
      <c r="E4888" t="s">
        <v>5197</v>
      </c>
      <c r="F4888">
        <v>0.56000000000000005</v>
      </c>
      <c r="G4888" t="s">
        <v>5247</v>
      </c>
      <c r="H4888" t="s">
        <v>9939</v>
      </c>
      <c r="I4888" t="s">
        <v>14</v>
      </c>
      <c r="J4888" t="s">
        <v>4262</v>
      </c>
      <c r="K4888">
        <v>16</v>
      </c>
      <c r="L4888" t="s">
        <v>4453</v>
      </c>
      <c r="M4888">
        <v>0.329660255894415</v>
      </c>
      <c r="N4888">
        <v>0.76710682244145301</v>
      </c>
    </row>
    <row r="4889" spans="1:14">
      <c r="A4889" t="s">
        <v>4412</v>
      </c>
      <c r="B4889">
        <v>3</v>
      </c>
      <c r="C4889">
        <v>129596988</v>
      </c>
      <c r="D4889">
        <v>129315831</v>
      </c>
      <c r="E4889" t="s">
        <v>5197</v>
      </c>
      <c r="F4889">
        <v>0.63</v>
      </c>
      <c r="G4889" t="s">
        <v>5247</v>
      </c>
      <c r="H4889" t="s">
        <v>9940</v>
      </c>
      <c r="I4889" t="s">
        <v>14</v>
      </c>
      <c r="J4889" t="s">
        <v>4262</v>
      </c>
      <c r="K4889">
        <v>16</v>
      </c>
      <c r="L4889" t="s">
        <v>4480</v>
      </c>
      <c r="M4889">
        <v>0.39090711596247002</v>
      </c>
      <c r="N4889">
        <v>0.81875488709857702</v>
      </c>
    </row>
    <row r="4890" spans="1:14">
      <c r="A4890" t="s">
        <v>4413</v>
      </c>
      <c r="B4890">
        <v>3</v>
      </c>
      <c r="C4890">
        <v>12260963</v>
      </c>
      <c r="D4890">
        <v>12302462</v>
      </c>
      <c r="E4890" t="s">
        <v>5195</v>
      </c>
      <c r="F4890">
        <v>0.99</v>
      </c>
      <c r="G4890" t="s">
        <v>5247</v>
      </c>
      <c r="H4890" t="s">
        <v>9941</v>
      </c>
      <c r="I4890" t="s">
        <v>10</v>
      </c>
      <c r="J4890" t="s">
        <v>4262</v>
      </c>
      <c r="K4890">
        <v>6</v>
      </c>
      <c r="L4890" t="s">
        <v>4521</v>
      </c>
      <c r="M4890">
        <v>0.59762391424407302</v>
      </c>
      <c r="N4890">
        <v>0.99984848361180501</v>
      </c>
    </row>
    <row r="4891" spans="1:14">
      <c r="A4891" t="s">
        <v>4413</v>
      </c>
      <c r="B4891">
        <v>3</v>
      </c>
      <c r="C4891">
        <v>12260963</v>
      </c>
      <c r="D4891">
        <v>12302462</v>
      </c>
      <c r="E4891" t="s">
        <v>5195</v>
      </c>
      <c r="F4891">
        <v>0.83</v>
      </c>
      <c r="G4891" t="s">
        <v>5247</v>
      </c>
      <c r="H4891" t="s">
        <v>9942</v>
      </c>
      <c r="I4891" t="s">
        <v>13</v>
      </c>
      <c r="J4891" t="s">
        <v>4262</v>
      </c>
      <c r="K4891">
        <v>6</v>
      </c>
      <c r="L4891" t="s">
        <v>4518</v>
      </c>
      <c r="M4891">
        <v>0.43348039252117598</v>
      </c>
      <c r="N4891">
        <v>0.96889897746339504</v>
      </c>
    </row>
    <row r="4892" spans="1:14">
      <c r="A4892" t="s">
        <v>4413</v>
      </c>
      <c r="B4892">
        <v>3</v>
      </c>
      <c r="C4892">
        <v>12260963</v>
      </c>
      <c r="D4892">
        <v>12302462</v>
      </c>
      <c r="E4892" t="s">
        <v>5195</v>
      </c>
      <c r="F4892">
        <v>0.79</v>
      </c>
      <c r="G4892" t="s">
        <v>5247</v>
      </c>
      <c r="H4892" t="s">
        <v>9943</v>
      </c>
      <c r="I4892" t="s">
        <v>14</v>
      </c>
      <c r="J4892" t="s">
        <v>4262</v>
      </c>
      <c r="K4892">
        <v>16</v>
      </c>
      <c r="L4892" t="s">
        <v>4542</v>
      </c>
      <c r="M4892">
        <v>0.54604559112231998</v>
      </c>
      <c r="N4892">
        <v>0.92166195416770602</v>
      </c>
    </row>
    <row r="4893" spans="1:14">
      <c r="A4893" t="s">
        <v>4417</v>
      </c>
      <c r="B4893">
        <v>3</v>
      </c>
      <c r="C4893">
        <v>169255014</v>
      </c>
      <c r="D4893">
        <v>168972802</v>
      </c>
      <c r="E4893" t="s">
        <v>5196</v>
      </c>
      <c r="F4893">
        <v>0.27</v>
      </c>
      <c r="G4893" t="s">
        <v>5247</v>
      </c>
      <c r="H4893" t="s">
        <v>9944</v>
      </c>
      <c r="I4893" t="s">
        <v>10</v>
      </c>
      <c r="J4893" t="s">
        <v>4262</v>
      </c>
      <c r="K4893">
        <v>5</v>
      </c>
      <c r="L4893" t="s">
        <v>4541</v>
      </c>
      <c r="M4893">
        <v>6.0701776889939399E-2</v>
      </c>
      <c r="N4893">
        <v>0.67916015691032094</v>
      </c>
    </row>
    <row r="4894" spans="1:14">
      <c r="A4894" t="s">
        <v>4417</v>
      </c>
      <c r="B4894">
        <v>3</v>
      </c>
      <c r="C4894">
        <v>169255014</v>
      </c>
      <c r="D4894">
        <v>168972802</v>
      </c>
      <c r="E4894" t="s">
        <v>5196</v>
      </c>
      <c r="F4894">
        <v>0.49</v>
      </c>
      <c r="G4894" t="s">
        <v>5247</v>
      </c>
      <c r="H4894" t="s">
        <v>9945</v>
      </c>
      <c r="I4894" t="s">
        <v>14</v>
      </c>
      <c r="J4894" t="s">
        <v>4262</v>
      </c>
      <c r="K4894">
        <v>16</v>
      </c>
      <c r="L4894" t="s">
        <v>4510</v>
      </c>
      <c r="M4894">
        <v>0.27196719773616401</v>
      </c>
      <c r="N4894">
        <v>0.71190495587452496</v>
      </c>
    </row>
    <row r="4895" spans="1:14">
      <c r="A4895" t="s">
        <v>4418</v>
      </c>
      <c r="B4895">
        <v>17</v>
      </c>
      <c r="C4895">
        <v>75234761</v>
      </c>
      <c r="D4895">
        <v>73230856</v>
      </c>
      <c r="E4895" t="s">
        <v>5195</v>
      </c>
      <c r="F4895">
        <v>0.42</v>
      </c>
      <c r="G4895" t="s">
        <v>5247</v>
      </c>
      <c r="H4895" t="s">
        <v>9946</v>
      </c>
      <c r="I4895" t="s">
        <v>10</v>
      </c>
      <c r="J4895" t="s">
        <v>4262</v>
      </c>
      <c r="K4895">
        <v>7</v>
      </c>
      <c r="L4895" t="s">
        <v>4508</v>
      </c>
      <c r="M4895">
        <v>0.153188147866923</v>
      </c>
      <c r="N4895">
        <v>0.74350472174374704</v>
      </c>
    </row>
    <row r="4896" spans="1:14">
      <c r="A4896" t="s">
        <v>4418</v>
      </c>
      <c r="B4896">
        <v>17</v>
      </c>
      <c r="C4896">
        <v>75234761</v>
      </c>
      <c r="D4896">
        <v>73230856</v>
      </c>
      <c r="E4896" t="s">
        <v>5195</v>
      </c>
      <c r="F4896">
        <v>0.57999999999999996</v>
      </c>
      <c r="G4896" t="s">
        <v>5247</v>
      </c>
      <c r="H4896" t="s">
        <v>9947</v>
      </c>
      <c r="I4896" t="s">
        <v>13</v>
      </c>
      <c r="J4896" t="s">
        <v>4262</v>
      </c>
      <c r="K4896">
        <v>7</v>
      </c>
      <c r="L4896" t="s">
        <v>4461</v>
      </c>
      <c r="M4896">
        <v>0.25649527825625301</v>
      </c>
      <c r="N4896">
        <v>0.84681185213307697</v>
      </c>
    </row>
    <row r="4897" spans="1:14">
      <c r="A4897" t="s">
        <v>4418</v>
      </c>
      <c r="B4897">
        <v>17</v>
      </c>
      <c r="C4897">
        <v>75234761</v>
      </c>
      <c r="D4897">
        <v>73230856</v>
      </c>
      <c r="E4897" t="s">
        <v>5195</v>
      </c>
      <c r="F4897">
        <v>0.81</v>
      </c>
      <c r="G4897" t="s">
        <v>5247</v>
      </c>
      <c r="H4897" t="s">
        <v>9948</v>
      </c>
      <c r="I4897" t="s">
        <v>14</v>
      </c>
      <c r="J4897" t="s">
        <v>4262</v>
      </c>
      <c r="K4897">
        <v>16</v>
      </c>
      <c r="L4897" t="s">
        <v>4513</v>
      </c>
      <c r="M4897">
        <v>0.56722925081987297</v>
      </c>
      <c r="N4897">
        <v>0.93273398724877699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6AA6-87A8-7C4C-8D95-68CB5C26B927}">
  <dimension ref="A1:AZ272"/>
  <sheetViews>
    <sheetView topLeftCell="AA140" zoomScale="61" zoomScaleNormal="81" workbookViewId="0">
      <selection activeCell="AK193" sqref="AK193"/>
    </sheetView>
  </sheetViews>
  <sheetFormatPr baseColWidth="10" defaultRowHeight="16"/>
  <cols>
    <col min="8" max="8" width="25.1640625" bestFit="1" customWidth="1"/>
    <col min="9" max="9" width="19.1640625" bestFit="1" customWidth="1"/>
    <col min="11" max="11" width="41" customWidth="1"/>
    <col min="16" max="16" width="16" bestFit="1" customWidth="1"/>
    <col min="17" max="17" width="30.83203125" customWidth="1"/>
    <col min="35" max="35" width="22.83203125" bestFit="1" customWidth="1"/>
    <col min="36" max="36" width="20.33203125" customWidth="1"/>
    <col min="37" max="37" width="20.83203125" customWidth="1"/>
    <col min="39" max="39" width="40.33203125" customWidth="1"/>
    <col min="43" max="43" width="22" customWidth="1"/>
    <col min="44" max="44" width="24.6640625" customWidth="1"/>
  </cols>
  <sheetData>
    <row r="1" spans="1:52">
      <c r="A1" s="207" t="s">
        <v>89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AB1" s="206" t="s">
        <v>90</v>
      </c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</row>
    <row r="2" spans="1:52" ht="68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9949</v>
      </c>
      <c r="G2" s="71" t="s">
        <v>10355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122" t="s">
        <v>5179</v>
      </c>
      <c r="W2" s="122" t="s">
        <v>5100</v>
      </c>
      <c r="X2" s="122" t="s">
        <v>5101</v>
      </c>
      <c r="Y2" s="122" t="s">
        <v>5102</v>
      </c>
      <c r="AB2" s="22" t="s">
        <v>0</v>
      </c>
      <c r="AC2" s="22" t="s">
        <v>1</v>
      </c>
      <c r="AD2" s="22" t="s">
        <v>2</v>
      </c>
      <c r="AE2" s="22" t="s">
        <v>3</v>
      </c>
      <c r="AF2" s="22" t="s">
        <v>4</v>
      </c>
      <c r="AG2" s="71" t="s">
        <v>9949</v>
      </c>
      <c r="AH2" s="71" t="s">
        <v>10355</v>
      </c>
      <c r="AI2" s="22" t="s">
        <v>9950</v>
      </c>
      <c r="AJ2" s="22" t="s">
        <v>10356</v>
      </c>
      <c r="AK2" s="22" t="s">
        <v>4570</v>
      </c>
      <c r="AL2" s="22" t="s">
        <v>5</v>
      </c>
      <c r="AM2" s="22" t="s">
        <v>6</v>
      </c>
      <c r="AN2" s="22" t="s">
        <v>7</v>
      </c>
      <c r="AO2" s="22" t="s">
        <v>8</v>
      </c>
      <c r="AP2" s="22" t="s">
        <v>9</v>
      </c>
      <c r="AQ2" s="22" t="s">
        <v>81</v>
      </c>
      <c r="AR2" s="20" t="s">
        <v>92</v>
      </c>
      <c r="AS2" s="20" t="s">
        <v>4435</v>
      </c>
      <c r="AT2" s="20" t="s">
        <v>4437</v>
      </c>
      <c r="AU2" s="20" t="s">
        <v>4436</v>
      </c>
      <c r="AV2" s="20" t="s">
        <v>4438</v>
      </c>
      <c r="AW2" s="122" t="s">
        <v>5179</v>
      </c>
      <c r="AX2" s="122" t="s">
        <v>5100</v>
      </c>
      <c r="AY2" s="122" t="s">
        <v>5101</v>
      </c>
      <c r="AZ2" s="122" t="s">
        <v>5102</v>
      </c>
    </row>
    <row r="3" spans="1:52" ht="16" customHeight="1">
      <c r="A3" s="9">
        <v>0</v>
      </c>
      <c r="B3" s="9">
        <v>0</v>
      </c>
      <c r="C3" s="9">
        <v>-19.014251390458501</v>
      </c>
      <c r="D3" s="9" t="s">
        <v>10</v>
      </c>
      <c r="E3" s="9" t="s">
        <v>1072</v>
      </c>
      <c r="F3" s="72" t="s">
        <v>5196</v>
      </c>
      <c r="G3" s="72" t="s">
        <v>5198</v>
      </c>
      <c r="H3" s="9" t="s">
        <v>9955</v>
      </c>
      <c r="I3" s="9"/>
      <c r="J3" s="72"/>
      <c r="K3" s="121" t="s">
        <v>10381</v>
      </c>
      <c r="L3" s="9">
        <v>6</v>
      </c>
      <c r="M3" s="9">
        <v>0</v>
      </c>
      <c r="N3" s="9">
        <v>0</v>
      </c>
      <c r="O3" s="10" t="s">
        <v>109</v>
      </c>
      <c r="P3" s="153" t="s">
        <v>83</v>
      </c>
      <c r="Q3" s="158" t="s">
        <v>4552</v>
      </c>
      <c r="R3" s="153" t="s">
        <v>4448</v>
      </c>
      <c r="S3" s="153" t="s">
        <v>4448</v>
      </c>
      <c r="T3" s="153" t="s">
        <v>4448</v>
      </c>
      <c r="U3" s="153" t="s">
        <v>4448</v>
      </c>
      <c r="V3" s="153" t="s">
        <v>5178</v>
      </c>
      <c r="W3" s="67"/>
      <c r="X3" s="67"/>
      <c r="Y3" s="67"/>
      <c r="AB3" s="9">
        <v>0.06</v>
      </c>
      <c r="AC3" s="9">
        <v>0</v>
      </c>
      <c r="AD3" s="9">
        <v>-53.621311787303</v>
      </c>
      <c r="AE3" s="9" t="s">
        <v>10</v>
      </c>
      <c r="AF3" s="9" t="s">
        <v>3605</v>
      </c>
      <c r="AG3" s="144" t="s">
        <v>5196</v>
      </c>
      <c r="AH3" s="144" t="s">
        <v>5198</v>
      </c>
      <c r="AI3" s="9" t="s">
        <v>10120</v>
      </c>
      <c r="AJ3" s="9"/>
      <c r="AK3" s="168" t="s">
        <v>4945</v>
      </c>
      <c r="AL3" s="9" t="s">
        <v>3593</v>
      </c>
      <c r="AM3" s="9">
        <v>6</v>
      </c>
      <c r="AN3" s="9">
        <v>0.06</v>
      </c>
      <c r="AO3" s="9">
        <v>4.78472059018753E-3</v>
      </c>
      <c r="AP3" s="10" t="s">
        <v>213</v>
      </c>
      <c r="AQ3" s="159" t="s">
        <v>4428</v>
      </c>
      <c r="AR3" s="159" t="s">
        <v>4537</v>
      </c>
      <c r="AS3" s="153" t="s">
        <v>4448</v>
      </c>
      <c r="AT3" s="153" t="s">
        <v>4448</v>
      </c>
      <c r="AU3" s="153" t="s">
        <v>4444</v>
      </c>
      <c r="AV3" s="153" t="s">
        <v>4560</v>
      </c>
      <c r="AW3" s="153" t="s">
        <v>5177</v>
      </c>
    </row>
    <row r="4" spans="1:52">
      <c r="A4" s="9">
        <v>0.51</v>
      </c>
      <c r="B4" s="9">
        <v>0</v>
      </c>
      <c r="C4" s="9">
        <v>-595.85509658601404</v>
      </c>
      <c r="D4" s="9" t="s">
        <v>14</v>
      </c>
      <c r="E4" s="9" t="s">
        <v>1072</v>
      </c>
      <c r="F4" s="72" t="s">
        <v>5196</v>
      </c>
      <c r="G4" s="72" t="s">
        <v>5198</v>
      </c>
      <c r="H4" s="9" t="s">
        <v>9955</v>
      </c>
      <c r="I4" s="9"/>
      <c r="J4" s="72"/>
      <c r="K4" s="121" t="s">
        <v>1066</v>
      </c>
      <c r="L4" s="9">
        <v>16</v>
      </c>
      <c r="M4" s="9">
        <v>0.51</v>
      </c>
      <c r="N4" s="10" t="s">
        <v>271</v>
      </c>
      <c r="O4" s="10" t="s">
        <v>272</v>
      </c>
      <c r="P4" s="154"/>
      <c r="Q4" s="159"/>
      <c r="R4" s="154"/>
      <c r="S4" s="154"/>
      <c r="T4" s="154"/>
      <c r="U4" s="154"/>
      <c r="V4" s="154"/>
      <c r="W4" s="67"/>
      <c r="X4" s="67"/>
      <c r="Y4" s="67"/>
      <c r="AB4" s="9">
        <v>0.03</v>
      </c>
      <c r="AC4" s="9">
        <v>0</v>
      </c>
      <c r="AD4" s="9">
        <v>-43.755428216355199</v>
      </c>
      <c r="AE4" s="9" t="s">
        <v>13</v>
      </c>
      <c r="AF4" s="9" t="s">
        <v>3605</v>
      </c>
      <c r="AG4" s="144" t="s">
        <v>5196</v>
      </c>
      <c r="AH4" s="144" t="s">
        <v>5198</v>
      </c>
      <c r="AI4" s="9" t="s">
        <v>10120</v>
      </c>
      <c r="AJ4" s="9"/>
      <c r="AK4" s="168"/>
      <c r="AL4" s="9" t="s">
        <v>3593</v>
      </c>
      <c r="AM4" s="9">
        <v>5</v>
      </c>
      <c r="AN4" s="9">
        <v>0.03</v>
      </c>
      <c r="AO4" s="9">
        <v>1.0891059181564499E-3</v>
      </c>
      <c r="AP4" s="10" t="s">
        <v>484</v>
      </c>
      <c r="AQ4" s="159"/>
      <c r="AR4" s="159"/>
      <c r="AS4" s="154"/>
      <c r="AT4" s="154"/>
      <c r="AU4" s="154"/>
      <c r="AV4" s="154"/>
      <c r="AW4" s="154"/>
    </row>
    <row r="5" spans="1:52" ht="16" customHeight="1">
      <c r="A5" s="49">
        <v>0</v>
      </c>
      <c r="B5" s="49">
        <v>0</v>
      </c>
      <c r="C5" s="49">
        <v>-7.7117821472622499</v>
      </c>
      <c r="D5" s="49" t="s">
        <v>10</v>
      </c>
      <c r="E5" s="49" t="s">
        <v>4017</v>
      </c>
      <c r="F5" s="74" t="s">
        <v>5198</v>
      </c>
      <c r="G5" s="74" t="s">
        <v>5196</v>
      </c>
      <c r="H5" s="49" t="s">
        <v>10120</v>
      </c>
      <c r="I5" s="49"/>
      <c r="J5" s="150" t="s">
        <v>4817</v>
      </c>
      <c r="K5" s="49" t="s">
        <v>3822</v>
      </c>
      <c r="L5" s="49">
        <v>7</v>
      </c>
      <c r="M5" s="49">
        <v>0</v>
      </c>
      <c r="N5" s="49">
        <v>0</v>
      </c>
      <c r="O5" s="112" t="s">
        <v>214</v>
      </c>
      <c r="P5" s="158" t="s">
        <v>4427</v>
      </c>
      <c r="Q5" s="161" t="s">
        <v>4537</v>
      </c>
      <c r="R5" s="153" t="s">
        <v>4448</v>
      </c>
      <c r="S5" s="153" t="s">
        <v>4448</v>
      </c>
      <c r="T5" s="153" t="s">
        <v>4448</v>
      </c>
      <c r="U5" s="153" t="s">
        <v>4448</v>
      </c>
      <c r="V5" s="154"/>
      <c r="W5" s="67"/>
      <c r="X5" s="67"/>
      <c r="Y5" s="67"/>
      <c r="AB5" s="9">
        <v>0.45</v>
      </c>
      <c r="AC5" s="9">
        <v>0</v>
      </c>
      <c r="AD5" s="9">
        <v>-506.73335455139301</v>
      </c>
      <c r="AE5" s="9" t="s">
        <v>14</v>
      </c>
      <c r="AF5" s="9" t="s">
        <v>3605</v>
      </c>
      <c r="AG5" s="144" t="s">
        <v>5196</v>
      </c>
      <c r="AH5" s="144" t="s">
        <v>5198</v>
      </c>
      <c r="AI5" s="9" t="s">
        <v>10120</v>
      </c>
      <c r="AJ5" s="9"/>
      <c r="AK5" s="168"/>
      <c r="AL5" s="9" t="s">
        <v>3593</v>
      </c>
      <c r="AM5" s="9">
        <v>16</v>
      </c>
      <c r="AN5" s="9">
        <v>0.45</v>
      </c>
      <c r="AO5" s="10" t="s">
        <v>233</v>
      </c>
      <c r="AP5" s="10" t="s">
        <v>234</v>
      </c>
      <c r="AQ5" s="159"/>
      <c r="AR5" s="159"/>
      <c r="AS5" s="154"/>
      <c r="AT5" s="154"/>
      <c r="AU5" s="154"/>
      <c r="AV5" s="154"/>
      <c r="AW5" s="154"/>
    </row>
    <row r="6" spans="1:52">
      <c r="A6" s="9">
        <v>0.01</v>
      </c>
      <c r="B6" s="9">
        <v>0</v>
      </c>
      <c r="C6" s="9">
        <v>-23.273699062703599</v>
      </c>
      <c r="D6" s="9" t="s">
        <v>13</v>
      </c>
      <c r="E6" s="9" t="s">
        <v>4017</v>
      </c>
      <c r="F6" s="72" t="s">
        <v>5198</v>
      </c>
      <c r="G6" s="72" t="s">
        <v>5196</v>
      </c>
      <c r="H6" s="9" t="s">
        <v>10120</v>
      </c>
      <c r="I6" s="9"/>
      <c r="J6" s="151"/>
      <c r="K6" s="9" t="s">
        <v>3822</v>
      </c>
      <c r="L6" s="9">
        <v>5</v>
      </c>
      <c r="M6" s="9">
        <v>0.01</v>
      </c>
      <c r="N6" s="10" t="s">
        <v>758</v>
      </c>
      <c r="O6" s="10" t="s">
        <v>759</v>
      </c>
      <c r="P6" s="159"/>
      <c r="Q6" s="162"/>
      <c r="R6" s="154"/>
      <c r="S6" s="154"/>
      <c r="T6" s="154"/>
      <c r="U6" s="154"/>
      <c r="V6" s="154"/>
      <c r="W6" s="67"/>
      <c r="X6" s="67"/>
      <c r="Y6" s="67"/>
      <c r="AB6" s="49">
        <f>1-0.87</f>
        <v>0.13</v>
      </c>
      <c r="AC6" s="49">
        <v>0</v>
      </c>
      <c r="AD6" s="49">
        <v>-51.707624153398903</v>
      </c>
      <c r="AE6" s="49" t="s">
        <v>10</v>
      </c>
      <c r="AF6" s="49" t="s">
        <v>1444</v>
      </c>
      <c r="AG6" s="74" t="s">
        <v>5197</v>
      </c>
      <c r="AH6" s="74" t="s">
        <v>5195</v>
      </c>
      <c r="AI6" s="49" t="s">
        <v>10052</v>
      </c>
      <c r="AJ6" s="117" t="s">
        <v>10354</v>
      </c>
      <c r="AK6" s="173" t="s">
        <v>4665</v>
      </c>
      <c r="AL6" s="49" t="s">
        <v>1106</v>
      </c>
      <c r="AM6" s="49">
        <v>5</v>
      </c>
      <c r="AN6" s="49">
        <v>0.87</v>
      </c>
      <c r="AO6" s="112" t="s">
        <v>1445</v>
      </c>
      <c r="AP6" s="113" t="s">
        <v>1446</v>
      </c>
      <c r="AQ6" s="164" t="s">
        <v>88</v>
      </c>
      <c r="AR6" s="158" t="s">
        <v>4536</v>
      </c>
      <c r="AS6" s="156" t="s">
        <v>4518</v>
      </c>
      <c r="AT6" s="156" t="s">
        <v>4513</v>
      </c>
      <c r="AU6" s="156" t="s">
        <v>4519</v>
      </c>
      <c r="AV6" s="156" t="s">
        <v>4520</v>
      </c>
      <c r="AW6" s="154"/>
    </row>
    <row r="7" spans="1:52">
      <c r="A7" s="42">
        <v>0.42</v>
      </c>
      <c r="B7" s="42">
        <v>0</v>
      </c>
      <c r="C7" s="42">
        <v>-536.77797268502104</v>
      </c>
      <c r="D7" s="42" t="s">
        <v>14</v>
      </c>
      <c r="E7" s="42" t="s">
        <v>4017</v>
      </c>
      <c r="F7" s="115" t="s">
        <v>5198</v>
      </c>
      <c r="G7" s="115" t="s">
        <v>5196</v>
      </c>
      <c r="H7" s="42" t="s">
        <v>10120</v>
      </c>
      <c r="I7" s="42"/>
      <c r="J7" s="152"/>
      <c r="K7" s="42" t="s">
        <v>3822</v>
      </c>
      <c r="L7" s="42">
        <v>16</v>
      </c>
      <c r="M7" s="42">
        <v>0.42</v>
      </c>
      <c r="N7" s="114" t="s">
        <v>228</v>
      </c>
      <c r="O7" s="114" t="s">
        <v>229</v>
      </c>
      <c r="P7" s="160"/>
      <c r="Q7" s="163"/>
      <c r="R7" s="155"/>
      <c r="S7" s="155"/>
      <c r="T7" s="155"/>
      <c r="U7" s="155"/>
      <c r="V7" s="154"/>
      <c r="W7" s="67"/>
      <c r="X7" s="67"/>
      <c r="Y7" s="67"/>
      <c r="AB7" s="9">
        <f>1-0.55</f>
        <v>0.44999999999999996</v>
      </c>
      <c r="AC7" s="9">
        <v>0</v>
      </c>
      <c r="AD7" s="9">
        <v>-43.468546343690903</v>
      </c>
      <c r="AE7" s="9" t="s">
        <v>13</v>
      </c>
      <c r="AF7" s="9" t="s">
        <v>1444</v>
      </c>
      <c r="AG7" s="72" t="s">
        <v>5197</v>
      </c>
      <c r="AH7" s="72" t="s">
        <v>5195</v>
      </c>
      <c r="AI7" s="9" t="s">
        <v>10052</v>
      </c>
      <c r="AJ7" s="44" t="s">
        <v>10354</v>
      </c>
      <c r="AK7" s="168"/>
      <c r="AL7" s="9" t="s">
        <v>1106</v>
      </c>
      <c r="AM7" s="9">
        <v>6</v>
      </c>
      <c r="AN7" s="9">
        <v>0.55000000000000004</v>
      </c>
      <c r="AO7" s="10" t="s">
        <v>1447</v>
      </c>
      <c r="AP7" s="43" t="s">
        <v>1448</v>
      </c>
      <c r="AQ7" s="165"/>
      <c r="AR7" s="159"/>
      <c r="AS7" s="185"/>
      <c r="AT7" s="185"/>
      <c r="AU7" s="185"/>
      <c r="AV7" s="185"/>
      <c r="AW7" s="154"/>
    </row>
    <row r="8" spans="1:52" ht="16" customHeight="1">
      <c r="A8" s="49">
        <v>0</v>
      </c>
      <c r="B8" s="49">
        <v>0</v>
      </c>
      <c r="C8" s="49">
        <v>-0.59296981535658499</v>
      </c>
      <c r="D8" s="49" t="s">
        <v>10</v>
      </c>
      <c r="E8" s="49" t="s">
        <v>60</v>
      </c>
      <c r="F8" s="74" t="s">
        <v>5196</v>
      </c>
      <c r="G8" s="74" t="s">
        <v>5198</v>
      </c>
      <c r="H8" s="49" t="s">
        <v>9954</v>
      </c>
      <c r="I8" s="117" t="s">
        <v>10353</v>
      </c>
      <c r="J8" s="89" t="s">
        <v>4574</v>
      </c>
      <c r="K8" s="49" t="s">
        <v>12</v>
      </c>
      <c r="L8" s="49">
        <v>5</v>
      </c>
      <c r="M8" s="49">
        <v>0</v>
      </c>
      <c r="N8" s="119">
        <v>3.1392529421349298E-17</v>
      </c>
      <c r="O8" s="49">
        <v>0.43448246478317398</v>
      </c>
      <c r="P8" s="153" t="s">
        <v>78</v>
      </c>
      <c r="Q8" s="158" t="s">
        <v>4537</v>
      </c>
      <c r="R8" s="153" t="s">
        <v>4449</v>
      </c>
      <c r="S8" s="153" t="s">
        <v>4444</v>
      </c>
      <c r="T8" s="153" t="s">
        <v>4450</v>
      </c>
      <c r="U8" s="153" t="s">
        <v>4448</v>
      </c>
      <c r="V8" s="154"/>
      <c r="W8" s="67"/>
      <c r="X8" s="67"/>
      <c r="Y8" s="67"/>
      <c r="AB8" s="42">
        <f>1-0.56</f>
        <v>0.43999999999999995</v>
      </c>
      <c r="AC8" s="42">
        <v>0</v>
      </c>
      <c r="AD8" s="42">
        <v>-723.20940533746898</v>
      </c>
      <c r="AE8" s="42" t="s">
        <v>14</v>
      </c>
      <c r="AF8" s="42" t="s">
        <v>1444</v>
      </c>
      <c r="AG8" s="115" t="s">
        <v>5197</v>
      </c>
      <c r="AH8" s="115" t="s">
        <v>5195</v>
      </c>
      <c r="AI8" s="42" t="s">
        <v>10052</v>
      </c>
      <c r="AJ8" s="116" t="s">
        <v>10354</v>
      </c>
      <c r="AK8" s="175"/>
      <c r="AL8" s="42" t="s">
        <v>1106</v>
      </c>
      <c r="AM8" s="42">
        <v>16</v>
      </c>
      <c r="AN8" s="42">
        <v>0.56000000000000005</v>
      </c>
      <c r="AO8" s="114" t="s">
        <v>225</v>
      </c>
      <c r="AP8" s="116">
        <v>0.76710682244145301</v>
      </c>
      <c r="AQ8" s="166"/>
      <c r="AR8" s="160"/>
      <c r="AS8" s="157"/>
      <c r="AT8" s="157"/>
      <c r="AU8" s="157"/>
      <c r="AV8" s="157"/>
      <c r="AW8" s="154"/>
    </row>
    <row r="9" spans="1:52">
      <c r="A9" s="9">
        <v>0.11</v>
      </c>
      <c r="B9" s="9">
        <v>0</v>
      </c>
      <c r="C9" s="9">
        <v>-16.604021202009001</v>
      </c>
      <c r="D9" s="9" t="s">
        <v>13</v>
      </c>
      <c r="E9" s="9" t="s">
        <v>60</v>
      </c>
      <c r="F9" s="72" t="s">
        <v>5196</v>
      </c>
      <c r="G9" s="72" t="s">
        <v>5198</v>
      </c>
      <c r="H9" s="9" t="s">
        <v>9954</v>
      </c>
      <c r="I9" s="44" t="s">
        <v>10353</v>
      </c>
      <c r="J9" s="87"/>
      <c r="K9" s="9" t="s">
        <v>12</v>
      </c>
      <c r="L9" s="9">
        <v>5</v>
      </c>
      <c r="M9" s="9">
        <v>0.11</v>
      </c>
      <c r="N9" s="9">
        <v>1.2523991025066799E-2</v>
      </c>
      <c r="O9" s="9">
        <v>0.54637233150580899</v>
      </c>
      <c r="P9" s="154"/>
      <c r="Q9" s="159"/>
      <c r="R9" s="154"/>
      <c r="S9" s="154"/>
      <c r="T9" s="154"/>
      <c r="U9" s="154"/>
      <c r="V9" s="154"/>
      <c r="W9" s="67"/>
      <c r="X9" s="67"/>
      <c r="Y9" s="67"/>
      <c r="AB9" s="49">
        <v>0.14000000000000001</v>
      </c>
      <c r="AC9" s="49">
        <v>0</v>
      </c>
      <c r="AD9" s="49">
        <v>-53.3468663244034</v>
      </c>
      <c r="AE9" s="49" t="s">
        <v>10</v>
      </c>
      <c r="AF9" s="49" t="s">
        <v>4302</v>
      </c>
      <c r="AG9" s="74" t="s">
        <v>5198</v>
      </c>
      <c r="AH9" s="74" t="s">
        <v>5196</v>
      </c>
      <c r="AI9" s="49" t="s">
        <v>10120</v>
      </c>
      <c r="AJ9" s="49"/>
      <c r="AK9" s="173" t="s">
        <v>4908</v>
      </c>
      <c r="AL9" s="49" t="s">
        <v>4262</v>
      </c>
      <c r="AM9" s="49">
        <v>5</v>
      </c>
      <c r="AN9" s="49">
        <v>0.14000000000000001</v>
      </c>
      <c r="AO9" s="112" t="s">
        <v>209</v>
      </c>
      <c r="AP9" s="112" t="s">
        <v>210</v>
      </c>
      <c r="AQ9" s="158" t="s">
        <v>88</v>
      </c>
      <c r="AR9" s="158" t="s">
        <v>4537</v>
      </c>
      <c r="AS9" s="153" t="s">
        <v>4448</v>
      </c>
      <c r="AT9" s="153" t="s">
        <v>4448</v>
      </c>
      <c r="AU9" s="153">
        <v>0</v>
      </c>
      <c r="AV9" s="153">
        <v>0.09</v>
      </c>
      <c r="AW9" s="154"/>
    </row>
    <row r="10" spans="1:52">
      <c r="A10" s="42">
        <v>0.48</v>
      </c>
      <c r="B10" s="42">
        <v>0</v>
      </c>
      <c r="C10" s="42">
        <v>-638.02108859744703</v>
      </c>
      <c r="D10" s="42" t="s">
        <v>14</v>
      </c>
      <c r="E10" s="42" t="s">
        <v>60</v>
      </c>
      <c r="F10" s="115" t="s">
        <v>5196</v>
      </c>
      <c r="G10" s="115" t="s">
        <v>5198</v>
      </c>
      <c r="H10" s="42" t="s">
        <v>9954</v>
      </c>
      <c r="I10" s="116" t="s">
        <v>10353</v>
      </c>
      <c r="J10" s="88"/>
      <c r="K10" s="42" t="s">
        <v>12</v>
      </c>
      <c r="L10" s="42">
        <v>16</v>
      </c>
      <c r="M10" s="42">
        <v>0.48</v>
      </c>
      <c r="N10" s="42">
        <v>0.26400976338675702</v>
      </c>
      <c r="O10" s="42">
        <v>0.70373454383461898</v>
      </c>
      <c r="P10" s="155"/>
      <c r="Q10" s="160"/>
      <c r="R10" s="155"/>
      <c r="S10" s="155"/>
      <c r="T10" s="155"/>
      <c r="U10" s="155"/>
      <c r="V10" s="154"/>
      <c r="W10" s="67"/>
      <c r="X10" s="67"/>
      <c r="Y10" s="67"/>
      <c r="AB10" s="9">
        <v>0.01</v>
      </c>
      <c r="AC10" s="9">
        <v>0</v>
      </c>
      <c r="AD10" s="9">
        <v>-28.593277069386701</v>
      </c>
      <c r="AE10" s="9" t="s">
        <v>13</v>
      </c>
      <c r="AF10" s="9" t="s">
        <v>4302</v>
      </c>
      <c r="AG10" s="72" t="s">
        <v>5198</v>
      </c>
      <c r="AH10" s="72" t="s">
        <v>5196</v>
      </c>
      <c r="AI10" s="9" t="s">
        <v>10120</v>
      </c>
      <c r="AJ10" s="9"/>
      <c r="AK10" s="168"/>
      <c r="AL10" s="9" t="s">
        <v>4262</v>
      </c>
      <c r="AM10" s="9">
        <v>6</v>
      </c>
      <c r="AN10" s="9">
        <v>0.01</v>
      </c>
      <c r="AO10" s="10" t="s">
        <v>185</v>
      </c>
      <c r="AP10" s="10" t="s">
        <v>186</v>
      </c>
      <c r="AQ10" s="159"/>
      <c r="AR10" s="159"/>
      <c r="AS10" s="154"/>
      <c r="AT10" s="154"/>
      <c r="AU10" s="154"/>
      <c r="AV10" s="154"/>
      <c r="AW10" s="154"/>
    </row>
    <row r="11" spans="1:52" ht="16" customHeight="1">
      <c r="A11" s="9">
        <v>0</v>
      </c>
      <c r="B11" s="9">
        <v>0</v>
      </c>
      <c r="C11" s="9">
        <v>-0.69347317389159902</v>
      </c>
      <c r="D11" s="9" t="s">
        <v>10</v>
      </c>
      <c r="E11" s="9" t="s">
        <v>76</v>
      </c>
      <c r="F11" s="72" t="s">
        <v>5196</v>
      </c>
      <c r="G11" s="72" t="s">
        <v>10358</v>
      </c>
      <c r="H11" s="9" t="s">
        <v>9980</v>
      </c>
      <c r="I11" s="44" t="s">
        <v>10353</v>
      </c>
      <c r="J11" s="87" t="s">
        <v>4602</v>
      </c>
      <c r="K11" s="9" t="s">
        <v>12</v>
      </c>
      <c r="L11" s="9">
        <v>7</v>
      </c>
      <c r="M11" s="9">
        <v>0</v>
      </c>
      <c r="N11" s="9">
        <v>0</v>
      </c>
      <c r="O11" s="9">
        <v>0.35433043506668699</v>
      </c>
      <c r="P11" s="158" t="s">
        <v>87</v>
      </c>
      <c r="Q11" s="158" t="s">
        <v>4536</v>
      </c>
      <c r="R11" s="153" t="s">
        <v>4448</v>
      </c>
      <c r="S11" s="153" t="s">
        <v>4448</v>
      </c>
      <c r="T11" s="153" t="s">
        <v>4448</v>
      </c>
      <c r="U11" s="153" t="s">
        <v>4448</v>
      </c>
      <c r="V11" s="154"/>
      <c r="W11" s="7"/>
      <c r="X11" s="7"/>
      <c r="Y11" s="7"/>
      <c r="AB11" s="42">
        <v>0.56000000000000005</v>
      </c>
      <c r="AC11" s="42">
        <v>0</v>
      </c>
      <c r="AD11" s="42">
        <v>-893.12391562105995</v>
      </c>
      <c r="AE11" s="42" t="s">
        <v>14</v>
      </c>
      <c r="AF11" s="42" t="s">
        <v>4302</v>
      </c>
      <c r="AG11" s="115" t="s">
        <v>5198</v>
      </c>
      <c r="AH11" s="115" t="s">
        <v>5196</v>
      </c>
      <c r="AI11" s="42" t="s">
        <v>10120</v>
      </c>
      <c r="AJ11" s="42"/>
      <c r="AK11" s="175"/>
      <c r="AL11" s="42" t="s">
        <v>4262</v>
      </c>
      <c r="AM11" s="42">
        <v>16</v>
      </c>
      <c r="AN11" s="42">
        <v>0.56000000000000005</v>
      </c>
      <c r="AO11" s="114" t="s">
        <v>225</v>
      </c>
      <c r="AP11" s="42">
        <v>0.76710682244145301</v>
      </c>
      <c r="AQ11" s="160"/>
      <c r="AR11" s="160"/>
      <c r="AS11" s="155"/>
      <c r="AT11" s="155"/>
      <c r="AU11" s="155"/>
      <c r="AV11" s="155"/>
      <c r="AW11" s="154"/>
    </row>
    <row r="12" spans="1:52">
      <c r="A12" s="9">
        <v>0.43</v>
      </c>
      <c r="B12" s="9">
        <v>0</v>
      </c>
      <c r="C12" s="9">
        <v>-30.547034486684701</v>
      </c>
      <c r="D12" s="9" t="s">
        <v>13</v>
      </c>
      <c r="E12" s="9" t="s">
        <v>76</v>
      </c>
      <c r="F12" s="72" t="s">
        <v>5196</v>
      </c>
      <c r="G12" s="72" t="s">
        <v>10358</v>
      </c>
      <c r="H12" s="9" t="s">
        <v>9980</v>
      </c>
      <c r="I12" s="44" t="s">
        <v>10353</v>
      </c>
      <c r="J12" s="87"/>
      <c r="K12" s="9" t="s">
        <v>12</v>
      </c>
      <c r="L12" s="9">
        <v>6</v>
      </c>
      <c r="M12" s="9">
        <v>0.43</v>
      </c>
      <c r="N12" s="9">
        <v>0.146811722175092</v>
      </c>
      <c r="O12" s="9">
        <v>0.76783507813120999</v>
      </c>
      <c r="P12" s="159"/>
      <c r="Q12" s="159"/>
      <c r="R12" s="154"/>
      <c r="S12" s="154"/>
      <c r="T12" s="154"/>
      <c r="U12" s="154"/>
      <c r="V12" s="154"/>
      <c r="W12" s="7"/>
      <c r="X12" s="7"/>
      <c r="Y12" s="7"/>
      <c r="AB12" s="9">
        <v>0.15</v>
      </c>
      <c r="AC12" s="9">
        <v>0</v>
      </c>
      <c r="AD12" s="9">
        <v>-77.779984747971696</v>
      </c>
      <c r="AE12" s="9" t="s">
        <v>10</v>
      </c>
      <c r="AF12" s="9" t="s">
        <v>97</v>
      </c>
      <c r="AG12" s="72" t="s">
        <v>5197</v>
      </c>
      <c r="AH12" s="72" t="s">
        <v>5196</v>
      </c>
      <c r="AI12" s="72"/>
      <c r="AJ12" s="72"/>
      <c r="AK12" s="168" t="s">
        <v>4620</v>
      </c>
      <c r="AL12" s="9" t="s">
        <v>95</v>
      </c>
      <c r="AM12" s="9">
        <v>5</v>
      </c>
      <c r="AN12" s="9">
        <v>0.15</v>
      </c>
      <c r="AO12" s="9">
        <v>2.1852065792031899E-2</v>
      </c>
      <c r="AP12" s="9">
        <v>0.58228565955619005</v>
      </c>
      <c r="AQ12" s="159" t="s">
        <v>88</v>
      </c>
      <c r="AR12" s="159" t="s">
        <v>4553</v>
      </c>
      <c r="AS12" s="154" t="s">
        <v>4455</v>
      </c>
      <c r="AT12" s="154" t="s">
        <v>4488</v>
      </c>
      <c r="AU12" s="154" t="s">
        <v>4479</v>
      </c>
      <c r="AV12" s="154" t="s">
        <v>4489</v>
      </c>
      <c r="AW12" s="154"/>
    </row>
    <row r="13" spans="1:52">
      <c r="A13" s="9">
        <v>0.16</v>
      </c>
      <c r="B13" s="9">
        <v>0</v>
      </c>
      <c r="C13" s="9">
        <v>-346.33041040075</v>
      </c>
      <c r="D13" s="9" t="s">
        <v>14</v>
      </c>
      <c r="E13" s="9" t="s">
        <v>76</v>
      </c>
      <c r="F13" s="72" t="s">
        <v>5196</v>
      </c>
      <c r="G13" s="72" t="s">
        <v>10358</v>
      </c>
      <c r="H13" s="9" t="s">
        <v>9980</v>
      </c>
      <c r="I13" s="44" t="s">
        <v>10353</v>
      </c>
      <c r="J13" s="87"/>
      <c r="K13" s="9" t="s">
        <v>12</v>
      </c>
      <c r="L13" s="9">
        <v>17</v>
      </c>
      <c r="M13" s="9">
        <v>0.16</v>
      </c>
      <c r="N13" s="9">
        <v>5.3258436658090401E-2</v>
      </c>
      <c r="O13" s="9">
        <v>0.39207789514792801</v>
      </c>
      <c r="P13" s="160"/>
      <c r="Q13" s="160"/>
      <c r="R13" s="155"/>
      <c r="S13" s="155"/>
      <c r="T13" s="155"/>
      <c r="U13" s="155"/>
      <c r="V13" s="154"/>
      <c r="W13" s="7"/>
      <c r="X13" s="7"/>
      <c r="Y13" s="7"/>
      <c r="AB13" s="9">
        <v>0.02</v>
      </c>
      <c r="AC13" s="9">
        <v>0</v>
      </c>
      <c r="AD13" s="9">
        <v>-32.6735900129448</v>
      </c>
      <c r="AE13" s="9" t="s">
        <v>13</v>
      </c>
      <c r="AF13" s="9" t="s">
        <v>97</v>
      </c>
      <c r="AG13" s="167"/>
      <c r="AH13" s="74" t="s">
        <v>5196</v>
      </c>
      <c r="AI13" s="167" t="s">
        <v>4448</v>
      </c>
      <c r="AJ13" s="72"/>
      <c r="AK13" s="168"/>
      <c r="AL13" s="9" t="s">
        <v>95</v>
      </c>
      <c r="AM13" s="9">
        <v>6</v>
      </c>
      <c r="AN13" s="9">
        <v>0.02</v>
      </c>
      <c r="AO13" s="45">
        <v>5.8886116581687096E-4</v>
      </c>
      <c r="AP13" s="9">
        <v>0.41413205522026098</v>
      </c>
      <c r="AQ13" s="159"/>
      <c r="AR13" s="159"/>
      <c r="AS13" s="154"/>
      <c r="AT13" s="154"/>
      <c r="AU13" s="154"/>
      <c r="AV13" s="154"/>
      <c r="AW13" s="154"/>
    </row>
    <row r="14" spans="1:52" ht="16" customHeight="1">
      <c r="A14" s="49">
        <v>0</v>
      </c>
      <c r="B14" s="49">
        <v>0</v>
      </c>
      <c r="C14" s="49">
        <v>-27.392747461212501</v>
      </c>
      <c r="D14" s="49" t="s">
        <v>10</v>
      </c>
      <c r="E14" s="49" t="s">
        <v>66</v>
      </c>
      <c r="F14" s="74" t="s">
        <v>5196</v>
      </c>
      <c r="G14" s="74" t="s">
        <v>5195</v>
      </c>
      <c r="H14" s="49" t="s">
        <v>9981</v>
      </c>
      <c r="I14" s="117" t="s">
        <v>10353</v>
      </c>
      <c r="J14" s="89" t="s">
        <v>4603</v>
      </c>
      <c r="K14" s="49" t="s">
        <v>12</v>
      </c>
      <c r="L14" s="49">
        <v>7</v>
      </c>
      <c r="M14" s="49">
        <v>0</v>
      </c>
      <c r="N14" s="49">
        <v>0</v>
      </c>
      <c r="O14" s="49">
        <v>0.35433043506668699</v>
      </c>
      <c r="P14" s="158" t="s">
        <v>4538</v>
      </c>
      <c r="Q14" s="158" t="s">
        <v>4537</v>
      </c>
      <c r="R14" s="153" t="s">
        <v>4448</v>
      </c>
      <c r="S14" s="153" t="s">
        <v>4448</v>
      </c>
      <c r="T14" s="153" t="s">
        <v>4448</v>
      </c>
      <c r="U14" s="153" t="s">
        <v>4448</v>
      </c>
      <c r="V14" s="154"/>
      <c r="W14" s="67"/>
      <c r="X14" s="67"/>
      <c r="Y14" s="67"/>
      <c r="AB14" s="9">
        <v>0.72</v>
      </c>
      <c r="AC14" s="9">
        <v>0</v>
      </c>
      <c r="AD14" s="9">
        <v>-697.41986346127203</v>
      </c>
      <c r="AE14" s="9" t="s">
        <v>14</v>
      </c>
      <c r="AF14" s="9" t="s">
        <v>97</v>
      </c>
      <c r="AG14" s="167"/>
      <c r="AH14" s="74" t="s">
        <v>5196</v>
      </c>
      <c r="AI14" s="167"/>
      <c r="AJ14" s="72"/>
      <c r="AK14" s="168"/>
      <c r="AL14" s="9" t="s">
        <v>95</v>
      </c>
      <c r="AM14" s="9">
        <v>16</v>
      </c>
      <c r="AN14" s="9">
        <v>0.72</v>
      </c>
      <c r="AO14" s="9">
        <v>0.47530353741797299</v>
      </c>
      <c r="AP14" s="9">
        <v>0.87950908314687404</v>
      </c>
      <c r="AQ14" s="159"/>
      <c r="AR14" s="159"/>
      <c r="AS14" s="154"/>
      <c r="AT14" s="154"/>
      <c r="AU14" s="154"/>
      <c r="AV14" s="154"/>
      <c r="AW14" s="191"/>
    </row>
    <row r="15" spans="1:52" ht="16" customHeight="1">
      <c r="A15" s="9">
        <v>0</v>
      </c>
      <c r="B15" s="9">
        <v>0</v>
      </c>
      <c r="C15" s="9">
        <v>-18.602949444851099</v>
      </c>
      <c r="D15" s="9" t="s">
        <v>13</v>
      </c>
      <c r="E15" s="9" t="s">
        <v>66</v>
      </c>
      <c r="F15" s="72" t="s">
        <v>5196</v>
      </c>
      <c r="G15" s="72" t="s">
        <v>5195</v>
      </c>
      <c r="H15" s="9" t="s">
        <v>9981</v>
      </c>
      <c r="I15" s="44" t="s">
        <v>10353</v>
      </c>
      <c r="J15" s="87"/>
      <c r="K15" s="9" t="s">
        <v>12</v>
      </c>
      <c r="L15" s="9">
        <v>7</v>
      </c>
      <c r="M15" s="9">
        <v>0</v>
      </c>
      <c r="N15" s="9">
        <v>0</v>
      </c>
      <c r="O15" s="9">
        <v>0.35433043506668699</v>
      </c>
      <c r="P15" s="159"/>
      <c r="Q15" s="159"/>
      <c r="R15" s="154"/>
      <c r="S15" s="154"/>
      <c r="T15" s="154"/>
      <c r="U15" s="154"/>
      <c r="V15" s="154"/>
      <c r="W15" s="67"/>
      <c r="X15" s="67"/>
      <c r="Y15" s="67"/>
      <c r="AB15" s="3"/>
      <c r="AC15" s="3"/>
      <c r="AD15" s="3"/>
      <c r="AE15" s="3"/>
      <c r="AF15" s="3"/>
      <c r="AG15" s="73"/>
      <c r="AH15" s="73"/>
      <c r="AI15" s="3"/>
      <c r="AJ15" s="3"/>
      <c r="AK15" s="3"/>
      <c r="AL15" s="3"/>
      <c r="AM15" s="3"/>
      <c r="AN15" s="3"/>
      <c r="AO15" s="3"/>
      <c r="AP15" s="27"/>
      <c r="AQ15" s="28"/>
      <c r="AR15" s="40"/>
      <c r="AS15" s="40"/>
      <c r="AT15" s="40"/>
      <c r="AU15" s="40"/>
      <c r="AV15" s="40"/>
      <c r="AW15" s="40"/>
      <c r="AX15" s="40"/>
      <c r="AY15" s="40"/>
      <c r="AZ15" s="40"/>
    </row>
    <row r="16" spans="1:52">
      <c r="A16" s="42">
        <v>0.43</v>
      </c>
      <c r="B16" s="42">
        <v>0</v>
      </c>
      <c r="C16" s="42">
        <v>-694.33590504941105</v>
      </c>
      <c r="D16" s="42" t="s">
        <v>14</v>
      </c>
      <c r="E16" s="42" t="s">
        <v>66</v>
      </c>
      <c r="F16" s="115" t="s">
        <v>5196</v>
      </c>
      <c r="G16" s="115" t="s">
        <v>5195</v>
      </c>
      <c r="H16" s="42" t="s">
        <v>9981</v>
      </c>
      <c r="I16" s="116" t="s">
        <v>10353</v>
      </c>
      <c r="J16" s="88"/>
      <c r="K16" s="42" t="s">
        <v>12</v>
      </c>
      <c r="L16" s="42">
        <v>16</v>
      </c>
      <c r="M16" s="42">
        <v>0.43</v>
      </c>
      <c r="N16" s="42">
        <v>0.225293714733492</v>
      </c>
      <c r="O16" s="42">
        <v>0.66181136054132805</v>
      </c>
      <c r="P16" s="160"/>
      <c r="Q16" s="160"/>
      <c r="R16" s="155"/>
      <c r="S16" s="155"/>
      <c r="T16" s="155"/>
      <c r="U16" s="155"/>
      <c r="V16" s="154"/>
      <c r="W16" s="67"/>
      <c r="X16" s="67"/>
      <c r="Y16" s="67"/>
      <c r="AB16" s="49">
        <v>0.18</v>
      </c>
      <c r="AC16" s="49">
        <v>0</v>
      </c>
      <c r="AD16" s="49">
        <v>-78.186146800463405</v>
      </c>
      <c r="AE16" s="49" t="s">
        <v>10</v>
      </c>
      <c r="AF16" s="49" t="s">
        <v>4282</v>
      </c>
      <c r="AG16" s="74" t="s">
        <v>5195</v>
      </c>
      <c r="AH16" s="74" t="s">
        <v>5198</v>
      </c>
      <c r="AI16" s="49" t="s">
        <v>10263</v>
      </c>
      <c r="AJ16" s="49"/>
      <c r="AK16" s="173" t="s">
        <v>4906</v>
      </c>
      <c r="AL16" s="49" t="s">
        <v>4262</v>
      </c>
      <c r="AM16" s="49">
        <v>5</v>
      </c>
      <c r="AN16" s="49">
        <v>0.18</v>
      </c>
      <c r="AO16" s="112" t="s">
        <v>400</v>
      </c>
      <c r="AP16" s="112" t="s">
        <v>401</v>
      </c>
      <c r="AQ16" s="158" t="s">
        <v>88</v>
      </c>
      <c r="AR16" s="158" t="s">
        <v>4537</v>
      </c>
      <c r="AS16" s="153" t="s">
        <v>4448</v>
      </c>
      <c r="AT16" s="153" t="s">
        <v>4448</v>
      </c>
      <c r="AU16" s="153" t="s">
        <v>4448</v>
      </c>
      <c r="AV16" s="153" t="s">
        <v>4448</v>
      </c>
      <c r="AW16" s="184" t="s">
        <v>5176</v>
      </c>
    </row>
    <row r="17" spans="1:49" ht="16" customHeight="1">
      <c r="A17" s="9">
        <v>0</v>
      </c>
      <c r="B17" s="9">
        <v>0</v>
      </c>
      <c r="C17" s="9">
        <v>-10.4032293542927</v>
      </c>
      <c r="D17" s="9" t="s">
        <v>10</v>
      </c>
      <c r="E17" s="9" t="s">
        <v>1148</v>
      </c>
      <c r="F17" s="72" t="s">
        <v>5196</v>
      </c>
      <c r="G17" s="72" t="s">
        <v>5198</v>
      </c>
      <c r="H17" s="9" t="s">
        <v>10012</v>
      </c>
      <c r="I17" s="9"/>
      <c r="J17" s="87" t="s">
        <v>4622</v>
      </c>
      <c r="K17" s="9" t="s">
        <v>1106</v>
      </c>
      <c r="L17" s="9">
        <v>5</v>
      </c>
      <c r="M17" s="9">
        <v>0</v>
      </c>
      <c r="N17" s="10" t="s">
        <v>126</v>
      </c>
      <c r="O17" s="43" t="s">
        <v>127</v>
      </c>
      <c r="P17" s="164" t="s">
        <v>78</v>
      </c>
      <c r="Q17" s="164" t="s">
        <v>4552</v>
      </c>
      <c r="R17" s="153" t="s">
        <v>4448</v>
      </c>
      <c r="S17" s="153" t="s">
        <v>4448</v>
      </c>
      <c r="T17" s="153" t="s">
        <v>4448</v>
      </c>
      <c r="U17" s="153" t="s">
        <v>4448</v>
      </c>
      <c r="V17" s="154"/>
      <c r="W17" s="83"/>
      <c r="X17" s="83"/>
      <c r="Y17" s="83"/>
      <c r="AB17" s="9">
        <v>0</v>
      </c>
      <c r="AC17" s="9">
        <v>0</v>
      </c>
      <c r="AD17" s="9">
        <v>-24.201440415178901</v>
      </c>
      <c r="AE17" s="9" t="s">
        <v>13</v>
      </c>
      <c r="AF17" s="9" t="s">
        <v>4282</v>
      </c>
      <c r="AG17" s="72" t="s">
        <v>5195</v>
      </c>
      <c r="AH17" s="72" t="s">
        <v>5198</v>
      </c>
      <c r="AI17" s="9" t="s">
        <v>10263</v>
      </c>
      <c r="AJ17" s="9"/>
      <c r="AK17" s="168"/>
      <c r="AL17" s="9" t="s">
        <v>4262</v>
      </c>
      <c r="AM17" s="9">
        <v>6</v>
      </c>
      <c r="AN17" s="9">
        <v>0</v>
      </c>
      <c r="AO17" s="9">
        <v>0</v>
      </c>
      <c r="AP17" s="10" t="s">
        <v>109</v>
      </c>
      <c r="AQ17" s="159"/>
      <c r="AR17" s="159"/>
      <c r="AS17" s="154"/>
      <c r="AT17" s="154"/>
      <c r="AU17" s="154"/>
      <c r="AV17" s="154"/>
      <c r="AW17" s="154"/>
    </row>
    <row r="18" spans="1:49" ht="16" customHeight="1">
      <c r="A18" s="9">
        <v>0.23</v>
      </c>
      <c r="B18" s="9">
        <v>0</v>
      </c>
      <c r="C18" s="9">
        <v>-38.945858586173102</v>
      </c>
      <c r="D18" s="9" t="s">
        <v>13</v>
      </c>
      <c r="E18" s="9" t="s">
        <v>1148</v>
      </c>
      <c r="F18" s="72" t="s">
        <v>5196</v>
      </c>
      <c r="G18" s="72" t="s">
        <v>5198</v>
      </c>
      <c r="H18" s="9" t="s">
        <v>10012</v>
      </c>
      <c r="I18" s="9"/>
      <c r="J18" s="87"/>
      <c r="K18" s="9" t="s">
        <v>1106</v>
      </c>
      <c r="L18" s="9">
        <v>5</v>
      </c>
      <c r="M18" s="9">
        <v>0.23</v>
      </c>
      <c r="N18" s="9">
        <v>4.6131675776357399E-2</v>
      </c>
      <c r="O18" s="44">
        <v>0.64848885520655697</v>
      </c>
      <c r="P18" s="165"/>
      <c r="Q18" s="165"/>
      <c r="R18" s="154"/>
      <c r="S18" s="154"/>
      <c r="T18" s="154"/>
      <c r="U18" s="154"/>
      <c r="V18" s="154"/>
      <c r="W18" s="83"/>
      <c r="X18" s="83"/>
      <c r="Y18" s="83"/>
      <c r="AB18" s="42">
        <v>0.68</v>
      </c>
      <c r="AC18" s="42">
        <v>0</v>
      </c>
      <c r="AD18" s="42">
        <v>-832.02038855565502</v>
      </c>
      <c r="AE18" s="42" t="s">
        <v>14</v>
      </c>
      <c r="AF18" s="42" t="s">
        <v>4282</v>
      </c>
      <c r="AG18" s="115" t="s">
        <v>5195</v>
      </c>
      <c r="AH18" s="115" t="s">
        <v>5198</v>
      </c>
      <c r="AI18" s="42" t="s">
        <v>10263</v>
      </c>
      <c r="AJ18" s="42"/>
      <c r="AK18" s="175"/>
      <c r="AL18" s="42" t="s">
        <v>4262</v>
      </c>
      <c r="AM18" s="42">
        <v>16</v>
      </c>
      <c r="AN18" s="42">
        <v>0.68</v>
      </c>
      <c r="AO18" s="114" t="s">
        <v>106</v>
      </c>
      <c r="AP18" s="114" t="s">
        <v>107</v>
      </c>
      <c r="AQ18" s="160"/>
      <c r="AR18" s="160"/>
      <c r="AS18" s="155"/>
      <c r="AT18" s="155"/>
      <c r="AU18" s="155"/>
      <c r="AV18" s="155"/>
      <c r="AW18" s="154"/>
    </row>
    <row r="19" spans="1:49">
      <c r="A19" s="9">
        <v>0.55000000000000004</v>
      </c>
      <c r="B19" s="9">
        <v>0</v>
      </c>
      <c r="C19" s="9">
        <v>-643.34150649244702</v>
      </c>
      <c r="D19" s="9" t="s">
        <v>14</v>
      </c>
      <c r="E19" s="9" t="s">
        <v>1148</v>
      </c>
      <c r="F19" s="72" t="s">
        <v>5196</v>
      </c>
      <c r="G19" s="72" t="s">
        <v>5198</v>
      </c>
      <c r="H19" s="9" t="s">
        <v>10012</v>
      </c>
      <c r="I19" s="9"/>
      <c r="J19" s="87"/>
      <c r="K19" s="9" t="s">
        <v>1106</v>
      </c>
      <c r="L19" s="9">
        <v>16</v>
      </c>
      <c r="M19" s="9">
        <v>0.55000000000000004</v>
      </c>
      <c r="N19" s="10" t="s">
        <v>131</v>
      </c>
      <c r="O19" s="43" t="s">
        <v>132</v>
      </c>
      <c r="P19" s="166"/>
      <c r="Q19" s="166"/>
      <c r="R19" s="155"/>
      <c r="S19" s="155"/>
      <c r="T19" s="155"/>
      <c r="U19" s="155"/>
      <c r="V19" s="154"/>
      <c r="W19" s="83"/>
      <c r="X19" s="83"/>
      <c r="Y19" s="83"/>
      <c r="AB19" s="49">
        <v>0.18</v>
      </c>
      <c r="AC19" s="49">
        <v>0</v>
      </c>
      <c r="AD19" s="49">
        <v>-129.18106233523099</v>
      </c>
      <c r="AE19" s="49" t="s">
        <v>10</v>
      </c>
      <c r="AF19" s="49" t="s">
        <v>4070</v>
      </c>
      <c r="AG19" s="74" t="s">
        <v>5197</v>
      </c>
      <c r="AH19" s="74" t="s">
        <v>5195</v>
      </c>
      <c r="AI19" s="49" t="s">
        <v>10243</v>
      </c>
      <c r="AJ19" s="49"/>
      <c r="AK19" s="173" t="s">
        <v>4871</v>
      </c>
      <c r="AL19" s="49" t="s">
        <v>3822</v>
      </c>
      <c r="AM19" s="49">
        <v>6</v>
      </c>
      <c r="AN19" s="49">
        <v>0.18</v>
      </c>
      <c r="AO19" s="112" t="s">
        <v>500</v>
      </c>
      <c r="AP19" s="112" t="s">
        <v>501</v>
      </c>
      <c r="AQ19" s="158" t="s">
        <v>88</v>
      </c>
      <c r="AR19" s="158" t="s">
        <v>4537</v>
      </c>
      <c r="AS19" s="153">
        <v>0.1</v>
      </c>
      <c r="AT19" s="153">
        <v>0.26</v>
      </c>
      <c r="AU19" s="153">
        <v>0.35</v>
      </c>
      <c r="AV19" s="153">
        <v>0.02</v>
      </c>
      <c r="AW19" s="154"/>
    </row>
    <row r="20" spans="1:49" ht="16" customHeight="1">
      <c r="A20" s="49">
        <f>1-1</f>
        <v>0</v>
      </c>
      <c r="B20" s="49">
        <v>0</v>
      </c>
      <c r="C20" s="49">
        <v>-34.102725729167801</v>
      </c>
      <c r="D20" s="49" t="s">
        <v>10</v>
      </c>
      <c r="E20" s="49" t="s">
        <v>1394</v>
      </c>
      <c r="F20" s="74" t="s">
        <v>10362</v>
      </c>
      <c r="G20" s="74" t="s">
        <v>5196</v>
      </c>
      <c r="H20" s="49" t="s">
        <v>10064</v>
      </c>
      <c r="I20" s="117" t="s">
        <v>10354</v>
      </c>
      <c r="J20" s="89" t="s">
        <v>4679</v>
      </c>
      <c r="K20" s="49" t="s">
        <v>1106</v>
      </c>
      <c r="L20" s="49">
        <v>6</v>
      </c>
      <c r="M20" s="49">
        <v>1</v>
      </c>
      <c r="N20" s="112" t="s">
        <v>342</v>
      </c>
      <c r="O20" s="117">
        <v>1</v>
      </c>
      <c r="P20" s="164" t="s">
        <v>78</v>
      </c>
      <c r="Q20" s="158" t="s">
        <v>4552</v>
      </c>
      <c r="R20" s="153" t="s">
        <v>4448</v>
      </c>
      <c r="S20" s="153" t="s">
        <v>4448</v>
      </c>
      <c r="T20" s="153" t="s">
        <v>4448</v>
      </c>
      <c r="U20" s="153" t="s">
        <v>4448</v>
      </c>
      <c r="V20" s="154"/>
      <c r="W20" s="67"/>
      <c r="X20" s="67"/>
      <c r="Y20" s="67"/>
      <c r="AB20" s="9">
        <v>0.02</v>
      </c>
      <c r="AC20" s="9">
        <v>0</v>
      </c>
      <c r="AD20" s="9">
        <v>-43.474920890845198</v>
      </c>
      <c r="AE20" s="9" t="s">
        <v>13</v>
      </c>
      <c r="AF20" s="9" t="s">
        <v>4070</v>
      </c>
      <c r="AG20" s="72" t="s">
        <v>5197</v>
      </c>
      <c r="AH20" s="72" t="s">
        <v>5195</v>
      </c>
      <c r="AI20" s="9" t="s">
        <v>10243</v>
      </c>
      <c r="AJ20" s="9"/>
      <c r="AK20" s="168"/>
      <c r="AL20" s="9" t="s">
        <v>3822</v>
      </c>
      <c r="AM20" s="9">
        <v>5</v>
      </c>
      <c r="AN20" s="9">
        <v>0.02</v>
      </c>
      <c r="AO20" s="10" t="s">
        <v>391</v>
      </c>
      <c r="AP20" s="10" t="s">
        <v>392</v>
      </c>
      <c r="AQ20" s="159"/>
      <c r="AR20" s="159"/>
      <c r="AS20" s="154"/>
      <c r="AT20" s="154"/>
      <c r="AU20" s="154"/>
      <c r="AV20" s="154"/>
      <c r="AW20" s="154"/>
    </row>
    <row r="21" spans="1:49">
      <c r="A21" s="9">
        <f>1-1</f>
        <v>0</v>
      </c>
      <c r="B21" s="9">
        <v>0</v>
      </c>
      <c r="C21" s="9">
        <v>-20.8165479831776</v>
      </c>
      <c r="D21" s="9" t="s">
        <v>13</v>
      </c>
      <c r="E21" s="9" t="s">
        <v>1394</v>
      </c>
      <c r="F21" s="72" t="s">
        <v>10362</v>
      </c>
      <c r="G21" s="72" t="s">
        <v>5196</v>
      </c>
      <c r="H21" s="9" t="s">
        <v>10064</v>
      </c>
      <c r="I21" s="44" t="s">
        <v>10354</v>
      </c>
      <c r="J21" s="87"/>
      <c r="K21" s="9" t="s">
        <v>1106</v>
      </c>
      <c r="L21" s="9">
        <v>7</v>
      </c>
      <c r="M21" s="9">
        <v>1</v>
      </c>
      <c r="N21" s="10" t="s">
        <v>1395</v>
      </c>
      <c r="O21" s="43" t="s">
        <v>1396</v>
      </c>
      <c r="P21" s="165"/>
      <c r="Q21" s="159"/>
      <c r="R21" s="154"/>
      <c r="S21" s="154"/>
      <c r="T21" s="154"/>
      <c r="U21" s="154"/>
      <c r="V21" s="154"/>
      <c r="W21" s="67"/>
      <c r="X21" s="67"/>
      <c r="Y21" s="67"/>
      <c r="AB21" s="114">
        <v>0.56999999999999995</v>
      </c>
      <c r="AC21" s="42">
        <v>0</v>
      </c>
      <c r="AD21" s="42">
        <v>-875.65366817238396</v>
      </c>
      <c r="AE21" s="42" t="s">
        <v>14</v>
      </c>
      <c r="AF21" s="42" t="s">
        <v>4070</v>
      </c>
      <c r="AG21" s="115" t="s">
        <v>5197</v>
      </c>
      <c r="AH21" s="115" t="s">
        <v>5195</v>
      </c>
      <c r="AI21" s="42" t="s">
        <v>10243</v>
      </c>
      <c r="AJ21" s="42"/>
      <c r="AK21" s="175"/>
      <c r="AL21" s="42" t="s">
        <v>3822</v>
      </c>
      <c r="AM21" s="42">
        <v>16</v>
      </c>
      <c r="AN21" s="114" t="s">
        <v>573</v>
      </c>
      <c r="AO21" s="114" t="s">
        <v>575</v>
      </c>
      <c r="AP21" s="114" t="s">
        <v>576</v>
      </c>
      <c r="AQ21" s="160"/>
      <c r="AR21" s="160"/>
      <c r="AS21" s="155"/>
      <c r="AT21" s="155"/>
      <c r="AU21" s="155"/>
      <c r="AV21" s="155"/>
      <c r="AW21" s="154"/>
    </row>
    <row r="22" spans="1:49" ht="16" customHeight="1">
      <c r="A22" s="42">
        <f>1-0.61</f>
        <v>0.39</v>
      </c>
      <c r="B22" s="42">
        <v>0</v>
      </c>
      <c r="C22" s="42">
        <v>-347.87088349780601</v>
      </c>
      <c r="D22" s="42" t="s">
        <v>14</v>
      </c>
      <c r="E22" s="42" t="s">
        <v>1394</v>
      </c>
      <c r="F22" s="115" t="s">
        <v>10362</v>
      </c>
      <c r="G22" s="115" t="s">
        <v>5196</v>
      </c>
      <c r="H22" s="42" t="s">
        <v>10064</v>
      </c>
      <c r="I22" s="116" t="s">
        <v>10354</v>
      </c>
      <c r="J22" s="88"/>
      <c r="K22" s="42" t="s">
        <v>1106</v>
      </c>
      <c r="L22" s="42">
        <v>16</v>
      </c>
      <c r="M22" s="42">
        <v>0.61</v>
      </c>
      <c r="N22" s="114" t="s">
        <v>593</v>
      </c>
      <c r="O22" s="118" t="s">
        <v>594</v>
      </c>
      <c r="P22" s="166"/>
      <c r="Q22" s="160"/>
      <c r="R22" s="155"/>
      <c r="S22" s="155"/>
      <c r="T22" s="155"/>
      <c r="U22" s="155"/>
      <c r="V22" s="154"/>
      <c r="W22" s="67"/>
      <c r="X22" s="67"/>
      <c r="Y22" s="67"/>
      <c r="AB22" s="135">
        <v>0.22</v>
      </c>
      <c r="AC22" s="135">
        <v>0</v>
      </c>
      <c r="AD22" s="135">
        <v>-100.64463000000001</v>
      </c>
      <c r="AE22" s="135" t="s">
        <v>10</v>
      </c>
      <c r="AF22" s="135" t="s">
        <v>1567</v>
      </c>
      <c r="AG22" s="136" t="s">
        <v>5197</v>
      </c>
      <c r="AH22" s="136" t="s">
        <v>5195</v>
      </c>
      <c r="AI22" s="135" t="s">
        <v>10036</v>
      </c>
      <c r="AJ22" s="135"/>
      <c r="AK22" s="169" t="s">
        <v>4722</v>
      </c>
      <c r="AL22" s="135" t="s">
        <v>1106</v>
      </c>
      <c r="AM22" s="135">
        <v>6</v>
      </c>
      <c r="AN22" s="135">
        <v>0.22</v>
      </c>
      <c r="AO22" s="135">
        <v>4.8355080000000002E-2</v>
      </c>
      <c r="AP22" s="137" t="s">
        <v>830</v>
      </c>
      <c r="AQ22" s="161" t="s">
        <v>88</v>
      </c>
      <c r="AR22" s="161" t="s">
        <v>4537</v>
      </c>
      <c r="AS22" s="193" t="s">
        <v>4487</v>
      </c>
      <c r="AT22" s="193" t="s">
        <v>4444</v>
      </c>
      <c r="AU22" s="193" t="s">
        <v>4442</v>
      </c>
      <c r="AV22" s="193" t="s">
        <v>4444</v>
      </c>
      <c r="AW22" s="154"/>
    </row>
    <row r="23" spans="1:49" ht="17">
      <c r="A23" s="9">
        <v>0</v>
      </c>
      <c r="B23" s="9">
        <v>0</v>
      </c>
      <c r="C23" s="9">
        <v>-18.867424045442</v>
      </c>
      <c r="D23" s="9" t="s">
        <v>10</v>
      </c>
      <c r="E23" s="9" t="s">
        <v>1240</v>
      </c>
      <c r="F23" s="72" t="s">
        <v>5197</v>
      </c>
      <c r="G23" s="72" t="s">
        <v>5196</v>
      </c>
      <c r="H23" s="9" t="s">
        <v>10022</v>
      </c>
      <c r="I23" s="9"/>
      <c r="J23" s="87" t="s">
        <v>4633</v>
      </c>
      <c r="K23" s="9" t="s">
        <v>1106</v>
      </c>
      <c r="L23" s="9">
        <v>5</v>
      </c>
      <c r="M23" s="9">
        <v>0</v>
      </c>
      <c r="N23" s="10" t="s">
        <v>126</v>
      </c>
      <c r="O23" s="10" t="s">
        <v>127</v>
      </c>
      <c r="P23" s="158" t="s">
        <v>83</v>
      </c>
      <c r="Q23" s="161" t="s">
        <v>4552</v>
      </c>
      <c r="R23" s="156" t="s">
        <v>4448</v>
      </c>
      <c r="S23" s="156" t="s">
        <v>4448</v>
      </c>
      <c r="T23" s="156" t="s">
        <v>4448</v>
      </c>
      <c r="U23" s="156" t="s">
        <v>4448</v>
      </c>
      <c r="V23" s="154"/>
      <c r="W23" s="83"/>
      <c r="X23" s="83"/>
      <c r="Y23" s="83"/>
      <c r="AB23" s="107">
        <v>0</v>
      </c>
      <c r="AC23" s="107">
        <v>0</v>
      </c>
      <c r="AD23" s="107">
        <v>-18.928055000000001</v>
      </c>
      <c r="AE23" s="107" t="s">
        <v>13</v>
      </c>
      <c r="AF23" s="107" t="s">
        <v>1567</v>
      </c>
      <c r="AG23" s="108" t="s">
        <v>5197</v>
      </c>
      <c r="AH23" s="108" t="s">
        <v>5195</v>
      </c>
      <c r="AI23" s="107" t="s">
        <v>10036</v>
      </c>
      <c r="AJ23" s="107"/>
      <c r="AK23" s="170"/>
      <c r="AL23" s="107" t="s">
        <v>1106</v>
      </c>
      <c r="AM23" s="107">
        <v>5</v>
      </c>
      <c r="AN23" s="107">
        <v>0</v>
      </c>
      <c r="AO23" s="107">
        <v>0.31392529421349302</v>
      </c>
      <c r="AP23" s="109" t="s">
        <v>127</v>
      </c>
      <c r="AQ23" s="162"/>
      <c r="AR23" s="162"/>
      <c r="AS23" s="194"/>
      <c r="AT23" s="194"/>
      <c r="AU23" s="194"/>
      <c r="AV23" s="194"/>
      <c r="AW23" s="154"/>
    </row>
    <row r="24" spans="1:49" ht="16" customHeight="1">
      <c r="A24" s="9">
        <v>0.63</v>
      </c>
      <c r="B24" s="9">
        <v>0</v>
      </c>
      <c r="C24" s="9">
        <v>-729.93848502097001</v>
      </c>
      <c r="D24" s="9" t="s">
        <v>14</v>
      </c>
      <c r="E24" s="9" t="s">
        <v>1240</v>
      </c>
      <c r="F24" s="72" t="s">
        <v>5197</v>
      </c>
      <c r="G24" s="72" t="s">
        <v>5196</v>
      </c>
      <c r="H24" s="9" t="s">
        <v>10022</v>
      </c>
      <c r="I24" s="9"/>
      <c r="J24" s="87"/>
      <c r="K24" s="9" t="s">
        <v>1106</v>
      </c>
      <c r="L24" s="9">
        <v>16</v>
      </c>
      <c r="M24" s="9">
        <v>0.63</v>
      </c>
      <c r="N24" s="10" t="s">
        <v>497</v>
      </c>
      <c r="O24" s="10" t="s">
        <v>498</v>
      </c>
      <c r="P24" s="160"/>
      <c r="Q24" s="163"/>
      <c r="R24" s="157"/>
      <c r="S24" s="157"/>
      <c r="T24" s="157"/>
      <c r="U24" s="157"/>
      <c r="V24" s="154"/>
      <c r="W24" s="83"/>
      <c r="X24" s="83"/>
      <c r="Y24" s="83"/>
      <c r="AB24" s="138">
        <v>0.48</v>
      </c>
      <c r="AC24" s="138">
        <v>0</v>
      </c>
      <c r="AD24" s="138">
        <v>-665.74077999999997</v>
      </c>
      <c r="AE24" s="138" t="s">
        <v>14</v>
      </c>
      <c r="AF24" s="138" t="s">
        <v>1567</v>
      </c>
      <c r="AG24" s="139" t="s">
        <v>5197</v>
      </c>
      <c r="AH24" s="139" t="s">
        <v>5195</v>
      </c>
      <c r="AI24" s="138" t="s">
        <v>10036</v>
      </c>
      <c r="AJ24" s="138"/>
      <c r="AK24" s="171"/>
      <c r="AL24" s="138" t="s">
        <v>1106</v>
      </c>
      <c r="AM24" s="138">
        <v>16</v>
      </c>
      <c r="AN24" s="138">
        <v>0.48</v>
      </c>
      <c r="AO24" s="138" t="s">
        <v>510</v>
      </c>
      <c r="AP24" s="140" t="s">
        <v>511</v>
      </c>
      <c r="AQ24" s="172"/>
      <c r="AR24" s="172"/>
      <c r="AS24" s="195"/>
      <c r="AT24" s="195"/>
      <c r="AU24" s="195"/>
      <c r="AV24" s="195"/>
      <c r="AW24" s="154"/>
    </row>
    <row r="25" spans="1:49" ht="17">
      <c r="A25" s="49">
        <v>0</v>
      </c>
      <c r="B25" s="49">
        <v>0</v>
      </c>
      <c r="C25" s="49">
        <v>-41.112594026468997</v>
      </c>
      <c r="D25" s="49" t="s">
        <v>10</v>
      </c>
      <c r="E25" s="49" t="s">
        <v>1417</v>
      </c>
      <c r="F25" s="74" t="s">
        <v>5195</v>
      </c>
      <c r="G25" s="74" t="s">
        <v>5197</v>
      </c>
      <c r="H25" s="49" t="s">
        <v>10030</v>
      </c>
      <c r="I25" s="49"/>
      <c r="J25" s="89" t="s">
        <v>4642</v>
      </c>
      <c r="K25" s="49" t="s">
        <v>1106</v>
      </c>
      <c r="L25" s="49">
        <v>5</v>
      </c>
      <c r="M25" s="49">
        <v>0</v>
      </c>
      <c r="N25" s="112" t="s">
        <v>126</v>
      </c>
      <c r="O25" s="113" t="s">
        <v>127</v>
      </c>
      <c r="P25" s="158" t="s">
        <v>83</v>
      </c>
      <c r="Q25" s="161" t="s">
        <v>4552</v>
      </c>
      <c r="R25" s="156" t="s">
        <v>4485</v>
      </c>
      <c r="S25" s="156" t="s">
        <v>4448</v>
      </c>
      <c r="T25" s="156" t="s">
        <v>4441</v>
      </c>
      <c r="U25" s="156" t="s">
        <v>4508</v>
      </c>
      <c r="V25" s="154"/>
      <c r="W25" s="83"/>
      <c r="X25" s="83"/>
      <c r="Y25" s="83"/>
      <c r="AB25" s="49">
        <v>0.22</v>
      </c>
      <c r="AC25" s="49">
        <v>0</v>
      </c>
      <c r="AD25" s="49">
        <v>-100.644625626634</v>
      </c>
      <c r="AE25" s="49" t="s">
        <v>10</v>
      </c>
      <c r="AF25" s="49" t="s">
        <v>1567</v>
      </c>
      <c r="AG25" s="74" t="s">
        <v>5197</v>
      </c>
      <c r="AH25" s="74" t="s">
        <v>5195</v>
      </c>
      <c r="AI25" s="49" t="s">
        <v>10036</v>
      </c>
      <c r="AJ25" s="49"/>
      <c r="AK25" s="173" t="s">
        <v>4722</v>
      </c>
      <c r="AL25" s="49" t="s">
        <v>1106</v>
      </c>
      <c r="AM25" s="49">
        <v>6</v>
      </c>
      <c r="AN25" s="49">
        <v>0.22</v>
      </c>
      <c r="AO25" s="49">
        <v>4.8355075417360997E-2</v>
      </c>
      <c r="AP25" s="113" t="s">
        <v>830</v>
      </c>
      <c r="AQ25" s="164" t="s">
        <v>88</v>
      </c>
      <c r="AR25" s="158" t="s">
        <v>4537</v>
      </c>
      <c r="AS25" s="153" t="s">
        <v>4487</v>
      </c>
      <c r="AT25" s="153" t="s">
        <v>4444</v>
      </c>
      <c r="AU25" s="153" t="s">
        <v>4442</v>
      </c>
      <c r="AV25" s="153" t="s">
        <v>4444</v>
      </c>
      <c r="AW25" s="154"/>
    </row>
    <row r="26" spans="1:49">
      <c r="A26" s="114">
        <v>0.69</v>
      </c>
      <c r="B26" s="42">
        <v>0</v>
      </c>
      <c r="C26" s="42">
        <v>-747.827272538236</v>
      </c>
      <c r="D26" s="42" t="s">
        <v>14</v>
      </c>
      <c r="E26" s="42" t="s">
        <v>1417</v>
      </c>
      <c r="F26" s="115" t="s">
        <v>5195</v>
      </c>
      <c r="G26" s="115" t="s">
        <v>5197</v>
      </c>
      <c r="H26" s="42" t="s">
        <v>10030</v>
      </c>
      <c r="I26" s="42"/>
      <c r="J26" s="88"/>
      <c r="K26" s="42" t="s">
        <v>1106</v>
      </c>
      <c r="L26" s="42">
        <v>16</v>
      </c>
      <c r="M26" s="114" t="s">
        <v>290</v>
      </c>
      <c r="N26" s="114" t="s">
        <v>381</v>
      </c>
      <c r="O26" s="116">
        <v>0.86001360472521104</v>
      </c>
      <c r="P26" s="160"/>
      <c r="Q26" s="163"/>
      <c r="R26" s="157"/>
      <c r="S26" s="157"/>
      <c r="T26" s="157"/>
      <c r="U26" s="157"/>
      <c r="V26" s="154"/>
      <c r="W26" s="83"/>
      <c r="X26" s="83"/>
      <c r="Y26" s="83"/>
      <c r="AB26" s="9">
        <v>0</v>
      </c>
      <c r="AC26" s="9">
        <v>0</v>
      </c>
      <c r="AD26" s="9">
        <v>-18.928054693750202</v>
      </c>
      <c r="AE26" s="9" t="s">
        <v>13</v>
      </c>
      <c r="AF26" s="9" t="s">
        <v>1567</v>
      </c>
      <c r="AG26" s="72" t="s">
        <v>5197</v>
      </c>
      <c r="AH26" s="72" t="s">
        <v>5195</v>
      </c>
      <c r="AI26" s="9" t="s">
        <v>10036</v>
      </c>
      <c r="AJ26" s="9"/>
      <c r="AK26" s="168"/>
      <c r="AL26" s="9" t="s">
        <v>1106</v>
      </c>
      <c r="AM26" s="9">
        <v>5</v>
      </c>
      <c r="AN26" s="9">
        <v>0</v>
      </c>
      <c r="AO26" s="10" t="s">
        <v>126</v>
      </c>
      <c r="AP26" s="43" t="s">
        <v>127</v>
      </c>
      <c r="AQ26" s="165"/>
      <c r="AR26" s="159"/>
      <c r="AS26" s="154"/>
      <c r="AT26" s="154"/>
      <c r="AU26" s="154"/>
      <c r="AV26" s="154"/>
      <c r="AW26" s="154"/>
    </row>
    <row r="27" spans="1:49" ht="34">
      <c r="A27" s="9">
        <v>0</v>
      </c>
      <c r="B27" s="9">
        <v>0</v>
      </c>
      <c r="C27" s="9">
        <v>-24.694917350494102</v>
      </c>
      <c r="D27" s="9" t="s">
        <v>10</v>
      </c>
      <c r="E27" s="9" t="s">
        <v>1250</v>
      </c>
      <c r="F27" s="72" t="s">
        <v>5196</v>
      </c>
      <c r="G27" s="72" t="s">
        <v>5198</v>
      </c>
      <c r="H27" s="9" t="s">
        <v>10034</v>
      </c>
      <c r="I27" s="9"/>
      <c r="J27" s="87" t="s">
        <v>4646</v>
      </c>
      <c r="K27" s="9" t="s">
        <v>1106</v>
      </c>
      <c r="L27" s="9">
        <v>5</v>
      </c>
      <c r="M27" s="9">
        <v>0</v>
      </c>
      <c r="N27" s="10" t="s">
        <v>126</v>
      </c>
      <c r="O27" s="43" t="s">
        <v>127</v>
      </c>
      <c r="P27" s="158" t="s">
        <v>83</v>
      </c>
      <c r="Q27" s="161" t="s">
        <v>4537</v>
      </c>
      <c r="R27" s="156" t="s">
        <v>4448</v>
      </c>
      <c r="S27" s="156" t="s">
        <v>4448</v>
      </c>
      <c r="T27" s="156" t="s">
        <v>4448</v>
      </c>
      <c r="U27" s="156" t="s">
        <v>4448</v>
      </c>
      <c r="V27" s="154"/>
      <c r="W27" s="83"/>
      <c r="X27" s="83"/>
      <c r="Y27" s="83"/>
      <c r="AB27" s="42">
        <v>0.48</v>
      </c>
      <c r="AC27" s="42">
        <v>0</v>
      </c>
      <c r="AD27" s="42">
        <v>-665.74078180588594</v>
      </c>
      <c r="AE27" s="42" t="s">
        <v>14</v>
      </c>
      <c r="AF27" s="42" t="s">
        <v>1567</v>
      </c>
      <c r="AG27" s="115" t="s">
        <v>5197</v>
      </c>
      <c r="AH27" s="115" t="s">
        <v>5195</v>
      </c>
      <c r="AI27" s="42" t="s">
        <v>10036</v>
      </c>
      <c r="AJ27" s="42"/>
      <c r="AK27" s="175"/>
      <c r="AL27" s="42" t="s">
        <v>1106</v>
      </c>
      <c r="AM27" s="42">
        <v>16</v>
      </c>
      <c r="AN27" s="42">
        <v>0.48</v>
      </c>
      <c r="AO27" s="114" t="s">
        <v>510</v>
      </c>
      <c r="AP27" s="118" t="s">
        <v>511</v>
      </c>
      <c r="AQ27" s="166"/>
      <c r="AR27" s="160"/>
      <c r="AS27" s="155"/>
      <c r="AT27" s="155"/>
      <c r="AU27" s="155"/>
      <c r="AV27" s="155"/>
      <c r="AW27" s="154"/>
    </row>
    <row r="28" spans="1:49" ht="16" customHeight="1">
      <c r="A28" s="9">
        <v>0.39</v>
      </c>
      <c r="B28" s="9">
        <v>0</v>
      </c>
      <c r="C28" s="9">
        <v>-310.496203692243</v>
      </c>
      <c r="D28" s="9" t="s">
        <v>14</v>
      </c>
      <c r="E28" s="9" t="s">
        <v>1250</v>
      </c>
      <c r="F28" s="72" t="s">
        <v>5196</v>
      </c>
      <c r="G28" s="72" t="s">
        <v>5198</v>
      </c>
      <c r="H28" s="9" t="s">
        <v>10034</v>
      </c>
      <c r="I28" s="9"/>
      <c r="J28" s="87"/>
      <c r="K28" s="9" t="s">
        <v>1106</v>
      </c>
      <c r="L28" s="9">
        <v>16</v>
      </c>
      <c r="M28" s="9">
        <v>0.39</v>
      </c>
      <c r="N28" s="10" t="s">
        <v>493</v>
      </c>
      <c r="O28" s="43" t="s">
        <v>494</v>
      </c>
      <c r="P28" s="160"/>
      <c r="Q28" s="163"/>
      <c r="R28" s="157"/>
      <c r="S28" s="157"/>
      <c r="T28" s="157"/>
      <c r="U28" s="157"/>
      <c r="V28" s="154"/>
      <c r="W28" s="83"/>
      <c r="X28" s="83"/>
      <c r="Y28" s="83"/>
      <c r="AB28" s="9">
        <v>0.24</v>
      </c>
      <c r="AC28" s="9">
        <v>0</v>
      </c>
      <c r="AD28" s="9">
        <v>-113.139082454516</v>
      </c>
      <c r="AE28" s="9" t="s">
        <v>10</v>
      </c>
      <c r="AF28" s="9" t="s">
        <v>4024</v>
      </c>
      <c r="AG28" s="72" t="s">
        <v>5196</v>
      </c>
      <c r="AH28" s="72" t="s">
        <v>5198</v>
      </c>
      <c r="AI28" s="9" t="s">
        <v>10120</v>
      </c>
      <c r="AJ28" s="9"/>
      <c r="AK28" s="168" t="s">
        <v>4820</v>
      </c>
      <c r="AL28" s="9" t="s">
        <v>3822</v>
      </c>
      <c r="AM28" s="9">
        <v>6</v>
      </c>
      <c r="AN28" s="9">
        <v>0.24</v>
      </c>
      <c r="AO28" s="9">
        <v>5.6010877331179397E-2</v>
      </c>
      <c r="AP28" s="10" t="s">
        <v>1803</v>
      </c>
      <c r="AQ28" s="159" t="s">
        <v>88</v>
      </c>
      <c r="AR28" s="162" t="s">
        <v>4537</v>
      </c>
      <c r="AS28" s="154">
        <v>0</v>
      </c>
      <c r="AT28" s="154" t="s">
        <v>4448</v>
      </c>
      <c r="AU28" s="154">
        <v>0.45</v>
      </c>
      <c r="AV28" s="154">
        <v>0</v>
      </c>
      <c r="AW28" s="154"/>
    </row>
    <row r="29" spans="1:49" ht="16" customHeight="1">
      <c r="A29" s="49">
        <v>0</v>
      </c>
      <c r="B29" s="49">
        <v>0</v>
      </c>
      <c r="C29" s="49">
        <v>-16.604990079822301</v>
      </c>
      <c r="D29" s="49" t="s">
        <v>10</v>
      </c>
      <c r="E29" s="49" t="s">
        <v>2190</v>
      </c>
      <c r="F29" s="74" t="s">
        <v>5195</v>
      </c>
      <c r="G29" s="74" t="s">
        <v>5198</v>
      </c>
      <c r="H29" s="49" t="s">
        <v>10167</v>
      </c>
      <c r="I29" s="49"/>
      <c r="J29" s="173" t="s">
        <v>4773</v>
      </c>
      <c r="K29" s="49" t="s">
        <v>2095</v>
      </c>
      <c r="L29" s="49">
        <v>5</v>
      </c>
      <c r="M29" s="49">
        <v>0</v>
      </c>
      <c r="N29" s="112" t="s">
        <v>126</v>
      </c>
      <c r="O29" s="112" t="s">
        <v>127</v>
      </c>
      <c r="P29" s="153" t="s">
        <v>4426</v>
      </c>
      <c r="Q29" s="161" t="s">
        <v>4537</v>
      </c>
      <c r="R29" s="153" t="s">
        <v>4444</v>
      </c>
      <c r="S29" s="153" t="s">
        <v>4448</v>
      </c>
      <c r="T29" s="153" t="s">
        <v>4544</v>
      </c>
      <c r="U29" s="153" t="s">
        <v>4483</v>
      </c>
      <c r="V29" s="154"/>
      <c r="W29" s="67"/>
      <c r="X29" s="67"/>
      <c r="Y29" s="67"/>
      <c r="AB29" s="9">
        <v>0</v>
      </c>
      <c r="AC29" s="9">
        <v>0</v>
      </c>
      <c r="AD29" s="9">
        <v>-20.8032556887247</v>
      </c>
      <c r="AE29" s="9" t="s">
        <v>13</v>
      </c>
      <c r="AF29" s="9" t="s">
        <v>4024</v>
      </c>
      <c r="AG29" s="72" t="s">
        <v>5196</v>
      </c>
      <c r="AH29" s="72" t="s">
        <v>5198</v>
      </c>
      <c r="AI29" s="9" t="s">
        <v>10120</v>
      </c>
      <c r="AJ29" s="9"/>
      <c r="AK29" s="168"/>
      <c r="AL29" s="9" t="s">
        <v>3822</v>
      </c>
      <c r="AM29" s="9">
        <v>5</v>
      </c>
      <c r="AN29" s="9">
        <v>0</v>
      </c>
      <c r="AO29" s="10" t="s">
        <v>126</v>
      </c>
      <c r="AP29" s="10" t="s">
        <v>127</v>
      </c>
      <c r="AQ29" s="159"/>
      <c r="AR29" s="162"/>
      <c r="AS29" s="154"/>
      <c r="AT29" s="154"/>
      <c r="AU29" s="154"/>
      <c r="AV29" s="154"/>
      <c r="AW29" s="154"/>
    </row>
    <row r="30" spans="1:49">
      <c r="A30" s="9">
        <v>0</v>
      </c>
      <c r="B30" s="9">
        <v>0</v>
      </c>
      <c r="C30" s="9">
        <v>-20.472435469551002</v>
      </c>
      <c r="D30" s="9" t="s">
        <v>13</v>
      </c>
      <c r="E30" s="9" t="s">
        <v>2190</v>
      </c>
      <c r="F30" s="72" t="s">
        <v>5195</v>
      </c>
      <c r="G30" s="72" t="s">
        <v>5198</v>
      </c>
      <c r="H30" s="9" t="s">
        <v>10167</v>
      </c>
      <c r="I30" s="9"/>
      <c r="J30" s="168"/>
      <c r="K30" s="9" t="s">
        <v>2095</v>
      </c>
      <c r="L30" s="9">
        <v>5</v>
      </c>
      <c r="M30" s="9">
        <v>0</v>
      </c>
      <c r="N30" s="10" t="s">
        <v>126</v>
      </c>
      <c r="O30" s="10" t="s">
        <v>127</v>
      </c>
      <c r="P30" s="154"/>
      <c r="Q30" s="162"/>
      <c r="R30" s="154"/>
      <c r="S30" s="154"/>
      <c r="T30" s="154"/>
      <c r="U30" s="154"/>
      <c r="V30" s="154"/>
      <c r="W30" s="67"/>
      <c r="X30" s="67"/>
      <c r="Y30" s="67"/>
      <c r="AB30" s="9">
        <v>0.59</v>
      </c>
      <c r="AC30" s="9">
        <v>0</v>
      </c>
      <c r="AD30" s="9">
        <v>-513.08100227724697</v>
      </c>
      <c r="AE30" s="9" t="s">
        <v>14</v>
      </c>
      <c r="AF30" s="9" t="s">
        <v>4024</v>
      </c>
      <c r="AG30" s="72" t="s">
        <v>5196</v>
      </c>
      <c r="AH30" s="72" t="s">
        <v>5198</v>
      </c>
      <c r="AI30" s="9" t="s">
        <v>10120</v>
      </c>
      <c r="AJ30" s="9"/>
      <c r="AK30" s="168"/>
      <c r="AL30" s="9" t="s">
        <v>3822</v>
      </c>
      <c r="AM30" s="9">
        <v>16</v>
      </c>
      <c r="AN30" s="9">
        <v>0.59</v>
      </c>
      <c r="AO30" s="10" t="s">
        <v>426</v>
      </c>
      <c r="AP30" s="10" t="s">
        <v>427</v>
      </c>
      <c r="AQ30" s="159"/>
      <c r="AR30" s="162"/>
      <c r="AS30" s="154"/>
      <c r="AT30" s="154"/>
      <c r="AU30" s="154"/>
      <c r="AV30" s="154"/>
      <c r="AW30" s="154"/>
    </row>
    <row r="31" spans="1:49" ht="16" customHeight="1">
      <c r="A31" s="42">
        <v>0.36</v>
      </c>
      <c r="B31" s="42">
        <v>0</v>
      </c>
      <c r="C31" s="42">
        <v>-453.67799656216999</v>
      </c>
      <c r="D31" s="42" t="s">
        <v>14</v>
      </c>
      <c r="E31" s="42" t="s">
        <v>2190</v>
      </c>
      <c r="F31" s="115" t="s">
        <v>5195</v>
      </c>
      <c r="G31" s="115" t="s">
        <v>5198</v>
      </c>
      <c r="H31" s="42" t="s">
        <v>10167</v>
      </c>
      <c r="I31" s="42"/>
      <c r="J31" s="175"/>
      <c r="K31" s="42" t="s">
        <v>2095</v>
      </c>
      <c r="L31" s="42">
        <v>16</v>
      </c>
      <c r="M31" s="42">
        <v>0.36</v>
      </c>
      <c r="N31" s="114" t="s">
        <v>252</v>
      </c>
      <c r="O31" s="114" t="s">
        <v>253</v>
      </c>
      <c r="P31" s="155"/>
      <c r="Q31" s="163"/>
      <c r="R31" s="155"/>
      <c r="S31" s="155"/>
      <c r="T31" s="155"/>
      <c r="U31" s="155"/>
      <c r="V31" s="154"/>
      <c r="W31" s="67"/>
      <c r="X31" s="67"/>
      <c r="Y31" s="67"/>
      <c r="AB31" s="49">
        <f>1-0.76</f>
        <v>0.24</v>
      </c>
      <c r="AC31" s="49">
        <v>0</v>
      </c>
      <c r="AD31" s="49">
        <v>-55.217605132277903</v>
      </c>
      <c r="AE31" s="49" t="s">
        <v>10</v>
      </c>
      <c r="AF31" s="49" t="s">
        <v>247</v>
      </c>
      <c r="AG31" s="74" t="s">
        <v>5196</v>
      </c>
      <c r="AH31" s="74" t="s">
        <v>5198</v>
      </c>
      <c r="AI31" s="49" t="s">
        <v>10300</v>
      </c>
      <c r="AJ31" s="117" t="s">
        <v>10354</v>
      </c>
      <c r="AK31" s="173" t="s">
        <v>5044</v>
      </c>
      <c r="AL31" s="49" t="s">
        <v>227</v>
      </c>
      <c r="AM31" s="49">
        <v>7</v>
      </c>
      <c r="AN31" s="49">
        <v>0.76</v>
      </c>
      <c r="AO31" s="112" t="s">
        <v>248</v>
      </c>
      <c r="AP31" s="112" t="s">
        <v>249</v>
      </c>
      <c r="AQ31" s="158" t="s">
        <v>4428</v>
      </c>
      <c r="AR31" s="158" t="s">
        <v>4537</v>
      </c>
      <c r="AS31" s="153" t="s">
        <v>4448</v>
      </c>
      <c r="AT31" s="153" t="s">
        <v>4448</v>
      </c>
      <c r="AU31" s="153" t="s">
        <v>4448</v>
      </c>
      <c r="AV31" s="153" t="s">
        <v>4448</v>
      </c>
      <c r="AW31" s="154"/>
    </row>
    <row r="32" spans="1:49" ht="17">
      <c r="A32" s="9">
        <v>0</v>
      </c>
      <c r="B32" s="9">
        <v>0</v>
      </c>
      <c r="C32" s="9">
        <v>-25.2163295657909</v>
      </c>
      <c r="D32" s="9" t="s">
        <v>10</v>
      </c>
      <c r="E32" s="9" t="s">
        <v>2109</v>
      </c>
      <c r="F32" s="72" t="s">
        <v>5196</v>
      </c>
      <c r="G32" s="72" t="s">
        <v>10362</v>
      </c>
      <c r="H32" s="9" t="s">
        <v>10168</v>
      </c>
      <c r="I32" s="9"/>
      <c r="J32" s="87" t="s">
        <v>4774</v>
      </c>
      <c r="K32" s="9" t="s">
        <v>2095</v>
      </c>
      <c r="L32" s="9">
        <v>5</v>
      </c>
      <c r="M32" s="9">
        <v>0</v>
      </c>
      <c r="N32" s="10" t="s">
        <v>126</v>
      </c>
      <c r="O32" s="10" t="s">
        <v>127</v>
      </c>
      <c r="P32" s="158" t="s">
        <v>83</v>
      </c>
      <c r="Q32" s="161" t="s">
        <v>4552</v>
      </c>
      <c r="R32" s="156" t="s">
        <v>4448</v>
      </c>
      <c r="S32" s="156" t="s">
        <v>4448</v>
      </c>
      <c r="T32" s="156" t="s">
        <v>4448</v>
      </c>
      <c r="U32" s="156" t="s">
        <v>4448</v>
      </c>
      <c r="V32" s="154"/>
      <c r="W32" s="67"/>
      <c r="X32" s="67"/>
      <c r="Y32" s="67"/>
      <c r="AB32" s="9">
        <f>1-0.89</f>
        <v>0.10999999999999999</v>
      </c>
      <c r="AC32" s="9">
        <v>0</v>
      </c>
      <c r="AD32" s="9">
        <v>-20.9073646310496</v>
      </c>
      <c r="AE32" s="9" t="s">
        <v>13</v>
      </c>
      <c r="AF32" s="9" t="s">
        <v>247</v>
      </c>
      <c r="AG32" s="72" t="s">
        <v>5196</v>
      </c>
      <c r="AH32" s="72" t="s">
        <v>5198</v>
      </c>
      <c r="AI32" s="9" t="s">
        <v>10301</v>
      </c>
      <c r="AJ32" s="44" t="s">
        <v>10354</v>
      </c>
      <c r="AK32" s="168"/>
      <c r="AL32" s="9" t="s">
        <v>227</v>
      </c>
      <c r="AM32" s="9">
        <v>5</v>
      </c>
      <c r="AN32" s="9">
        <v>0.89</v>
      </c>
      <c r="AO32" s="10" t="s">
        <v>250</v>
      </c>
      <c r="AP32" s="10" t="s">
        <v>251</v>
      </c>
      <c r="AQ32" s="159"/>
      <c r="AR32" s="159"/>
      <c r="AS32" s="154"/>
      <c r="AT32" s="154"/>
      <c r="AU32" s="154"/>
      <c r="AV32" s="154"/>
      <c r="AW32" s="154"/>
    </row>
    <row r="33" spans="1:52">
      <c r="A33" s="9">
        <v>0.59</v>
      </c>
      <c r="B33" s="9">
        <v>0</v>
      </c>
      <c r="C33" s="9">
        <v>-507.39123661036501</v>
      </c>
      <c r="D33" s="9" t="s">
        <v>14</v>
      </c>
      <c r="E33" s="9" t="s">
        <v>2109</v>
      </c>
      <c r="F33" s="72" t="s">
        <v>5196</v>
      </c>
      <c r="G33" s="72" t="s">
        <v>10362</v>
      </c>
      <c r="H33" s="9" t="s">
        <v>10168</v>
      </c>
      <c r="I33" s="9"/>
      <c r="J33" s="87"/>
      <c r="K33" s="9" t="s">
        <v>2095</v>
      </c>
      <c r="L33" s="9">
        <v>16</v>
      </c>
      <c r="M33" s="9">
        <v>0.59</v>
      </c>
      <c r="N33" s="10" t="s">
        <v>426</v>
      </c>
      <c r="O33" s="10" t="s">
        <v>427</v>
      </c>
      <c r="P33" s="160"/>
      <c r="Q33" s="163"/>
      <c r="R33" s="157"/>
      <c r="S33" s="157"/>
      <c r="T33" s="157"/>
      <c r="U33" s="157"/>
      <c r="V33" s="154"/>
      <c r="W33" s="67"/>
      <c r="X33" s="67"/>
      <c r="Y33" s="67"/>
      <c r="AB33" s="42">
        <f>1-0.36</f>
        <v>0.64</v>
      </c>
      <c r="AC33" s="42">
        <v>0</v>
      </c>
      <c r="AD33" s="42">
        <v>-529.77037963821897</v>
      </c>
      <c r="AE33" s="42" t="s">
        <v>14</v>
      </c>
      <c r="AF33" s="42" t="s">
        <v>247</v>
      </c>
      <c r="AG33" s="115" t="s">
        <v>5196</v>
      </c>
      <c r="AH33" s="115" t="s">
        <v>5198</v>
      </c>
      <c r="AI33" s="42" t="s">
        <v>10300</v>
      </c>
      <c r="AJ33" s="116" t="s">
        <v>10354</v>
      </c>
      <c r="AK33" s="175"/>
      <c r="AL33" s="42" t="s">
        <v>227</v>
      </c>
      <c r="AM33" s="42">
        <v>16</v>
      </c>
      <c r="AN33" s="42">
        <v>0.36</v>
      </c>
      <c r="AO33" s="114" t="s">
        <v>252</v>
      </c>
      <c r="AP33" s="114" t="s">
        <v>253</v>
      </c>
      <c r="AQ33" s="160"/>
      <c r="AR33" s="160"/>
      <c r="AS33" s="155"/>
      <c r="AT33" s="155"/>
      <c r="AU33" s="155"/>
      <c r="AV33" s="155"/>
      <c r="AW33" s="154"/>
    </row>
    <row r="34" spans="1:52" ht="16" customHeight="1">
      <c r="A34" s="49">
        <f>1-1</f>
        <v>0</v>
      </c>
      <c r="B34" s="49">
        <v>0</v>
      </c>
      <c r="C34" s="49">
        <v>-28.1089591516124</v>
      </c>
      <c r="D34" s="49" t="s">
        <v>10</v>
      </c>
      <c r="E34" s="49" t="s">
        <v>3917</v>
      </c>
      <c r="F34" s="74" t="s">
        <v>5195</v>
      </c>
      <c r="G34" s="74" t="s">
        <v>5198</v>
      </c>
      <c r="H34" s="49" t="s">
        <v>10224</v>
      </c>
      <c r="I34" s="117" t="s">
        <v>10354</v>
      </c>
      <c r="J34" s="89" t="s">
        <v>4843</v>
      </c>
      <c r="K34" s="49" t="s">
        <v>3822</v>
      </c>
      <c r="L34" s="49">
        <v>6</v>
      </c>
      <c r="M34" s="49">
        <v>1</v>
      </c>
      <c r="N34" s="112" t="s">
        <v>342</v>
      </c>
      <c r="O34" s="49">
        <v>1</v>
      </c>
      <c r="P34" s="158" t="s">
        <v>78</v>
      </c>
      <c r="Q34" s="158" t="s">
        <v>4552</v>
      </c>
      <c r="R34" s="153" t="s">
        <v>4448</v>
      </c>
      <c r="S34" s="153" t="s">
        <v>4448</v>
      </c>
      <c r="T34" s="153" t="s">
        <v>4448</v>
      </c>
      <c r="U34" s="153" t="s">
        <v>4448</v>
      </c>
      <c r="V34" s="154"/>
      <c r="W34" s="67"/>
      <c r="X34" s="67"/>
      <c r="Y34" s="67"/>
      <c r="AB34" s="9">
        <v>0.25</v>
      </c>
      <c r="AC34" s="9">
        <v>0</v>
      </c>
      <c r="AD34" s="9">
        <v>-142.740224701171</v>
      </c>
      <c r="AE34" s="9" t="s">
        <v>10</v>
      </c>
      <c r="AF34" s="9" t="s">
        <v>4349</v>
      </c>
      <c r="AG34" s="72" t="s">
        <v>5195</v>
      </c>
      <c r="AH34" s="72" t="s">
        <v>5197</v>
      </c>
      <c r="AI34" s="9" t="s">
        <v>10265</v>
      </c>
      <c r="AJ34" s="9"/>
      <c r="AK34" s="168" t="s">
        <v>4909</v>
      </c>
      <c r="AL34" s="9" t="s">
        <v>4262</v>
      </c>
      <c r="AM34" s="9">
        <v>7</v>
      </c>
      <c r="AN34" s="9">
        <v>0.25</v>
      </c>
      <c r="AO34" s="9">
        <v>6.6031998510680798E-2</v>
      </c>
      <c r="AP34" s="10" t="s">
        <v>786</v>
      </c>
      <c r="AQ34" s="159" t="s">
        <v>88</v>
      </c>
      <c r="AR34" s="159" t="s">
        <v>4537</v>
      </c>
      <c r="AS34" s="154">
        <v>0.38</v>
      </c>
      <c r="AT34" s="154">
        <v>0</v>
      </c>
      <c r="AU34" s="154">
        <v>0</v>
      </c>
      <c r="AV34" s="174">
        <v>0.16</v>
      </c>
      <c r="AW34" s="154"/>
    </row>
    <row r="35" spans="1:52">
      <c r="A35" s="9">
        <f>1-0.72</f>
        <v>0.28000000000000003</v>
      </c>
      <c r="B35" s="9">
        <v>0</v>
      </c>
      <c r="C35" s="9">
        <v>-36.913177407013798</v>
      </c>
      <c r="D35" s="9" t="s">
        <v>13</v>
      </c>
      <c r="E35" s="9" t="s">
        <v>3917</v>
      </c>
      <c r="F35" s="72" t="s">
        <v>5195</v>
      </c>
      <c r="G35" s="72" t="s">
        <v>5198</v>
      </c>
      <c r="H35" s="9" t="s">
        <v>10224</v>
      </c>
      <c r="I35" s="44" t="s">
        <v>10354</v>
      </c>
      <c r="J35" s="87"/>
      <c r="K35" s="9" t="s">
        <v>3822</v>
      </c>
      <c r="L35" s="9">
        <v>5</v>
      </c>
      <c r="M35" s="9">
        <v>0.72</v>
      </c>
      <c r="N35" s="10" t="s">
        <v>1467</v>
      </c>
      <c r="O35" s="10" t="s">
        <v>1468</v>
      </c>
      <c r="P35" s="159"/>
      <c r="Q35" s="159"/>
      <c r="R35" s="154"/>
      <c r="S35" s="154"/>
      <c r="T35" s="154"/>
      <c r="U35" s="154"/>
      <c r="V35" s="154"/>
      <c r="W35" s="67"/>
      <c r="X35" s="67"/>
      <c r="Y35" s="67"/>
      <c r="AB35" s="9">
        <v>0.04</v>
      </c>
      <c r="AC35" s="9">
        <v>0</v>
      </c>
      <c r="AD35" s="9">
        <v>-40.453855139022899</v>
      </c>
      <c r="AE35" s="9" t="s">
        <v>13</v>
      </c>
      <c r="AF35" s="9" t="s">
        <v>4349</v>
      </c>
      <c r="AG35" s="72" t="s">
        <v>5195</v>
      </c>
      <c r="AH35" s="72" t="s">
        <v>5197</v>
      </c>
      <c r="AI35" s="9" t="s">
        <v>10265</v>
      </c>
      <c r="AJ35" s="9"/>
      <c r="AK35" s="168"/>
      <c r="AL35" s="9" t="s">
        <v>4262</v>
      </c>
      <c r="AM35" s="9">
        <v>5</v>
      </c>
      <c r="AN35" s="9">
        <v>0.04</v>
      </c>
      <c r="AO35" s="9">
        <v>1.89361819909976E-3</v>
      </c>
      <c r="AP35" s="10" t="s">
        <v>270</v>
      </c>
      <c r="AQ35" s="159"/>
      <c r="AR35" s="159"/>
      <c r="AS35" s="154"/>
      <c r="AT35" s="154"/>
      <c r="AU35" s="154"/>
      <c r="AV35" s="174"/>
      <c r="AW35" s="154"/>
    </row>
    <row r="36" spans="1:52" ht="16" customHeight="1">
      <c r="A36" s="114">
        <f>1-0.41</f>
        <v>0.59000000000000008</v>
      </c>
      <c r="B36" s="42">
        <v>0</v>
      </c>
      <c r="C36" s="42">
        <v>-773.32224127737402</v>
      </c>
      <c r="D36" s="42" t="s">
        <v>14</v>
      </c>
      <c r="E36" s="42" t="s">
        <v>3917</v>
      </c>
      <c r="F36" s="115" t="s">
        <v>5195</v>
      </c>
      <c r="G36" s="115" t="s">
        <v>5198</v>
      </c>
      <c r="H36" s="42" t="s">
        <v>10224</v>
      </c>
      <c r="I36" s="116" t="s">
        <v>10354</v>
      </c>
      <c r="J36" s="88"/>
      <c r="K36" s="42" t="s">
        <v>3822</v>
      </c>
      <c r="L36" s="42">
        <v>16</v>
      </c>
      <c r="M36" s="114" t="s">
        <v>236</v>
      </c>
      <c r="N36" s="114" t="s">
        <v>237</v>
      </c>
      <c r="O36" s="42">
        <v>0.64453599400862305</v>
      </c>
      <c r="P36" s="160"/>
      <c r="Q36" s="160"/>
      <c r="R36" s="155"/>
      <c r="S36" s="155"/>
      <c r="T36" s="155"/>
      <c r="U36" s="155"/>
      <c r="V36" s="154"/>
      <c r="W36" s="67"/>
      <c r="X36" s="67"/>
      <c r="Y36" s="67"/>
      <c r="AB36" s="10">
        <v>0.41</v>
      </c>
      <c r="AC36" s="9">
        <v>0</v>
      </c>
      <c r="AD36" s="9">
        <v>-746.66294171152094</v>
      </c>
      <c r="AE36" s="9" t="s">
        <v>14</v>
      </c>
      <c r="AF36" s="9" t="s">
        <v>4349</v>
      </c>
      <c r="AG36" s="72" t="s">
        <v>5195</v>
      </c>
      <c r="AH36" s="72" t="s">
        <v>5197</v>
      </c>
      <c r="AI36" s="9" t="s">
        <v>10265</v>
      </c>
      <c r="AJ36" s="9"/>
      <c r="AK36" s="168"/>
      <c r="AL36" s="9" t="s">
        <v>4262</v>
      </c>
      <c r="AM36" s="9">
        <v>16</v>
      </c>
      <c r="AN36" s="10" t="s">
        <v>236</v>
      </c>
      <c r="AO36" s="10" t="s">
        <v>237</v>
      </c>
      <c r="AP36" s="9">
        <v>0.64453599400862305</v>
      </c>
      <c r="AQ36" s="159"/>
      <c r="AR36" s="159"/>
      <c r="AS36" s="154"/>
      <c r="AT36" s="154"/>
      <c r="AU36" s="154"/>
      <c r="AV36" s="174"/>
      <c r="AW36" s="191"/>
    </row>
    <row r="37" spans="1:52" ht="17">
      <c r="A37" s="9">
        <v>0</v>
      </c>
      <c r="B37" s="9">
        <v>0</v>
      </c>
      <c r="C37" s="9">
        <v>-81.289572266811604</v>
      </c>
      <c r="D37" s="9" t="s">
        <v>10</v>
      </c>
      <c r="E37" s="9" t="s">
        <v>3841</v>
      </c>
      <c r="F37" s="72" t="s">
        <v>5197</v>
      </c>
      <c r="G37" s="72" t="s">
        <v>5195</v>
      </c>
      <c r="H37" s="9" t="s">
        <v>10120</v>
      </c>
      <c r="I37" s="9"/>
      <c r="J37" s="87" t="s">
        <v>4808</v>
      </c>
      <c r="K37" s="9" t="s">
        <v>3822</v>
      </c>
      <c r="L37" s="9">
        <v>5</v>
      </c>
      <c r="M37" s="9">
        <v>0</v>
      </c>
      <c r="N37" s="10" t="s">
        <v>126</v>
      </c>
      <c r="O37" s="10" t="s">
        <v>127</v>
      </c>
      <c r="P37" s="158" t="s">
        <v>83</v>
      </c>
      <c r="Q37" s="161" t="s">
        <v>4552</v>
      </c>
      <c r="R37" s="156" t="s">
        <v>4448</v>
      </c>
      <c r="S37" s="153">
        <v>0</v>
      </c>
      <c r="T37" s="153">
        <v>0.03</v>
      </c>
      <c r="U37" s="153">
        <v>0.08</v>
      </c>
      <c r="V37" s="154"/>
      <c r="W37" s="67"/>
      <c r="X37" s="67"/>
      <c r="Y37" s="67"/>
      <c r="AB37" s="3"/>
      <c r="AC37" s="3"/>
      <c r="AD37" s="3"/>
      <c r="AE37" s="3"/>
      <c r="AF37" s="3"/>
      <c r="AG37" s="73"/>
      <c r="AH37" s="73"/>
      <c r="AI37" s="3"/>
      <c r="AJ37" s="3"/>
      <c r="AK37" s="3"/>
      <c r="AL37" s="3"/>
      <c r="AM37" s="3"/>
      <c r="AN37" s="3"/>
      <c r="AO37" s="3"/>
      <c r="AP37" s="27"/>
      <c r="AQ37" s="28"/>
      <c r="AR37" s="40"/>
      <c r="AS37" s="40"/>
      <c r="AT37" s="40"/>
      <c r="AU37" s="40"/>
      <c r="AV37" s="40"/>
      <c r="AW37" s="40"/>
      <c r="AX37" s="40"/>
      <c r="AY37" s="40"/>
      <c r="AZ37" s="40"/>
    </row>
    <row r="38" spans="1:52">
      <c r="A38" s="9">
        <v>0.6</v>
      </c>
      <c r="B38" s="9">
        <v>0</v>
      </c>
      <c r="C38" s="9">
        <v>-583.45469564894597</v>
      </c>
      <c r="D38" s="9" t="s">
        <v>14</v>
      </c>
      <c r="E38" s="9" t="s">
        <v>3841</v>
      </c>
      <c r="F38" s="72" t="s">
        <v>5197</v>
      </c>
      <c r="G38" s="72" t="s">
        <v>5195</v>
      </c>
      <c r="H38" s="9" t="s">
        <v>10120</v>
      </c>
      <c r="I38" s="9"/>
      <c r="J38" s="87"/>
      <c r="K38" s="9" t="s">
        <v>3822</v>
      </c>
      <c r="L38" s="9">
        <v>16</v>
      </c>
      <c r="M38" s="9">
        <v>0.6</v>
      </c>
      <c r="N38" s="10" t="s">
        <v>143</v>
      </c>
      <c r="O38" s="10" t="s">
        <v>144</v>
      </c>
      <c r="P38" s="160"/>
      <c r="Q38" s="163"/>
      <c r="R38" s="157"/>
      <c r="S38" s="155"/>
      <c r="T38" s="155"/>
      <c r="U38" s="155"/>
      <c r="V38" s="154"/>
      <c r="W38" s="67"/>
      <c r="X38" s="67"/>
      <c r="Y38" s="67"/>
      <c r="AB38" s="9">
        <f>1-0.73</f>
        <v>0.27</v>
      </c>
      <c r="AC38" s="9">
        <v>0</v>
      </c>
      <c r="AD38" s="9">
        <v>-93.584225173064993</v>
      </c>
      <c r="AE38" s="9" t="s">
        <v>10</v>
      </c>
      <c r="AF38" s="9" t="s">
        <v>3881</v>
      </c>
      <c r="AG38" s="72" t="s">
        <v>5196</v>
      </c>
      <c r="AH38" s="72" t="s">
        <v>5198</v>
      </c>
      <c r="AI38" s="9" t="s">
        <v>10201</v>
      </c>
      <c r="AJ38" s="44" t="s">
        <v>10354</v>
      </c>
      <c r="AK38" s="168" t="s">
        <v>4810</v>
      </c>
      <c r="AL38" s="9" t="s">
        <v>3822</v>
      </c>
      <c r="AM38" s="9">
        <v>5</v>
      </c>
      <c r="AN38" s="9">
        <v>0.73</v>
      </c>
      <c r="AO38" s="10" t="s">
        <v>3335</v>
      </c>
      <c r="AP38" s="10" t="s">
        <v>3336</v>
      </c>
      <c r="AQ38" s="159" t="s">
        <v>85</v>
      </c>
      <c r="AR38" s="162" t="s">
        <v>4552</v>
      </c>
      <c r="AS38" s="154" t="s">
        <v>4448</v>
      </c>
      <c r="AT38" s="154" t="s">
        <v>4448</v>
      </c>
      <c r="AU38" s="154" t="s">
        <v>4448</v>
      </c>
      <c r="AV38" s="154" t="s">
        <v>4448</v>
      </c>
      <c r="AW38" s="184" t="s">
        <v>5175</v>
      </c>
    </row>
    <row r="39" spans="1:52" ht="16" customHeight="1">
      <c r="A39" s="49">
        <v>0</v>
      </c>
      <c r="B39" s="49">
        <v>0</v>
      </c>
      <c r="C39" s="49">
        <v>-7.2595170338546797</v>
      </c>
      <c r="D39" s="49" t="s">
        <v>10</v>
      </c>
      <c r="E39" s="49" t="s">
        <v>3717</v>
      </c>
      <c r="F39" s="74" t="s">
        <v>5197</v>
      </c>
      <c r="G39" s="74" t="s">
        <v>5195</v>
      </c>
      <c r="H39" s="49" t="s">
        <v>10120</v>
      </c>
      <c r="I39" s="49"/>
      <c r="J39" s="89" t="s">
        <v>4955</v>
      </c>
      <c r="K39" s="49" t="s">
        <v>3673</v>
      </c>
      <c r="L39" s="49">
        <v>5</v>
      </c>
      <c r="M39" s="49">
        <v>0</v>
      </c>
      <c r="N39" s="112" t="s">
        <v>126</v>
      </c>
      <c r="O39" s="112" t="s">
        <v>127</v>
      </c>
      <c r="P39" s="153" t="s">
        <v>4421</v>
      </c>
      <c r="Q39" s="158" t="s">
        <v>4553</v>
      </c>
      <c r="R39" s="153" t="s">
        <v>4448</v>
      </c>
      <c r="S39" s="153" t="s">
        <v>4448</v>
      </c>
      <c r="T39" s="153" t="s">
        <v>4448</v>
      </c>
      <c r="U39" s="153" t="s">
        <v>4448</v>
      </c>
      <c r="V39" s="154"/>
      <c r="W39" s="67"/>
      <c r="X39" s="67"/>
      <c r="Y39" s="67"/>
      <c r="AB39" s="9">
        <f>1-0.2</f>
        <v>0.8</v>
      </c>
      <c r="AC39" s="9">
        <v>0</v>
      </c>
      <c r="AD39" s="9">
        <v>-542.82784193237603</v>
      </c>
      <c r="AE39" s="9" t="s">
        <v>14</v>
      </c>
      <c r="AF39" s="9" t="s">
        <v>3881</v>
      </c>
      <c r="AG39" s="72" t="s">
        <v>5196</v>
      </c>
      <c r="AH39" s="72" t="s">
        <v>5198</v>
      </c>
      <c r="AI39" s="9" t="s">
        <v>10201</v>
      </c>
      <c r="AJ39" s="44" t="s">
        <v>10354</v>
      </c>
      <c r="AK39" s="168"/>
      <c r="AL39" s="9" t="s">
        <v>3822</v>
      </c>
      <c r="AM39" s="9">
        <v>16</v>
      </c>
      <c r="AN39" s="9">
        <v>0.2</v>
      </c>
      <c r="AO39" s="9">
        <v>7.2742662037866904E-2</v>
      </c>
      <c r="AP39" s="9">
        <v>0.44342194628279502</v>
      </c>
      <c r="AQ39" s="159"/>
      <c r="AR39" s="163"/>
      <c r="AS39" s="154"/>
      <c r="AT39" s="154"/>
      <c r="AU39" s="154"/>
      <c r="AV39" s="154"/>
      <c r="AW39" s="154"/>
    </row>
    <row r="40" spans="1:52">
      <c r="A40" s="9">
        <v>0.12</v>
      </c>
      <c r="B40" s="9">
        <v>0</v>
      </c>
      <c r="C40" s="9">
        <v>-48.453867580183697</v>
      </c>
      <c r="D40" s="9" t="s">
        <v>13</v>
      </c>
      <c r="E40" s="9" t="s">
        <v>3717</v>
      </c>
      <c r="F40" s="72" t="s">
        <v>5197</v>
      </c>
      <c r="G40" s="72" t="s">
        <v>5195</v>
      </c>
      <c r="H40" s="9" t="s">
        <v>10120</v>
      </c>
      <c r="I40" s="9"/>
      <c r="J40" s="87"/>
      <c r="K40" s="9" t="s">
        <v>3673</v>
      </c>
      <c r="L40" s="9">
        <v>6</v>
      </c>
      <c r="M40" s="9">
        <v>0.12</v>
      </c>
      <c r="N40" s="10" t="s">
        <v>853</v>
      </c>
      <c r="O40" s="9">
        <v>0.51976332044676599</v>
      </c>
      <c r="P40" s="154"/>
      <c r="Q40" s="159"/>
      <c r="R40" s="154"/>
      <c r="S40" s="154"/>
      <c r="T40" s="154"/>
      <c r="U40" s="154"/>
      <c r="V40" s="154"/>
      <c r="W40" s="67"/>
      <c r="X40" s="67"/>
      <c r="Y40" s="67"/>
      <c r="AB40" s="9">
        <v>0.28000000000000003</v>
      </c>
      <c r="AC40" s="9">
        <v>0</v>
      </c>
      <c r="AD40" s="9">
        <v>-105.98609247559</v>
      </c>
      <c r="AE40" s="9" t="s">
        <v>10</v>
      </c>
      <c r="AF40" s="9" t="s">
        <v>390</v>
      </c>
      <c r="AG40" s="72" t="s">
        <v>5195</v>
      </c>
      <c r="AH40" s="72" t="s">
        <v>10362</v>
      </c>
      <c r="AI40" s="9" t="s">
        <v>10314</v>
      </c>
      <c r="AJ40" s="9"/>
      <c r="AK40" s="168" t="s">
        <v>5026</v>
      </c>
      <c r="AL40" s="9" t="s">
        <v>383</v>
      </c>
      <c r="AM40" s="9">
        <v>6</v>
      </c>
      <c r="AN40" s="9">
        <v>0.28000000000000003</v>
      </c>
      <c r="AO40" s="9">
        <v>7.2504052957179696E-2</v>
      </c>
      <c r="AP40" s="9">
        <v>0.659243033719773</v>
      </c>
      <c r="AQ40" s="159" t="s">
        <v>4428</v>
      </c>
      <c r="AR40" s="159" t="s">
        <v>4537</v>
      </c>
      <c r="AS40" s="159" t="s">
        <v>4508</v>
      </c>
      <c r="AT40" s="159" t="s">
        <v>4449</v>
      </c>
      <c r="AU40" s="159" t="s">
        <v>4483</v>
      </c>
      <c r="AV40" s="159" t="s">
        <v>4541</v>
      </c>
      <c r="AW40" s="154"/>
    </row>
    <row r="41" spans="1:52">
      <c r="A41" s="42">
        <v>0.6</v>
      </c>
      <c r="B41" s="42">
        <v>0</v>
      </c>
      <c r="C41" s="42">
        <v>-643.02846832360001</v>
      </c>
      <c r="D41" s="42" t="s">
        <v>14</v>
      </c>
      <c r="E41" s="42" t="s">
        <v>3717</v>
      </c>
      <c r="F41" s="115" t="s">
        <v>5197</v>
      </c>
      <c r="G41" s="115" t="s">
        <v>5195</v>
      </c>
      <c r="H41" s="42" t="s">
        <v>10120</v>
      </c>
      <c r="I41" s="42"/>
      <c r="J41" s="88"/>
      <c r="K41" s="42" t="s">
        <v>3673</v>
      </c>
      <c r="L41" s="42">
        <v>16</v>
      </c>
      <c r="M41" s="42">
        <v>0.6</v>
      </c>
      <c r="N41" s="114" t="s">
        <v>143</v>
      </c>
      <c r="O41" s="114" t="s">
        <v>144</v>
      </c>
      <c r="P41" s="155"/>
      <c r="Q41" s="160"/>
      <c r="R41" s="155"/>
      <c r="S41" s="155"/>
      <c r="T41" s="155"/>
      <c r="U41" s="155"/>
      <c r="V41" s="154"/>
      <c r="W41" s="84"/>
      <c r="X41" s="84"/>
      <c r="Y41" s="84"/>
      <c r="AB41" s="9">
        <v>0.02</v>
      </c>
      <c r="AC41" s="9">
        <v>0</v>
      </c>
      <c r="AD41" s="9">
        <v>-29.949885332104198</v>
      </c>
      <c r="AE41" s="9" t="s">
        <v>13</v>
      </c>
      <c r="AF41" s="9" t="s">
        <v>390</v>
      </c>
      <c r="AG41" s="72" t="s">
        <v>5195</v>
      </c>
      <c r="AH41" s="72" t="s">
        <v>10362</v>
      </c>
      <c r="AI41" s="9" t="s">
        <v>10314</v>
      </c>
      <c r="AJ41" s="9"/>
      <c r="AK41" s="168"/>
      <c r="AL41" s="9" t="s">
        <v>383</v>
      </c>
      <c r="AM41" s="9">
        <v>5</v>
      </c>
      <c r="AN41" s="9">
        <v>0.02</v>
      </c>
      <c r="AO41" s="10" t="s">
        <v>391</v>
      </c>
      <c r="AP41" s="10" t="s">
        <v>392</v>
      </c>
      <c r="AQ41" s="159"/>
      <c r="AR41" s="159"/>
      <c r="AS41" s="159"/>
      <c r="AT41" s="159"/>
      <c r="AU41" s="159"/>
      <c r="AV41" s="159"/>
      <c r="AW41" s="154"/>
    </row>
    <row r="42" spans="1:52" ht="16" customHeight="1">
      <c r="A42" s="49">
        <v>0</v>
      </c>
      <c r="B42" s="49">
        <v>0</v>
      </c>
      <c r="C42" s="49">
        <v>-47.394266604925903</v>
      </c>
      <c r="D42" s="49" t="s">
        <v>10</v>
      </c>
      <c r="E42" s="49" t="s">
        <v>724</v>
      </c>
      <c r="F42" s="74" t="s">
        <v>5195</v>
      </c>
      <c r="G42" s="74" t="s">
        <v>5197</v>
      </c>
      <c r="H42" s="49" t="s">
        <v>10120</v>
      </c>
      <c r="I42" s="49"/>
      <c r="J42" s="90" t="s">
        <v>5093</v>
      </c>
      <c r="K42" s="49" t="s">
        <v>725</v>
      </c>
      <c r="L42" s="49">
        <v>6</v>
      </c>
      <c r="M42" s="49">
        <v>0</v>
      </c>
      <c r="N42" s="49">
        <v>0</v>
      </c>
      <c r="O42" s="112" t="s">
        <v>109</v>
      </c>
      <c r="P42" s="153" t="s">
        <v>4421</v>
      </c>
      <c r="Q42" s="158" t="s">
        <v>4537</v>
      </c>
      <c r="R42" s="161" t="s">
        <v>4454</v>
      </c>
      <c r="S42" s="161" t="s">
        <v>4556</v>
      </c>
      <c r="T42" s="161">
        <v>0</v>
      </c>
      <c r="U42" s="161">
        <v>0</v>
      </c>
      <c r="V42" s="154"/>
      <c r="W42" s="84"/>
      <c r="X42" s="84"/>
      <c r="Y42" s="84"/>
      <c r="AB42" s="9">
        <v>0.49</v>
      </c>
      <c r="AC42" s="9">
        <v>0</v>
      </c>
      <c r="AD42" s="9">
        <v>-668.87290786098401</v>
      </c>
      <c r="AE42" s="9" t="s">
        <v>14</v>
      </c>
      <c r="AF42" s="9" t="s">
        <v>390</v>
      </c>
      <c r="AG42" s="72" t="s">
        <v>5195</v>
      </c>
      <c r="AH42" s="72" t="s">
        <v>10362</v>
      </c>
      <c r="AI42" s="9" t="s">
        <v>10314</v>
      </c>
      <c r="AJ42" s="9"/>
      <c r="AK42" s="168"/>
      <c r="AL42" s="9" t="s">
        <v>383</v>
      </c>
      <c r="AM42" s="9">
        <v>16</v>
      </c>
      <c r="AN42" s="9">
        <v>0.49</v>
      </c>
      <c r="AO42" s="10" t="s">
        <v>393</v>
      </c>
      <c r="AP42" s="10" t="s">
        <v>394</v>
      </c>
      <c r="AQ42" s="159"/>
      <c r="AR42" s="159"/>
      <c r="AS42" s="159"/>
      <c r="AT42" s="159"/>
      <c r="AU42" s="159"/>
      <c r="AV42" s="159"/>
      <c r="AW42" s="154"/>
    </row>
    <row r="43" spans="1:52" ht="16" customHeight="1">
      <c r="A43" s="9">
        <v>0.04</v>
      </c>
      <c r="B43" s="9">
        <v>0</v>
      </c>
      <c r="C43" s="9">
        <v>-31.556675262016999</v>
      </c>
      <c r="D43" s="9" t="s">
        <v>13</v>
      </c>
      <c r="E43" s="9" t="s">
        <v>724</v>
      </c>
      <c r="F43" s="72" t="s">
        <v>5195</v>
      </c>
      <c r="G43" s="72" t="s">
        <v>5197</v>
      </c>
      <c r="H43" s="9" t="s">
        <v>10120</v>
      </c>
      <c r="I43" s="9"/>
      <c r="J43" s="91"/>
      <c r="K43" s="9" t="s">
        <v>725</v>
      </c>
      <c r="L43" s="9">
        <v>5</v>
      </c>
      <c r="M43" s="9">
        <v>0.04</v>
      </c>
      <c r="N43" s="9">
        <v>1.89361819909976E-3</v>
      </c>
      <c r="O43" s="10" t="s">
        <v>270</v>
      </c>
      <c r="P43" s="154"/>
      <c r="Q43" s="159"/>
      <c r="R43" s="162"/>
      <c r="S43" s="162"/>
      <c r="T43" s="162"/>
      <c r="U43" s="162"/>
      <c r="V43" s="154"/>
      <c r="W43" s="84"/>
      <c r="X43" s="84"/>
      <c r="Y43" s="84"/>
      <c r="AB43" s="74">
        <v>0.31</v>
      </c>
      <c r="AC43" s="49">
        <v>0</v>
      </c>
      <c r="AD43" s="49">
        <v>-100.729419638634</v>
      </c>
      <c r="AE43" s="49" t="s">
        <v>10</v>
      </c>
      <c r="AF43" s="49" t="s">
        <v>1945</v>
      </c>
      <c r="AG43" s="74" t="s">
        <v>5196</v>
      </c>
      <c r="AH43" s="74" t="s">
        <v>5198</v>
      </c>
      <c r="AI43" s="49" t="s">
        <v>10120</v>
      </c>
      <c r="AJ43" s="49"/>
      <c r="AK43" s="173" t="s">
        <v>4768</v>
      </c>
      <c r="AL43" s="49" t="s">
        <v>1655</v>
      </c>
      <c r="AM43" s="49">
        <v>5</v>
      </c>
      <c r="AN43" s="49">
        <v>0.31</v>
      </c>
      <c r="AO43" s="49">
        <v>7.6718520653767205E-2</v>
      </c>
      <c r="AP43" s="112" t="s">
        <v>278</v>
      </c>
      <c r="AQ43" s="158" t="s">
        <v>10378</v>
      </c>
      <c r="AR43" s="158" t="s">
        <v>4536</v>
      </c>
      <c r="AS43" s="156" t="s">
        <v>4447</v>
      </c>
      <c r="AT43" s="156" t="s">
        <v>4543</v>
      </c>
      <c r="AU43" s="156" t="s">
        <v>4455</v>
      </c>
      <c r="AV43" s="156" t="s">
        <v>4449</v>
      </c>
      <c r="AW43" s="154"/>
    </row>
    <row r="44" spans="1:52" ht="16" customHeight="1">
      <c r="A44" s="42">
        <v>0.48</v>
      </c>
      <c r="B44" s="42">
        <v>0</v>
      </c>
      <c r="C44" s="42">
        <v>-544.14708336844603</v>
      </c>
      <c r="D44" s="42" t="s">
        <v>14</v>
      </c>
      <c r="E44" s="42" t="s">
        <v>724</v>
      </c>
      <c r="F44" s="115" t="s">
        <v>5195</v>
      </c>
      <c r="G44" s="115" t="s">
        <v>5197</v>
      </c>
      <c r="H44" s="42" t="s">
        <v>10120</v>
      </c>
      <c r="I44" s="42"/>
      <c r="J44" s="120"/>
      <c r="K44" s="42" t="s">
        <v>725</v>
      </c>
      <c r="L44" s="42">
        <v>16</v>
      </c>
      <c r="M44" s="42">
        <v>0.48</v>
      </c>
      <c r="N44" s="114" t="s">
        <v>510</v>
      </c>
      <c r="O44" s="114" t="s">
        <v>511</v>
      </c>
      <c r="P44" s="155"/>
      <c r="Q44" s="160"/>
      <c r="R44" s="163"/>
      <c r="S44" s="163"/>
      <c r="T44" s="163"/>
      <c r="U44" s="163"/>
      <c r="V44" s="154"/>
      <c r="W44" s="67"/>
      <c r="X44" s="67"/>
      <c r="Y44" s="67"/>
      <c r="AB44" s="72">
        <v>0</v>
      </c>
      <c r="AC44" s="9">
        <v>0</v>
      </c>
      <c r="AD44" s="9">
        <v>-4.68975652293748</v>
      </c>
      <c r="AE44" s="9" t="s">
        <v>13</v>
      </c>
      <c r="AF44" s="9" t="s">
        <v>1945</v>
      </c>
      <c r="AG44" s="72" t="s">
        <v>5196</v>
      </c>
      <c r="AH44" s="72" t="s">
        <v>5198</v>
      </c>
      <c r="AI44" s="9" t="s">
        <v>10120</v>
      </c>
      <c r="AJ44" s="9"/>
      <c r="AK44" s="168"/>
      <c r="AL44" s="9" t="s">
        <v>1655</v>
      </c>
      <c r="AM44" s="9">
        <v>6</v>
      </c>
      <c r="AN44" s="9">
        <v>0</v>
      </c>
      <c r="AO44" s="9">
        <v>0</v>
      </c>
      <c r="AP44" s="10" t="s">
        <v>109</v>
      </c>
      <c r="AQ44" s="159"/>
      <c r="AR44" s="159"/>
      <c r="AS44" s="185"/>
      <c r="AT44" s="185"/>
      <c r="AU44" s="185"/>
      <c r="AV44" s="185"/>
      <c r="AW44" s="154"/>
    </row>
    <row r="45" spans="1:52" ht="16" customHeight="1">
      <c r="A45" s="9">
        <v>0</v>
      </c>
      <c r="B45" s="9">
        <v>0</v>
      </c>
      <c r="C45" s="9">
        <v>-4.8214204176423099</v>
      </c>
      <c r="D45" s="9" t="s">
        <v>10</v>
      </c>
      <c r="E45" s="9" t="s">
        <v>3582</v>
      </c>
      <c r="F45" s="72" t="s">
        <v>5195</v>
      </c>
      <c r="G45" s="72" t="s">
        <v>5197</v>
      </c>
      <c r="H45" s="9" t="s">
        <v>10334</v>
      </c>
      <c r="I45" s="9"/>
      <c r="J45" s="87" t="s">
        <v>5050</v>
      </c>
      <c r="K45" s="9" t="s">
        <v>3554</v>
      </c>
      <c r="L45" s="9">
        <v>5</v>
      </c>
      <c r="M45" s="9">
        <v>0</v>
      </c>
      <c r="N45" s="10" t="s">
        <v>126</v>
      </c>
      <c r="O45" s="10" t="s">
        <v>127</v>
      </c>
      <c r="P45" s="153" t="s">
        <v>4423</v>
      </c>
      <c r="Q45" s="158" t="s">
        <v>4552</v>
      </c>
      <c r="R45" s="156" t="s">
        <v>4448</v>
      </c>
      <c r="S45" s="156" t="s">
        <v>4448</v>
      </c>
      <c r="T45" s="156" t="s">
        <v>4448</v>
      </c>
      <c r="U45" s="156" t="s">
        <v>4448</v>
      </c>
      <c r="V45" s="154"/>
      <c r="W45" s="67"/>
      <c r="X45" s="67"/>
      <c r="Y45" s="67"/>
      <c r="AB45" s="115">
        <v>0.2</v>
      </c>
      <c r="AC45" s="42">
        <v>0</v>
      </c>
      <c r="AD45" s="42">
        <v>-414.224153249626</v>
      </c>
      <c r="AE45" s="42" t="s">
        <v>14</v>
      </c>
      <c r="AF45" s="42" t="s">
        <v>1945</v>
      </c>
      <c r="AG45" s="115" t="s">
        <v>5196</v>
      </c>
      <c r="AH45" s="115" t="s">
        <v>5198</v>
      </c>
      <c r="AI45" s="42" t="s">
        <v>10120</v>
      </c>
      <c r="AJ45" s="42"/>
      <c r="AK45" s="175"/>
      <c r="AL45" s="42" t="s">
        <v>1655</v>
      </c>
      <c r="AM45" s="42">
        <v>16</v>
      </c>
      <c r="AN45" s="42">
        <v>0.2</v>
      </c>
      <c r="AO45" s="42">
        <v>7.2742662037866904E-2</v>
      </c>
      <c r="AP45" s="42">
        <v>0.44342194628279502</v>
      </c>
      <c r="AQ45" s="160"/>
      <c r="AR45" s="160"/>
      <c r="AS45" s="157"/>
      <c r="AT45" s="157"/>
      <c r="AU45" s="157"/>
      <c r="AV45" s="157"/>
      <c r="AW45" s="154"/>
    </row>
    <row r="46" spans="1:52">
      <c r="A46" s="10" t="s">
        <v>488</v>
      </c>
      <c r="B46" s="9">
        <v>0</v>
      </c>
      <c r="C46" s="9">
        <v>-646.88005427740302</v>
      </c>
      <c r="D46" s="9" t="s">
        <v>14</v>
      </c>
      <c r="E46" s="9" t="s">
        <v>3582</v>
      </c>
      <c r="F46" s="72" t="s">
        <v>5195</v>
      </c>
      <c r="G46" s="72" t="s">
        <v>5197</v>
      </c>
      <c r="H46" s="9" t="s">
        <v>10334</v>
      </c>
      <c r="I46" s="9"/>
      <c r="J46" s="87"/>
      <c r="K46" s="9" t="s">
        <v>3554</v>
      </c>
      <c r="L46" s="9">
        <v>16</v>
      </c>
      <c r="M46" s="10" t="s">
        <v>488</v>
      </c>
      <c r="N46" s="9">
        <v>0.58890888943173203</v>
      </c>
      <c r="O46" s="10" t="s">
        <v>490</v>
      </c>
      <c r="P46" s="155"/>
      <c r="Q46" s="160"/>
      <c r="R46" s="157"/>
      <c r="S46" s="157"/>
      <c r="T46" s="157"/>
      <c r="U46" s="157"/>
      <c r="V46" s="154"/>
      <c r="W46" s="67"/>
      <c r="X46" s="67"/>
      <c r="Y46" s="67"/>
      <c r="AB46" s="9">
        <v>0.32</v>
      </c>
      <c r="AC46" s="9">
        <v>0</v>
      </c>
      <c r="AD46" s="9">
        <v>-64.955703306314405</v>
      </c>
      <c r="AE46" s="9" t="s">
        <v>10</v>
      </c>
      <c r="AF46" s="9" t="s">
        <v>25</v>
      </c>
      <c r="AG46" s="72" t="s">
        <v>5198</v>
      </c>
      <c r="AH46" s="72" t="s">
        <v>10365</v>
      </c>
      <c r="AI46" s="9" t="s">
        <v>9992</v>
      </c>
      <c r="AJ46" s="9"/>
      <c r="AK46" s="173" t="s">
        <v>4618</v>
      </c>
      <c r="AL46" s="9" t="s">
        <v>12</v>
      </c>
      <c r="AM46" s="9">
        <v>5</v>
      </c>
      <c r="AN46" s="9">
        <v>0.32</v>
      </c>
      <c r="AO46" s="9">
        <v>8.0937723303772996E-2</v>
      </c>
      <c r="AP46" s="9">
        <v>0.71547596401816904</v>
      </c>
      <c r="AQ46" s="158" t="s">
        <v>88</v>
      </c>
      <c r="AR46" s="186" t="s">
        <v>4537</v>
      </c>
      <c r="AS46" s="184" t="s">
        <v>4448</v>
      </c>
      <c r="AT46" s="184" t="s">
        <v>4448</v>
      </c>
      <c r="AU46" s="184" t="s">
        <v>4448</v>
      </c>
      <c r="AV46" s="184" t="s">
        <v>4448</v>
      </c>
      <c r="AW46" s="154"/>
    </row>
    <row r="47" spans="1:52" ht="16" customHeight="1">
      <c r="A47" s="49">
        <v>0</v>
      </c>
      <c r="B47" s="49">
        <v>0</v>
      </c>
      <c r="C47" s="49">
        <v>-26.5063614803313</v>
      </c>
      <c r="D47" s="49" t="s">
        <v>10</v>
      </c>
      <c r="E47" s="49" t="s">
        <v>623</v>
      </c>
      <c r="F47" s="74" t="s">
        <v>5197</v>
      </c>
      <c r="G47" s="74" t="s">
        <v>10365</v>
      </c>
      <c r="H47" s="49" t="s">
        <v>10314</v>
      </c>
      <c r="I47" s="49"/>
      <c r="J47" s="89" t="s">
        <v>4979</v>
      </c>
      <c r="K47" s="49" t="s">
        <v>383</v>
      </c>
      <c r="L47" s="49">
        <v>5</v>
      </c>
      <c r="M47" s="49">
        <v>0</v>
      </c>
      <c r="N47" s="112" t="s">
        <v>126</v>
      </c>
      <c r="O47" s="112" t="s">
        <v>127</v>
      </c>
      <c r="P47" s="153" t="s">
        <v>4421</v>
      </c>
      <c r="Q47" s="158" t="s">
        <v>4553</v>
      </c>
      <c r="R47" s="153" t="s">
        <v>4448</v>
      </c>
      <c r="S47" s="153" t="s">
        <v>4448</v>
      </c>
      <c r="T47" s="153" t="s">
        <v>4448</v>
      </c>
      <c r="U47" s="153" t="s">
        <v>4448</v>
      </c>
      <c r="V47" s="154"/>
      <c r="W47" s="67"/>
      <c r="X47" s="67"/>
      <c r="Y47" s="67"/>
      <c r="AB47" s="9">
        <v>0.02</v>
      </c>
      <c r="AC47" s="9">
        <v>0</v>
      </c>
      <c r="AD47" s="9">
        <v>-33.436100584067702</v>
      </c>
      <c r="AE47" s="9" t="s">
        <v>13</v>
      </c>
      <c r="AF47" s="9" t="s">
        <v>25</v>
      </c>
      <c r="AG47" s="72" t="s">
        <v>5198</v>
      </c>
      <c r="AH47" s="72" t="s">
        <v>10365</v>
      </c>
      <c r="AI47" s="9" t="s">
        <v>9992</v>
      </c>
      <c r="AJ47" s="9"/>
      <c r="AK47" s="168"/>
      <c r="AL47" s="9" t="s">
        <v>12</v>
      </c>
      <c r="AM47" s="9">
        <v>7</v>
      </c>
      <c r="AN47" s="9">
        <v>0.02</v>
      </c>
      <c r="AO47" s="45">
        <v>6.8058954580166103E-4</v>
      </c>
      <c r="AP47" s="9">
        <v>0.37947662811821797</v>
      </c>
      <c r="AQ47" s="159"/>
      <c r="AR47" s="159"/>
      <c r="AS47" s="154"/>
      <c r="AT47" s="154"/>
      <c r="AU47" s="154"/>
      <c r="AV47" s="154"/>
      <c r="AW47" s="154"/>
    </row>
    <row r="48" spans="1:52" ht="16" customHeight="1">
      <c r="A48" s="9">
        <v>0.14000000000000001</v>
      </c>
      <c r="B48" s="9">
        <v>0</v>
      </c>
      <c r="C48" s="9">
        <v>-34.164558728489801</v>
      </c>
      <c r="D48" s="9" t="s">
        <v>13</v>
      </c>
      <c r="E48" s="9" t="s">
        <v>623</v>
      </c>
      <c r="F48" s="72" t="s">
        <v>5197</v>
      </c>
      <c r="G48" s="72" t="s">
        <v>10365</v>
      </c>
      <c r="H48" s="9" t="s">
        <v>10314</v>
      </c>
      <c r="I48" s="9"/>
      <c r="J48" s="87"/>
      <c r="K48" s="9" t="s">
        <v>383</v>
      </c>
      <c r="L48" s="9">
        <v>5</v>
      </c>
      <c r="M48" s="9">
        <v>0.14000000000000001</v>
      </c>
      <c r="N48" s="10" t="s">
        <v>209</v>
      </c>
      <c r="O48" s="10" t="s">
        <v>210</v>
      </c>
      <c r="P48" s="154"/>
      <c r="Q48" s="159"/>
      <c r="R48" s="154"/>
      <c r="S48" s="154"/>
      <c r="T48" s="154"/>
      <c r="U48" s="154"/>
      <c r="V48" s="154"/>
      <c r="W48" s="67"/>
      <c r="X48" s="67"/>
      <c r="Y48" s="67"/>
      <c r="AB48" s="9">
        <v>0.65</v>
      </c>
      <c r="AC48" s="9">
        <v>0</v>
      </c>
      <c r="AD48" s="9">
        <v>-590.24162882631799</v>
      </c>
      <c r="AE48" s="9" t="s">
        <v>14</v>
      </c>
      <c r="AF48" s="9" t="s">
        <v>25</v>
      </c>
      <c r="AG48" s="72" t="s">
        <v>5198</v>
      </c>
      <c r="AH48" s="72" t="s">
        <v>10365</v>
      </c>
      <c r="AI48" s="9" t="s">
        <v>9992</v>
      </c>
      <c r="AJ48" s="9"/>
      <c r="AK48" s="168"/>
      <c r="AL48" s="9" t="s">
        <v>12</v>
      </c>
      <c r="AM48" s="9">
        <v>16</v>
      </c>
      <c r="AN48" s="9">
        <v>0.65</v>
      </c>
      <c r="AO48" s="9">
        <v>0.40908828404715403</v>
      </c>
      <c r="AP48" s="9">
        <v>0.83282941179251502</v>
      </c>
      <c r="AQ48" s="159"/>
      <c r="AR48" s="159"/>
      <c r="AS48" s="154"/>
      <c r="AT48" s="154"/>
      <c r="AU48" s="154"/>
      <c r="AV48" s="154"/>
      <c r="AW48" s="154"/>
    </row>
    <row r="49" spans="1:52" ht="16" customHeight="1">
      <c r="A49" s="42">
        <v>0.74</v>
      </c>
      <c r="B49" s="42">
        <v>0</v>
      </c>
      <c r="C49" s="42">
        <v>-475.18273635291098</v>
      </c>
      <c r="D49" s="42" t="s">
        <v>14</v>
      </c>
      <c r="E49" s="42" t="s">
        <v>623</v>
      </c>
      <c r="F49" s="115" t="s">
        <v>5197</v>
      </c>
      <c r="G49" s="115" t="s">
        <v>10365</v>
      </c>
      <c r="H49" s="42" t="s">
        <v>10314</v>
      </c>
      <c r="I49" s="42"/>
      <c r="J49" s="88"/>
      <c r="K49" s="42" t="s">
        <v>383</v>
      </c>
      <c r="L49" s="42">
        <v>16</v>
      </c>
      <c r="M49" s="42">
        <v>0.74</v>
      </c>
      <c r="N49" s="42">
        <v>0.49501667046199999</v>
      </c>
      <c r="O49" s="114" t="s">
        <v>340</v>
      </c>
      <c r="P49" s="155"/>
      <c r="Q49" s="160"/>
      <c r="R49" s="155"/>
      <c r="S49" s="155"/>
      <c r="T49" s="155"/>
      <c r="U49" s="155"/>
      <c r="V49" s="154"/>
      <c r="W49" s="67"/>
      <c r="X49" s="67"/>
      <c r="Y49" s="67"/>
      <c r="AB49" s="112" t="s">
        <v>773</v>
      </c>
      <c r="AC49" s="49">
        <v>0</v>
      </c>
      <c r="AD49" s="49">
        <v>-72.341015784224993</v>
      </c>
      <c r="AE49" s="49" t="s">
        <v>10</v>
      </c>
      <c r="AF49" s="49" t="s">
        <v>1946</v>
      </c>
      <c r="AG49" s="74" t="s">
        <v>5198</v>
      </c>
      <c r="AH49" s="74" t="s">
        <v>5196</v>
      </c>
      <c r="AI49" s="49" t="s">
        <v>10131</v>
      </c>
      <c r="AJ49" s="49"/>
      <c r="AK49" s="173" t="s">
        <v>4747</v>
      </c>
      <c r="AL49" s="49" t="s">
        <v>1655</v>
      </c>
      <c r="AM49" s="49">
        <v>6</v>
      </c>
      <c r="AN49" s="112" t="s">
        <v>773</v>
      </c>
      <c r="AO49" s="112" t="s">
        <v>776</v>
      </c>
      <c r="AP49" s="113" t="s">
        <v>777</v>
      </c>
      <c r="AQ49" s="158" t="s">
        <v>10378</v>
      </c>
      <c r="AR49" s="158" t="s">
        <v>4536</v>
      </c>
      <c r="AS49" s="153" t="s">
        <v>4448</v>
      </c>
      <c r="AT49" s="153" t="s">
        <v>4448</v>
      </c>
      <c r="AU49" s="153" t="s">
        <v>4448</v>
      </c>
      <c r="AV49" s="153" t="s">
        <v>4448</v>
      </c>
      <c r="AW49" s="154"/>
    </row>
    <row r="50" spans="1:52" ht="17">
      <c r="A50" s="49">
        <v>0</v>
      </c>
      <c r="B50" s="49">
        <v>0</v>
      </c>
      <c r="C50" s="49">
        <v>-1.16583895900616</v>
      </c>
      <c r="D50" s="49" t="s">
        <v>10</v>
      </c>
      <c r="E50" s="49" t="s">
        <v>419</v>
      </c>
      <c r="F50" s="74" t="s">
        <v>5198</v>
      </c>
      <c r="G50" s="74" t="s">
        <v>10366</v>
      </c>
      <c r="H50" s="49" t="s">
        <v>10318</v>
      </c>
      <c r="I50" s="49"/>
      <c r="J50" s="89" t="s">
        <v>4984</v>
      </c>
      <c r="K50" s="49" t="s">
        <v>383</v>
      </c>
      <c r="L50" s="49">
        <v>5</v>
      </c>
      <c r="M50" s="49">
        <v>0</v>
      </c>
      <c r="N50" s="112" t="s">
        <v>126</v>
      </c>
      <c r="O50" s="112" t="s">
        <v>127</v>
      </c>
      <c r="P50" s="153" t="s">
        <v>4423</v>
      </c>
      <c r="Q50" s="158" t="s">
        <v>4552</v>
      </c>
      <c r="R50" s="156" t="s">
        <v>4448</v>
      </c>
      <c r="S50" s="156" t="s">
        <v>4448</v>
      </c>
      <c r="T50" s="156" t="s">
        <v>4448</v>
      </c>
      <c r="U50" s="156" t="s">
        <v>4448</v>
      </c>
      <c r="V50" s="154"/>
      <c r="W50" s="67"/>
      <c r="X50" s="67"/>
      <c r="Y50" s="67"/>
      <c r="AB50" s="9">
        <v>0.12</v>
      </c>
      <c r="AC50" s="9">
        <v>0</v>
      </c>
      <c r="AD50" s="9">
        <v>-33.728584126181701</v>
      </c>
      <c r="AE50" s="9" t="s">
        <v>13</v>
      </c>
      <c r="AF50" s="9" t="s">
        <v>1946</v>
      </c>
      <c r="AG50" s="72" t="s">
        <v>5198</v>
      </c>
      <c r="AH50" s="72" t="s">
        <v>5196</v>
      </c>
      <c r="AI50" s="9" t="s">
        <v>10131</v>
      </c>
      <c r="AJ50" s="9"/>
      <c r="AK50" s="168"/>
      <c r="AL50" s="9" t="s">
        <v>1655</v>
      </c>
      <c r="AM50" s="9">
        <v>5</v>
      </c>
      <c r="AN50" s="9">
        <v>0.12</v>
      </c>
      <c r="AO50" s="10" t="s">
        <v>502</v>
      </c>
      <c r="AP50" s="43" t="s">
        <v>503</v>
      </c>
      <c r="AQ50" s="159"/>
      <c r="AR50" s="159"/>
      <c r="AS50" s="154"/>
      <c r="AT50" s="154"/>
      <c r="AU50" s="154"/>
      <c r="AV50" s="154"/>
      <c r="AW50" s="154"/>
    </row>
    <row r="51" spans="1:52" ht="16" customHeight="1">
      <c r="A51" s="42">
        <v>0.57999999999999996</v>
      </c>
      <c r="B51" s="42">
        <v>0</v>
      </c>
      <c r="C51" s="42">
        <v>-629.22609749864796</v>
      </c>
      <c r="D51" s="42" t="s">
        <v>14</v>
      </c>
      <c r="E51" s="42" t="s">
        <v>419</v>
      </c>
      <c r="F51" s="115" t="s">
        <v>5198</v>
      </c>
      <c r="G51" s="115" t="s">
        <v>10366</v>
      </c>
      <c r="H51" s="42" t="s">
        <v>10318</v>
      </c>
      <c r="I51" s="42"/>
      <c r="J51" s="88"/>
      <c r="K51" s="42" t="s">
        <v>383</v>
      </c>
      <c r="L51" s="42">
        <v>16</v>
      </c>
      <c r="M51" s="42">
        <v>0.57999999999999996</v>
      </c>
      <c r="N51" s="114" t="s">
        <v>420</v>
      </c>
      <c r="O51" s="114" t="s">
        <v>421</v>
      </c>
      <c r="P51" s="155"/>
      <c r="Q51" s="160"/>
      <c r="R51" s="157"/>
      <c r="S51" s="157"/>
      <c r="T51" s="157"/>
      <c r="U51" s="157"/>
      <c r="V51" s="154"/>
      <c r="W51" s="67"/>
      <c r="X51" s="67"/>
      <c r="Y51" s="67"/>
      <c r="AB51" s="114" t="s">
        <v>573</v>
      </c>
      <c r="AC51" s="42">
        <v>0</v>
      </c>
      <c r="AD51" s="42">
        <v>-642.97865902758895</v>
      </c>
      <c r="AE51" s="42" t="s">
        <v>14</v>
      </c>
      <c r="AF51" s="42" t="s">
        <v>1946</v>
      </c>
      <c r="AG51" s="115" t="s">
        <v>5198</v>
      </c>
      <c r="AH51" s="115" t="s">
        <v>5196</v>
      </c>
      <c r="AI51" s="42" t="s">
        <v>10131</v>
      </c>
      <c r="AJ51" s="42"/>
      <c r="AK51" s="175"/>
      <c r="AL51" s="42" t="s">
        <v>1655</v>
      </c>
      <c r="AM51" s="42">
        <v>16</v>
      </c>
      <c r="AN51" s="114" t="s">
        <v>573</v>
      </c>
      <c r="AO51" s="114" t="s">
        <v>575</v>
      </c>
      <c r="AP51" s="118" t="s">
        <v>576</v>
      </c>
      <c r="AQ51" s="160"/>
      <c r="AR51" s="160"/>
      <c r="AS51" s="155"/>
      <c r="AT51" s="155"/>
      <c r="AU51" s="155"/>
      <c r="AV51" s="155"/>
      <c r="AW51" s="191"/>
    </row>
    <row r="52" spans="1:52" ht="17">
      <c r="A52" s="9">
        <v>0</v>
      </c>
      <c r="B52" s="9">
        <v>0</v>
      </c>
      <c r="C52" s="9">
        <v>-0.79397653242661304</v>
      </c>
      <c r="D52" s="9" t="s">
        <v>10</v>
      </c>
      <c r="E52" s="9" t="s">
        <v>481</v>
      </c>
      <c r="F52" s="72" t="s">
        <v>5197</v>
      </c>
      <c r="G52" s="72" t="s">
        <v>5195</v>
      </c>
      <c r="H52" s="9" t="s">
        <v>10314</v>
      </c>
      <c r="I52" s="9"/>
      <c r="J52" s="87" t="s">
        <v>4987</v>
      </c>
      <c r="K52" s="9" t="s">
        <v>383</v>
      </c>
      <c r="L52" s="9">
        <v>5</v>
      </c>
      <c r="M52" s="9">
        <v>0</v>
      </c>
      <c r="N52" s="10" t="s">
        <v>126</v>
      </c>
      <c r="O52" s="10" t="s">
        <v>127</v>
      </c>
      <c r="P52" s="153" t="s">
        <v>4423</v>
      </c>
      <c r="Q52" s="158" t="s">
        <v>4552</v>
      </c>
      <c r="R52" s="156" t="s">
        <v>4448</v>
      </c>
      <c r="S52" s="156" t="s">
        <v>4448</v>
      </c>
      <c r="T52" s="156" t="s">
        <v>4448</v>
      </c>
      <c r="U52" s="156" t="s">
        <v>4448</v>
      </c>
      <c r="V52" s="154"/>
      <c r="W52" s="67"/>
      <c r="X52" s="67"/>
      <c r="Y52" s="67"/>
      <c r="AB52" s="3"/>
      <c r="AC52" s="3"/>
      <c r="AD52" s="3"/>
      <c r="AE52" s="3"/>
      <c r="AF52" s="3"/>
      <c r="AG52" s="73"/>
      <c r="AH52" s="73"/>
      <c r="AI52" s="3"/>
      <c r="AJ52" s="3"/>
      <c r="AK52" s="3"/>
      <c r="AL52" s="3"/>
      <c r="AM52" s="3"/>
      <c r="AN52" s="3"/>
      <c r="AO52" s="3"/>
      <c r="AP52" s="27"/>
      <c r="AQ52" s="28"/>
      <c r="AR52" s="40"/>
      <c r="AS52" s="40"/>
      <c r="AT52" s="40"/>
      <c r="AU52" s="40"/>
      <c r="AV52" s="40"/>
      <c r="AW52" s="40"/>
      <c r="AX52" s="40"/>
      <c r="AY52" s="40"/>
      <c r="AZ52" s="40"/>
    </row>
    <row r="53" spans="1:52" ht="16" customHeight="1">
      <c r="A53" s="9">
        <v>0.72</v>
      </c>
      <c r="B53" s="9">
        <v>0</v>
      </c>
      <c r="C53" s="9">
        <v>-510.35475919796397</v>
      </c>
      <c r="D53" s="9" t="s">
        <v>14</v>
      </c>
      <c r="E53" s="9" t="s">
        <v>481</v>
      </c>
      <c r="F53" s="72" t="s">
        <v>5197</v>
      </c>
      <c r="G53" s="72" t="s">
        <v>5195</v>
      </c>
      <c r="H53" s="9" t="s">
        <v>10314</v>
      </c>
      <c r="I53" s="9"/>
      <c r="J53" s="87"/>
      <c r="K53" s="9" t="s">
        <v>383</v>
      </c>
      <c r="L53" s="9">
        <v>16</v>
      </c>
      <c r="M53" s="9">
        <v>0.72</v>
      </c>
      <c r="N53" s="10" t="s">
        <v>467</v>
      </c>
      <c r="O53" s="10" t="s">
        <v>468</v>
      </c>
      <c r="P53" s="155"/>
      <c r="Q53" s="160"/>
      <c r="R53" s="157"/>
      <c r="S53" s="157"/>
      <c r="T53" s="157"/>
      <c r="U53" s="157"/>
      <c r="V53" s="154"/>
      <c r="W53" s="67"/>
      <c r="X53" s="67"/>
      <c r="Y53" s="67"/>
      <c r="AB53" s="49">
        <v>0.42</v>
      </c>
      <c r="AC53" s="49">
        <v>0</v>
      </c>
      <c r="AD53" s="49">
        <v>-67.367109694855202</v>
      </c>
      <c r="AE53" s="49" t="s">
        <v>10</v>
      </c>
      <c r="AF53" s="49" t="s">
        <v>1361</v>
      </c>
      <c r="AG53" s="130" t="s">
        <v>5198</v>
      </c>
      <c r="AH53" s="130" t="s">
        <v>10365</v>
      </c>
      <c r="AI53" s="49" t="s">
        <v>10050</v>
      </c>
      <c r="AJ53" s="117" t="s">
        <v>10354</v>
      </c>
      <c r="AK53" s="173" t="s">
        <v>4662</v>
      </c>
      <c r="AL53" s="49" t="s">
        <v>1106</v>
      </c>
      <c r="AM53" s="49">
        <v>5</v>
      </c>
      <c r="AN53" s="49">
        <v>0.42</v>
      </c>
      <c r="AO53" s="112" t="s">
        <v>157</v>
      </c>
      <c r="AP53" s="113" t="s">
        <v>158</v>
      </c>
      <c r="AQ53" s="164" t="s">
        <v>88</v>
      </c>
      <c r="AR53" s="158" t="s">
        <v>4536</v>
      </c>
      <c r="AS53" s="156" t="s">
        <v>4448</v>
      </c>
      <c r="AT53" s="156" t="s">
        <v>4448</v>
      </c>
      <c r="AU53" s="156" t="s">
        <v>4448</v>
      </c>
      <c r="AV53" s="156" t="s">
        <v>4448</v>
      </c>
      <c r="AW53" s="184" t="s">
        <v>5174</v>
      </c>
    </row>
    <row r="54" spans="1:52" ht="16" customHeight="1">
      <c r="A54" s="49">
        <v>0</v>
      </c>
      <c r="B54" s="49">
        <v>0</v>
      </c>
      <c r="C54" s="49">
        <v>-9.0479268647251505</v>
      </c>
      <c r="D54" s="49" t="s">
        <v>10</v>
      </c>
      <c r="E54" s="49" t="s">
        <v>656</v>
      </c>
      <c r="F54" s="74" t="s">
        <v>5197</v>
      </c>
      <c r="G54" s="74" t="s">
        <v>5195</v>
      </c>
      <c r="H54" s="49" t="s">
        <v>10255</v>
      </c>
      <c r="I54" s="49"/>
      <c r="J54" s="89" t="s">
        <v>4994</v>
      </c>
      <c r="K54" s="49" t="s">
        <v>383</v>
      </c>
      <c r="L54" s="49">
        <v>5</v>
      </c>
      <c r="M54" s="49">
        <v>0</v>
      </c>
      <c r="N54" s="112" t="s">
        <v>126</v>
      </c>
      <c r="O54" s="112" t="s">
        <v>127</v>
      </c>
      <c r="P54" s="153" t="s">
        <v>4423</v>
      </c>
      <c r="Q54" s="158" t="s">
        <v>4552</v>
      </c>
      <c r="R54" s="156" t="s">
        <v>4448</v>
      </c>
      <c r="S54" s="156" t="s">
        <v>4448</v>
      </c>
      <c r="T54" s="156" t="s">
        <v>4448</v>
      </c>
      <c r="U54" s="156" t="s">
        <v>4448</v>
      </c>
      <c r="V54" s="154"/>
      <c r="W54" s="67"/>
      <c r="X54" s="67"/>
      <c r="Y54" s="67"/>
      <c r="AB54" s="9">
        <v>0.78</v>
      </c>
      <c r="AC54" s="9">
        <v>0</v>
      </c>
      <c r="AD54" s="9">
        <v>-29.031458993439902</v>
      </c>
      <c r="AE54" s="9" t="s">
        <v>13</v>
      </c>
      <c r="AF54" s="9" t="s">
        <v>1361</v>
      </c>
      <c r="AG54" s="82" t="s">
        <v>5198</v>
      </c>
      <c r="AH54" s="82" t="s">
        <v>10365</v>
      </c>
      <c r="AI54" s="9" t="s">
        <v>10050</v>
      </c>
      <c r="AJ54" s="44" t="s">
        <v>10354</v>
      </c>
      <c r="AK54" s="168"/>
      <c r="AL54" s="9" t="s">
        <v>1106</v>
      </c>
      <c r="AM54" s="9">
        <v>5</v>
      </c>
      <c r="AN54" s="9">
        <v>0.78</v>
      </c>
      <c r="AO54" s="10" t="s">
        <v>1192</v>
      </c>
      <c r="AP54" s="44">
        <v>0.95727157630850601</v>
      </c>
      <c r="AQ54" s="165"/>
      <c r="AR54" s="159"/>
      <c r="AS54" s="185"/>
      <c r="AT54" s="185"/>
      <c r="AU54" s="185"/>
      <c r="AV54" s="185"/>
      <c r="AW54" s="154"/>
    </row>
    <row r="55" spans="1:52">
      <c r="A55" s="42">
        <v>0.63</v>
      </c>
      <c r="B55" s="42">
        <v>0</v>
      </c>
      <c r="C55" s="42">
        <v>-561.80621455831704</v>
      </c>
      <c r="D55" s="42" t="s">
        <v>14</v>
      </c>
      <c r="E55" s="42" t="s">
        <v>656</v>
      </c>
      <c r="F55" s="115" t="s">
        <v>5197</v>
      </c>
      <c r="G55" s="115" t="s">
        <v>5195</v>
      </c>
      <c r="H55" s="42" t="s">
        <v>10255</v>
      </c>
      <c r="I55" s="42"/>
      <c r="J55" s="88"/>
      <c r="K55" s="42" t="s">
        <v>383</v>
      </c>
      <c r="L55" s="42">
        <v>16</v>
      </c>
      <c r="M55" s="42">
        <v>0.63</v>
      </c>
      <c r="N55" s="114" t="s">
        <v>497</v>
      </c>
      <c r="O55" s="114" t="s">
        <v>498</v>
      </c>
      <c r="P55" s="155"/>
      <c r="Q55" s="160"/>
      <c r="R55" s="157"/>
      <c r="S55" s="157"/>
      <c r="T55" s="157"/>
      <c r="U55" s="157"/>
      <c r="V55" s="154"/>
      <c r="W55" s="67"/>
      <c r="X55" s="67"/>
      <c r="Y55" s="67"/>
      <c r="AB55" s="42">
        <v>0.45</v>
      </c>
      <c r="AC55" s="42">
        <v>0</v>
      </c>
      <c r="AD55" s="42">
        <v>-610.33158699985995</v>
      </c>
      <c r="AE55" s="42" t="s">
        <v>14</v>
      </c>
      <c r="AF55" s="42" t="s">
        <v>1361</v>
      </c>
      <c r="AG55" s="131" t="s">
        <v>5198</v>
      </c>
      <c r="AH55" s="131" t="s">
        <v>10365</v>
      </c>
      <c r="AI55" s="42" t="s">
        <v>10050</v>
      </c>
      <c r="AJ55" s="116" t="s">
        <v>10354</v>
      </c>
      <c r="AK55" s="175"/>
      <c r="AL55" s="42" t="s">
        <v>1106</v>
      </c>
      <c r="AM55" s="42">
        <v>16</v>
      </c>
      <c r="AN55" s="42">
        <v>0.45</v>
      </c>
      <c r="AO55" s="114" t="s">
        <v>233</v>
      </c>
      <c r="AP55" s="118" t="s">
        <v>234</v>
      </c>
      <c r="AQ55" s="166"/>
      <c r="AR55" s="160"/>
      <c r="AS55" s="157"/>
      <c r="AT55" s="157"/>
      <c r="AU55" s="157"/>
      <c r="AV55" s="157"/>
      <c r="AW55" s="154"/>
    </row>
    <row r="56" spans="1:52" ht="16" customHeight="1">
      <c r="A56" s="49">
        <v>0.01</v>
      </c>
      <c r="B56" s="49">
        <v>0</v>
      </c>
      <c r="C56" s="49">
        <v>-43.2372889633886</v>
      </c>
      <c r="D56" s="49" t="s">
        <v>10</v>
      </c>
      <c r="E56" s="49" t="s">
        <v>3960</v>
      </c>
      <c r="F56" s="74" t="s">
        <v>5196</v>
      </c>
      <c r="G56" s="74" t="s">
        <v>5198</v>
      </c>
      <c r="H56" s="49" t="s">
        <v>10120</v>
      </c>
      <c r="I56" s="49"/>
      <c r="J56" s="89" t="s">
        <v>4814</v>
      </c>
      <c r="K56" s="49" t="s">
        <v>3822</v>
      </c>
      <c r="L56" s="49">
        <v>6</v>
      </c>
      <c r="M56" s="49">
        <v>0.01</v>
      </c>
      <c r="N56" s="112" t="s">
        <v>185</v>
      </c>
      <c r="O56" s="112" t="s">
        <v>186</v>
      </c>
      <c r="P56" s="158" t="s">
        <v>78</v>
      </c>
      <c r="Q56" s="161" t="s">
        <v>4537</v>
      </c>
      <c r="R56" s="153">
        <v>7.0000000000000007E-2</v>
      </c>
      <c r="S56" s="153">
        <v>0.35</v>
      </c>
      <c r="T56" s="153">
        <v>0.22</v>
      </c>
      <c r="U56" s="153" t="s">
        <v>4448</v>
      </c>
      <c r="V56" s="154"/>
      <c r="W56" s="67"/>
      <c r="X56" s="67"/>
      <c r="Y56" s="67"/>
      <c r="AB56" s="9">
        <f>1-0.56</f>
        <v>0.43999999999999995</v>
      </c>
      <c r="AC56" s="9">
        <v>0</v>
      </c>
      <c r="AD56" s="9">
        <v>-32.739385054249603</v>
      </c>
      <c r="AE56" s="9" t="s">
        <v>10</v>
      </c>
      <c r="AF56" s="9" t="s">
        <v>1257</v>
      </c>
      <c r="AG56" s="72" t="s">
        <v>5198</v>
      </c>
      <c r="AH56" s="72" t="s">
        <v>5196</v>
      </c>
      <c r="AI56" s="9" t="s">
        <v>10048</v>
      </c>
      <c r="AJ56" s="44" t="s">
        <v>10354</v>
      </c>
      <c r="AK56" s="168" t="s">
        <v>4660</v>
      </c>
      <c r="AL56" s="9" t="s">
        <v>1106</v>
      </c>
      <c r="AM56" s="9">
        <v>5</v>
      </c>
      <c r="AN56" s="9">
        <v>0.56000000000000005</v>
      </c>
      <c r="AO56" s="10" t="s">
        <v>783</v>
      </c>
      <c r="AP56" s="43" t="s">
        <v>784</v>
      </c>
      <c r="AQ56" s="165" t="s">
        <v>88</v>
      </c>
      <c r="AR56" s="165" t="s">
        <v>4537</v>
      </c>
      <c r="AS56" s="185" t="s">
        <v>4448</v>
      </c>
      <c r="AT56" s="185" t="s">
        <v>4448</v>
      </c>
      <c r="AU56" s="185" t="s">
        <v>4486</v>
      </c>
      <c r="AV56" s="185" t="s">
        <v>4448</v>
      </c>
      <c r="AW56" s="154"/>
    </row>
    <row r="57" spans="1:52">
      <c r="A57" s="9">
        <v>0.1</v>
      </c>
      <c r="B57" s="9">
        <v>0</v>
      </c>
      <c r="C57" s="9">
        <v>-53.875040621603603</v>
      </c>
      <c r="D57" s="9" t="s">
        <v>13</v>
      </c>
      <c r="E57" s="9" t="s">
        <v>3960</v>
      </c>
      <c r="F57" s="72" t="s">
        <v>5196</v>
      </c>
      <c r="G57" s="72" t="s">
        <v>5198</v>
      </c>
      <c r="H57" s="9" t="s">
        <v>10120</v>
      </c>
      <c r="I57" s="9"/>
      <c r="J57" s="87"/>
      <c r="K57" s="9" t="s">
        <v>3822</v>
      </c>
      <c r="L57" s="9">
        <v>6</v>
      </c>
      <c r="M57" s="9">
        <v>0.1</v>
      </c>
      <c r="N57" s="9">
        <v>1.21914619099597E-2</v>
      </c>
      <c r="O57" s="10" t="s">
        <v>617</v>
      </c>
      <c r="P57" s="159"/>
      <c r="Q57" s="162"/>
      <c r="R57" s="154"/>
      <c r="S57" s="154"/>
      <c r="T57" s="154"/>
      <c r="U57" s="154"/>
      <c r="V57" s="154"/>
      <c r="W57" s="67"/>
      <c r="X57" s="67"/>
      <c r="Y57" s="67"/>
      <c r="AB57" s="9">
        <f>1-0.86</f>
        <v>0.14000000000000001</v>
      </c>
      <c r="AC57" s="9">
        <v>0</v>
      </c>
      <c r="AD57" s="9">
        <v>-14.936814619784901</v>
      </c>
      <c r="AE57" s="9" t="s">
        <v>13</v>
      </c>
      <c r="AF57" s="9" t="s">
        <v>1257</v>
      </c>
      <c r="AG57" s="72" t="s">
        <v>5198</v>
      </c>
      <c r="AH57" s="72" t="s">
        <v>5196</v>
      </c>
      <c r="AI57" s="9" t="s">
        <v>10048</v>
      </c>
      <c r="AJ57" s="44" t="s">
        <v>10354</v>
      </c>
      <c r="AK57" s="168"/>
      <c r="AL57" s="9" t="s">
        <v>1106</v>
      </c>
      <c r="AM57" s="9">
        <v>5</v>
      </c>
      <c r="AN57" s="9">
        <v>0.86</v>
      </c>
      <c r="AO57" s="10" t="s">
        <v>1258</v>
      </c>
      <c r="AP57" s="43" t="s">
        <v>1259</v>
      </c>
      <c r="AQ57" s="165"/>
      <c r="AR57" s="165"/>
      <c r="AS57" s="185"/>
      <c r="AT57" s="185"/>
      <c r="AU57" s="185"/>
      <c r="AV57" s="185"/>
      <c r="AW57" s="154"/>
    </row>
    <row r="58" spans="1:52" ht="16" customHeight="1">
      <c r="A58" s="42">
        <v>0.46</v>
      </c>
      <c r="B58" s="42">
        <v>0</v>
      </c>
      <c r="C58" s="42">
        <v>-801.24767143326699</v>
      </c>
      <c r="D58" s="42" t="s">
        <v>14</v>
      </c>
      <c r="E58" s="42" t="s">
        <v>3960</v>
      </c>
      <c r="F58" s="115" t="s">
        <v>5196</v>
      </c>
      <c r="G58" s="115" t="s">
        <v>5198</v>
      </c>
      <c r="H58" s="42" t="s">
        <v>10120</v>
      </c>
      <c r="I58" s="42"/>
      <c r="J58" s="88"/>
      <c r="K58" s="42" t="s">
        <v>3822</v>
      </c>
      <c r="L58" s="42">
        <v>16</v>
      </c>
      <c r="M58" s="42">
        <v>0.46</v>
      </c>
      <c r="N58" s="114" t="s">
        <v>396</v>
      </c>
      <c r="O58" s="114" t="s">
        <v>397</v>
      </c>
      <c r="P58" s="160"/>
      <c r="Q58" s="163"/>
      <c r="R58" s="155"/>
      <c r="S58" s="155"/>
      <c r="T58" s="155"/>
      <c r="U58" s="155"/>
      <c r="V58" s="154"/>
      <c r="W58" s="67"/>
      <c r="X58" s="67"/>
      <c r="Y58" s="67"/>
      <c r="AB58" s="9">
        <f>1-0.43</f>
        <v>0.57000000000000006</v>
      </c>
      <c r="AC58" s="9">
        <v>0</v>
      </c>
      <c r="AD58" s="9">
        <v>-484.96193072856698</v>
      </c>
      <c r="AE58" s="9" t="s">
        <v>14</v>
      </c>
      <c r="AF58" s="9" t="s">
        <v>1257</v>
      </c>
      <c r="AG58" s="72" t="s">
        <v>5198</v>
      </c>
      <c r="AH58" s="72" t="s">
        <v>5196</v>
      </c>
      <c r="AI58" s="9" t="s">
        <v>10048</v>
      </c>
      <c r="AJ58" s="44" t="s">
        <v>10354</v>
      </c>
      <c r="AK58" s="168"/>
      <c r="AL58" s="9" t="s">
        <v>1106</v>
      </c>
      <c r="AM58" s="9">
        <v>16</v>
      </c>
      <c r="AN58" s="9">
        <v>0.43</v>
      </c>
      <c r="AO58" s="10" t="s">
        <v>459</v>
      </c>
      <c r="AP58" s="43" t="s">
        <v>460</v>
      </c>
      <c r="AQ58" s="165"/>
      <c r="AR58" s="165"/>
      <c r="AS58" s="185"/>
      <c r="AT58" s="185"/>
      <c r="AU58" s="185"/>
      <c r="AV58" s="185"/>
      <c r="AW58" s="191"/>
    </row>
    <row r="59" spans="1:52" ht="17">
      <c r="A59" s="47">
        <v>0.01</v>
      </c>
      <c r="B59" s="47">
        <v>0</v>
      </c>
      <c r="C59" s="47">
        <v>-58.406850275206502</v>
      </c>
      <c r="D59" s="44" t="s">
        <v>10</v>
      </c>
      <c r="E59" s="44" t="s">
        <v>1693</v>
      </c>
      <c r="F59" s="72" t="s">
        <v>5198</v>
      </c>
      <c r="G59" s="72" t="s">
        <v>5196</v>
      </c>
      <c r="H59" s="44" t="s">
        <v>10117</v>
      </c>
      <c r="I59" s="44"/>
      <c r="J59" s="87" t="s">
        <v>4730</v>
      </c>
      <c r="K59" s="44" t="s">
        <v>1655</v>
      </c>
      <c r="L59" s="47">
        <v>5</v>
      </c>
      <c r="M59" s="47">
        <v>0.01</v>
      </c>
      <c r="N59" s="43" t="s">
        <v>758</v>
      </c>
      <c r="O59" s="43" t="s">
        <v>759</v>
      </c>
      <c r="P59" s="158" t="s">
        <v>83</v>
      </c>
      <c r="Q59" s="161" t="s">
        <v>4552</v>
      </c>
      <c r="R59" s="156" t="s">
        <v>4448</v>
      </c>
      <c r="S59" s="156" t="s">
        <v>4448</v>
      </c>
      <c r="T59" s="156" t="s">
        <v>4448</v>
      </c>
      <c r="U59" s="156" t="s">
        <v>4448</v>
      </c>
      <c r="V59" s="154"/>
      <c r="W59" s="67"/>
      <c r="X59" s="67"/>
      <c r="Y59" s="67"/>
      <c r="AB59" s="3"/>
      <c r="AC59" s="3"/>
      <c r="AD59" s="3"/>
      <c r="AE59" s="3"/>
      <c r="AF59" s="3"/>
      <c r="AG59" s="73"/>
      <c r="AH59" s="73"/>
      <c r="AI59" s="3"/>
      <c r="AJ59" s="3"/>
      <c r="AK59" s="3"/>
      <c r="AL59" s="3"/>
      <c r="AM59" s="3"/>
      <c r="AN59" s="3"/>
      <c r="AO59" s="3"/>
      <c r="AP59" s="27"/>
      <c r="AQ59" s="28"/>
      <c r="AR59" s="40"/>
      <c r="AS59" s="40"/>
      <c r="AT59" s="40"/>
      <c r="AU59" s="40"/>
      <c r="AV59" s="40"/>
      <c r="AW59" s="40"/>
      <c r="AX59" s="40"/>
      <c r="AY59" s="40"/>
      <c r="AZ59" s="40"/>
    </row>
    <row r="60" spans="1:52">
      <c r="A60" s="47">
        <v>0.68</v>
      </c>
      <c r="B60" s="47">
        <v>0</v>
      </c>
      <c r="C60" s="47">
        <v>-682.86729123518398</v>
      </c>
      <c r="D60" s="44" t="s">
        <v>14</v>
      </c>
      <c r="E60" s="44" t="s">
        <v>1693</v>
      </c>
      <c r="F60" s="72" t="s">
        <v>5198</v>
      </c>
      <c r="G60" s="72" t="s">
        <v>5196</v>
      </c>
      <c r="H60" s="44" t="s">
        <v>10117</v>
      </c>
      <c r="I60" s="44"/>
      <c r="J60" s="87"/>
      <c r="K60" s="44" t="s">
        <v>1655</v>
      </c>
      <c r="L60" s="47">
        <v>16</v>
      </c>
      <c r="M60" s="47">
        <v>0.68</v>
      </c>
      <c r="N60" s="43" t="s">
        <v>106</v>
      </c>
      <c r="O60" s="43" t="s">
        <v>107</v>
      </c>
      <c r="P60" s="160"/>
      <c r="Q60" s="163"/>
      <c r="R60" s="157"/>
      <c r="S60" s="157"/>
      <c r="T60" s="157"/>
      <c r="U60" s="157"/>
      <c r="V60" s="154"/>
      <c r="W60" s="67"/>
      <c r="X60" s="67"/>
      <c r="Y60" s="67"/>
      <c r="AB60" s="49">
        <f>1-0.39</f>
        <v>0.61</v>
      </c>
      <c r="AC60" s="49">
        <v>0</v>
      </c>
      <c r="AD60" s="49">
        <v>-59.938259877643802</v>
      </c>
      <c r="AE60" s="49" t="s">
        <v>10</v>
      </c>
      <c r="AF60" s="49" t="s">
        <v>626</v>
      </c>
      <c r="AG60" s="74" t="s">
        <v>10367</v>
      </c>
      <c r="AH60" s="74" t="s">
        <v>5195</v>
      </c>
      <c r="AI60" s="49" t="s">
        <v>10317</v>
      </c>
      <c r="AJ60" s="117" t="s">
        <v>10354</v>
      </c>
      <c r="AK60" s="173" t="s">
        <v>4993</v>
      </c>
      <c r="AL60" s="49" t="s">
        <v>383</v>
      </c>
      <c r="AM60" s="49">
        <v>5</v>
      </c>
      <c r="AN60" s="49">
        <v>0.39</v>
      </c>
      <c r="AO60" s="112" t="s">
        <v>627</v>
      </c>
      <c r="AP60" s="112" t="s">
        <v>628</v>
      </c>
      <c r="AQ60" s="153" t="s">
        <v>4425</v>
      </c>
      <c r="AR60" s="158" t="s">
        <v>4552</v>
      </c>
      <c r="AS60" s="153" t="s">
        <v>4448</v>
      </c>
      <c r="AT60" s="153" t="s">
        <v>4448</v>
      </c>
      <c r="AU60" s="153" t="s">
        <v>4448</v>
      </c>
      <c r="AV60" s="153" t="s">
        <v>4448</v>
      </c>
      <c r="AW60" s="184" t="s">
        <v>5169</v>
      </c>
    </row>
    <row r="61" spans="1:52" ht="16" customHeight="1">
      <c r="A61" s="49">
        <v>0.01</v>
      </c>
      <c r="B61" s="49">
        <v>0</v>
      </c>
      <c r="C61" s="49">
        <v>-82.313365211420205</v>
      </c>
      <c r="D61" s="49" t="s">
        <v>10</v>
      </c>
      <c r="E61" s="49" t="s">
        <v>3704</v>
      </c>
      <c r="F61" s="74" t="s">
        <v>5196</v>
      </c>
      <c r="G61" s="74" t="s">
        <v>5198</v>
      </c>
      <c r="H61" s="49" t="s">
        <v>10309</v>
      </c>
      <c r="I61" s="49"/>
      <c r="J61" s="89" t="s">
        <v>4958</v>
      </c>
      <c r="K61" s="49" t="s">
        <v>3673</v>
      </c>
      <c r="L61" s="49">
        <v>5</v>
      </c>
      <c r="M61" s="49">
        <v>0.01</v>
      </c>
      <c r="N61" s="112" t="s">
        <v>758</v>
      </c>
      <c r="O61" s="112" t="s">
        <v>759</v>
      </c>
      <c r="P61" s="158" t="s">
        <v>4427</v>
      </c>
      <c r="Q61" s="158" t="s">
        <v>4537</v>
      </c>
      <c r="R61" s="153" t="s">
        <v>4448</v>
      </c>
      <c r="S61" s="153" t="s">
        <v>4448</v>
      </c>
      <c r="T61" s="153" t="s">
        <v>4448</v>
      </c>
      <c r="U61" s="153" t="s">
        <v>4448</v>
      </c>
      <c r="V61" s="154"/>
      <c r="W61" s="67"/>
      <c r="X61" s="67"/>
      <c r="Y61" s="67"/>
      <c r="AB61" s="42">
        <f>1-0.88</f>
        <v>0.12</v>
      </c>
      <c r="AC61" s="42">
        <v>0</v>
      </c>
      <c r="AD61" s="42">
        <v>-473.25394752552398</v>
      </c>
      <c r="AE61" s="42" t="s">
        <v>14</v>
      </c>
      <c r="AF61" s="42" t="s">
        <v>626</v>
      </c>
      <c r="AG61" s="115" t="s">
        <v>10367</v>
      </c>
      <c r="AH61" s="115" t="s">
        <v>5195</v>
      </c>
      <c r="AI61" s="42" t="s">
        <v>10317</v>
      </c>
      <c r="AJ61" s="116" t="s">
        <v>10354</v>
      </c>
      <c r="AK61" s="175"/>
      <c r="AL61" s="42" t="s">
        <v>383</v>
      </c>
      <c r="AM61" s="42">
        <v>16</v>
      </c>
      <c r="AN61" s="42">
        <v>0.88</v>
      </c>
      <c r="AO61" s="114" t="s">
        <v>434</v>
      </c>
      <c r="AP61" s="114" t="s">
        <v>435</v>
      </c>
      <c r="AQ61" s="155"/>
      <c r="AR61" s="160"/>
      <c r="AS61" s="155"/>
      <c r="AT61" s="155"/>
      <c r="AU61" s="155"/>
      <c r="AV61" s="155"/>
      <c r="AW61" s="154"/>
    </row>
    <row r="62" spans="1:52">
      <c r="A62" s="9">
        <v>0</v>
      </c>
      <c r="B62" s="9">
        <v>0</v>
      </c>
      <c r="C62" s="9">
        <v>-9.6598304944652593</v>
      </c>
      <c r="D62" s="9" t="s">
        <v>13</v>
      </c>
      <c r="E62" s="9" t="s">
        <v>3704</v>
      </c>
      <c r="F62" s="72" t="s">
        <v>5196</v>
      </c>
      <c r="G62" s="72" t="s">
        <v>5198</v>
      </c>
      <c r="H62" s="9" t="s">
        <v>10309</v>
      </c>
      <c r="I62" s="9"/>
      <c r="J62" s="87"/>
      <c r="K62" s="9" t="s">
        <v>3673</v>
      </c>
      <c r="L62" s="9">
        <v>6</v>
      </c>
      <c r="M62" s="9">
        <v>0</v>
      </c>
      <c r="N62" s="9">
        <v>0</v>
      </c>
      <c r="O62" s="10" t="s">
        <v>109</v>
      </c>
      <c r="P62" s="159"/>
      <c r="Q62" s="159"/>
      <c r="R62" s="154"/>
      <c r="S62" s="154"/>
      <c r="T62" s="154"/>
      <c r="U62" s="154"/>
      <c r="V62" s="154"/>
      <c r="W62" s="67"/>
      <c r="X62" s="67"/>
      <c r="Y62" s="67"/>
      <c r="AB62" s="112">
        <f>1-0.35</f>
        <v>0.65</v>
      </c>
      <c r="AC62" s="49">
        <v>0</v>
      </c>
      <c r="AD62" s="49">
        <v>-81.682325245508494</v>
      </c>
      <c r="AE62" s="49" t="s">
        <v>10</v>
      </c>
      <c r="AF62" s="49" t="s">
        <v>4368</v>
      </c>
      <c r="AG62" s="74" t="s">
        <v>5197</v>
      </c>
      <c r="AH62" s="74" t="s">
        <v>5195</v>
      </c>
      <c r="AI62" s="49" t="s">
        <v>10104</v>
      </c>
      <c r="AJ62" s="117" t="s">
        <v>10354</v>
      </c>
      <c r="AK62" s="173" t="s">
        <v>4890</v>
      </c>
      <c r="AL62" s="49" t="s">
        <v>4262</v>
      </c>
      <c r="AM62" s="49">
        <v>6</v>
      </c>
      <c r="AN62" s="112" t="s">
        <v>773</v>
      </c>
      <c r="AO62" s="112" t="s">
        <v>776</v>
      </c>
      <c r="AP62" s="112" t="s">
        <v>777</v>
      </c>
      <c r="AQ62" s="158" t="s">
        <v>88</v>
      </c>
      <c r="AR62" s="158" t="s">
        <v>4536</v>
      </c>
      <c r="AS62" s="153">
        <v>1</v>
      </c>
      <c r="AT62" s="153" t="s">
        <v>4448</v>
      </c>
      <c r="AU62" s="153">
        <v>1</v>
      </c>
      <c r="AV62" s="153" t="s">
        <v>4448</v>
      </c>
      <c r="AW62" s="154"/>
    </row>
    <row r="63" spans="1:52" ht="16" customHeight="1">
      <c r="A63" s="42">
        <v>0.44</v>
      </c>
      <c r="B63" s="42">
        <v>0</v>
      </c>
      <c r="C63" s="42">
        <v>-848.88945950100799</v>
      </c>
      <c r="D63" s="42" t="s">
        <v>14</v>
      </c>
      <c r="E63" s="42" t="s">
        <v>3704</v>
      </c>
      <c r="F63" s="115" t="s">
        <v>5196</v>
      </c>
      <c r="G63" s="115" t="s">
        <v>5198</v>
      </c>
      <c r="H63" s="42" t="s">
        <v>10309</v>
      </c>
      <c r="I63" s="42"/>
      <c r="J63" s="88"/>
      <c r="K63" s="42" t="s">
        <v>3673</v>
      </c>
      <c r="L63" s="42">
        <v>16</v>
      </c>
      <c r="M63" s="42">
        <v>0.44</v>
      </c>
      <c r="N63" s="114" t="s">
        <v>414</v>
      </c>
      <c r="O63" s="114" t="s">
        <v>415</v>
      </c>
      <c r="P63" s="160"/>
      <c r="Q63" s="160"/>
      <c r="R63" s="155"/>
      <c r="S63" s="155"/>
      <c r="T63" s="155"/>
      <c r="U63" s="155"/>
      <c r="V63" s="154"/>
      <c r="W63" s="67"/>
      <c r="X63" s="67"/>
      <c r="Y63" s="67"/>
      <c r="AB63" s="9">
        <f>1-0.72</f>
        <v>0.28000000000000003</v>
      </c>
      <c r="AC63" s="9">
        <v>0</v>
      </c>
      <c r="AD63" s="9">
        <v>-44.232997690730102</v>
      </c>
      <c r="AE63" s="9" t="s">
        <v>13</v>
      </c>
      <c r="AF63" s="9" t="s">
        <v>4368</v>
      </c>
      <c r="AG63" s="72" t="s">
        <v>5197</v>
      </c>
      <c r="AH63" s="72" t="s">
        <v>5195</v>
      </c>
      <c r="AI63" s="9" t="s">
        <v>10104</v>
      </c>
      <c r="AJ63" s="44" t="s">
        <v>10354</v>
      </c>
      <c r="AK63" s="168"/>
      <c r="AL63" s="9" t="s">
        <v>4262</v>
      </c>
      <c r="AM63" s="9">
        <v>5</v>
      </c>
      <c r="AN63" s="9">
        <v>0.72</v>
      </c>
      <c r="AO63" s="10" t="s">
        <v>1467</v>
      </c>
      <c r="AP63" s="10" t="s">
        <v>1468</v>
      </c>
      <c r="AQ63" s="159"/>
      <c r="AR63" s="159"/>
      <c r="AS63" s="154"/>
      <c r="AT63" s="154"/>
      <c r="AU63" s="154"/>
      <c r="AV63" s="154"/>
      <c r="AW63" s="154"/>
    </row>
    <row r="64" spans="1:52" ht="17">
      <c r="A64" s="49">
        <v>0.02</v>
      </c>
      <c r="B64" s="49">
        <v>0</v>
      </c>
      <c r="C64" s="49">
        <v>-77.976867539663104</v>
      </c>
      <c r="D64" s="49" t="s">
        <v>10</v>
      </c>
      <c r="E64" s="49" t="s">
        <v>542</v>
      </c>
      <c r="F64" s="74" t="s">
        <v>5198</v>
      </c>
      <c r="G64" s="74" t="s">
        <v>5196</v>
      </c>
      <c r="H64" s="49" t="s">
        <v>10320</v>
      </c>
      <c r="I64" s="49"/>
      <c r="J64" s="89" t="s">
        <v>4991</v>
      </c>
      <c r="K64" s="49" t="s">
        <v>383</v>
      </c>
      <c r="L64" s="49">
        <v>5</v>
      </c>
      <c r="M64" s="49">
        <v>0.02</v>
      </c>
      <c r="N64" s="112" t="s">
        <v>391</v>
      </c>
      <c r="O64" s="112" t="s">
        <v>392</v>
      </c>
      <c r="P64" s="153" t="s">
        <v>4423</v>
      </c>
      <c r="Q64" s="158" t="s">
        <v>4552</v>
      </c>
      <c r="R64" s="156" t="s">
        <v>4448</v>
      </c>
      <c r="S64" s="156" t="s">
        <v>4448</v>
      </c>
      <c r="T64" s="153" t="s">
        <v>4546</v>
      </c>
      <c r="U64" s="153" t="s">
        <v>4483</v>
      </c>
      <c r="V64" s="154"/>
      <c r="W64" s="67"/>
      <c r="X64" s="67"/>
      <c r="Y64" s="67"/>
      <c r="AB64" s="42">
        <f>1-0.62</f>
        <v>0.38</v>
      </c>
      <c r="AC64" s="42">
        <v>0</v>
      </c>
      <c r="AD64" s="42">
        <v>-582.874845499201</v>
      </c>
      <c r="AE64" s="42" t="s">
        <v>14</v>
      </c>
      <c r="AF64" s="42" t="s">
        <v>4368</v>
      </c>
      <c r="AG64" s="115" t="s">
        <v>5197</v>
      </c>
      <c r="AH64" s="115" t="s">
        <v>5195</v>
      </c>
      <c r="AI64" s="42" t="s">
        <v>10104</v>
      </c>
      <c r="AJ64" s="116" t="s">
        <v>10354</v>
      </c>
      <c r="AK64" s="175"/>
      <c r="AL64" s="42" t="s">
        <v>4262</v>
      </c>
      <c r="AM64" s="42">
        <v>16</v>
      </c>
      <c r="AN64" s="42">
        <v>0.62</v>
      </c>
      <c r="AO64" s="114" t="s">
        <v>119</v>
      </c>
      <c r="AP64" s="114" t="s">
        <v>120</v>
      </c>
      <c r="AQ64" s="160"/>
      <c r="AR64" s="160"/>
      <c r="AS64" s="155"/>
      <c r="AT64" s="155"/>
      <c r="AU64" s="155"/>
      <c r="AV64" s="155"/>
      <c r="AW64" s="191"/>
    </row>
    <row r="65" spans="1:52">
      <c r="A65" s="42">
        <v>0.63</v>
      </c>
      <c r="B65" s="42">
        <v>0</v>
      </c>
      <c r="C65" s="42">
        <v>-673.03858230227297</v>
      </c>
      <c r="D65" s="42" t="s">
        <v>14</v>
      </c>
      <c r="E65" s="42" t="s">
        <v>542</v>
      </c>
      <c r="F65" s="115" t="s">
        <v>5198</v>
      </c>
      <c r="G65" s="115" t="s">
        <v>5196</v>
      </c>
      <c r="H65" s="42" t="s">
        <v>10320</v>
      </c>
      <c r="I65" s="42"/>
      <c r="J65" s="88"/>
      <c r="K65" s="42" t="s">
        <v>383</v>
      </c>
      <c r="L65" s="42">
        <v>16</v>
      </c>
      <c r="M65" s="42">
        <v>0.63</v>
      </c>
      <c r="N65" s="114" t="s">
        <v>497</v>
      </c>
      <c r="O65" s="114" t="s">
        <v>498</v>
      </c>
      <c r="P65" s="155"/>
      <c r="Q65" s="160"/>
      <c r="R65" s="157"/>
      <c r="S65" s="157"/>
      <c r="T65" s="155"/>
      <c r="U65" s="155"/>
      <c r="V65" s="154"/>
      <c r="W65" s="67"/>
      <c r="X65" s="67"/>
      <c r="Y65" s="67"/>
      <c r="AB65" s="3"/>
      <c r="AC65" s="3"/>
      <c r="AD65" s="3"/>
      <c r="AE65" s="3"/>
      <c r="AF65" s="3"/>
      <c r="AG65" s="73"/>
      <c r="AH65" s="73"/>
      <c r="AI65" s="3"/>
      <c r="AJ65" s="3"/>
      <c r="AK65" s="3"/>
      <c r="AL65" s="3"/>
      <c r="AM65" s="3"/>
      <c r="AN65" s="3"/>
      <c r="AO65" s="3"/>
      <c r="AP65" s="27"/>
      <c r="AQ65" s="28"/>
      <c r="AR65" s="40"/>
      <c r="AS65" s="40"/>
      <c r="AT65" s="40"/>
      <c r="AU65" s="40"/>
      <c r="AV65" s="40"/>
      <c r="AW65" s="40"/>
      <c r="AX65" s="40"/>
      <c r="AY65" s="40"/>
      <c r="AZ65" s="40"/>
    </row>
    <row r="66" spans="1:52" ht="17">
      <c r="A66" s="9">
        <v>0.02</v>
      </c>
      <c r="B66" s="9">
        <v>0</v>
      </c>
      <c r="C66" s="9">
        <v>-40.715030895125203</v>
      </c>
      <c r="D66" s="9" t="s">
        <v>10</v>
      </c>
      <c r="E66" s="9" t="s">
        <v>1608</v>
      </c>
      <c r="F66" s="72" t="s">
        <v>5197</v>
      </c>
      <c r="G66" s="72" t="s">
        <v>5195</v>
      </c>
      <c r="H66" s="9" t="s">
        <v>10120</v>
      </c>
      <c r="I66" s="9"/>
      <c r="J66" s="87" t="s">
        <v>5099</v>
      </c>
      <c r="K66" s="9" t="s">
        <v>1609</v>
      </c>
      <c r="L66" s="9">
        <v>5</v>
      </c>
      <c r="M66" s="9">
        <v>0.02</v>
      </c>
      <c r="N66" s="10" t="s">
        <v>391</v>
      </c>
      <c r="O66" s="10" t="s">
        <v>392</v>
      </c>
      <c r="P66" s="153" t="s">
        <v>4423</v>
      </c>
      <c r="Q66" s="158" t="s">
        <v>4552</v>
      </c>
      <c r="R66" s="156" t="s">
        <v>4448</v>
      </c>
      <c r="S66" s="156" t="s">
        <v>4448</v>
      </c>
      <c r="T66" s="156" t="s">
        <v>4448</v>
      </c>
      <c r="U66" s="156" t="s">
        <v>4448</v>
      </c>
      <c r="V66" s="154"/>
      <c r="W66" s="67"/>
      <c r="X66" s="67"/>
      <c r="Y66" s="67"/>
      <c r="AB66" s="10" t="s">
        <v>290</v>
      </c>
      <c r="AC66" s="9">
        <v>0</v>
      </c>
      <c r="AD66" s="9">
        <v>-162.07713403440999</v>
      </c>
      <c r="AE66" s="9" t="s">
        <v>10</v>
      </c>
      <c r="AF66" s="9" t="s">
        <v>2087</v>
      </c>
      <c r="AG66" s="9" t="s">
        <v>5196</v>
      </c>
      <c r="AH66" s="9" t="s">
        <v>5195</v>
      </c>
      <c r="AI66" s="9" t="s">
        <v>10304</v>
      </c>
      <c r="AJ66" s="9"/>
      <c r="AK66" s="168" t="s">
        <v>4948</v>
      </c>
      <c r="AL66" s="9" t="s">
        <v>2086</v>
      </c>
      <c r="AM66" s="9">
        <v>5</v>
      </c>
      <c r="AN66" s="10" t="s">
        <v>290</v>
      </c>
      <c r="AO66" s="10" t="s">
        <v>292</v>
      </c>
      <c r="AP66" s="10" t="s">
        <v>293</v>
      </c>
      <c r="AQ66" s="159" t="s">
        <v>85</v>
      </c>
      <c r="AR66" s="159" t="s">
        <v>4552</v>
      </c>
      <c r="AS66" s="154" t="s">
        <v>4523</v>
      </c>
      <c r="AT66" s="154" t="s">
        <v>4448</v>
      </c>
      <c r="AU66" s="154" t="s">
        <v>4448</v>
      </c>
      <c r="AV66" s="154" t="s">
        <v>4448</v>
      </c>
      <c r="AW66" s="184" t="s">
        <v>5168</v>
      </c>
    </row>
    <row r="67" spans="1:52">
      <c r="A67" s="10" t="s">
        <v>290</v>
      </c>
      <c r="B67" s="9">
        <v>0</v>
      </c>
      <c r="C67" s="9">
        <v>-683.44273440557095</v>
      </c>
      <c r="D67" s="9" t="s">
        <v>14</v>
      </c>
      <c r="E67" s="9" t="s">
        <v>1608</v>
      </c>
      <c r="F67" s="72" t="s">
        <v>5197</v>
      </c>
      <c r="G67" s="72" t="s">
        <v>5195</v>
      </c>
      <c r="H67" s="9" t="s">
        <v>10120</v>
      </c>
      <c r="I67" s="9"/>
      <c r="J67" s="87"/>
      <c r="K67" s="9" t="s">
        <v>1609</v>
      </c>
      <c r="L67" s="9">
        <v>16</v>
      </c>
      <c r="M67" s="10" t="s">
        <v>290</v>
      </c>
      <c r="N67" s="10" t="s">
        <v>381</v>
      </c>
      <c r="O67" s="9">
        <v>0.86001360472521104</v>
      </c>
      <c r="P67" s="155"/>
      <c r="Q67" s="205"/>
      <c r="R67" s="157"/>
      <c r="S67" s="157"/>
      <c r="T67" s="157"/>
      <c r="U67" s="157"/>
      <c r="V67" s="191"/>
      <c r="W67" s="67"/>
      <c r="X67" s="67"/>
      <c r="Y67" s="67"/>
      <c r="AB67" s="9">
        <v>0.23</v>
      </c>
      <c r="AC67" s="9">
        <v>0</v>
      </c>
      <c r="AD67" s="9">
        <v>-705.42865561839005</v>
      </c>
      <c r="AE67" s="9" t="s">
        <v>14</v>
      </c>
      <c r="AF67" s="9" t="s">
        <v>2087</v>
      </c>
      <c r="AG67" s="9" t="s">
        <v>5196</v>
      </c>
      <c r="AH67" s="9" t="s">
        <v>5195</v>
      </c>
      <c r="AI67" s="9" t="s">
        <v>10304</v>
      </c>
      <c r="AJ67" s="9"/>
      <c r="AK67" s="168"/>
      <c r="AL67" s="9" t="s">
        <v>2086</v>
      </c>
      <c r="AM67" s="9">
        <v>16</v>
      </c>
      <c r="AN67" s="9">
        <v>0.23</v>
      </c>
      <c r="AO67" s="9">
        <v>8.9866955870574194E-2</v>
      </c>
      <c r="AP67" s="10" t="s">
        <v>402</v>
      </c>
      <c r="AQ67" s="159"/>
      <c r="AR67" s="159"/>
      <c r="AS67" s="154"/>
      <c r="AT67" s="154"/>
      <c r="AU67" s="154"/>
      <c r="AV67" s="154"/>
      <c r="AW67" s="154"/>
    </row>
    <row r="68" spans="1:52">
      <c r="A68" s="3"/>
      <c r="B68" s="3"/>
      <c r="C68" s="3"/>
      <c r="D68" s="3"/>
      <c r="E68" s="3"/>
      <c r="F68" s="73"/>
      <c r="G68" s="73"/>
      <c r="H68" s="3"/>
      <c r="I68" s="3"/>
      <c r="J68" s="3"/>
      <c r="K68" s="3"/>
      <c r="L68" s="3"/>
      <c r="M68" s="3"/>
      <c r="N68" s="3"/>
      <c r="O68" s="27"/>
      <c r="P68" s="28"/>
      <c r="Q68" s="40"/>
      <c r="R68" s="40"/>
      <c r="S68" s="40"/>
      <c r="T68" s="40"/>
      <c r="U68" s="40"/>
      <c r="V68" s="40"/>
      <c r="W68" s="40"/>
      <c r="X68" s="40"/>
      <c r="Y68" s="40"/>
      <c r="AB68" s="112">
        <v>0.7</v>
      </c>
      <c r="AC68" s="49">
        <v>0</v>
      </c>
      <c r="AD68" s="49">
        <v>-77.854310038143495</v>
      </c>
      <c r="AE68" s="49" t="s">
        <v>10</v>
      </c>
      <c r="AF68" s="49" t="s">
        <v>4378</v>
      </c>
      <c r="AG68" s="74" t="s">
        <v>5195</v>
      </c>
      <c r="AH68" s="74" t="s">
        <v>5197</v>
      </c>
      <c r="AI68" s="49" t="s">
        <v>9967</v>
      </c>
      <c r="AJ68" s="49"/>
      <c r="AK68" s="173" t="s">
        <v>4911</v>
      </c>
      <c r="AL68" s="49" t="s">
        <v>4262</v>
      </c>
      <c r="AM68" s="49">
        <v>6</v>
      </c>
      <c r="AN68" s="112" t="s">
        <v>192</v>
      </c>
      <c r="AO68" s="112" t="s">
        <v>1442</v>
      </c>
      <c r="AP68" s="112" t="s">
        <v>1443</v>
      </c>
      <c r="AQ68" s="158" t="s">
        <v>88</v>
      </c>
      <c r="AR68" s="158" t="s">
        <v>4553</v>
      </c>
      <c r="AS68" s="153">
        <v>1</v>
      </c>
      <c r="AT68" s="153">
        <v>1</v>
      </c>
      <c r="AU68" s="153">
        <v>1</v>
      </c>
      <c r="AV68" s="176">
        <v>1</v>
      </c>
      <c r="AW68" s="154"/>
    </row>
    <row r="69" spans="1:52" ht="16" customHeight="1">
      <c r="A69" s="9">
        <v>7.0000000000000007E-2</v>
      </c>
      <c r="B69" s="9">
        <v>0</v>
      </c>
      <c r="C69" s="9">
        <v>-23.815119273143502</v>
      </c>
      <c r="D69" s="9" t="s">
        <v>10</v>
      </c>
      <c r="E69" s="9" t="s">
        <v>4379</v>
      </c>
      <c r="F69" s="72" t="s">
        <v>5195</v>
      </c>
      <c r="G69" s="72" t="s">
        <v>5197</v>
      </c>
      <c r="H69" s="9" t="s">
        <v>10255</v>
      </c>
      <c r="I69" s="9"/>
      <c r="J69" s="168" t="s">
        <v>4883</v>
      </c>
      <c r="K69" s="9" t="s">
        <v>4262</v>
      </c>
      <c r="L69" s="9">
        <v>5</v>
      </c>
      <c r="M69" s="9">
        <v>7.0000000000000007E-2</v>
      </c>
      <c r="N69" s="9">
        <v>5.4526237774235398E-3</v>
      </c>
      <c r="O69" s="10" t="s">
        <v>389</v>
      </c>
      <c r="P69" s="158" t="s">
        <v>83</v>
      </c>
      <c r="Q69" s="159" t="s">
        <v>4552</v>
      </c>
      <c r="R69" s="159" t="s">
        <v>4448</v>
      </c>
      <c r="S69" s="159" t="s">
        <v>4448</v>
      </c>
      <c r="T69" s="159" t="s">
        <v>4448</v>
      </c>
      <c r="U69" s="159" t="s">
        <v>4448</v>
      </c>
      <c r="V69" s="184" t="s">
        <v>5177</v>
      </c>
      <c r="W69" s="67"/>
      <c r="X69" s="67"/>
      <c r="Y69" s="67"/>
      <c r="AB69" s="9">
        <v>0.45</v>
      </c>
      <c r="AC69" s="9">
        <v>0</v>
      </c>
      <c r="AD69" s="9">
        <v>-59.870391812871901</v>
      </c>
      <c r="AE69" s="9" t="s">
        <v>13</v>
      </c>
      <c r="AF69" s="9" t="s">
        <v>4378</v>
      </c>
      <c r="AG69" s="72" t="s">
        <v>5195</v>
      </c>
      <c r="AH69" s="72" t="s">
        <v>5197</v>
      </c>
      <c r="AI69" s="9" t="s">
        <v>9967</v>
      </c>
      <c r="AJ69" s="9"/>
      <c r="AK69" s="168"/>
      <c r="AL69" s="9" t="s">
        <v>4262</v>
      </c>
      <c r="AM69" s="9">
        <v>7</v>
      </c>
      <c r="AN69" s="9">
        <v>0.45</v>
      </c>
      <c r="AO69" s="10" t="s">
        <v>1227</v>
      </c>
      <c r="AP69" s="10" t="s">
        <v>1228</v>
      </c>
      <c r="AQ69" s="159"/>
      <c r="AR69" s="159"/>
      <c r="AS69" s="154"/>
      <c r="AT69" s="154"/>
      <c r="AU69" s="154"/>
      <c r="AV69" s="174"/>
      <c r="AW69" s="154"/>
    </row>
    <row r="70" spans="1:52">
      <c r="A70" s="9">
        <v>0.76</v>
      </c>
      <c r="B70" s="9">
        <v>0</v>
      </c>
      <c r="C70" s="9">
        <v>-691.77974451400098</v>
      </c>
      <c r="D70" s="9" t="s">
        <v>14</v>
      </c>
      <c r="E70" s="9" t="s">
        <v>4379</v>
      </c>
      <c r="F70" s="72" t="s">
        <v>5195</v>
      </c>
      <c r="G70" s="72" t="s">
        <v>5197</v>
      </c>
      <c r="H70" s="9" t="s">
        <v>10255</v>
      </c>
      <c r="I70" s="9"/>
      <c r="J70" s="168"/>
      <c r="K70" s="9" t="s">
        <v>4262</v>
      </c>
      <c r="L70" s="9">
        <v>16</v>
      </c>
      <c r="M70" s="9">
        <v>0.76</v>
      </c>
      <c r="N70" s="10" t="s">
        <v>544</v>
      </c>
      <c r="O70" s="10" t="s">
        <v>545</v>
      </c>
      <c r="P70" s="159"/>
      <c r="Q70" s="159"/>
      <c r="R70" s="159"/>
      <c r="S70" s="159"/>
      <c r="T70" s="159"/>
      <c r="U70" s="159"/>
      <c r="V70" s="154"/>
      <c r="W70" s="67"/>
      <c r="X70" s="67"/>
      <c r="Y70" s="67"/>
      <c r="AB70" s="42">
        <v>0.87</v>
      </c>
      <c r="AC70" s="42">
        <v>0</v>
      </c>
      <c r="AD70" s="42">
        <v>-523.12064187760905</v>
      </c>
      <c r="AE70" s="42" t="s">
        <v>14</v>
      </c>
      <c r="AF70" s="42" t="s">
        <v>4378</v>
      </c>
      <c r="AG70" s="115" t="s">
        <v>5195</v>
      </c>
      <c r="AH70" s="115" t="s">
        <v>5197</v>
      </c>
      <c r="AI70" s="42" t="s">
        <v>9967</v>
      </c>
      <c r="AJ70" s="42"/>
      <c r="AK70" s="175"/>
      <c r="AL70" s="42" t="s">
        <v>4262</v>
      </c>
      <c r="AM70" s="42">
        <v>16</v>
      </c>
      <c r="AN70" s="42">
        <v>0.87</v>
      </c>
      <c r="AO70" s="114" t="s">
        <v>167</v>
      </c>
      <c r="AP70" s="114" t="s">
        <v>168</v>
      </c>
      <c r="AQ70" s="160"/>
      <c r="AR70" s="160"/>
      <c r="AS70" s="155"/>
      <c r="AT70" s="155"/>
      <c r="AU70" s="155"/>
      <c r="AV70" s="177"/>
      <c r="AW70" s="154"/>
    </row>
    <row r="71" spans="1:52">
      <c r="A71" s="49">
        <v>7.0000000000000007E-2</v>
      </c>
      <c r="B71" s="49">
        <v>0</v>
      </c>
      <c r="C71" s="49">
        <v>-76.739649489962403</v>
      </c>
      <c r="D71" s="49" t="s">
        <v>10</v>
      </c>
      <c r="E71" s="49" t="s">
        <v>2267</v>
      </c>
      <c r="F71" s="74" t="s">
        <v>5198</v>
      </c>
      <c r="G71" s="74" t="s">
        <v>5196</v>
      </c>
      <c r="H71" s="49" t="s">
        <v>10172</v>
      </c>
      <c r="I71" s="49"/>
      <c r="J71" s="173" t="s">
        <v>4779</v>
      </c>
      <c r="K71" s="49" t="s">
        <v>2095</v>
      </c>
      <c r="L71" s="49">
        <v>5</v>
      </c>
      <c r="M71" s="49">
        <v>7.0000000000000007E-2</v>
      </c>
      <c r="N71" s="49">
        <v>5.4526237774235398E-3</v>
      </c>
      <c r="O71" s="112" t="s">
        <v>389</v>
      </c>
      <c r="P71" s="158" t="s">
        <v>83</v>
      </c>
      <c r="Q71" s="161" t="s">
        <v>4552</v>
      </c>
      <c r="R71" s="153" t="s">
        <v>4448</v>
      </c>
      <c r="S71" s="153" t="s">
        <v>4448</v>
      </c>
      <c r="T71" s="153" t="s">
        <v>4448</v>
      </c>
      <c r="U71" s="153" t="s">
        <v>4448</v>
      </c>
      <c r="V71" s="154"/>
      <c r="W71" s="67"/>
      <c r="X71" s="67"/>
      <c r="Y71" s="67"/>
      <c r="AB71" s="10">
        <v>0.7</v>
      </c>
      <c r="AC71" s="9">
        <v>0</v>
      </c>
      <c r="AD71" s="9">
        <v>-118.183713233617</v>
      </c>
      <c r="AE71" s="9" t="s">
        <v>10</v>
      </c>
      <c r="AF71" s="9" t="s">
        <v>4055</v>
      </c>
      <c r="AG71" s="72" t="s">
        <v>5195</v>
      </c>
      <c r="AH71" s="72" t="s">
        <v>5197</v>
      </c>
      <c r="AI71" s="9" t="s">
        <v>10236</v>
      </c>
      <c r="AJ71" s="9"/>
      <c r="AK71" s="168" t="s">
        <v>4858</v>
      </c>
      <c r="AL71" s="9" t="s">
        <v>3822</v>
      </c>
      <c r="AM71" s="9">
        <v>5</v>
      </c>
      <c r="AN71" s="10" t="s">
        <v>192</v>
      </c>
      <c r="AO71" s="10" t="s">
        <v>1614</v>
      </c>
      <c r="AP71" s="10" t="s">
        <v>1615</v>
      </c>
      <c r="AQ71" s="158" t="s">
        <v>85</v>
      </c>
      <c r="AR71" s="162" t="s">
        <v>4552</v>
      </c>
      <c r="AS71" s="153" t="s">
        <v>4448</v>
      </c>
      <c r="AT71" s="153" t="s">
        <v>4448</v>
      </c>
      <c r="AU71" s="153" t="s">
        <v>4448</v>
      </c>
      <c r="AV71" s="153" t="s">
        <v>4448</v>
      </c>
      <c r="AW71" s="154"/>
    </row>
    <row r="72" spans="1:52">
      <c r="A72" s="42">
        <v>0.81</v>
      </c>
      <c r="B72" s="42">
        <v>0</v>
      </c>
      <c r="C72" s="42">
        <v>-574.48118984286396</v>
      </c>
      <c r="D72" s="42" t="s">
        <v>14</v>
      </c>
      <c r="E72" s="42" t="s">
        <v>2267</v>
      </c>
      <c r="F72" s="115" t="s">
        <v>5198</v>
      </c>
      <c r="G72" s="115" t="s">
        <v>5196</v>
      </c>
      <c r="H72" s="42" t="s">
        <v>10172</v>
      </c>
      <c r="I72" s="42"/>
      <c r="J72" s="175"/>
      <c r="K72" s="42" t="s">
        <v>2095</v>
      </c>
      <c r="L72" s="42">
        <v>16</v>
      </c>
      <c r="M72" s="42">
        <v>0.81</v>
      </c>
      <c r="N72" s="114" t="s">
        <v>525</v>
      </c>
      <c r="O72" s="114" t="s">
        <v>526</v>
      </c>
      <c r="P72" s="160"/>
      <c r="Q72" s="163"/>
      <c r="R72" s="155"/>
      <c r="S72" s="155"/>
      <c r="T72" s="155"/>
      <c r="U72" s="155"/>
      <c r="V72" s="154"/>
      <c r="W72" s="67"/>
      <c r="X72" s="67"/>
      <c r="Y72" s="67"/>
      <c r="AB72" s="9">
        <v>0.19</v>
      </c>
      <c r="AC72" s="9">
        <v>0</v>
      </c>
      <c r="AD72" s="9">
        <v>-597.29680925184198</v>
      </c>
      <c r="AE72" s="9" t="s">
        <v>14</v>
      </c>
      <c r="AF72" s="9" t="s">
        <v>4055</v>
      </c>
      <c r="AG72" s="72" t="s">
        <v>5195</v>
      </c>
      <c r="AH72" s="72" t="s">
        <v>5197</v>
      </c>
      <c r="AI72" s="9" t="s">
        <v>10236</v>
      </c>
      <c r="AJ72" s="9"/>
      <c r="AK72" s="168"/>
      <c r="AL72" s="9" t="s">
        <v>3822</v>
      </c>
      <c r="AM72" s="9">
        <v>16</v>
      </c>
      <c r="AN72" s="9">
        <v>0.19</v>
      </c>
      <c r="AO72" s="9">
        <v>6.7266012751223098E-2</v>
      </c>
      <c r="AP72" s="10" t="s">
        <v>504</v>
      </c>
      <c r="AQ72" s="159"/>
      <c r="AR72" s="162"/>
      <c r="AS72" s="154"/>
      <c r="AT72" s="154"/>
      <c r="AU72" s="154"/>
      <c r="AV72" s="154"/>
      <c r="AW72" s="154"/>
    </row>
    <row r="73" spans="1:52">
      <c r="A73" s="72">
        <f>1-0.92</f>
        <v>7.999999999999996E-2</v>
      </c>
      <c r="B73" s="44">
        <v>0</v>
      </c>
      <c r="C73" s="44">
        <v>-37.345017965617998</v>
      </c>
      <c r="D73" s="44" t="s">
        <v>10</v>
      </c>
      <c r="E73" s="44" t="s">
        <v>1850</v>
      </c>
      <c r="F73" s="72" t="s">
        <v>5198</v>
      </c>
      <c r="G73" s="72" t="s">
        <v>5196</v>
      </c>
      <c r="H73" s="44" t="s">
        <v>10138</v>
      </c>
      <c r="I73" s="44" t="s">
        <v>10354</v>
      </c>
      <c r="J73" s="168" t="s">
        <v>4755</v>
      </c>
      <c r="K73" s="44" t="s">
        <v>1655</v>
      </c>
      <c r="L73" s="44">
        <v>5</v>
      </c>
      <c r="M73" s="44">
        <v>0.92</v>
      </c>
      <c r="N73" s="43" t="s">
        <v>1851</v>
      </c>
      <c r="O73" s="43" t="s">
        <v>1852</v>
      </c>
      <c r="P73" s="159" t="s">
        <v>83</v>
      </c>
      <c r="Q73" s="162" t="s">
        <v>4552</v>
      </c>
      <c r="R73" s="154" t="s">
        <v>4448</v>
      </c>
      <c r="S73" s="154" t="s">
        <v>4448</v>
      </c>
      <c r="T73" s="154" t="s">
        <v>4448</v>
      </c>
      <c r="U73" s="154" t="s">
        <v>4448</v>
      </c>
      <c r="V73" s="154"/>
      <c r="W73" s="67"/>
      <c r="X73" s="67"/>
      <c r="Y73" s="67"/>
      <c r="AB73" s="112" t="s">
        <v>192</v>
      </c>
      <c r="AC73" s="49">
        <v>0</v>
      </c>
      <c r="AD73" s="49">
        <v>-55.014937769459102</v>
      </c>
      <c r="AE73" s="49" t="s">
        <v>10</v>
      </c>
      <c r="AF73" s="49" t="s">
        <v>1613</v>
      </c>
      <c r="AG73" s="74" t="s">
        <v>5198</v>
      </c>
      <c r="AH73" s="74" t="s">
        <v>5196</v>
      </c>
      <c r="AI73" s="49" t="s">
        <v>10120</v>
      </c>
      <c r="AJ73" s="49"/>
      <c r="AK73" s="173" t="s">
        <v>5098</v>
      </c>
      <c r="AL73" s="49" t="s">
        <v>1609</v>
      </c>
      <c r="AM73" s="49">
        <v>5</v>
      </c>
      <c r="AN73" s="112" t="s">
        <v>192</v>
      </c>
      <c r="AO73" s="112" t="s">
        <v>1614</v>
      </c>
      <c r="AP73" s="112" t="s">
        <v>1615</v>
      </c>
      <c r="AQ73" s="176" t="s">
        <v>4425</v>
      </c>
      <c r="AR73" s="158" t="s">
        <v>4552</v>
      </c>
      <c r="AS73" s="161" t="s">
        <v>4448</v>
      </c>
      <c r="AT73" s="161" t="s">
        <v>4448</v>
      </c>
      <c r="AU73" s="161">
        <v>0.72</v>
      </c>
      <c r="AV73" s="161" t="s">
        <v>4448</v>
      </c>
      <c r="AW73" s="154"/>
    </row>
    <row r="74" spans="1:52" ht="16" customHeight="1">
      <c r="A74" s="72">
        <f>1-0.16</f>
        <v>0.84</v>
      </c>
      <c r="B74" s="44">
        <v>0</v>
      </c>
      <c r="C74" s="44">
        <v>-539.09657856735305</v>
      </c>
      <c r="D74" s="44" t="s">
        <v>14</v>
      </c>
      <c r="E74" s="44" t="s">
        <v>1850</v>
      </c>
      <c r="F74" s="72" t="s">
        <v>5198</v>
      </c>
      <c r="G74" s="72" t="s">
        <v>5196</v>
      </c>
      <c r="H74" s="44" t="s">
        <v>10138</v>
      </c>
      <c r="I74" s="44" t="s">
        <v>10354</v>
      </c>
      <c r="J74" s="168"/>
      <c r="K74" s="44" t="s">
        <v>1655</v>
      </c>
      <c r="L74" s="44">
        <v>16</v>
      </c>
      <c r="M74" s="44">
        <v>0.16</v>
      </c>
      <c r="N74" s="44">
        <v>5.1602574492917601E-2</v>
      </c>
      <c r="O74" s="43" t="s">
        <v>283</v>
      </c>
      <c r="P74" s="159"/>
      <c r="Q74" s="162"/>
      <c r="R74" s="154"/>
      <c r="S74" s="154"/>
      <c r="T74" s="154"/>
      <c r="U74" s="154"/>
      <c r="V74" s="154"/>
      <c r="W74" s="67"/>
      <c r="X74" s="67"/>
      <c r="Y74" s="67"/>
      <c r="AB74" s="42">
        <v>0.12</v>
      </c>
      <c r="AC74" s="42">
        <v>0</v>
      </c>
      <c r="AD74" s="42">
        <v>-413.29222658945503</v>
      </c>
      <c r="AE74" s="42" t="s">
        <v>14</v>
      </c>
      <c r="AF74" s="42" t="s">
        <v>1613</v>
      </c>
      <c r="AG74" s="115" t="s">
        <v>5198</v>
      </c>
      <c r="AH74" s="115" t="s">
        <v>5196</v>
      </c>
      <c r="AI74" s="42" t="s">
        <v>10120</v>
      </c>
      <c r="AJ74" s="42"/>
      <c r="AK74" s="175"/>
      <c r="AL74" s="42" t="s">
        <v>1609</v>
      </c>
      <c r="AM74" s="42">
        <v>16</v>
      </c>
      <c r="AN74" s="42">
        <v>0.12</v>
      </c>
      <c r="AO74" s="42">
        <v>3.2767774577421999E-2</v>
      </c>
      <c r="AP74" s="114" t="s">
        <v>260</v>
      </c>
      <c r="AQ74" s="177"/>
      <c r="AR74" s="160"/>
      <c r="AS74" s="163"/>
      <c r="AT74" s="163"/>
      <c r="AU74" s="163"/>
      <c r="AV74" s="163"/>
      <c r="AW74" s="154"/>
    </row>
    <row r="75" spans="1:52">
      <c r="A75" s="49">
        <v>0.08</v>
      </c>
      <c r="B75" s="49">
        <v>0</v>
      </c>
      <c r="C75" s="49">
        <v>-47.3018237778873</v>
      </c>
      <c r="D75" s="49" t="s">
        <v>10</v>
      </c>
      <c r="E75" s="49" t="s">
        <v>1155</v>
      </c>
      <c r="F75" s="74" t="s">
        <v>5196</v>
      </c>
      <c r="G75" s="74" t="s">
        <v>5198</v>
      </c>
      <c r="H75" s="49" t="s">
        <v>10021</v>
      </c>
      <c r="I75" s="49"/>
      <c r="J75" s="173" t="s">
        <v>4632</v>
      </c>
      <c r="K75" s="49" t="s">
        <v>1106</v>
      </c>
      <c r="L75" s="49">
        <v>5</v>
      </c>
      <c r="M75" s="49">
        <v>0.08</v>
      </c>
      <c r="N75" s="49">
        <v>6.9873875802577102E-3</v>
      </c>
      <c r="O75" s="117">
        <v>0.51797788283760904</v>
      </c>
      <c r="P75" s="158" t="s">
        <v>83</v>
      </c>
      <c r="Q75" s="161" t="s">
        <v>4552</v>
      </c>
      <c r="R75" s="156" t="s">
        <v>4444</v>
      </c>
      <c r="S75" s="156" t="s">
        <v>4448</v>
      </c>
      <c r="T75" s="156" t="s">
        <v>4448</v>
      </c>
      <c r="U75" s="156" t="s">
        <v>4445</v>
      </c>
      <c r="V75" s="154"/>
      <c r="W75" s="67"/>
      <c r="X75" s="67"/>
      <c r="Y75" s="67"/>
      <c r="AB75" s="112">
        <v>0.7</v>
      </c>
      <c r="AC75" s="49">
        <v>0</v>
      </c>
      <c r="AD75" s="49">
        <v>-93.660544363646494</v>
      </c>
      <c r="AE75" s="49" t="s">
        <v>10</v>
      </c>
      <c r="AF75" s="49" t="s">
        <v>4082</v>
      </c>
      <c r="AG75" s="74" t="s">
        <v>5195</v>
      </c>
      <c r="AH75" s="74" t="s">
        <v>10373</v>
      </c>
      <c r="AI75" s="49" t="s">
        <v>9979</v>
      </c>
      <c r="AJ75" s="49"/>
      <c r="AK75" s="173" t="s">
        <v>4859</v>
      </c>
      <c r="AL75" s="49" t="s">
        <v>3822</v>
      </c>
      <c r="AM75" s="49">
        <v>5</v>
      </c>
      <c r="AN75" s="112" t="s">
        <v>192</v>
      </c>
      <c r="AO75" s="112" t="s">
        <v>1614</v>
      </c>
      <c r="AP75" s="112" t="s">
        <v>1615</v>
      </c>
      <c r="AQ75" s="158" t="s">
        <v>85</v>
      </c>
      <c r="AR75" s="161" t="s">
        <v>4552</v>
      </c>
      <c r="AS75" s="153" t="s">
        <v>4448</v>
      </c>
      <c r="AT75" s="153" t="s">
        <v>4448</v>
      </c>
      <c r="AU75" s="153">
        <v>0.34</v>
      </c>
      <c r="AV75" s="153" t="s">
        <v>4448</v>
      </c>
      <c r="AW75" s="154"/>
    </row>
    <row r="76" spans="1:52">
      <c r="A76" s="42">
        <v>0.65</v>
      </c>
      <c r="B76" s="42">
        <v>0</v>
      </c>
      <c r="C76" s="42">
        <v>-587.73398897470497</v>
      </c>
      <c r="D76" s="42" t="s">
        <v>14</v>
      </c>
      <c r="E76" s="42" t="s">
        <v>1155</v>
      </c>
      <c r="F76" s="115" t="s">
        <v>5196</v>
      </c>
      <c r="G76" s="115" t="s">
        <v>5198</v>
      </c>
      <c r="H76" s="42" t="s">
        <v>10021</v>
      </c>
      <c r="I76" s="42"/>
      <c r="J76" s="175"/>
      <c r="K76" s="42" t="s">
        <v>1106</v>
      </c>
      <c r="L76" s="42">
        <v>16</v>
      </c>
      <c r="M76" s="42">
        <v>0.65</v>
      </c>
      <c r="N76" s="114" t="s">
        <v>470</v>
      </c>
      <c r="O76" s="114" t="s">
        <v>471</v>
      </c>
      <c r="P76" s="160"/>
      <c r="Q76" s="163"/>
      <c r="R76" s="157"/>
      <c r="S76" s="157"/>
      <c r="T76" s="157"/>
      <c r="U76" s="157"/>
      <c r="V76" s="154"/>
      <c r="W76" s="67"/>
      <c r="X76" s="67"/>
      <c r="Y76" s="67"/>
      <c r="AB76" s="42">
        <v>0.08</v>
      </c>
      <c r="AC76" s="42">
        <v>0</v>
      </c>
      <c r="AD76" s="42">
        <v>-363.62429328636102</v>
      </c>
      <c r="AE76" s="42" t="s">
        <v>14</v>
      </c>
      <c r="AF76" s="42" t="s">
        <v>4082</v>
      </c>
      <c r="AG76" s="115" t="s">
        <v>5195</v>
      </c>
      <c r="AH76" s="115" t="s">
        <v>10373</v>
      </c>
      <c r="AI76" s="42" t="s">
        <v>9979</v>
      </c>
      <c r="AJ76" s="42"/>
      <c r="AK76" s="175"/>
      <c r="AL76" s="42" t="s">
        <v>3822</v>
      </c>
      <c r="AM76" s="42">
        <v>16</v>
      </c>
      <c r="AN76" s="42">
        <v>0.08</v>
      </c>
      <c r="AO76" s="42">
        <v>1.6879457268963199E-2</v>
      </c>
      <c r="AP76" s="114" t="s">
        <v>713</v>
      </c>
      <c r="AQ76" s="160"/>
      <c r="AR76" s="163"/>
      <c r="AS76" s="155"/>
      <c r="AT76" s="155"/>
      <c r="AU76" s="155"/>
      <c r="AV76" s="155"/>
      <c r="AW76" s="154"/>
    </row>
    <row r="77" spans="1:52">
      <c r="A77" s="9">
        <v>0.1</v>
      </c>
      <c r="B77" s="9">
        <v>0</v>
      </c>
      <c r="C77" s="9">
        <v>-60.3553201164478</v>
      </c>
      <c r="D77" s="9" t="s">
        <v>10</v>
      </c>
      <c r="E77" s="9" t="s">
        <v>1631</v>
      </c>
      <c r="F77" s="72" t="s">
        <v>5197</v>
      </c>
      <c r="G77" s="72" t="s">
        <v>5195</v>
      </c>
      <c r="H77" s="9" t="s">
        <v>10120</v>
      </c>
      <c r="I77" s="9"/>
      <c r="J77" s="168" t="s">
        <v>5082</v>
      </c>
      <c r="K77" s="9" t="s">
        <v>1624</v>
      </c>
      <c r="L77" s="9">
        <v>6</v>
      </c>
      <c r="M77" s="9">
        <v>0.1</v>
      </c>
      <c r="N77" s="9">
        <v>1.21914619099597E-2</v>
      </c>
      <c r="O77" s="10" t="s">
        <v>617</v>
      </c>
      <c r="P77" s="154" t="s">
        <v>4423</v>
      </c>
      <c r="Q77" s="159" t="s">
        <v>4552</v>
      </c>
      <c r="R77" s="162" t="s">
        <v>4448</v>
      </c>
      <c r="S77" s="162" t="s">
        <v>4448</v>
      </c>
      <c r="T77" s="162" t="s">
        <v>4448</v>
      </c>
      <c r="U77" s="162" t="s">
        <v>4448</v>
      </c>
      <c r="V77" s="154"/>
      <c r="W77" s="67"/>
      <c r="X77" s="67"/>
      <c r="Y77" s="67"/>
      <c r="AB77" s="9">
        <v>0.71</v>
      </c>
      <c r="AC77" s="9">
        <v>0</v>
      </c>
      <c r="AD77" s="9">
        <v>-72.261575188262</v>
      </c>
      <c r="AE77" s="9" t="s">
        <v>10</v>
      </c>
      <c r="AF77" s="9" t="s">
        <v>1368</v>
      </c>
      <c r="AG77" s="72" t="s">
        <v>5198</v>
      </c>
      <c r="AH77" s="72" t="s">
        <v>5197</v>
      </c>
      <c r="AI77" s="9" t="s">
        <v>10062</v>
      </c>
      <c r="AJ77" s="9"/>
      <c r="AK77" s="168" t="s">
        <v>4677</v>
      </c>
      <c r="AL77" s="9" t="s">
        <v>1106</v>
      </c>
      <c r="AM77" s="9">
        <v>5</v>
      </c>
      <c r="AN77" s="9">
        <v>0.71</v>
      </c>
      <c r="AO77" s="10" t="s">
        <v>1369</v>
      </c>
      <c r="AP77" s="43" t="s">
        <v>1370</v>
      </c>
      <c r="AQ77" s="156" t="s">
        <v>79</v>
      </c>
      <c r="AR77" s="186" t="s">
        <v>4536</v>
      </c>
      <c r="AS77" s="153" t="s">
        <v>4448</v>
      </c>
      <c r="AT77" s="153" t="s">
        <v>4448</v>
      </c>
      <c r="AU77" s="153" t="s">
        <v>4448</v>
      </c>
      <c r="AV77" s="153" t="s">
        <v>4448</v>
      </c>
      <c r="AW77" s="154"/>
    </row>
    <row r="78" spans="1:52">
      <c r="A78" s="9">
        <v>0.68</v>
      </c>
      <c r="B78" s="9">
        <v>0</v>
      </c>
      <c r="C78" s="9">
        <v>-745.86688533915503</v>
      </c>
      <c r="D78" s="9" t="s">
        <v>14</v>
      </c>
      <c r="E78" s="9" t="s">
        <v>1631</v>
      </c>
      <c r="F78" s="72" t="s">
        <v>5197</v>
      </c>
      <c r="G78" s="72" t="s">
        <v>5195</v>
      </c>
      <c r="H78" s="9" t="s">
        <v>10120</v>
      </c>
      <c r="I78" s="9"/>
      <c r="J78" s="168"/>
      <c r="K78" s="9" t="s">
        <v>1624</v>
      </c>
      <c r="L78" s="9">
        <v>16</v>
      </c>
      <c r="M78" s="9">
        <v>0.68</v>
      </c>
      <c r="N78" s="10" t="s">
        <v>106</v>
      </c>
      <c r="O78" s="10" t="s">
        <v>107</v>
      </c>
      <c r="P78" s="154"/>
      <c r="Q78" s="159"/>
      <c r="R78" s="162"/>
      <c r="S78" s="162"/>
      <c r="T78" s="162"/>
      <c r="U78" s="162"/>
      <c r="V78" s="154"/>
      <c r="AB78" s="9">
        <v>0.36</v>
      </c>
      <c r="AC78" s="9">
        <v>0</v>
      </c>
      <c r="AD78" s="9">
        <v>-51.178676635258803</v>
      </c>
      <c r="AE78" s="9" t="s">
        <v>13</v>
      </c>
      <c r="AF78" s="9" t="s">
        <v>1368</v>
      </c>
      <c r="AG78" s="72" t="s">
        <v>5198</v>
      </c>
      <c r="AH78" s="72" t="s">
        <v>5197</v>
      </c>
      <c r="AI78" s="9" t="s">
        <v>10062</v>
      </c>
      <c r="AJ78" s="9"/>
      <c r="AK78" s="168"/>
      <c r="AL78" s="9" t="s">
        <v>1106</v>
      </c>
      <c r="AM78" s="9">
        <v>6</v>
      </c>
      <c r="AN78" s="9">
        <v>0.36</v>
      </c>
      <c r="AO78" s="10" t="s">
        <v>1371</v>
      </c>
      <c r="AP78" s="43" t="s">
        <v>1372</v>
      </c>
      <c r="AQ78" s="185"/>
      <c r="AR78" s="159"/>
      <c r="AS78" s="154"/>
      <c r="AT78" s="154"/>
      <c r="AU78" s="154"/>
      <c r="AV78" s="154"/>
      <c r="AW78" s="154"/>
    </row>
    <row r="79" spans="1:52">
      <c r="A79" s="49">
        <v>0.14000000000000001</v>
      </c>
      <c r="B79" s="49">
        <v>0</v>
      </c>
      <c r="C79" s="49">
        <v>-70.131311074866503</v>
      </c>
      <c r="D79" s="49" t="s">
        <v>10</v>
      </c>
      <c r="E79" s="49" t="s">
        <v>3843</v>
      </c>
      <c r="F79" s="74" t="s">
        <v>5195</v>
      </c>
      <c r="G79" s="74" t="s">
        <v>5197</v>
      </c>
      <c r="H79" s="49" t="s">
        <v>10120</v>
      </c>
      <c r="I79" s="49"/>
      <c r="J79" s="173" t="s">
        <v>4809</v>
      </c>
      <c r="K79" s="49" t="s">
        <v>3822</v>
      </c>
      <c r="L79" s="49">
        <v>5</v>
      </c>
      <c r="M79" s="49">
        <v>0.14000000000000001</v>
      </c>
      <c r="N79" s="112" t="s">
        <v>209</v>
      </c>
      <c r="O79" s="112" t="s">
        <v>210</v>
      </c>
      <c r="P79" s="158" t="s">
        <v>83</v>
      </c>
      <c r="Q79" s="161" t="s">
        <v>4552</v>
      </c>
      <c r="R79" s="153" t="s">
        <v>4448</v>
      </c>
      <c r="S79" s="153" t="s">
        <v>4448</v>
      </c>
      <c r="T79" s="153" t="s">
        <v>4448</v>
      </c>
      <c r="U79" s="153" t="s">
        <v>4448</v>
      </c>
      <c r="V79" s="154"/>
      <c r="AB79" s="9">
        <v>0.32</v>
      </c>
      <c r="AC79" s="9">
        <v>0</v>
      </c>
      <c r="AD79" s="9">
        <v>-705.25670526102294</v>
      </c>
      <c r="AE79" s="9" t="s">
        <v>14</v>
      </c>
      <c r="AF79" s="9" t="s">
        <v>1368</v>
      </c>
      <c r="AG79" s="72" t="s">
        <v>5198</v>
      </c>
      <c r="AH79" s="72" t="s">
        <v>5197</v>
      </c>
      <c r="AI79" s="9" t="s">
        <v>10062</v>
      </c>
      <c r="AJ79" s="9"/>
      <c r="AK79" s="168"/>
      <c r="AL79" s="9" t="s">
        <v>1106</v>
      </c>
      <c r="AM79" s="9">
        <v>16</v>
      </c>
      <c r="AN79" s="9">
        <v>0.32</v>
      </c>
      <c r="AO79" s="10" t="s">
        <v>182</v>
      </c>
      <c r="AP79" s="43" t="s">
        <v>183</v>
      </c>
      <c r="AQ79" s="185"/>
      <c r="AR79" s="159"/>
      <c r="AS79" s="154"/>
      <c r="AT79" s="154"/>
      <c r="AU79" s="154"/>
      <c r="AV79" s="154"/>
      <c r="AW79" s="191"/>
    </row>
    <row r="80" spans="1:52">
      <c r="A80" s="42">
        <v>0.77</v>
      </c>
      <c r="B80" s="42">
        <v>0</v>
      </c>
      <c r="C80" s="42">
        <v>-399.76190034002298</v>
      </c>
      <c r="D80" s="42" t="s">
        <v>14</v>
      </c>
      <c r="E80" s="42" t="s">
        <v>3843</v>
      </c>
      <c r="F80" s="115" t="s">
        <v>5195</v>
      </c>
      <c r="G80" s="115" t="s">
        <v>5197</v>
      </c>
      <c r="H80" s="42" t="s">
        <v>10120</v>
      </c>
      <c r="I80" s="42"/>
      <c r="J80" s="175"/>
      <c r="K80" s="42" t="s">
        <v>3822</v>
      </c>
      <c r="L80" s="42">
        <v>16</v>
      </c>
      <c r="M80" s="42">
        <v>0.77</v>
      </c>
      <c r="N80" s="114" t="s">
        <v>506</v>
      </c>
      <c r="O80" s="114" t="s">
        <v>507</v>
      </c>
      <c r="P80" s="160"/>
      <c r="Q80" s="163"/>
      <c r="R80" s="155"/>
      <c r="S80" s="155"/>
      <c r="T80" s="155"/>
      <c r="U80" s="155"/>
      <c r="V80" s="154"/>
      <c r="W80" s="67"/>
      <c r="X80" s="67"/>
      <c r="Y80" s="67"/>
      <c r="AB80" s="3"/>
      <c r="AC80" s="3"/>
      <c r="AD80" s="3"/>
      <c r="AE80" s="3"/>
      <c r="AF80" s="3"/>
      <c r="AG80" s="73"/>
      <c r="AH80" s="73"/>
      <c r="AI80" s="3"/>
      <c r="AJ80" s="3"/>
      <c r="AK80" s="3"/>
      <c r="AL80" s="3"/>
      <c r="AM80" s="3"/>
      <c r="AN80" s="3"/>
      <c r="AO80" s="3"/>
      <c r="AP80" s="27"/>
      <c r="AQ80" s="28"/>
      <c r="AR80" s="40"/>
      <c r="AS80" s="40"/>
      <c r="AT80" s="40"/>
      <c r="AU80" s="40"/>
      <c r="AV80" s="40"/>
      <c r="AW80" s="40"/>
      <c r="AX80" s="40"/>
      <c r="AY80" s="40"/>
      <c r="AZ80" s="40"/>
    </row>
    <row r="81" spans="1:49">
      <c r="A81" s="3"/>
      <c r="B81" s="3"/>
      <c r="C81" s="3"/>
      <c r="D81" s="3"/>
      <c r="E81" s="3"/>
      <c r="F81" s="73"/>
      <c r="G81" s="73"/>
      <c r="H81" s="3"/>
      <c r="I81" s="3"/>
      <c r="J81" s="3"/>
      <c r="K81" s="3"/>
      <c r="L81" s="3"/>
      <c r="M81" s="3"/>
      <c r="N81" s="3"/>
      <c r="O81" s="27"/>
      <c r="P81" s="28"/>
      <c r="Q81" s="40"/>
      <c r="R81" s="40"/>
      <c r="S81" s="40"/>
      <c r="T81" s="40"/>
      <c r="U81" s="40"/>
      <c r="V81" s="40"/>
      <c r="W81" s="40"/>
      <c r="X81" s="40"/>
      <c r="Y81" s="40"/>
      <c r="AB81" s="49">
        <v>0.76</v>
      </c>
      <c r="AC81" s="49">
        <v>0</v>
      </c>
      <c r="AD81" s="49">
        <v>-101.152400678197</v>
      </c>
      <c r="AE81" s="49" t="s">
        <v>10</v>
      </c>
      <c r="AF81" s="49" t="s">
        <v>3541</v>
      </c>
      <c r="AG81" s="74" t="s">
        <v>5196</v>
      </c>
      <c r="AH81" s="74" t="s">
        <v>5195</v>
      </c>
      <c r="AI81" s="49" t="s">
        <v>10120</v>
      </c>
      <c r="AJ81" s="49"/>
      <c r="AK81" s="173" t="s">
        <v>5074</v>
      </c>
      <c r="AL81" s="49" t="s">
        <v>3508</v>
      </c>
      <c r="AM81" s="49">
        <v>6</v>
      </c>
      <c r="AN81" s="49">
        <v>0.76</v>
      </c>
      <c r="AO81" s="112" t="s">
        <v>1399</v>
      </c>
      <c r="AP81" s="112" t="s">
        <v>1400</v>
      </c>
      <c r="AQ81" s="176" t="s">
        <v>4425</v>
      </c>
      <c r="AR81" s="158" t="s">
        <v>4552</v>
      </c>
      <c r="AS81" s="153" t="s">
        <v>4448</v>
      </c>
      <c r="AT81" s="153" t="s">
        <v>4448</v>
      </c>
      <c r="AU81" s="153" t="s">
        <v>4448</v>
      </c>
      <c r="AV81" s="153" t="s">
        <v>4448</v>
      </c>
      <c r="AW81" s="184" t="s">
        <v>5171</v>
      </c>
    </row>
    <row r="82" spans="1:49" ht="16" customHeight="1">
      <c r="A82" s="107">
        <v>0.16</v>
      </c>
      <c r="B82" s="107">
        <v>0</v>
      </c>
      <c r="C82" s="107">
        <v>-153.32951</v>
      </c>
      <c r="D82" s="107" t="s">
        <v>10</v>
      </c>
      <c r="E82" s="107" t="s">
        <v>4147</v>
      </c>
      <c r="F82" s="108" t="s">
        <v>10363</v>
      </c>
      <c r="G82" s="108" t="s">
        <v>5195</v>
      </c>
      <c r="H82" s="107" t="s">
        <v>10273</v>
      </c>
      <c r="I82" s="109" t="s">
        <v>10354</v>
      </c>
      <c r="J82" s="169" t="s">
        <v>4922</v>
      </c>
      <c r="K82" s="107" t="s">
        <v>4144</v>
      </c>
      <c r="L82" s="107">
        <v>6</v>
      </c>
      <c r="M82" s="107">
        <v>0.84</v>
      </c>
      <c r="N82" s="107" t="s">
        <v>3615</v>
      </c>
      <c r="O82" s="107" t="s">
        <v>3616</v>
      </c>
      <c r="P82" s="161" t="s">
        <v>78</v>
      </c>
      <c r="Q82" s="161" t="s">
        <v>4552</v>
      </c>
      <c r="R82" s="193" t="s">
        <v>4448</v>
      </c>
      <c r="S82" s="193" t="s">
        <v>4448</v>
      </c>
      <c r="T82" s="193" t="s">
        <v>4448</v>
      </c>
      <c r="U82" s="193" t="s">
        <v>4448</v>
      </c>
      <c r="V82" s="154" t="s">
        <v>5176</v>
      </c>
      <c r="W82" s="67"/>
      <c r="X82" s="67"/>
      <c r="Y82" s="67"/>
      <c r="AB82" s="42">
        <v>0.2</v>
      </c>
      <c r="AC82" s="42">
        <v>0</v>
      </c>
      <c r="AD82" s="42">
        <v>-425.19279670376801</v>
      </c>
      <c r="AE82" s="42" t="s">
        <v>14</v>
      </c>
      <c r="AF82" s="42" t="s">
        <v>3541</v>
      </c>
      <c r="AG82" s="115" t="s">
        <v>5196</v>
      </c>
      <c r="AH82" s="115" t="s">
        <v>5195</v>
      </c>
      <c r="AI82" s="42" t="s">
        <v>10120</v>
      </c>
      <c r="AJ82" s="42"/>
      <c r="AK82" s="175"/>
      <c r="AL82" s="42" t="s">
        <v>3508</v>
      </c>
      <c r="AM82" s="42">
        <v>16</v>
      </c>
      <c r="AN82" s="42">
        <v>0.2</v>
      </c>
      <c r="AO82" s="42">
        <v>7.2742662037866904E-2</v>
      </c>
      <c r="AP82" s="42">
        <v>0.44342194628279502</v>
      </c>
      <c r="AQ82" s="177"/>
      <c r="AR82" s="160"/>
      <c r="AS82" s="155"/>
      <c r="AT82" s="155"/>
      <c r="AU82" s="155"/>
      <c r="AV82" s="155"/>
      <c r="AW82" s="154"/>
    </row>
    <row r="83" spans="1:49">
      <c r="A83" s="107">
        <v>0.28000000000000003</v>
      </c>
      <c r="B83" s="107">
        <v>0</v>
      </c>
      <c r="C83" s="107">
        <v>-125.85384999999999</v>
      </c>
      <c r="D83" s="107" t="s">
        <v>13</v>
      </c>
      <c r="E83" s="107" t="s">
        <v>4147</v>
      </c>
      <c r="F83" s="108" t="s">
        <v>10363</v>
      </c>
      <c r="G83" s="108" t="s">
        <v>5195</v>
      </c>
      <c r="H83" s="107" t="s">
        <v>10273</v>
      </c>
      <c r="I83" s="109" t="s">
        <v>10354</v>
      </c>
      <c r="J83" s="170"/>
      <c r="K83" s="107" t="s">
        <v>4144</v>
      </c>
      <c r="L83" s="107">
        <v>6</v>
      </c>
      <c r="M83" s="107">
        <v>0.72</v>
      </c>
      <c r="N83" s="107" t="s">
        <v>2687</v>
      </c>
      <c r="O83" s="107" t="s">
        <v>2688</v>
      </c>
      <c r="P83" s="162"/>
      <c r="Q83" s="162"/>
      <c r="R83" s="194"/>
      <c r="S83" s="194"/>
      <c r="T83" s="194"/>
      <c r="U83" s="194"/>
      <c r="V83" s="154"/>
      <c r="W83" s="67"/>
      <c r="X83" s="67"/>
      <c r="Y83" s="67"/>
      <c r="AB83" s="49">
        <f>1-0.24</f>
        <v>0.76</v>
      </c>
      <c r="AC83" s="49">
        <v>0</v>
      </c>
      <c r="AD83" s="49">
        <v>-101.839016082274</v>
      </c>
      <c r="AE83" s="49" t="s">
        <v>10</v>
      </c>
      <c r="AF83" s="49" t="s">
        <v>549</v>
      </c>
      <c r="AG83" s="74" t="s">
        <v>5196</v>
      </c>
      <c r="AH83" s="74" t="s">
        <v>5198</v>
      </c>
      <c r="AI83" s="49" t="s">
        <v>10315</v>
      </c>
      <c r="AJ83" s="117" t="s">
        <v>10354</v>
      </c>
      <c r="AK83" s="173" t="s">
        <v>5029</v>
      </c>
      <c r="AL83" s="49" t="s">
        <v>383</v>
      </c>
      <c r="AM83" s="49">
        <v>5</v>
      </c>
      <c r="AN83" s="49">
        <v>0.24</v>
      </c>
      <c r="AO83" s="49">
        <v>4.96326328563493E-2</v>
      </c>
      <c r="AP83" s="112" t="s">
        <v>550</v>
      </c>
      <c r="AQ83" s="158" t="s">
        <v>4430</v>
      </c>
      <c r="AR83" s="158" t="s">
        <v>4537</v>
      </c>
      <c r="AS83" s="158" t="s">
        <v>4448</v>
      </c>
      <c r="AT83" s="158" t="s">
        <v>4448</v>
      </c>
      <c r="AU83" s="158" t="s">
        <v>4448</v>
      </c>
      <c r="AV83" s="158" t="s">
        <v>4448</v>
      </c>
      <c r="AW83" s="154"/>
    </row>
    <row r="84" spans="1:49">
      <c r="A84" s="107">
        <v>0.77</v>
      </c>
      <c r="B84" s="107">
        <v>0</v>
      </c>
      <c r="C84" s="107">
        <v>-312.71917000000002</v>
      </c>
      <c r="D84" s="107" t="s">
        <v>14</v>
      </c>
      <c r="E84" s="107" t="s">
        <v>4147</v>
      </c>
      <c r="F84" s="108" t="s">
        <v>10363</v>
      </c>
      <c r="G84" s="108" t="s">
        <v>5195</v>
      </c>
      <c r="H84" s="107" t="s">
        <v>10273</v>
      </c>
      <c r="I84" s="109" t="s">
        <v>10354</v>
      </c>
      <c r="J84" s="170"/>
      <c r="K84" s="107" t="s">
        <v>4144</v>
      </c>
      <c r="L84" s="107">
        <v>16</v>
      </c>
      <c r="M84" s="107">
        <v>0.23</v>
      </c>
      <c r="N84" s="107">
        <v>8.9866959999999996E-2</v>
      </c>
      <c r="O84" s="107" t="s">
        <v>402</v>
      </c>
      <c r="P84" s="162"/>
      <c r="Q84" s="162"/>
      <c r="R84" s="196"/>
      <c r="S84" s="196"/>
      <c r="T84" s="196"/>
      <c r="U84" s="196"/>
      <c r="V84" s="154"/>
      <c r="W84" s="67"/>
      <c r="X84" s="67"/>
      <c r="Y84" s="67"/>
      <c r="AB84" s="9">
        <f>1-0.11</f>
        <v>0.89</v>
      </c>
      <c r="AC84" s="9">
        <v>0</v>
      </c>
      <c r="AD84" s="9">
        <v>-47.8496321583048</v>
      </c>
      <c r="AE84" s="9" t="s">
        <v>13</v>
      </c>
      <c r="AF84" s="9" t="s">
        <v>549</v>
      </c>
      <c r="AG84" s="72" t="s">
        <v>5196</v>
      </c>
      <c r="AH84" s="72" t="s">
        <v>5198</v>
      </c>
      <c r="AI84" s="9" t="s">
        <v>10315</v>
      </c>
      <c r="AJ84" s="44" t="s">
        <v>10354</v>
      </c>
      <c r="AK84" s="168"/>
      <c r="AL84" s="9" t="s">
        <v>383</v>
      </c>
      <c r="AM84" s="9">
        <v>5</v>
      </c>
      <c r="AN84" s="9">
        <v>0.11</v>
      </c>
      <c r="AO84" s="10" t="s">
        <v>551</v>
      </c>
      <c r="AP84" s="10" t="s">
        <v>552</v>
      </c>
      <c r="AQ84" s="159"/>
      <c r="AR84" s="159"/>
      <c r="AS84" s="159"/>
      <c r="AT84" s="159"/>
      <c r="AU84" s="159"/>
      <c r="AV84" s="159"/>
      <c r="AW84" s="154"/>
    </row>
    <row r="85" spans="1:49">
      <c r="A85" s="3"/>
      <c r="B85" s="3"/>
      <c r="C85" s="3"/>
      <c r="D85" s="3"/>
      <c r="E85" s="3"/>
      <c r="F85" s="73"/>
      <c r="G85" s="73"/>
      <c r="H85" s="3"/>
      <c r="I85" s="3"/>
      <c r="J85" s="3"/>
      <c r="K85" s="3"/>
      <c r="L85" s="3"/>
      <c r="M85" s="3"/>
      <c r="N85" s="3"/>
      <c r="O85" s="27"/>
      <c r="P85" s="28"/>
      <c r="Q85" s="40"/>
      <c r="R85" s="40"/>
      <c r="S85" s="40"/>
      <c r="T85" s="40"/>
      <c r="U85" s="40"/>
      <c r="V85" s="40"/>
      <c r="W85" s="40"/>
      <c r="X85" s="40"/>
      <c r="Y85" s="40"/>
      <c r="AB85" s="42">
        <f>1-0.55</f>
        <v>0.44999999999999996</v>
      </c>
      <c r="AC85" s="42">
        <v>0</v>
      </c>
      <c r="AD85" s="42">
        <v>-614.05842810646698</v>
      </c>
      <c r="AE85" s="42" t="s">
        <v>14</v>
      </c>
      <c r="AF85" s="42" t="s">
        <v>549</v>
      </c>
      <c r="AG85" s="115" t="s">
        <v>5196</v>
      </c>
      <c r="AH85" s="115" t="s">
        <v>5198</v>
      </c>
      <c r="AI85" s="42" t="s">
        <v>10315</v>
      </c>
      <c r="AJ85" s="116" t="s">
        <v>10354</v>
      </c>
      <c r="AK85" s="175"/>
      <c r="AL85" s="42" t="s">
        <v>383</v>
      </c>
      <c r="AM85" s="42">
        <v>16</v>
      </c>
      <c r="AN85" s="42">
        <v>0.55000000000000004</v>
      </c>
      <c r="AO85" s="114" t="s">
        <v>131</v>
      </c>
      <c r="AP85" s="114" t="s">
        <v>132</v>
      </c>
      <c r="AQ85" s="160"/>
      <c r="AR85" s="160"/>
      <c r="AS85" s="160"/>
      <c r="AT85" s="160"/>
      <c r="AU85" s="160"/>
      <c r="AV85" s="160"/>
      <c r="AW85" s="154"/>
    </row>
    <row r="86" spans="1:49">
      <c r="A86" s="9">
        <v>0.26</v>
      </c>
      <c r="B86" s="9">
        <v>0</v>
      </c>
      <c r="C86" s="9">
        <v>-78.367477823173203</v>
      </c>
      <c r="D86" s="9" t="s">
        <v>10</v>
      </c>
      <c r="E86" s="9" t="s">
        <v>2355</v>
      </c>
      <c r="F86" s="72" t="s">
        <v>5195</v>
      </c>
      <c r="G86" s="72" t="s">
        <v>5197</v>
      </c>
      <c r="H86" s="9" t="s">
        <v>10120</v>
      </c>
      <c r="I86" s="9"/>
      <c r="J86" s="168" t="s">
        <v>4621</v>
      </c>
      <c r="K86" s="9" t="s">
        <v>2095</v>
      </c>
      <c r="L86" s="9">
        <v>6</v>
      </c>
      <c r="M86" s="9">
        <v>0.26</v>
      </c>
      <c r="N86" s="9">
        <v>6.4066171571763003E-2</v>
      </c>
      <c r="O86" s="10" t="s">
        <v>837</v>
      </c>
      <c r="P86" s="164" t="s">
        <v>87</v>
      </c>
      <c r="Q86" s="186" t="s">
        <v>4536</v>
      </c>
      <c r="R86" s="154" t="s">
        <v>4452</v>
      </c>
      <c r="S86" s="154" t="s">
        <v>4448</v>
      </c>
      <c r="T86" s="154" t="s">
        <v>4480</v>
      </c>
      <c r="U86" s="154" t="s">
        <v>4448</v>
      </c>
      <c r="V86" s="184" t="s">
        <v>5175</v>
      </c>
      <c r="AB86" s="132">
        <f>1-0.24</f>
        <v>0.76</v>
      </c>
      <c r="AC86" s="132">
        <v>0</v>
      </c>
      <c r="AD86" s="132">
        <v>-69.716781036016201</v>
      </c>
      <c r="AE86" s="117" t="s">
        <v>10</v>
      </c>
      <c r="AF86" s="117" t="s">
        <v>1802</v>
      </c>
      <c r="AG86" s="74" t="s">
        <v>5198</v>
      </c>
      <c r="AH86" s="74" t="s">
        <v>5196</v>
      </c>
      <c r="AI86" s="117" t="s">
        <v>10111</v>
      </c>
      <c r="AJ86" s="117" t="s">
        <v>10354</v>
      </c>
      <c r="AK86" s="173" t="s">
        <v>4723</v>
      </c>
      <c r="AL86" s="117" t="s">
        <v>1655</v>
      </c>
      <c r="AM86" s="132">
        <v>6</v>
      </c>
      <c r="AN86" s="132">
        <v>0.24</v>
      </c>
      <c r="AO86" s="117">
        <v>5.6010877331179397E-2</v>
      </c>
      <c r="AP86" s="113" t="s">
        <v>1803</v>
      </c>
      <c r="AQ86" s="164" t="s">
        <v>79</v>
      </c>
      <c r="AR86" s="158" t="s">
        <v>4552</v>
      </c>
      <c r="AS86" s="153" t="s">
        <v>4448</v>
      </c>
      <c r="AT86" s="153" t="s">
        <v>4448</v>
      </c>
      <c r="AU86" s="153" t="s">
        <v>4448</v>
      </c>
      <c r="AV86" s="153" t="s">
        <v>4448</v>
      </c>
      <c r="AW86" s="154"/>
    </row>
    <row r="87" spans="1:49">
      <c r="A87" s="9">
        <v>0.61</v>
      </c>
      <c r="B87" s="9">
        <v>0</v>
      </c>
      <c r="C87" s="9">
        <v>-37.110273392153701</v>
      </c>
      <c r="D87" s="9" t="s">
        <v>13</v>
      </c>
      <c r="E87" s="9" t="s">
        <v>2355</v>
      </c>
      <c r="F87" s="72" t="s">
        <v>5195</v>
      </c>
      <c r="G87" s="72" t="s">
        <v>5197</v>
      </c>
      <c r="H87" s="9" t="s">
        <v>10120</v>
      </c>
      <c r="I87" s="9"/>
      <c r="J87" s="168"/>
      <c r="K87" s="9" t="s">
        <v>2095</v>
      </c>
      <c r="L87" s="9">
        <v>5</v>
      </c>
      <c r="M87" s="9">
        <v>0.61</v>
      </c>
      <c r="N87" s="10" t="s">
        <v>134</v>
      </c>
      <c r="O87" s="10" t="s">
        <v>135</v>
      </c>
      <c r="P87" s="165"/>
      <c r="Q87" s="159"/>
      <c r="R87" s="154"/>
      <c r="S87" s="154"/>
      <c r="T87" s="154"/>
      <c r="U87" s="154"/>
      <c r="V87" s="154"/>
      <c r="W87" s="83"/>
      <c r="X87" s="83"/>
      <c r="Y87" s="83"/>
      <c r="AB87" s="47">
        <f>1-0.29</f>
        <v>0.71</v>
      </c>
      <c r="AC87" s="47">
        <v>0</v>
      </c>
      <c r="AD87" s="47">
        <v>-50.988917318156197</v>
      </c>
      <c r="AE87" s="44" t="s">
        <v>13</v>
      </c>
      <c r="AF87" s="44" t="s">
        <v>1802</v>
      </c>
      <c r="AG87" s="72" t="s">
        <v>5198</v>
      </c>
      <c r="AH87" s="72" t="s">
        <v>5196</v>
      </c>
      <c r="AI87" s="44" t="s">
        <v>10111</v>
      </c>
      <c r="AJ87" s="44" t="s">
        <v>10354</v>
      </c>
      <c r="AK87" s="168"/>
      <c r="AL87" s="44" t="s">
        <v>1655</v>
      </c>
      <c r="AM87" s="47">
        <v>5</v>
      </c>
      <c r="AN87" s="47">
        <v>0.28999999999999998</v>
      </c>
      <c r="AO87" s="44">
        <v>6.8535517311196101E-2</v>
      </c>
      <c r="AP87" s="43" t="s">
        <v>910</v>
      </c>
      <c r="AQ87" s="165"/>
      <c r="AR87" s="154"/>
      <c r="AS87" s="154"/>
      <c r="AT87" s="154"/>
      <c r="AU87" s="154"/>
      <c r="AV87" s="154"/>
      <c r="AW87" s="154"/>
    </row>
    <row r="88" spans="1:49" ht="16" customHeight="1">
      <c r="A88" s="9">
        <v>0.54</v>
      </c>
      <c r="B88" s="9">
        <v>0</v>
      </c>
      <c r="C88" s="9">
        <v>-465.11393614578401</v>
      </c>
      <c r="D88" s="9" t="s">
        <v>14</v>
      </c>
      <c r="E88" s="9" t="s">
        <v>2355</v>
      </c>
      <c r="F88" s="72" t="s">
        <v>5195</v>
      </c>
      <c r="G88" s="72" t="s">
        <v>5197</v>
      </c>
      <c r="H88" s="9" t="s">
        <v>10120</v>
      </c>
      <c r="I88" s="9"/>
      <c r="J88" s="168"/>
      <c r="K88" s="9" t="s">
        <v>2095</v>
      </c>
      <c r="L88" s="9">
        <v>16</v>
      </c>
      <c r="M88" s="9">
        <v>0.54</v>
      </c>
      <c r="N88" s="10" t="s">
        <v>517</v>
      </c>
      <c r="O88" s="10" t="s">
        <v>518</v>
      </c>
      <c r="P88" s="165"/>
      <c r="Q88" s="159"/>
      <c r="R88" s="154"/>
      <c r="S88" s="154"/>
      <c r="T88" s="154"/>
      <c r="U88" s="154"/>
      <c r="V88" s="154"/>
      <c r="W88" s="83"/>
      <c r="X88" s="83"/>
      <c r="Y88" s="83"/>
      <c r="AB88" s="133">
        <f>1-0.79</f>
        <v>0.20999999999999996</v>
      </c>
      <c r="AC88" s="133">
        <v>0</v>
      </c>
      <c r="AD88" s="133">
        <v>-433.69334601347902</v>
      </c>
      <c r="AE88" s="116" t="s">
        <v>14</v>
      </c>
      <c r="AF88" s="116" t="s">
        <v>1802</v>
      </c>
      <c r="AG88" s="115" t="s">
        <v>5198</v>
      </c>
      <c r="AH88" s="115" t="s">
        <v>5196</v>
      </c>
      <c r="AI88" s="116" t="s">
        <v>10111</v>
      </c>
      <c r="AJ88" s="116" t="s">
        <v>10354</v>
      </c>
      <c r="AK88" s="175"/>
      <c r="AL88" s="116" t="s">
        <v>1655</v>
      </c>
      <c r="AM88" s="133">
        <v>16</v>
      </c>
      <c r="AN88" s="133">
        <v>0.79</v>
      </c>
      <c r="AO88" s="118" t="s">
        <v>239</v>
      </c>
      <c r="AP88" s="118" t="s">
        <v>240</v>
      </c>
      <c r="AQ88" s="166"/>
      <c r="AR88" s="155"/>
      <c r="AS88" s="155"/>
      <c r="AT88" s="155"/>
      <c r="AU88" s="155"/>
      <c r="AV88" s="155"/>
      <c r="AW88" s="154"/>
    </row>
    <row r="89" spans="1:49">
      <c r="A89" s="49">
        <f>1-0.71</f>
        <v>0.29000000000000004</v>
      </c>
      <c r="B89" s="49">
        <v>0</v>
      </c>
      <c r="C89" s="49">
        <v>-55.777551172299901</v>
      </c>
      <c r="D89" s="49" t="s">
        <v>10</v>
      </c>
      <c r="E89" s="49" t="s">
        <v>4283</v>
      </c>
      <c r="F89" s="74" t="s">
        <v>5197</v>
      </c>
      <c r="G89" s="74" t="s">
        <v>5196</v>
      </c>
      <c r="H89" s="49" t="s">
        <v>10264</v>
      </c>
      <c r="I89" s="117" t="s">
        <v>10354</v>
      </c>
      <c r="J89" s="173" t="s">
        <v>4907</v>
      </c>
      <c r="K89" s="49" t="s">
        <v>4262</v>
      </c>
      <c r="L89" s="49">
        <v>5</v>
      </c>
      <c r="M89" s="49">
        <v>0.71</v>
      </c>
      <c r="N89" s="112" t="s">
        <v>1369</v>
      </c>
      <c r="O89" s="112" t="s">
        <v>1370</v>
      </c>
      <c r="P89" s="158" t="s">
        <v>87</v>
      </c>
      <c r="Q89" s="158" t="s">
        <v>4536</v>
      </c>
      <c r="R89" s="153" t="s">
        <v>4448</v>
      </c>
      <c r="S89" s="153" t="s">
        <v>4448</v>
      </c>
      <c r="T89" s="153" t="s">
        <v>4448</v>
      </c>
      <c r="U89" s="176" t="s">
        <v>4448</v>
      </c>
      <c r="V89" s="154"/>
      <c r="W89" s="83"/>
      <c r="X89" s="83"/>
      <c r="Y89" s="83"/>
      <c r="AB89" s="9">
        <v>0.79</v>
      </c>
      <c r="AC89" s="9">
        <v>0</v>
      </c>
      <c r="AD89" s="9">
        <v>-150.48913720634701</v>
      </c>
      <c r="AE89" s="9" t="s">
        <v>10</v>
      </c>
      <c r="AF89" s="9" t="s">
        <v>3727</v>
      </c>
      <c r="AG89" s="72" t="s">
        <v>5196</v>
      </c>
      <c r="AH89" s="72" t="s">
        <v>5198</v>
      </c>
      <c r="AI89" s="9" t="s">
        <v>10120</v>
      </c>
      <c r="AJ89" s="9"/>
      <c r="AK89" s="168" t="s">
        <v>4970</v>
      </c>
      <c r="AL89" s="9" t="s">
        <v>3673</v>
      </c>
      <c r="AM89" s="9">
        <v>7</v>
      </c>
      <c r="AN89" s="9">
        <v>0.79</v>
      </c>
      <c r="AO89" s="10" t="s">
        <v>3728</v>
      </c>
      <c r="AP89" s="10" t="s">
        <v>3729</v>
      </c>
      <c r="AQ89" s="184" t="s">
        <v>4425</v>
      </c>
      <c r="AR89" s="159" t="s">
        <v>4552</v>
      </c>
      <c r="AS89" s="184" t="s">
        <v>4439</v>
      </c>
      <c r="AT89" s="184" t="s">
        <v>4448</v>
      </c>
      <c r="AU89" s="184" t="s">
        <v>4439</v>
      </c>
      <c r="AV89" s="184" t="s">
        <v>4448</v>
      </c>
      <c r="AW89" s="154"/>
    </row>
    <row r="90" spans="1:49">
      <c r="A90" s="9">
        <f>1-0.39</f>
        <v>0.61</v>
      </c>
      <c r="B90" s="9">
        <v>0</v>
      </c>
      <c r="C90" s="9">
        <v>-32.085465788528197</v>
      </c>
      <c r="D90" s="9" t="s">
        <v>13</v>
      </c>
      <c r="E90" s="9" t="s">
        <v>4283</v>
      </c>
      <c r="F90" s="72" t="s">
        <v>5197</v>
      </c>
      <c r="G90" s="72" t="s">
        <v>5196</v>
      </c>
      <c r="H90" s="9" t="s">
        <v>10264</v>
      </c>
      <c r="I90" s="44" t="s">
        <v>10354</v>
      </c>
      <c r="J90" s="168"/>
      <c r="K90" s="9" t="s">
        <v>4262</v>
      </c>
      <c r="L90" s="9">
        <v>5</v>
      </c>
      <c r="M90" s="9">
        <v>0.39</v>
      </c>
      <c r="N90" s="10" t="s">
        <v>627</v>
      </c>
      <c r="O90" s="10" t="s">
        <v>628</v>
      </c>
      <c r="P90" s="159"/>
      <c r="Q90" s="159"/>
      <c r="R90" s="154"/>
      <c r="S90" s="154"/>
      <c r="T90" s="154"/>
      <c r="U90" s="174"/>
      <c r="V90" s="154"/>
      <c r="W90" s="83"/>
      <c r="X90" s="83"/>
      <c r="Y90" s="83"/>
      <c r="AB90" s="9">
        <v>0.34</v>
      </c>
      <c r="AC90" s="9">
        <v>0</v>
      </c>
      <c r="AD90" s="9">
        <v>-716.42180217053999</v>
      </c>
      <c r="AE90" s="9" t="s">
        <v>14</v>
      </c>
      <c r="AF90" s="9" t="s">
        <v>3727</v>
      </c>
      <c r="AG90" s="72" t="s">
        <v>5196</v>
      </c>
      <c r="AH90" s="72" t="s">
        <v>5198</v>
      </c>
      <c r="AI90" s="9" t="s">
        <v>10120</v>
      </c>
      <c r="AJ90" s="9"/>
      <c r="AK90" s="168"/>
      <c r="AL90" s="9" t="s">
        <v>3673</v>
      </c>
      <c r="AM90" s="9">
        <v>16</v>
      </c>
      <c r="AN90" s="9">
        <v>0.34</v>
      </c>
      <c r="AO90" s="10" t="s">
        <v>294</v>
      </c>
      <c r="AP90" s="10" t="s">
        <v>295</v>
      </c>
      <c r="AQ90" s="154"/>
      <c r="AR90" s="159"/>
      <c r="AS90" s="154"/>
      <c r="AT90" s="154"/>
      <c r="AU90" s="154"/>
      <c r="AV90" s="154"/>
      <c r="AW90" s="154"/>
    </row>
    <row r="91" spans="1:49">
      <c r="A91" s="42">
        <f>1-0.44</f>
        <v>0.56000000000000005</v>
      </c>
      <c r="B91" s="42">
        <v>0</v>
      </c>
      <c r="C91" s="42">
        <v>-550.47070587397104</v>
      </c>
      <c r="D91" s="42" t="s">
        <v>14</v>
      </c>
      <c r="E91" s="42" t="s">
        <v>4283</v>
      </c>
      <c r="F91" s="115" t="s">
        <v>5197</v>
      </c>
      <c r="G91" s="115" t="s">
        <v>5196</v>
      </c>
      <c r="H91" s="42" t="s">
        <v>10264</v>
      </c>
      <c r="I91" s="116" t="s">
        <v>10354</v>
      </c>
      <c r="J91" s="175"/>
      <c r="K91" s="42" t="s">
        <v>4262</v>
      </c>
      <c r="L91" s="42">
        <v>16</v>
      </c>
      <c r="M91" s="42">
        <v>0.44</v>
      </c>
      <c r="N91" s="114" t="s">
        <v>414</v>
      </c>
      <c r="O91" s="114" t="s">
        <v>415</v>
      </c>
      <c r="P91" s="160"/>
      <c r="Q91" s="160"/>
      <c r="R91" s="155"/>
      <c r="S91" s="155"/>
      <c r="T91" s="155"/>
      <c r="U91" s="177"/>
      <c r="V91" s="154"/>
      <c r="W91" s="83"/>
      <c r="X91" s="83"/>
      <c r="Y91" s="83"/>
      <c r="AB91" s="49">
        <v>0.8</v>
      </c>
      <c r="AC91" s="49">
        <v>0</v>
      </c>
      <c r="AD91" s="49">
        <v>-37.395679288612897</v>
      </c>
      <c r="AE91" s="74" t="s">
        <v>10</v>
      </c>
      <c r="AF91" s="49" t="s">
        <v>4176</v>
      </c>
      <c r="AG91" s="74" t="s">
        <v>5197</v>
      </c>
      <c r="AH91" s="74" t="s">
        <v>5195</v>
      </c>
      <c r="AI91" s="49" t="s">
        <v>10274</v>
      </c>
      <c r="AJ91" s="49"/>
      <c r="AK91" s="173" t="s">
        <v>4923</v>
      </c>
      <c r="AL91" s="49" t="s">
        <v>4144</v>
      </c>
      <c r="AM91" s="49">
        <v>6</v>
      </c>
      <c r="AN91" s="49">
        <v>0.8</v>
      </c>
      <c r="AO91" s="112" t="s">
        <v>857</v>
      </c>
      <c r="AP91" s="49">
        <v>0.95888153029928003</v>
      </c>
      <c r="AQ91" s="158" t="s">
        <v>79</v>
      </c>
      <c r="AR91" s="158" t="s">
        <v>4536</v>
      </c>
      <c r="AS91" s="153" t="s">
        <v>4448</v>
      </c>
      <c r="AT91" s="153" t="s">
        <v>4448</v>
      </c>
      <c r="AU91" s="153">
        <v>1</v>
      </c>
      <c r="AV91" s="153">
        <v>0.62</v>
      </c>
      <c r="AW91" s="154"/>
    </row>
    <row r="92" spans="1:49">
      <c r="A92" s="10">
        <f>1-0.7</f>
        <v>0.30000000000000004</v>
      </c>
      <c r="B92" s="9">
        <v>0</v>
      </c>
      <c r="C92" s="9">
        <v>-117.40382511891301</v>
      </c>
      <c r="D92" s="9" t="s">
        <v>10</v>
      </c>
      <c r="E92" s="9" t="s">
        <v>4384</v>
      </c>
      <c r="F92" s="72" t="s">
        <v>5197</v>
      </c>
      <c r="G92" s="72" t="s">
        <v>5195</v>
      </c>
      <c r="H92" s="9" t="s">
        <v>10059</v>
      </c>
      <c r="I92" s="44" t="s">
        <v>10354</v>
      </c>
      <c r="J92" s="168" t="s">
        <v>4912</v>
      </c>
      <c r="K92" s="9" t="s">
        <v>4262</v>
      </c>
      <c r="L92" s="9">
        <v>6</v>
      </c>
      <c r="M92" s="10" t="s">
        <v>192</v>
      </c>
      <c r="N92" s="10" t="s">
        <v>1442</v>
      </c>
      <c r="O92" s="10" t="s">
        <v>1443</v>
      </c>
      <c r="P92" s="158" t="s">
        <v>87</v>
      </c>
      <c r="Q92" s="186" t="s">
        <v>4536</v>
      </c>
      <c r="R92" s="153" t="s">
        <v>4448</v>
      </c>
      <c r="S92" s="153" t="s">
        <v>4448</v>
      </c>
      <c r="T92" s="153" t="s">
        <v>4448</v>
      </c>
      <c r="U92" s="154">
        <v>0.43</v>
      </c>
      <c r="V92" s="154"/>
      <c r="AB92" s="9">
        <v>0.5</v>
      </c>
      <c r="AC92" s="9">
        <v>0</v>
      </c>
      <c r="AD92" s="9">
        <v>-45.803223999062801</v>
      </c>
      <c r="AE92" s="72" t="s">
        <v>13</v>
      </c>
      <c r="AF92" s="9" t="s">
        <v>4176</v>
      </c>
      <c r="AG92" s="72" t="s">
        <v>5197</v>
      </c>
      <c r="AH92" s="72" t="s">
        <v>5195</v>
      </c>
      <c r="AI92" s="9" t="s">
        <v>10274</v>
      </c>
      <c r="AJ92" s="9"/>
      <c r="AK92" s="168"/>
      <c r="AL92" s="9" t="s">
        <v>4144</v>
      </c>
      <c r="AM92" s="9">
        <v>5</v>
      </c>
      <c r="AN92" s="9">
        <v>0.5</v>
      </c>
      <c r="AO92" s="10" t="s">
        <v>883</v>
      </c>
      <c r="AP92" s="10" t="s">
        <v>884</v>
      </c>
      <c r="AQ92" s="159"/>
      <c r="AR92" s="159"/>
      <c r="AS92" s="154"/>
      <c r="AT92" s="154"/>
      <c r="AU92" s="154"/>
      <c r="AV92" s="154"/>
      <c r="AW92" s="154"/>
    </row>
    <row r="93" spans="1:49">
      <c r="A93" s="10">
        <f>1-0.35</f>
        <v>0.65</v>
      </c>
      <c r="B93" s="9">
        <v>0</v>
      </c>
      <c r="C93" s="9">
        <v>-41.652183682567099</v>
      </c>
      <c r="D93" s="9" t="s">
        <v>13</v>
      </c>
      <c r="E93" s="9" t="s">
        <v>4384</v>
      </c>
      <c r="F93" s="72" t="s">
        <v>5197</v>
      </c>
      <c r="G93" s="72" t="s">
        <v>5195</v>
      </c>
      <c r="H93" s="9" t="s">
        <v>10059</v>
      </c>
      <c r="I93" s="44" t="s">
        <v>10354</v>
      </c>
      <c r="J93" s="168"/>
      <c r="K93" s="9" t="s">
        <v>4262</v>
      </c>
      <c r="L93" s="9">
        <v>5</v>
      </c>
      <c r="M93" s="10" t="s">
        <v>773</v>
      </c>
      <c r="N93" s="9">
        <v>9.4092631159024595E-2</v>
      </c>
      <c r="O93" s="10" t="s">
        <v>998</v>
      </c>
      <c r="P93" s="159"/>
      <c r="Q93" s="159"/>
      <c r="R93" s="154"/>
      <c r="S93" s="154"/>
      <c r="T93" s="154"/>
      <c r="U93" s="154"/>
      <c r="V93" s="154"/>
      <c r="AB93" s="42">
        <v>0.5</v>
      </c>
      <c r="AC93" s="42">
        <v>0</v>
      </c>
      <c r="AD93" s="42">
        <v>-637.21243020180395</v>
      </c>
      <c r="AE93" s="115" t="s">
        <v>14</v>
      </c>
      <c r="AF93" s="42" t="s">
        <v>4176</v>
      </c>
      <c r="AG93" s="115" t="s">
        <v>5197</v>
      </c>
      <c r="AH93" s="115" t="s">
        <v>5195</v>
      </c>
      <c r="AI93" s="42" t="s">
        <v>10274</v>
      </c>
      <c r="AJ93" s="42"/>
      <c r="AK93" s="175"/>
      <c r="AL93" s="42" t="s">
        <v>4144</v>
      </c>
      <c r="AM93" s="42">
        <v>16</v>
      </c>
      <c r="AN93" s="42">
        <v>0.51</v>
      </c>
      <c r="AO93" s="114" t="s">
        <v>271</v>
      </c>
      <c r="AP93" s="114" t="s">
        <v>272</v>
      </c>
      <c r="AQ93" s="160"/>
      <c r="AR93" s="160"/>
      <c r="AS93" s="155"/>
      <c r="AT93" s="155"/>
      <c r="AU93" s="155"/>
      <c r="AV93" s="155"/>
      <c r="AW93" s="154"/>
    </row>
    <row r="94" spans="1:49" ht="16" customHeight="1">
      <c r="A94" s="9">
        <f>1-0.43</f>
        <v>0.57000000000000006</v>
      </c>
      <c r="B94" s="9">
        <v>0</v>
      </c>
      <c r="C94" s="9">
        <v>-703.41021355204498</v>
      </c>
      <c r="D94" s="9" t="s">
        <v>14</v>
      </c>
      <c r="E94" s="9" t="s">
        <v>4384</v>
      </c>
      <c r="F94" s="72" t="s">
        <v>5197</v>
      </c>
      <c r="G94" s="72" t="s">
        <v>5195</v>
      </c>
      <c r="H94" s="9" t="s">
        <v>10059</v>
      </c>
      <c r="I94" s="44" t="s">
        <v>10354</v>
      </c>
      <c r="J94" s="168"/>
      <c r="K94" s="9" t="s">
        <v>4262</v>
      </c>
      <c r="L94" s="9">
        <v>16</v>
      </c>
      <c r="M94" s="9">
        <v>0.43</v>
      </c>
      <c r="N94" s="10" t="s">
        <v>459</v>
      </c>
      <c r="O94" s="10" t="s">
        <v>460</v>
      </c>
      <c r="P94" s="159"/>
      <c r="Q94" s="159"/>
      <c r="R94" s="154"/>
      <c r="S94" s="154"/>
      <c r="T94" s="154"/>
      <c r="U94" s="154"/>
      <c r="V94" s="154"/>
      <c r="W94" s="67"/>
      <c r="X94" s="67"/>
      <c r="Y94" s="67"/>
      <c r="AB94" s="112">
        <v>0.82</v>
      </c>
      <c r="AC94" s="49">
        <v>0</v>
      </c>
      <c r="AD94" s="49">
        <v>-62.710456903557102</v>
      </c>
      <c r="AE94" s="49" t="s">
        <v>10</v>
      </c>
      <c r="AF94" s="49" t="s">
        <v>1226</v>
      </c>
      <c r="AG94" s="74" t="s">
        <v>5195</v>
      </c>
      <c r="AH94" s="74" t="s">
        <v>5197</v>
      </c>
      <c r="AI94" s="49" t="s">
        <v>10056</v>
      </c>
      <c r="AJ94" s="49"/>
      <c r="AK94" s="173" t="s">
        <v>4717</v>
      </c>
      <c r="AL94" s="49" t="s">
        <v>1106</v>
      </c>
      <c r="AM94" s="49">
        <v>6</v>
      </c>
      <c r="AN94" s="112">
        <v>0.82</v>
      </c>
      <c r="AO94" s="112" t="s">
        <v>1166</v>
      </c>
      <c r="AP94" s="113" t="s">
        <v>1167</v>
      </c>
      <c r="AQ94" s="164" t="s">
        <v>88</v>
      </c>
      <c r="AR94" s="158" t="s">
        <v>4536</v>
      </c>
      <c r="AS94" s="153" t="s">
        <v>4448</v>
      </c>
      <c r="AT94" s="153" t="s">
        <v>4448</v>
      </c>
      <c r="AU94" s="153" t="s">
        <v>4439</v>
      </c>
      <c r="AV94" s="153" t="s">
        <v>4439</v>
      </c>
      <c r="AW94" s="154"/>
    </row>
    <row r="95" spans="1:49">
      <c r="A95" s="49">
        <f>1-0.68</f>
        <v>0.31999999999999995</v>
      </c>
      <c r="B95" s="49">
        <v>0</v>
      </c>
      <c r="C95" s="49">
        <v>-44.407573380785898</v>
      </c>
      <c r="D95" s="49" t="s">
        <v>10</v>
      </c>
      <c r="E95" s="49" t="s">
        <v>38</v>
      </c>
      <c r="F95" s="74" t="s">
        <v>5197</v>
      </c>
      <c r="G95" s="74" t="s">
        <v>5195</v>
      </c>
      <c r="H95" s="49" t="s">
        <v>9983</v>
      </c>
      <c r="I95" s="117" t="s">
        <v>10354</v>
      </c>
      <c r="J95" s="173" t="s">
        <v>4605</v>
      </c>
      <c r="K95" s="49" t="s">
        <v>12</v>
      </c>
      <c r="L95" s="49">
        <v>5</v>
      </c>
      <c r="M95" s="49">
        <v>0.68</v>
      </c>
      <c r="N95" s="49">
        <v>0.28452403598183001</v>
      </c>
      <c r="O95" s="49">
        <v>0.91906227669622698</v>
      </c>
      <c r="P95" s="153" t="s">
        <v>78</v>
      </c>
      <c r="Q95" s="158" t="s">
        <v>4552</v>
      </c>
      <c r="R95" s="153" t="s">
        <v>4465</v>
      </c>
      <c r="S95" s="153" t="s">
        <v>4462</v>
      </c>
      <c r="T95" s="153" t="s">
        <v>4452</v>
      </c>
      <c r="U95" s="153" t="s">
        <v>4466</v>
      </c>
      <c r="V95" s="154"/>
      <c r="W95" s="67"/>
      <c r="X95" s="67"/>
      <c r="Y95" s="67"/>
      <c r="AB95" s="9">
        <v>0.45</v>
      </c>
      <c r="AC95" s="9">
        <v>0</v>
      </c>
      <c r="AD95" s="9">
        <v>-69.102690270782603</v>
      </c>
      <c r="AE95" s="9" t="s">
        <v>13</v>
      </c>
      <c r="AF95" s="9" t="s">
        <v>1226</v>
      </c>
      <c r="AG95" s="72" t="s">
        <v>5195</v>
      </c>
      <c r="AH95" s="72" t="s">
        <v>5197</v>
      </c>
      <c r="AI95" s="9" t="s">
        <v>10056</v>
      </c>
      <c r="AJ95" s="9"/>
      <c r="AK95" s="168"/>
      <c r="AL95" s="9" t="s">
        <v>1106</v>
      </c>
      <c r="AM95" s="9">
        <v>7</v>
      </c>
      <c r="AN95" s="9">
        <v>0.45</v>
      </c>
      <c r="AO95" s="10" t="s">
        <v>1227</v>
      </c>
      <c r="AP95" s="43" t="s">
        <v>1228</v>
      </c>
      <c r="AQ95" s="165"/>
      <c r="AR95" s="159"/>
      <c r="AS95" s="154"/>
      <c r="AT95" s="154"/>
      <c r="AU95" s="154"/>
      <c r="AV95" s="154"/>
      <c r="AW95" s="154"/>
    </row>
    <row r="96" spans="1:49">
      <c r="A96" s="9">
        <f>1-0.5</f>
        <v>0.5</v>
      </c>
      <c r="B96" s="9">
        <v>0</v>
      </c>
      <c r="C96" s="9">
        <v>-49.767608847959103</v>
      </c>
      <c r="D96" s="9" t="s">
        <v>13</v>
      </c>
      <c r="E96" s="9" t="s">
        <v>38</v>
      </c>
      <c r="F96" s="72" t="s">
        <v>5197</v>
      </c>
      <c r="G96" s="72" t="s">
        <v>5195</v>
      </c>
      <c r="H96" s="49" t="s">
        <v>9983</v>
      </c>
      <c r="I96" s="44" t="s">
        <v>10354</v>
      </c>
      <c r="J96" s="168"/>
      <c r="K96" s="9" t="s">
        <v>12</v>
      </c>
      <c r="L96" s="9">
        <v>5</v>
      </c>
      <c r="M96" s="9">
        <v>0.5</v>
      </c>
      <c r="N96" s="9">
        <v>0.17042358064358701</v>
      </c>
      <c r="O96" s="9">
        <v>0.82957641935641202</v>
      </c>
      <c r="P96" s="154"/>
      <c r="Q96" s="159"/>
      <c r="R96" s="154"/>
      <c r="S96" s="154"/>
      <c r="T96" s="154"/>
      <c r="U96" s="154"/>
      <c r="V96" s="154"/>
      <c r="AB96" s="42">
        <v>0.66</v>
      </c>
      <c r="AC96" s="42">
        <v>0</v>
      </c>
      <c r="AD96" s="42">
        <v>-625.310205197654</v>
      </c>
      <c r="AE96" s="42" t="s">
        <v>14</v>
      </c>
      <c r="AF96" s="42" t="s">
        <v>1226</v>
      </c>
      <c r="AG96" s="115" t="s">
        <v>5195</v>
      </c>
      <c r="AH96" s="115" t="s">
        <v>5197</v>
      </c>
      <c r="AI96" s="42" t="s">
        <v>10056</v>
      </c>
      <c r="AJ96" s="42"/>
      <c r="AK96" s="175"/>
      <c r="AL96" s="42" t="s">
        <v>1106</v>
      </c>
      <c r="AM96" s="42">
        <v>16</v>
      </c>
      <c r="AN96" s="42">
        <v>0.66</v>
      </c>
      <c r="AO96" s="114" t="s">
        <v>486</v>
      </c>
      <c r="AP96" s="118" t="s">
        <v>487</v>
      </c>
      <c r="AQ96" s="166"/>
      <c r="AR96" s="160"/>
      <c r="AS96" s="155"/>
      <c r="AT96" s="155"/>
      <c r="AU96" s="155"/>
      <c r="AV96" s="155"/>
      <c r="AW96" s="154"/>
    </row>
    <row r="97" spans="1:52" ht="16" customHeight="1">
      <c r="A97" s="42">
        <f>1-0.14</f>
        <v>0.86</v>
      </c>
      <c r="B97" s="42">
        <v>0</v>
      </c>
      <c r="C97" s="42">
        <v>-707.22612948163601</v>
      </c>
      <c r="D97" s="42" t="s">
        <v>14</v>
      </c>
      <c r="E97" s="42" t="s">
        <v>38</v>
      </c>
      <c r="F97" s="115" t="s">
        <v>5197</v>
      </c>
      <c r="G97" s="115" t="s">
        <v>5195</v>
      </c>
      <c r="H97" s="123" t="s">
        <v>9983</v>
      </c>
      <c r="I97" s="116" t="s">
        <v>10354</v>
      </c>
      <c r="J97" s="175"/>
      <c r="K97" s="42" t="s">
        <v>12</v>
      </c>
      <c r="L97" s="42">
        <v>16</v>
      </c>
      <c r="M97" s="42">
        <v>0.14000000000000001</v>
      </c>
      <c r="N97" s="42">
        <v>4.1864672574284501E-2</v>
      </c>
      <c r="O97" s="42">
        <v>0.37753285741050902</v>
      </c>
      <c r="P97" s="155"/>
      <c r="Q97" s="160"/>
      <c r="R97" s="155"/>
      <c r="S97" s="155"/>
      <c r="T97" s="155"/>
      <c r="U97" s="155"/>
      <c r="V97" s="154"/>
      <c r="AB97" s="10">
        <v>0.82</v>
      </c>
      <c r="AC97" s="9">
        <v>0</v>
      </c>
      <c r="AD97" s="9">
        <v>-117.84261048067501</v>
      </c>
      <c r="AE97" s="9" t="s">
        <v>10</v>
      </c>
      <c r="AF97" s="9" t="s">
        <v>1165</v>
      </c>
      <c r="AG97" s="72" t="s">
        <v>5195</v>
      </c>
      <c r="AH97" s="72" t="s">
        <v>5197</v>
      </c>
      <c r="AI97" s="9" t="s">
        <v>10070</v>
      </c>
      <c r="AJ97" s="9"/>
      <c r="AK97" s="168" t="s">
        <v>4688</v>
      </c>
      <c r="AL97" s="9" t="s">
        <v>1106</v>
      </c>
      <c r="AM97" s="9">
        <v>6</v>
      </c>
      <c r="AN97" s="10" t="s">
        <v>760</v>
      </c>
      <c r="AO97" s="10" t="s">
        <v>1166</v>
      </c>
      <c r="AP97" s="10" t="s">
        <v>1167</v>
      </c>
      <c r="AQ97" s="158" t="s">
        <v>85</v>
      </c>
      <c r="AR97" s="186" t="s">
        <v>4552</v>
      </c>
      <c r="AS97" s="184" t="s">
        <v>4504</v>
      </c>
      <c r="AT97" s="184" t="s">
        <v>4448</v>
      </c>
      <c r="AU97" s="184" t="s">
        <v>4529</v>
      </c>
      <c r="AV97" s="184" t="s">
        <v>4448</v>
      </c>
      <c r="AW97" s="154"/>
    </row>
    <row r="98" spans="1:52">
      <c r="A98" s="9">
        <f>1-0.67</f>
        <v>0.32999999999999996</v>
      </c>
      <c r="B98" s="9">
        <v>0</v>
      </c>
      <c r="C98" s="9">
        <v>-120.91867907092301</v>
      </c>
      <c r="D98" s="9" t="s">
        <v>10</v>
      </c>
      <c r="E98" s="9" t="s">
        <v>2309</v>
      </c>
      <c r="F98" s="72" t="s">
        <v>5198</v>
      </c>
      <c r="G98" s="72" t="s">
        <v>5196</v>
      </c>
      <c r="H98" s="9" t="s">
        <v>10182</v>
      </c>
      <c r="I98" s="44" t="s">
        <v>10354</v>
      </c>
      <c r="J98" s="173" t="s">
        <v>4793</v>
      </c>
      <c r="K98" s="9" t="s">
        <v>2095</v>
      </c>
      <c r="L98" s="9">
        <v>5</v>
      </c>
      <c r="M98" s="9">
        <v>0.67</v>
      </c>
      <c r="N98" s="10" t="s">
        <v>845</v>
      </c>
      <c r="O98" s="10" t="s">
        <v>846</v>
      </c>
      <c r="P98" s="158" t="s">
        <v>83</v>
      </c>
      <c r="Q98" s="162" t="s">
        <v>4552</v>
      </c>
      <c r="R98" s="153" t="s">
        <v>4448</v>
      </c>
      <c r="S98" s="153" t="s">
        <v>4448</v>
      </c>
      <c r="T98" s="153" t="s">
        <v>4448</v>
      </c>
      <c r="U98" s="153" t="s">
        <v>4448</v>
      </c>
      <c r="V98" s="154"/>
      <c r="AB98" s="9">
        <v>0</v>
      </c>
      <c r="AC98" s="9">
        <v>0</v>
      </c>
      <c r="AD98" s="9">
        <v>-252.043998212491</v>
      </c>
      <c r="AE98" s="9" t="s">
        <v>14</v>
      </c>
      <c r="AF98" s="9" t="s">
        <v>1165</v>
      </c>
      <c r="AG98" s="72" t="s">
        <v>5195</v>
      </c>
      <c r="AH98" s="72" t="s">
        <v>5197</v>
      </c>
      <c r="AI98" s="9" t="s">
        <v>10070</v>
      </c>
      <c r="AJ98" s="9"/>
      <c r="AK98" s="168"/>
      <c r="AL98" s="9" t="s">
        <v>1106</v>
      </c>
      <c r="AM98" s="9">
        <v>16</v>
      </c>
      <c r="AN98" s="9">
        <v>0</v>
      </c>
      <c r="AO98" s="9">
        <v>0</v>
      </c>
      <c r="AP98" s="10" t="s">
        <v>140</v>
      </c>
      <c r="AQ98" s="159"/>
      <c r="AR98" s="159"/>
      <c r="AS98" s="154"/>
      <c r="AT98" s="154"/>
      <c r="AU98" s="154"/>
      <c r="AV98" s="154"/>
      <c r="AW98" s="154"/>
    </row>
    <row r="99" spans="1:52" ht="16" customHeight="1">
      <c r="A99" s="9">
        <f>1-0</f>
        <v>1</v>
      </c>
      <c r="B99" s="9">
        <v>0</v>
      </c>
      <c r="C99" s="9">
        <v>-282.76062374946002</v>
      </c>
      <c r="D99" s="9" t="s">
        <v>14</v>
      </c>
      <c r="E99" s="9" t="s">
        <v>2309</v>
      </c>
      <c r="F99" s="72" t="s">
        <v>5198</v>
      </c>
      <c r="G99" s="72" t="s">
        <v>5196</v>
      </c>
      <c r="H99" s="9" t="s">
        <v>10182</v>
      </c>
      <c r="I99" s="44" t="s">
        <v>10354</v>
      </c>
      <c r="J99" s="168"/>
      <c r="K99" s="9" t="s">
        <v>2095</v>
      </c>
      <c r="L99" s="9">
        <v>16</v>
      </c>
      <c r="M99" s="9">
        <v>0</v>
      </c>
      <c r="N99" s="9">
        <v>0</v>
      </c>
      <c r="O99" s="10" t="s">
        <v>140</v>
      </c>
      <c r="P99" s="159"/>
      <c r="Q99" s="162"/>
      <c r="R99" s="154"/>
      <c r="S99" s="154"/>
      <c r="T99" s="154"/>
      <c r="U99" s="154"/>
      <c r="V99" s="154"/>
      <c r="AB99" s="9">
        <v>0.85</v>
      </c>
      <c r="AC99" s="9">
        <v>0</v>
      </c>
      <c r="AD99" s="9">
        <v>-70.141806817649694</v>
      </c>
      <c r="AE99" s="9" t="s">
        <v>10</v>
      </c>
      <c r="AF99" s="9" t="s">
        <v>2244</v>
      </c>
      <c r="AG99" s="72" t="s">
        <v>5197</v>
      </c>
      <c r="AH99" s="72" t="s">
        <v>10372</v>
      </c>
      <c r="AI99" s="9" t="s">
        <v>10188</v>
      </c>
      <c r="AJ99" s="9"/>
      <c r="AK99" s="168" t="s">
        <v>4799</v>
      </c>
      <c r="AL99" s="9" t="s">
        <v>2095</v>
      </c>
      <c r="AM99" s="9">
        <v>5</v>
      </c>
      <c r="AN99" s="9">
        <v>0.85</v>
      </c>
      <c r="AO99" s="10" t="s">
        <v>2245</v>
      </c>
      <c r="AP99" s="10" t="s">
        <v>2246</v>
      </c>
      <c r="AQ99" s="159" t="s">
        <v>88</v>
      </c>
      <c r="AR99" s="159" t="s">
        <v>4536</v>
      </c>
      <c r="AS99" s="154" t="s">
        <v>4439</v>
      </c>
      <c r="AT99" s="154" t="s">
        <v>4439</v>
      </c>
      <c r="AU99" s="154" t="s">
        <v>4474</v>
      </c>
      <c r="AV99" s="154" t="s">
        <v>4551</v>
      </c>
      <c r="AW99" s="154"/>
    </row>
    <row r="100" spans="1:52">
      <c r="A100" s="9">
        <f>1-0.67</f>
        <v>0.32999999999999996</v>
      </c>
      <c r="B100" s="9">
        <v>0</v>
      </c>
      <c r="C100" s="9">
        <v>-89.786382245954698</v>
      </c>
      <c r="D100" s="9" t="s">
        <v>10</v>
      </c>
      <c r="E100" s="9" t="s">
        <v>4351</v>
      </c>
      <c r="F100" s="72" t="s">
        <v>5198</v>
      </c>
      <c r="G100" s="72" t="s">
        <v>5196</v>
      </c>
      <c r="H100" s="9" t="s">
        <v>10259</v>
      </c>
      <c r="I100" s="44" t="s">
        <v>10354</v>
      </c>
      <c r="J100" s="173" t="s">
        <v>4893</v>
      </c>
      <c r="K100" s="9" t="s">
        <v>4262</v>
      </c>
      <c r="L100" s="9">
        <v>5</v>
      </c>
      <c r="M100" s="9">
        <v>0.67</v>
      </c>
      <c r="N100" s="10" t="s">
        <v>845</v>
      </c>
      <c r="O100" s="10" t="s">
        <v>846</v>
      </c>
      <c r="P100" s="158" t="s">
        <v>83</v>
      </c>
      <c r="Q100" s="159" t="s">
        <v>4552</v>
      </c>
      <c r="R100" s="153" t="s">
        <v>4448</v>
      </c>
      <c r="S100" s="153" t="s">
        <v>4448</v>
      </c>
      <c r="T100" s="154" t="s">
        <v>4448</v>
      </c>
      <c r="U100" s="174" t="s">
        <v>4448</v>
      </c>
      <c r="V100" s="154"/>
      <c r="W100" s="83"/>
      <c r="X100" s="83"/>
      <c r="Y100" s="83"/>
      <c r="AB100" s="9">
        <v>0.45</v>
      </c>
      <c r="AC100" s="9">
        <v>0</v>
      </c>
      <c r="AD100" s="9">
        <v>-107.117287835364</v>
      </c>
      <c r="AE100" s="9" t="s">
        <v>13</v>
      </c>
      <c r="AF100" s="9" t="s">
        <v>2244</v>
      </c>
      <c r="AG100" s="72" t="s">
        <v>5197</v>
      </c>
      <c r="AH100" s="72" t="s">
        <v>10372</v>
      </c>
      <c r="AI100" s="9" t="s">
        <v>10188</v>
      </c>
      <c r="AJ100" s="9"/>
      <c r="AK100" s="168"/>
      <c r="AL100" s="9" t="s">
        <v>2095</v>
      </c>
      <c r="AM100" s="9">
        <v>7</v>
      </c>
      <c r="AN100" s="9">
        <v>0.45</v>
      </c>
      <c r="AO100" s="10" t="s">
        <v>1227</v>
      </c>
      <c r="AP100" s="10" t="s">
        <v>1228</v>
      </c>
      <c r="AQ100" s="159"/>
      <c r="AR100" s="159"/>
      <c r="AS100" s="154"/>
      <c r="AT100" s="154"/>
      <c r="AU100" s="154"/>
      <c r="AV100" s="154"/>
      <c r="AW100" s="154"/>
    </row>
    <row r="101" spans="1:52">
      <c r="A101" s="9">
        <f>1-0.17</f>
        <v>0.83</v>
      </c>
      <c r="B101" s="9">
        <v>0</v>
      </c>
      <c r="C101" s="9">
        <v>-542.01759698772696</v>
      </c>
      <c r="D101" s="9" t="s">
        <v>14</v>
      </c>
      <c r="E101" s="9" t="s">
        <v>4351</v>
      </c>
      <c r="F101" s="72" t="s">
        <v>5198</v>
      </c>
      <c r="G101" s="72" t="s">
        <v>5196</v>
      </c>
      <c r="H101" s="9" t="s">
        <v>10259</v>
      </c>
      <c r="I101" s="44" t="s">
        <v>10354</v>
      </c>
      <c r="J101" s="168"/>
      <c r="K101" s="9" t="s">
        <v>4262</v>
      </c>
      <c r="L101" s="9">
        <v>16</v>
      </c>
      <c r="M101" s="9">
        <v>0.17</v>
      </c>
      <c r="N101" s="9">
        <v>5.6689958584459903E-2</v>
      </c>
      <c r="O101" s="10" t="s">
        <v>179</v>
      </c>
      <c r="P101" s="159"/>
      <c r="Q101" s="159"/>
      <c r="R101" s="154"/>
      <c r="S101" s="154"/>
      <c r="T101" s="154"/>
      <c r="U101" s="174"/>
      <c r="V101" s="154"/>
      <c r="W101" s="83"/>
      <c r="X101" s="83"/>
      <c r="Y101" s="83"/>
      <c r="AB101" s="9">
        <v>0.77</v>
      </c>
      <c r="AC101" s="9">
        <v>0</v>
      </c>
      <c r="AD101" s="9">
        <v>-732.10180327283001</v>
      </c>
      <c r="AE101" s="9" t="s">
        <v>14</v>
      </c>
      <c r="AF101" s="9" t="s">
        <v>2244</v>
      </c>
      <c r="AG101" s="72" t="s">
        <v>5197</v>
      </c>
      <c r="AH101" s="72" t="s">
        <v>10372</v>
      </c>
      <c r="AI101" s="9" t="s">
        <v>10188</v>
      </c>
      <c r="AJ101" s="9"/>
      <c r="AK101" s="168"/>
      <c r="AL101" s="9" t="s">
        <v>2095</v>
      </c>
      <c r="AM101" s="9">
        <v>16</v>
      </c>
      <c r="AN101" s="9">
        <v>0.77</v>
      </c>
      <c r="AO101" s="10" t="s">
        <v>506</v>
      </c>
      <c r="AP101" s="10" t="s">
        <v>507</v>
      </c>
      <c r="AQ101" s="159"/>
      <c r="AR101" s="159"/>
      <c r="AS101" s="154"/>
      <c r="AT101" s="154"/>
      <c r="AU101" s="154"/>
      <c r="AV101" s="154"/>
      <c r="AW101" s="191"/>
    </row>
    <row r="102" spans="1:52">
      <c r="A102" s="49">
        <v>0.34</v>
      </c>
      <c r="B102" s="49">
        <v>0</v>
      </c>
      <c r="C102" s="49">
        <v>-89.9080961921984</v>
      </c>
      <c r="D102" s="49" t="s">
        <v>10</v>
      </c>
      <c r="E102" s="49" t="s">
        <v>1603</v>
      </c>
      <c r="F102" s="74" t="s">
        <v>5195</v>
      </c>
      <c r="G102" s="74" t="s">
        <v>5198</v>
      </c>
      <c r="H102" s="49" t="s">
        <v>10371</v>
      </c>
      <c r="I102" s="49"/>
      <c r="J102" s="173"/>
      <c r="K102" s="49" t="s">
        <v>1595</v>
      </c>
      <c r="L102" s="49">
        <v>6</v>
      </c>
      <c r="M102" s="49">
        <v>0.34</v>
      </c>
      <c r="N102" s="49">
        <v>9.9977946347768007E-2</v>
      </c>
      <c r="O102" s="49">
        <v>0.70492902578092498</v>
      </c>
      <c r="P102" s="158" t="s">
        <v>78</v>
      </c>
      <c r="Q102" s="158" t="s">
        <v>4553</v>
      </c>
      <c r="R102" s="153" t="s">
        <v>4448</v>
      </c>
      <c r="S102" s="153" t="s">
        <v>4448</v>
      </c>
      <c r="T102" s="153" t="s">
        <v>4448</v>
      </c>
      <c r="U102" s="153" t="s">
        <v>4448</v>
      </c>
      <c r="V102" s="154"/>
      <c r="W102" s="67"/>
      <c r="X102" s="67"/>
      <c r="Y102" s="67"/>
      <c r="AB102" s="3"/>
      <c r="AC102" s="3"/>
      <c r="AD102" s="3"/>
      <c r="AE102" s="3"/>
      <c r="AF102" s="3"/>
      <c r="AG102" s="73"/>
      <c r="AH102" s="73"/>
      <c r="AI102" s="3"/>
      <c r="AJ102" s="3"/>
      <c r="AK102" s="3"/>
      <c r="AL102" s="3"/>
      <c r="AM102" s="3"/>
      <c r="AN102" s="3"/>
      <c r="AO102" s="3"/>
      <c r="AP102" s="27"/>
      <c r="AQ102" s="28"/>
      <c r="AR102" s="40"/>
      <c r="AS102" s="40"/>
      <c r="AT102" s="40"/>
      <c r="AU102" s="40"/>
      <c r="AV102" s="40"/>
      <c r="AW102" s="40"/>
      <c r="AX102" s="40"/>
      <c r="AY102" s="40"/>
      <c r="AZ102" s="40"/>
    </row>
    <row r="103" spans="1:52">
      <c r="A103" s="9">
        <v>0.49</v>
      </c>
      <c r="B103" s="9">
        <v>0</v>
      </c>
      <c r="C103" s="9">
        <v>-68.442708093674597</v>
      </c>
      <c r="D103" s="9" t="s">
        <v>13</v>
      </c>
      <c r="E103" s="9" t="s">
        <v>1603</v>
      </c>
      <c r="F103" s="72" t="s">
        <v>5195</v>
      </c>
      <c r="G103" s="72" t="s">
        <v>5198</v>
      </c>
      <c r="H103" s="9" t="s">
        <v>10371</v>
      </c>
      <c r="I103" s="9"/>
      <c r="J103" s="168"/>
      <c r="K103" s="9" t="s">
        <v>1595</v>
      </c>
      <c r="L103" s="9">
        <v>6</v>
      </c>
      <c r="M103" s="9">
        <v>0.49</v>
      </c>
      <c r="N103" s="10" t="s">
        <v>1604</v>
      </c>
      <c r="O103" s="10" t="s">
        <v>1605</v>
      </c>
      <c r="P103" s="159"/>
      <c r="Q103" s="159"/>
      <c r="R103" s="154"/>
      <c r="S103" s="154"/>
      <c r="T103" s="154"/>
      <c r="U103" s="154"/>
      <c r="V103" s="154"/>
      <c r="W103" s="67"/>
      <c r="X103" s="67"/>
      <c r="Y103" s="67"/>
      <c r="AB103" s="49">
        <v>0.87</v>
      </c>
      <c r="AC103" s="49">
        <v>0</v>
      </c>
      <c r="AD103" s="49">
        <v>-62.8633358460038</v>
      </c>
      <c r="AE103" s="49" t="s">
        <v>10</v>
      </c>
      <c r="AF103" s="49" t="s">
        <v>453</v>
      </c>
      <c r="AG103" s="74" t="s">
        <v>5196</v>
      </c>
      <c r="AH103" s="74" t="s">
        <v>5195</v>
      </c>
      <c r="AI103" s="49" t="s">
        <v>10120</v>
      </c>
      <c r="AJ103" s="117" t="s">
        <v>10354</v>
      </c>
      <c r="AK103" s="173" t="s">
        <v>5024</v>
      </c>
      <c r="AL103" s="49" t="s">
        <v>383</v>
      </c>
      <c r="AM103" s="49">
        <v>6</v>
      </c>
      <c r="AN103" s="49">
        <v>0.87</v>
      </c>
      <c r="AO103" s="49">
        <v>0.47061551415430303</v>
      </c>
      <c r="AP103" s="112" t="s">
        <v>454</v>
      </c>
      <c r="AQ103" s="153" t="s">
        <v>4431</v>
      </c>
      <c r="AR103" s="158" t="s">
        <v>4552</v>
      </c>
      <c r="AS103" s="153" t="s">
        <v>4448</v>
      </c>
      <c r="AT103" s="153" t="s">
        <v>4448</v>
      </c>
      <c r="AU103" s="153" t="s">
        <v>4448</v>
      </c>
      <c r="AV103" s="153" t="s">
        <v>4448</v>
      </c>
      <c r="AW103" s="184" t="s">
        <v>5172</v>
      </c>
    </row>
    <row r="104" spans="1:52" ht="16" customHeight="1">
      <c r="A104" s="42">
        <v>0.89</v>
      </c>
      <c r="B104" s="42">
        <v>0</v>
      </c>
      <c r="C104" s="42">
        <v>-410.64370792832898</v>
      </c>
      <c r="D104" s="42" t="s">
        <v>14</v>
      </c>
      <c r="E104" s="42" t="s">
        <v>1603</v>
      </c>
      <c r="F104" s="115" t="s">
        <v>5195</v>
      </c>
      <c r="G104" s="115" t="s">
        <v>5198</v>
      </c>
      <c r="H104" s="42" t="s">
        <v>10371</v>
      </c>
      <c r="I104" s="42"/>
      <c r="J104" s="175"/>
      <c r="K104" s="42" t="s">
        <v>1595</v>
      </c>
      <c r="L104" s="42">
        <v>16</v>
      </c>
      <c r="M104" s="42">
        <v>0.89</v>
      </c>
      <c r="N104" s="114" t="s">
        <v>159</v>
      </c>
      <c r="O104" s="114" t="s">
        <v>160</v>
      </c>
      <c r="P104" s="160"/>
      <c r="Q104" s="160"/>
      <c r="R104" s="155"/>
      <c r="S104" s="155"/>
      <c r="T104" s="155"/>
      <c r="U104" s="155"/>
      <c r="V104" s="154"/>
      <c r="W104" s="67"/>
      <c r="X104" s="67"/>
      <c r="Y104" s="67"/>
      <c r="AB104" s="9">
        <v>0.75</v>
      </c>
      <c r="AC104" s="9">
        <v>0</v>
      </c>
      <c r="AD104" s="9">
        <v>-40.463085327792101</v>
      </c>
      <c r="AE104" s="9" t="s">
        <v>13</v>
      </c>
      <c r="AF104" s="9" t="s">
        <v>453</v>
      </c>
      <c r="AG104" s="72" t="s">
        <v>5196</v>
      </c>
      <c r="AH104" s="72" t="s">
        <v>5195</v>
      </c>
      <c r="AI104" s="9" t="s">
        <v>10120</v>
      </c>
      <c r="AJ104" s="44" t="s">
        <v>10354</v>
      </c>
      <c r="AK104" s="168"/>
      <c r="AL104" s="9" t="s">
        <v>383</v>
      </c>
      <c r="AM104" s="9">
        <v>5</v>
      </c>
      <c r="AN104" s="9">
        <v>0.75</v>
      </c>
      <c r="AO104" s="10" t="s">
        <v>455</v>
      </c>
      <c r="AP104" s="10" t="s">
        <v>456</v>
      </c>
      <c r="AQ104" s="154"/>
      <c r="AR104" s="159"/>
      <c r="AS104" s="154"/>
      <c r="AT104" s="154"/>
      <c r="AU104" s="154"/>
      <c r="AV104" s="154"/>
      <c r="AW104" s="154"/>
    </row>
    <row r="105" spans="1:52">
      <c r="A105" s="9">
        <v>0.34</v>
      </c>
      <c r="B105" s="9">
        <v>0</v>
      </c>
      <c r="C105" s="9">
        <v>-99.765808992087898</v>
      </c>
      <c r="D105" s="9" t="s">
        <v>10</v>
      </c>
      <c r="E105" s="9" t="s">
        <v>3783</v>
      </c>
      <c r="F105" s="72" t="s">
        <v>5196</v>
      </c>
      <c r="G105" s="72" t="s">
        <v>5198</v>
      </c>
      <c r="H105" s="9" t="s">
        <v>10120</v>
      </c>
      <c r="I105" s="9"/>
      <c r="J105" s="200" t="s">
        <v>4966</v>
      </c>
      <c r="K105" s="9" t="s">
        <v>3673</v>
      </c>
      <c r="L105" s="9">
        <v>7</v>
      </c>
      <c r="M105" s="9">
        <v>0.34</v>
      </c>
      <c r="N105" s="9">
        <v>0.109071884469361</v>
      </c>
      <c r="O105" s="10" t="s">
        <v>3784</v>
      </c>
      <c r="P105" s="201" t="s">
        <v>4430</v>
      </c>
      <c r="Q105" s="159" t="s">
        <v>4540</v>
      </c>
      <c r="R105" s="184" t="s">
        <v>4448</v>
      </c>
      <c r="S105" s="184" t="s">
        <v>4448</v>
      </c>
      <c r="T105" s="184" t="s">
        <v>4535</v>
      </c>
      <c r="U105" s="184" t="s">
        <v>4448</v>
      </c>
      <c r="V105" s="154"/>
      <c r="W105" s="67"/>
      <c r="X105" s="67"/>
      <c r="Y105" s="67"/>
      <c r="AB105" s="42">
        <v>0.46</v>
      </c>
      <c r="AC105" s="42">
        <v>0</v>
      </c>
      <c r="AD105" s="42">
        <v>-789.01874167474102</v>
      </c>
      <c r="AE105" s="42" t="s">
        <v>14</v>
      </c>
      <c r="AF105" s="42" t="s">
        <v>453</v>
      </c>
      <c r="AG105" s="115" t="s">
        <v>5196</v>
      </c>
      <c r="AH105" s="115" t="s">
        <v>5195</v>
      </c>
      <c r="AI105" s="42" t="s">
        <v>10120</v>
      </c>
      <c r="AJ105" s="116" t="s">
        <v>10354</v>
      </c>
      <c r="AK105" s="175"/>
      <c r="AL105" s="42" t="s">
        <v>383</v>
      </c>
      <c r="AM105" s="42">
        <v>16</v>
      </c>
      <c r="AN105" s="42">
        <v>0.46</v>
      </c>
      <c r="AO105" s="114" t="s">
        <v>396</v>
      </c>
      <c r="AP105" s="114" t="s">
        <v>397</v>
      </c>
      <c r="AQ105" s="155"/>
      <c r="AR105" s="160"/>
      <c r="AS105" s="155"/>
      <c r="AT105" s="155"/>
      <c r="AU105" s="155"/>
      <c r="AV105" s="154"/>
      <c r="AW105" s="154"/>
    </row>
    <row r="106" spans="1:52">
      <c r="A106" s="9">
        <v>0.74</v>
      </c>
      <c r="B106" s="9">
        <v>0</v>
      </c>
      <c r="C106" s="9">
        <v>-50.4681924221426</v>
      </c>
      <c r="D106" s="9" t="s">
        <v>13</v>
      </c>
      <c r="E106" s="9" t="s">
        <v>3783</v>
      </c>
      <c r="F106" s="72" t="s">
        <v>5196</v>
      </c>
      <c r="G106" s="72" t="s">
        <v>5198</v>
      </c>
      <c r="H106" s="9" t="s">
        <v>10120</v>
      </c>
      <c r="I106" s="9"/>
      <c r="J106" s="168"/>
      <c r="K106" s="9" t="s">
        <v>3673</v>
      </c>
      <c r="L106" s="9">
        <v>5</v>
      </c>
      <c r="M106" s="9">
        <v>0.74</v>
      </c>
      <c r="N106" s="10" t="s">
        <v>1152</v>
      </c>
      <c r="O106" s="10" t="s">
        <v>1153</v>
      </c>
      <c r="P106" s="201"/>
      <c r="Q106" s="159"/>
      <c r="R106" s="154"/>
      <c r="S106" s="154"/>
      <c r="T106" s="154"/>
      <c r="U106" s="154"/>
      <c r="V106" s="154"/>
      <c r="W106" s="83"/>
      <c r="X106" s="83"/>
      <c r="Y106" s="83"/>
      <c r="AB106" s="9">
        <f>1-0.13</f>
        <v>0.87</v>
      </c>
      <c r="AC106" s="9">
        <v>0</v>
      </c>
      <c r="AD106" s="9">
        <v>-22.9134799567118</v>
      </c>
      <c r="AE106" s="9" t="s">
        <v>13</v>
      </c>
      <c r="AF106" s="9" t="s">
        <v>23</v>
      </c>
      <c r="AG106" s="72" t="s">
        <v>5197</v>
      </c>
      <c r="AH106" s="72" t="s">
        <v>5195</v>
      </c>
      <c r="AI106" s="9" t="s">
        <v>9969</v>
      </c>
      <c r="AJ106" s="44" t="s">
        <v>10354</v>
      </c>
      <c r="AK106" s="168" t="s">
        <v>4590</v>
      </c>
      <c r="AL106" s="9" t="s">
        <v>12</v>
      </c>
      <c r="AM106" s="9">
        <v>5</v>
      </c>
      <c r="AN106" s="9">
        <v>0.13</v>
      </c>
      <c r="AO106" s="9">
        <v>1.6927786999560199E-2</v>
      </c>
      <c r="AP106" s="9">
        <v>0.56458923693998897</v>
      </c>
      <c r="AQ106" s="154" t="s">
        <v>86</v>
      </c>
      <c r="AR106" s="159" t="s">
        <v>4537</v>
      </c>
      <c r="AS106" s="174" t="s">
        <v>4448</v>
      </c>
      <c r="AT106" s="174" t="s">
        <v>4448</v>
      </c>
      <c r="AU106" s="174" t="s">
        <v>4448</v>
      </c>
      <c r="AV106" s="192" t="s">
        <v>4448</v>
      </c>
      <c r="AW106" s="154"/>
    </row>
    <row r="107" spans="1:52" ht="16" customHeight="1">
      <c r="A107" s="9">
        <v>0.2</v>
      </c>
      <c r="B107" s="9">
        <v>0</v>
      </c>
      <c r="C107" s="9">
        <v>-566.31881606420598</v>
      </c>
      <c r="D107" s="9" t="s">
        <v>14</v>
      </c>
      <c r="E107" s="9" t="s">
        <v>3783</v>
      </c>
      <c r="F107" s="72" t="s">
        <v>5196</v>
      </c>
      <c r="G107" s="72" t="s">
        <v>5198</v>
      </c>
      <c r="H107" s="9" t="s">
        <v>10120</v>
      </c>
      <c r="I107" s="9"/>
      <c r="J107" s="168"/>
      <c r="K107" s="9" t="s">
        <v>3673</v>
      </c>
      <c r="L107" s="9">
        <v>16</v>
      </c>
      <c r="M107" s="9">
        <v>0.2</v>
      </c>
      <c r="N107" s="9">
        <v>7.2742662037866904E-2</v>
      </c>
      <c r="O107" s="9">
        <v>0.44342194628279502</v>
      </c>
      <c r="P107" s="201"/>
      <c r="Q107" s="159"/>
      <c r="R107" s="154"/>
      <c r="S107" s="154"/>
      <c r="T107" s="154"/>
      <c r="U107" s="154"/>
      <c r="V107" s="154"/>
      <c r="W107" s="83"/>
      <c r="X107" s="83"/>
      <c r="Y107" s="83"/>
      <c r="AB107" s="9">
        <f>1-0.73</f>
        <v>0.27</v>
      </c>
      <c r="AC107" s="9">
        <v>0</v>
      </c>
      <c r="AD107" s="9">
        <v>-561.85225895142901</v>
      </c>
      <c r="AE107" s="9" t="s">
        <v>14</v>
      </c>
      <c r="AF107" s="9" t="s">
        <v>23</v>
      </c>
      <c r="AG107" s="72" t="s">
        <v>5197</v>
      </c>
      <c r="AH107" s="72" t="s">
        <v>5195</v>
      </c>
      <c r="AI107" s="9" t="s">
        <v>9969</v>
      </c>
      <c r="AJ107" s="44" t="s">
        <v>10354</v>
      </c>
      <c r="AK107" s="168"/>
      <c r="AL107" s="9" t="s">
        <v>12</v>
      </c>
      <c r="AM107" s="9">
        <v>16</v>
      </c>
      <c r="AN107" s="9">
        <v>0.73</v>
      </c>
      <c r="AO107" s="9">
        <v>0.485113117456901</v>
      </c>
      <c r="AP107" s="9">
        <v>0.88582734949725705</v>
      </c>
      <c r="AQ107" s="154"/>
      <c r="AR107" s="159"/>
      <c r="AS107" s="174"/>
      <c r="AT107" s="174"/>
      <c r="AU107" s="174"/>
      <c r="AV107" s="174"/>
      <c r="AW107" s="154"/>
    </row>
    <row r="108" spans="1:52">
      <c r="A108" s="112">
        <v>0.35</v>
      </c>
      <c r="B108" s="49">
        <v>0</v>
      </c>
      <c r="C108" s="49">
        <v>-88.711721972784105</v>
      </c>
      <c r="D108" s="49" t="s">
        <v>10</v>
      </c>
      <c r="E108" s="49" t="s">
        <v>1151</v>
      </c>
      <c r="F108" s="74" t="s">
        <v>5195</v>
      </c>
      <c r="G108" s="74" t="s">
        <v>10366</v>
      </c>
      <c r="H108" s="49" t="s">
        <v>10045</v>
      </c>
      <c r="I108" s="49"/>
      <c r="J108" s="173" t="s">
        <v>4658</v>
      </c>
      <c r="K108" s="49" t="s">
        <v>1106</v>
      </c>
      <c r="L108" s="49">
        <v>6</v>
      </c>
      <c r="M108" s="112" t="s">
        <v>773</v>
      </c>
      <c r="N108" s="112" t="s">
        <v>776</v>
      </c>
      <c r="O108" s="113" t="s">
        <v>777</v>
      </c>
      <c r="P108" s="164" t="s">
        <v>87</v>
      </c>
      <c r="Q108" s="158" t="s">
        <v>4536</v>
      </c>
      <c r="R108" s="156" t="s">
        <v>4448</v>
      </c>
      <c r="S108" s="156" t="s">
        <v>4448</v>
      </c>
      <c r="T108" s="156" t="s">
        <v>4448</v>
      </c>
      <c r="U108" s="156" t="s">
        <v>4448</v>
      </c>
      <c r="V108" s="154"/>
      <c r="W108" s="83"/>
      <c r="X108" s="83"/>
      <c r="Y108" s="83"/>
      <c r="AB108" s="49">
        <v>0.89</v>
      </c>
      <c r="AC108" s="49">
        <v>0</v>
      </c>
      <c r="AD108" s="49">
        <v>-58.466031024506798</v>
      </c>
      <c r="AE108" s="49" t="s">
        <v>10</v>
      </c>
      <c r="AF108" s="49" t="s">
        <v>3496</v>
      </c>
      <c r="AG108" s="74" t="s">
        <v>5196</v>
      </c>
      <c r="AH108" s="74" t="s">
        <v>5198</v>
      </c>
      <c r="AI108" s="74" t="s">
        <v>10120</v>
      </c>
      <c r="AJ108" s="74"/>
      <c r="AK108" s="173" t="s">
        <v>4941</v>
      </c>
      <c r="AL108" s="49" t="s">
        <v>3497</v>
      </c>
      <c r="AM108" s="49">
        <v>5</v>
      </c>
      <c r="AN108" s="49">
        <v>0.89</v>
      </c>
      <c r="AO108" s="112" t="s">
        <v>250</v>
      </c>
      <c r="AP108" s="112" t="s">
        <v>251</v>
      </c>
      <c r="AQ108" s="153" t="s">
        <v>85</v>
      </c>
      <c r="AR108" s="198" t="s">
        <v>4555</v>
      </c>
      <c r="AS108" s="153" t="s">
        <v>4542</v>
      </c>
      <c r="AT108" s="153" t="s">
        <v>4439</v>
      </c>
      <c r="AU108" s="153" t="s">
        <v>4517</v>
      </c>
      <c r="AV108" s="153" t="s">
        <v>4561</v>
      </c>
      <c r="AW108" s="154"/>
    </row>
    <row r="109" spans="1:52">
      <c r="A109" s="9">
        <v>0.74</v>
      </c>
      <c r="B109" s="9">
        <v>0</v>
      </c>
      <c r="C109" s="9">
        <v>-50.298230033984701</v>
      </c>
      <c r="D109" s="9" t="s">
        <v>13</v>
      </c>
      <c r="E109" s="9" t="s">
        <v>1151</v>
      </c>
      <c r="F109" s="72" t="s">
        <v>5195</v>
      </c>
      <c r="G109" s="72" t="s">
        <v>10366</v>
      </c>
      <c r="H109" s="9" t="s">
        <v>10045</v>
      </c>
      <c r="I109" s="9"/>
      <c r="J109" s="168"/>
      <c r="K109" s="9" t="s">
        <v>1106</v>
      </c>
      <c r="L109" s="9">
        <v>5</v>
      </c>
      <c r="M109" s="9">
        <v>0.74</v>
      </c>
      <c r="N109" s="10" t="s">
        <v>1152</v>
      </c>
      <c r="O109" s="43" t="s">
        <v>1153</v>
      </c>
      <c r="P109" s="165"/>
      <c r="Q109" s="159"/>
      <c r="R109" s="185"/>
      <c r="S109" s="185"/>
      <c r="T109" s="185"/>
      <c r="U109" s="185"/>
      <c r="V109" s="154"/>
      <c r="W109" s="83"/>
      <c r="X109" s="83"/>
      <c r="Y109" s="83"/>
      <c r="AB109" s="42">
        <v>0.33</v>
      </c>
      <c r="AC109" s="42">
        <v>0</v>
      </c>
      <c r="AD109" s="42">
        <v>-653.07167778190399</v>
      </c>
      <c r="AE109" s="42" t="s">
        <v>14</v>
      </c>
      <c r="AF109" s="42" t="s">
        <v>3496</v>
      </c>
      <c r="AG109" s="115" t="s">
        <v>5196</v>
      </c>
      <c r="AH109" s="115" t="s">
        <v>5198</v>
      </c>
      <c r="AI109" s="115" t="s">
        <v>10120</v>
      </c>
      <c r="AJ109" s="115"/>
      <c r="AK109" s="175"/>
      <c r="AL109" s="42" t="s">
        <v>3497</v>
      </c>
      <c r="AM109" s="42">
        <v>16</v>
      </c>
      <c r="AN109" s="42">
        <v>0.33</v>
      </c>
      <c r="AO109" s="114" t="s">
        <v>1025</v>
      </c>
      <c r="AP109" s="114" t="s">
        <v>1026</v>
      </c>
      <c r="AQ109" s="155"/>
      <c r="AR109" s="199"/>
      <c r="AS109" s="155"/>
      <c r="AT109" s="155"/>
      <c r="AU109" s="155"/>
      <c r="AV109" s="155"/>
      <c r="AW109" s="154"/>
    </row>
    <row r="110" spans="1:52">
      <c r="A110" s="42">
        <v>0.28999999999999998</v>
      </c>
      <c r="B110" s="42">
        <v>0</v>
      </c>
      <c r="C110" s="42">
        <v>-505.90351837051298</v>
      </c>
      <c r="D110" s="42" t="s">
        <v>14</v>
      </c>
      <c r="E110" s="42" t="s">
        <v>1151</v>
      </c>
      <c r="F110" s="115" t="s">
        <v>5195</v>
      </c>
      <c r="G110" s="115" t="s">
        <v>10366</v>
      </c>
      <c r="H110" s="42" t="s">
        <v>10045</v>
      </c>
      <c r="I110" s="42"/>
      <c r="J110" s="175"/>
      <c r="K110" s="42" t="s">
        <v>1106</v>
      </c>
      <c r="L110" s="42">
        <v>16</v>
      </c>
      <c r="M110" s="42">
        <v>0.28999999999999998</v>
      </c>
      <c r="N110" s="114" t="s">
        <v>386</v>
      </c>
      <c r="O110" s="118" t="s">
        <v>387</v>
      </c>
      <c r="P110" s="166"/>
      <c r="Q110" s="160"/>
      <c r="R110" s="157"/>
      <c r="S110" s="157"/>
      <c r="T110" s="157"/>
      <c r="U110" s="157"/>
      <c r="V110" s="154"/>
      <c r="W110" s="83"/>
      <c r="X110" s="83"/>
      <c r="Y110" s="83"/>
      <c r="AB110" s="49">
        <v>0.9</v>
      </c>
      <c r="AC110" s="49">
        <v>0</v>
      </c>
      <c r="AD110" s="49">
        <v>-101.521920396383</v>
      </c>
      <c r="AE110" s="49" t="s">
        <v>10</v>
      </c>
      <c r="AF110" s="49" t="s">
        <v>1554</v>
      </c>
      <c r="AG110" s="74" t="s">
        <v>5198</v>
      </c>
      <c r="AH110" s="74" t="s">
        <v>5196</v>
      </c>
      <c r="AI110" s="49" t="s">
        <v>10098</v>
      </c>
      <c r="AJ110" s="49"/>
      <c r="AK110" s="173" t="s">
        <v>4721</v>
      </c>
      <c r="AL110" s="49" t="s">
        <v>1106</v>
      </c>
      <c r="AM110" s="49">
        <v>7</v>
      </c>
      <c r="AN110" s="49">
        <v>0.9</v>
      </c>
      <c r="AO110" s="112" t="s">
        <v>1555</v>
      </c>
      <c r="AP110" s="113" t="s">
        <v>1556</v>
      </c>
      <c r="AQ110" s="164" t="s">
        <v>88</v>
      </c>
      <c r="AR110" s="158" t="s">
        <v>4536</v>
      </c>
      <c r="AS110" s="153" t="s">
        <v>4439</v>
      </c>
      <c r="AT110" s="153" t="s">
        <v>4463</v>
      </c>
      <c r="AU110" s="153" t="s">
        <v>4439</v>
      </c>
      <c r="AV110" s="153" t="s">
        <v>4526</v>
      </c>
      <c r="AW110" s="154"/>
    </row>
    <row r="111" spans="1:52">
      <c r="A111" s="3"/>
      <c r="B111" s="3"/>
      <c r="C111" s="3"/>
      <c r="D111" s="3"/>
      <c r="E111" s="3"/>
      <c r="F111" s="73"/>
      <c r="G111" s="73"/>
      <c r="H111" s="3"/>
      <c r="I111" s="3"/>
      <c r="J111" s="3"/>
      <c r="K111" s="3"/>
      <c r="L111" s="3"/>
      <c r="M111" s="3"/>
      <c r="N111" s="3"/>
      <c r="O111" s="27"/>
      <c r="P111" s="28"/>
      <c r="Q111" s="40"/>
      <c r="R111" s="40"/>
      <c r="S111" s="40"/>
      <c r="T111" s="40"/>
      <c r="U111" s="40"/>
      <c r="V111" s="40"/>
      <c r="W111" s="40"/>
      <c r="X111" s="40"/>
      <c r="Y111" s="40"/>
      <c r="AB111" s="9">
        <v>0.56000000000000005</v>
      </c>
      <c r="AC111" s="9">
        <v>0</v>
      </c>
      <c r="AD111" s="9">
        <v>-106.755109478696</v>
      </c>
      <c r="AE111" s="9" t="s">
        <v>13</v>
      </c>
      <c r="AF111" s="9" t="s">
        <v>1554</v>
      </c>
      <c r="AG111" s="72" t="s">
        <v>5198</v>
      </c>
      <c r="AH111" s="72" t="s">
        <v>5196</v>
      </c>
      <c r="AI111" s="9" t="s">
        <v>10098</v>
      </c>
      <c r="AJ111" s="9"/>
      <c r="AK111" s="168"/>
      <c r="AL111" s="9" t="s">
        <v>1106</v>
      </c>
      <c r="AM111" s="9">
        <v>7</v>
      </c>
      <c r="AN111" s="9">
        <v>0.56000000000000005</v>
      </c>
      <c r="AO111" s="10" t="s">
        <v>1557</v>
      </c>
      <c r="AP111" s="43" t="s">
        <v>1558</v>
      </c>
      <c r="AQ111" s="165"/>
      <c r="AR111" s="159"/>
      <c r="AS111" s="154"/>
      <c r="AT111" s="154"/>
      <c r="AU111" s="154"/>
      <c r="AV111" s="154"/>
      <c r="AW111" s="154"/>
    </row>
    <row r="112" spans="1:52" ht="16" customHeight="1">
      <c r="A112" s="9">
        <f>1-0.6</f>
        <v>0.4</v>
      </c>
      <c r="B112" s="9">
        <v>0</v>
      </c>
      <c r="C112" s="9">
        <v>-46.283161066702903</v>
      </c>
      <c r="D112" s="9" t="s">
        <v>10</v>
      </c>
      <c r="E112" s="9" t="s">
        <v>1497</v>
      </c>
      <c r="F112" s="82" t="s">
        <v>5195</v>
      </c>
      <c r="G112" s="82" t="s">
        <v>5197</v>
      </c>
      <c r="H112" s="9" t="s">
        <v>10079</v>
      </c>
      <c r="I112" s="44" t="s">
        <v>10354</v>
      </c>
      <c r="J112" s="168" t="s">
        <v>4700</v>
      </c>
      <c r="K112" s="9" t="s">
        <v>1106</v>
      </c>
      <c r="L112" s="9">
        <v>5</v>
      </c>
      <c r="M112" s="9">
        <v>0.6</v>
      </c>
      <c r="N112" s="9">
        <v>0.23072428127601299</v>
      </c>
      <c r="O112" s="44">
        <v>0.88237922576735195</v>
      </c>
      <c r="P112" s="158" t="s">
        <v>83</v>
      </c>
      <c r="Q112" s="186" t="s">
        <v>4552</v>
      </c>
      <c r="R112" s="184" t="s">
        <v>4448</v>
      </c>
      <c r="S112" s="184" t="s">
        <v>4448</v>
      </c>
      <c r="T112" s="184" t="s">
        <v>4448</v>
      </c>
      <c r="U112" s="184" t="s">
        <v>4448</v>
      </c>
      <c r="V112" s="189" t="s">
        <v>5174</v>
      </c>
      <c r="W112" s="83"/>
      <c r="X112" s="83"/>
      <c r="Y112" s="83"/>
      <c r="AB112" s="114">
        <v>0.94</v>
      </c>
      <c r="AC112" s="42">
        <v>0</v>
      </c>
      <c r="AD112" s="42">
        <v>-409.09528012239099</v>
      </c>
      <c r="AE112" s="42" t="s">
        <v>14</v>
      </c>
      <c r="AF112" s="42" t="s">
        <v>1554</v>
      </c>
      <c r="AG112" s="115" t="s">
        <v>5198</v>
      </c>
      <c r="AH112" s="115" t="s">
        <v>5196</v>
      </c>
      <c r="AI112" s="42" t="s">
        <v>10098</v>
      </c>
      <c r="AJ112" s="42"/>
      <c r="AK112" s="175"/>
      <c r="AL112" s="42" t="s">
        <v>1106</v>
      </c>
      <c r="AM112" s="42">
        <v>16</v>
      </c>
      <c r="AN112" s="114">
        <v>0.94</v>
      </c>
      <c r="AO112" s="114" t="s">
        <v>540</v>
      </c>
      <c r="AP112" s="116">
        <v>0.98963236243216801</v>
      </c>
      <c r="AQ112" s="166"/>
      <c r="AR112" s="160"/>
      <c r="AS112" s="155"/>
      <c r="AT112" s="155"/>
      <c r="AU112" s="155"/>
      <c r="AV112" s="155"/>
      <c r="AW112" s="154"/>
    </row>
    <row r="113" spans="1:52">
      <c r="A113" s="9">
        <f>1-0.11</f>
        <v>0.89</v>
      </c>
      <c r="B113" s="9">
        <v>0</v>
      </c>
      <c r="C113" s="9">
        <v>-465.50368683796597</v>
      </c>
      <c r="D113" s="9" t="s">
        <v>14</v>
      </c>
      <c r="E113" s="9" t="s">
        <v>1497</v>
      </c>
      <c r="F113" s="82" t="s">
        <v>5195</v>
      </c>
      <c r="G113" s="82" t="s">
        <v>5197</v>
      </c>
      <c r="H113" s="9" t="s">
        <v>10079</v>
      </c>
      <c r="I113" s="44" t="s">
        <v>10354</v>
      </c>
      <c r="J113" s="168"/>
      <c r="K113" s="9" t="s">
        <v>1106</v>
      </c>
      <c r="L113" s="9">
        <v>16</v>
      </c>
      <c r="M113" s="9">
        <v>0.11</v>
      </c>
      <c r="N113" s="10" t="s">
        <v>695</v>
      </c>
      <c r="O113" s="43" t="s">
        <v>696</v>
      </c>
      <c r="P113" s="159"/>
      <c r="Q113" s="159"/>
      <c r="R113" s="154"/>
      <c r="S113" s="154"/>
      <c r="T113" s="154"/>
      <c r="U113" s="154"/>
      <c r="V113" s="185"/>
      <c r="W113" s="67"/>
      <c r="X113" s="67"/>
      <c r="Y113" s="67"/>
      <c r="AB113" s="9">
        <f>1-0.09</f>
        <v>0.91</v>
      </c>
      <c r="AC113" s="9">
        <v>0</v>
      </c>
      <c r="AD113" s="9">
        <v>-40.873947894879898</v>
      </c>
      <c r="AE113" s="9" t="s">
        <v>13</v>
      </c>
      <c r="AF113" s="9" t="s">
        <v>35</v>
      </c>
      <c r="AG113" s="72" t="s">
        <v>5196</v>
      </c>
      <c r="AH113" s="72" t="s">
        <v>5198</v>
      </c>
      <c r="AI113" s="9" t="s">
        <v>9971</v>
      </c>
      <c r="AJ113" s="44" t="s">
        <v>10354</v>
      </c>
      <c r="AK113" s="168" t="s">
        <v>4593</v>
      </c>
      <c r="AL113" s="9" t="s">
        <v>12</v>
      </c>
      <c r="AM113" s="9"/>
      <c r="AN113" s="9">
        <v>0.09</v>
      </c>
      <c r="AO113" s="9">
        <v>8.6822393793578E-3</v>
      </c>
      <c r="AP113" s="9">
        <v>0.52759338174284498</v>
      </c>
      <c r="AQ113" s="154" t="s">
        <v>86</v>
      </c>
      <c r="AR113" s="159" t="s">
        <v>4537</v>
      </c>
      <c r="AS113" s="174" t="s">
        <v>4448</v>
      </c>
      <c r="AT113" s="174" t="s">
        <v>4448</v>
      </c>
      <c r="AU113" s="174" t="s">
        <v>4448</v>
      </c>
      <c r="AV113" s="174" t="s">
        <v>4448</v>
      </c>
      <c r="AW113" s="154"/>
    </row>
    <row r="114" spans="1:52">
      <c r="A114" s="3"/>
      <c r="B114" s="3"/>
      <c r="C114" s="3"/>
      <c r="D114" s="3"/>
      <c r="E114" s="3"/>
      <c r="F114" s="73"/>
      <c r="G114" s="73"/>
      <c r="H114" s="3"/>
      <c r="I114" s="3"/>
      <c r="J114" s="3"/>
      <c r="K114" s="3"/>
      <c r="L114" s="3"/>
      <c r="M114" s="3"/>
      <c r="N114" s="3"/>
      <c r="O114" s="27"/>
      <c r="P114" s="28"/>
      <c r="Q114" s="40"/>
      <c r="R114" s="40"/>
      <c r="S114" s="40"/>
      <c r="T114" s="40"/>
      <c r="U114" s="40"/>
      <c r="V114" s="40"/>
      <c r="W114" s="40"/>
      <c r="X114" s="40"/>
      <c r="Y114" s="40"/>
      <c r="AB114" s="9">
        <f>1-0.55</f>
        <v>0.44999999999999996</v>
      </c>
      <c r="AC114" s="9">
        <v>0</v>
      </c>
      <c r="AD114" s="9">
        <v>-495.060349075749</v>
      </c>
      <c r="AE114" s="9" t="s">
        <v>14</v>
      </c>
      <c r="AF114" s="9" t="s">
        <v>35</v>
      </c>
      <c r="AG114" s="72" t="s">
        <v>5196</v>
      </c>
      <c r="AH114" s="72" t="s">
        <v>5198</v>
      </c>
      <c r="AI114" s="9" t="s">
        <v>9971</v>
      </c>
      <c r="AJ114" s="44" t="s">
        <v>10354</v>
      </c>
      <c r="AK114" s="168"/>
      <c r="AL114" s="9" t="s">
        <v>12</v>
      </c>
      <c r="AM114" s="9">
        <v>16</v>
      </c>
      <c r="AN114" s="9">
        <v>0.55000000000000004</v>
      </c>
      <c r="AO114" s="9">
        <v>0.32120409674385902</v>
      </c>
      <c r="AP114" s="9">
        <v>0.75943513520269701</v>
      </c>
      <c r="AQ114" s="154"/>
      <c r="AR114" s="159"/>
      <c r="AS114" s="174"/>
      <c r="AT114" s="174"/>
      <c r="AU114" s="174"/>
      <c r="AV114" s="174"/>
      <c r="AW114" s="154"/>
    </row>
    <row r="115" spans="1:52" ht="16" customHeight="1">
      <c r="A115" s="145">
        <v>0.53</v>
      </c>
      <c r="B115" s="145">
        <v>0</v>
      </c>
      <c r="C115" s="145">
        <v>-147.920039311354</v>
      </c>
      <c r="D115" s="146" t="s">
        <v>10</v>
      </c>
      <c r="E115" s="146" t="s">
        <v>2061</v>
      </c>
      <c r="F115" s="147" t="s">
        <v>5195</v>
      </c>
      <c r="G115" s="147" t="s">
        <v>10366</v>
      </c>
      <c r="H115" s="146" t="s">
        <v>10351</v>
      </c>
      <c r="I115" s="146" t="s">
        <v>10354</v>
      </c>
      <c r="J115" s="178" t="s">
        <v>4729</v>
      </c>
      <c r="K115" s="146" t="s">
        <v>1655</v>
      </c>
      <c r="L115" s="145">
        <v>7</v>
      </c>
      <c r="M115" s="145">
        <v>0.53</v>
      </c>
      <c r="N115" s="148" t="s">
        <v>966</v>
      </c>
      <c r="O115" s="148" t="s">
        <v>967</v>
      </c>
      <c r="P115" s="182" t="s">
        <v>78</v>
      </c>
      <c r="Q115" s="179" t="s">
        <v>4553</v>
      </c>
      <c r="R115" s="181" t="s">
        <v>4448</v>
      </c>
      <c r="S115" s="181" t="s">
        <v>4448</v>
      </c>
      <c r="T115" s="181" t="s">
        <v>4448</v>
      </c>
      <c r="U115" s="181" t="s">
        <v>4448</v>
      </c>
      <c r="V115" s="149"/>
      <c r="W115" s="25"/>
      <c r="X115" s="25"/>
      <c r="Y115" s="25"/>
      <c r="AB115" s="9">
        <f>1-0.08</f>
        <v>0.92</v>
      </c>
      <c r="AC115" s="9">
        <v>0</v>
      </c>
      <c r="AD115" s="9">
        <v>-73.146906586347896</v>
      </c>
      <c r="AE115" s="9" t="s">
        <v>10</v>
      </c>
      <c r="AF115" s="9" t="s">
        <v>680</v>
      </c>
      <c r="AG115" s="72" t="s">
        <v>5197</v>
      </c>
      <c r="AH115" s="72" t="s">
        <v>5195</v>
      </c>
      <c r="AI115" s="9" t="s">
        <v>10305</v>
      </c>
      <c r="AJ115" s="44" t="s">
        <v>10354</v>
      </c>
      <c r="AK115" s="168" t="s">
        <v>4949</v>
      </c>
      <c r="AL115" s="9" t="s">
        <v>681</v>
      </c>
      <c r="AM115" s="9">
        <v>6</v>
      </c>
      <c r="AN115" s="9">
        <v>0.08</v>
      </c>
      <c r="AO115" s="9">
        <v>8.1331519992629206E-3</v>
      </c>
      <c r="AP115" s="10" t="s">
        <v>682</v>
      </c>
      <c r="AQ115" s="154" t="s">
        <v>4431</v>
      </c>
      <c r="AR115" s="159" t="s">
        <v>4553</v>
      </c>
      <c r="AS115" s="154" t="s">
        <v>4549</v>
      </c>
      <c r="AT115" s="154" t="s">
        <v>4448</v>
      </c>
      <c r="AU115" s="154" t="s">
        <v>4488</v>
      </c>
      <c r="AV115" s="154" t="s">
        <v>4448</v>
      </c>
      <c r="AW115" s="154"/>
    </row>
    <row r="116" spans="1:52" ht="16" customHeight="1">
      <c r="A116" s="145">
        <v>0.64</v>
      </c>
      <c r="B116" s="145">
        <v>0</v>
      </c>
      <c r="C116" s="145">
        <v>-85.679373615777706</v>
      </c>
      <c r="D116" s="146" t="s">
        <v>13</v>
      </c>
      <c r="E116" s="146" t="s">
        <v>2061</v>
      </c>
      <c r="F116" s="147" t="s">
        <v>5195</v>
      </c>
      <c r="G116" s="147" t="s">
        <v>10366</v>
      </c>
      <c r="H116" s="146" t="s">
        <v>10351</v>
      </c>
      <c r="I116" s="146" t="s">
        <v>10354</v>
      </c>
      <c r="J116" s="178"/>
      <c r="K116" s="146" t="s">
        <v>1655</v>
      </c>
      <c r="L116" s="145">
        <v>7</v>
      </c>
      <c r="M116" s="145">
        <v>0.64</v>
      </c>
      <c r="N116" s="148" t="s">
        <v>2062</v>
      </c>
      <c r="O116" s="148" t="s">
        <v>2063</v>
      </c>
      <c r="P116" s="183"/>
      <c r="Q116" s="180"/>
      <c r="R116" s="180"/>
      <c r="S116" s="180"/>
      <c r="T116" s="180"/>
      <c r="U116" s="180"/>
      <c r="V116" s="149"/>
      <c r="W116" s="25"/>
      <c r="X116" s="25"/>
      <c r="Y116" s="25"/>
      <c r="AB116" s="9">
        <f>1-0.18</f>
        <v>0.82000000000000006</v>
      </c>
      <c r="AC116" s="9">
        <v>0</v>
      </c>
      <c r="AD116" s="9">
        <v>-43.347297522430701</v>
      </c>
      <c r="AE116" s="9" t="s">
        <v>13</v>
      </c>
      <c r="AF116" s="9" t="s">
        <v>680</v>
      </c>
      <c r="AG116" s="72" t="s">
        <v>5197</v>
      </c>
      <c r="AH116" s="72" t="s">
        <v>5195</v>
      </c>
      <c r="AI116" s="9" t="s">
        <v>10305</v>
      </c>
      <c r="AJ116" s="44" t="s">
        <v>10354</v>
      </c>
      <c r="AK116" s="168"/>
      <c r="AL116" s="9" t="s">
        <v>681</v>
      </c>
      <c r="AM116" s="9">
        <v>5</v>
      </c>
      <c r="AN116" s="9">
        <v>0.18</v>
      </c>
      <c r="AO116" s="10" t="s">
        <v>400</v>
      </c>
      <c r="AP116" s="10" t="s">
        <v>401</v>
      </c>
      <c r="AQ116" s="154"/>
      <c r="AR116" s="159"/>
      <c r="AS116" s="154"/>
      <c r="AT116" s="154"/>
      <c r="AU116" s="154"/>
      <c r="AV116" s="154"/>
      <c r="AW116" s="154"/>
    </row>
    <row r="117" spans="1:52">
      <c r="A117" s="145">
        <v>0.86</v>
      </c>
      <c r="B117" s="145">
        <v>0</v>
      </c>
      <c r="C117" s="145">
        <v>-639.67285168429396</v>
      </c>
      <c r="D117" s="146" t="s">
        <v>14</v>
      </c>
      <c r="E117" s="146" t="s">
        <v>2061</v>
      </c>
      <c r="F117" s="147" t="s">
        <v>5195</v>
      </c>
      <c r="G117" s="147" t="s">
        <v>10366</v>
      </c>
      <c r="H117" s="146" t="s">
        <v>10351</v>
      </c>
      <c r="I117" s="146" t="s">
        <v>10354</v>
      </c>
      <c r="J117" s="178"/>
      <c r="K117" s="146" t="s">
        <v>1655</v>
      </c>
      <c r="L117" s="145">
        <v>16</v>
      </c>
      <c r="M117" s="145">
        <v>0.86</v>
      </c>
      <c r="N117" s="148" t="s">
        <v>308</v>
      </c>
      <c r="O117" s="148" t="s">
        <v>309</v>
      </c>
      <c r="P117" s="183"/>
      <c r="Q117" s="180"/>
      <c r="R117" s="180"/>
      <c r="S117" s="180"/>
      <c r="T117" s="180"/>
      <c r="U117" s="180"/>
      <c r="V117" s="149"/>
      <c r="W117" s="25"/>
      <c r="X117" s="25"/>
      <c r="Y117" s="25"/>
      <c r="AB117" s="10">
        <f>1-0.83</f>
        <v>0.17000000000000004</v>
      </c>
      <c r="AC117" s="9">
        <v>0</v>
      </c>
      <c r="AD117" s="9">
        <v>-496.03590319271098</v>
      </c>
      <c r="AE117" s="9" t="s">
        <v>14</v>
      </c>
      <c r="AF117" s="9" t="s">
        <v>680</v>
      </c>
      <c r="AG117" s="72" t="s">
        <v>5197</v>
      </c>
      <c r="AH117" s="72" t="s">
        <v>5195</v>
      </c>
      <c r="AI117" s="9" t="s">
        <v>10305</v>
      </c>
      <c r="AJ117" s="44" t="s">
        <v>10354</v>
      </c>
      <c r="AK117" s="202"/>
      <c r="AL117" s="9" t="s">
        <v>681</v>
      </c>
      <c r="AM117" s="9">
        <v>16</v>
      </c>
      <c r="AN117" s="10" t="s">
        <v>488</v>
      </c>
      <c r="AO117" s="9">
        <v>0.58890888943173203</v>
      </c>
      <c r="AP117" s="10" t="s">
        <v>490</v>
      </c>
      <c r="AQ117" s="154"/>
      <c r="AR117" s="205"/>
      <c r="AS117" s="191"/>
      <c r="AT117" s="191"/>
      <c r="AU117" s="191"/>
      <c r="AV117" s="191"/>
      <c r="AW117" s="154"/>
    </row>
    <row r="118" spans="1:52">
      <c r="A118" s="9">
        <v>0.53</v>
      </c>
      <c r="B118" s="9">
        <v>0</v>
      </c>
      <c r="C118" s="9">
        <v>-58.339841699558598</v>
      </c>
      <c r="D118" s="9" t="s">
        <v>10</v>
      </c>
      <c r="E118" s="9" t="s">
        <v>2165</v>
      </c>
      <c r="F118" s="72" t="s">
        <v>5196</v>
      </c>
      <c r="G118" s="72" t="s">
        <v>5198</v>
      </c>
      <c r="H118" s="9" t="s">
        <v>10180</v>
      </c>
      <c r="I118" s="9"/>
      <c r="J118" s="168" t="s">
        <v>4790</v>
      </c>
      <c r="K118" s="9" t="s">
        <v>2095</v>
      </c>
      <c r="L118" s="9">
        <v>5</v>
      </c>
      <c r="M118" s="9">
        <v>0.53</v>
      </c>
      <c r="N118" s="10" t="s">
        <v>2166</v>
      </c>
      <c r="O118" s="10" t="s">
        <v>2167</v>
      </c>
      <c r="P118" s="164" t="s">
        <v>87</v>
      </c>
      <c r="Q118" s="159" t="s">
        <v>4537</v>
      </c>
      <c r="R118" s="154" t="s">
        <v>4448</v>
      </c>
      <c r="S118" s="154" t="s">
        <v>4448</v>
      </c>
      <c r="T118" s="154" t="s">
        <v>4448</v>
      </c>
      <c r="U118" s="154" t="s">
        <v>4448</v>
      </c>
      <c r="V118" s="189" t="s">
        <v>5170</v>
      </c>
      <c r="W118" s="67"/>
      <c r="X118" s="67"/>
      <c r="Y118" s="67"/>
      <c r="AB118" s="9">
        <f>1-0.06</f>
        <v>0.94</v>
      </c>
      <c r="AC118" s="9">
        <v>0</v>
      </c>
      <c r="AD118" s="9">
        <v>-38.900890798767897</v>
      </c>
      <c r="AE118" s="9" t="s">
        <v>13</v>
      </c>
      <c r="AF118" s="9" t="s">
        <v>69</v>
      </c>
      <c r="AG118" s="72" t="s">
        <v>5195</v>
      </c>
      <c r="AH118" s="72" t="s">
        <v>5197</v>
      </c>
      <c r="AI118" s="9" t="s">
        <v>9974</v>
      </c>
      <c r="AJ118" s="44" t="s">
        <v>10354</v>
      </c>
      <c r="AK118" s="168" t="s">
        <v>4596</v>
      </c>
      <c r="AL118" s="9" t="s">
        <v>12</v>
      </c>
      <c r="AM118" s="9">
        <v>5</v>
      </c>
      <c r="AN118" s="9">
        <v>0.06</v>
      </c>
      <c r="AO118" s="9">
        <v>4.0859567232370397E-3</v>
      </c>
      <c r="AP118" s="9">
        <v>0.49825861228595603</v>
      </c>
      <c r="AQ118" s="153" t="s">
        <v>86</v>
      </c>
      <c r="AR118" s="159" t="s">
        <v>4537</v>
      </c>
      <c r="AS118" s="192" t="s">
        <v>4448</v>
      </c>
      <c r="AT118" s="192" t="s">
        <v>4448</v>
      </c>
      <c r="AU118" s="192" t="s">
        <v>4448</v>
      </c>
      <c r="AV118" s="192" t="s">
        <v>4448</v>
      </c>
      <c r="AW118" s="154"/>
    </row>
    <row r="119" spans="1:52">
      <c r="A119" s="9">
        <v>0.71</v>
      </c>
      <c r="B119" s="9">
        <v>0</v>
      </c>
      <c r="C119" s="9">
        <v>-39.229384245824697</v>
      </c>
      <c r="D119" s="9" t="s">
        <v>13</v>
      </c>
      <c r="E119" s="9" t="s">
        <v>2165</v>
      </c>
      <c r="F119" s="72" t="s">
        <v>5196</v>
      </c>
      <c r="G119" s="72" t="s">
        <v>5198</v>
      </c>
      <c r="H119" s="9" t="s">
        <v>10180</v>
      </c>
      <c r="I119" s="9"/>
      <c r="J119" s="168"/>
      <c r="K119" s="9" t="s">
        <v>2095</v>
      </c>
      <c r="L119" s="9">
        <v>7</v>
      </c>
      <c r="M119" s="9">
        <v>0.71</v>
      </c>
      <c r="N119" s="10" t="s">
        <v>2115</v>
      </c>
      <c r="O119" s="10" t="s">
        <v>2116</v>
      </c>
      <c r="P119" s="165"/>
      <c r="Q119" s="159"/>
      <c r="R119" s="154"/>
      <c r="S119" s="154"/>
      <c r="T119" s="154"/>
      <c r="U119" s="154"/>
      <c r="V119" s="185"/>
      <c r="W119" s="67"/>
      <c r="X119" s="67"/>
      <c r="Y119" s="67"/>
      <c r="AB119" s="9">
        <f>1-0.59</f>
        <v>0.41000000000000003</v>
      </c>
      <c r="AC119" s="9">
        <v>0</v>
      </c>
      <c r="AD119" s="9">
        <v>-275.08940608782598</v>
      </c>
      <c r="AE119" s="9" t="s">
        <v>14</v>
      </c>
      <c r="AF119" s="9" t="s">
        <v>69</v>
      </c>
      <c r="AG119" s="72" t="s">
        <v>5195</v>
      </c>
      <c r="AH119" s="72" t="s">
        <v>5197</v>
      </c>
      <c r="AI119" s="9" t="s">
        <v>9974</v>
      </c>
      <c r="AJ119" s="44" t="s">
        <v>10354</v>
      </c>
      <c r="AK119" s="168"/>
      <c r="AL119" s="9" t="s">
        <v>12</v>
      </c>
      <c r="AM119" s="9">
        <v>16</v>
      </c>
      <c r="AN119" s="9">
        <v>0.59</v>
      </c>
      <c r="AO119" s="9">
        <v>0.35546400599137701</v>
      </c>
      <c r="AP119" s="9">
        <v>0.78968661151242403</v>
      </c>
      <c r="AQ119" s="154"/>
      <c r="AR119" s="159"/>
      <c r="AS119" s="174"/>
      <c r="AT119" s="174"/>
      <c r="AU119" s="174"/>
      <c r="AV119" s="174"/>
      <c r="AW119" s="154"/>
    </row>
    <row r="120" spans="1:52" ht="18" customHeight="1">
      <c r="A120" s="9">
        <v>0.18</v>
      </c>
      <c r="B120" s="9">
        <v>0</v>
      </c>
      <c r="C120" s="9">
        <v>-540.55176917937001</v>
      </c>
      <c r="D120" s="9" t="s">
        <v>14</v>
      </c>
      <c r="E120" s="9" t="s">
        <v>2165</v>
      </c>
      <c r="F120" s="72" t="s">
        <v>5196</v>
      </c>
      <c r="G120" s="72" t="s">
        <v>5198</v>
      </c>
      <c r="H120" s="9" t="s">
        <v>10180</v>
      </c>
      <c r="I120" s="9"/>
      <c r="J120" s="168"/>
      <c r="K120" s="9" t="s">
        <v>2095</v>
      </c>
      <c r="L120" s="9">
        <v>16</v>
      </c>
      <c r="M120" s="9">
        <v>0.18</v>
      </c>
      <c r="N120" s="9">
        <v>6.1913216705024199E-2</v>
      </c>
      <c r="O120" s="10" t="s">
        <v>733</v>
      </c>
      <c r="P120" s="165"/>
      <c r="Q120" s="160"/>
      <c r="R120" s="155"/>
      <c r="S120" s="155"/>
      <c r="T120" s="155"/>
      <c r="U120" s="155"/>
      <c r="V120" s="185"/>
      <c r="W120" s="67"/>
      <c r="X120" s="67"/>
      <c r="Y120" s="67"/>
      <c r="AB120" s="49">
        <f>1-0.06</f>
        <v>0.94</v>
      </c>
      <c r="AC120" s="49">
        <v>0</v>
      </c>
      <c r="AD120" s="49">
        <v>-37.2235915016688</v>
      </c>
      <c r="AE120" s="49" t="s">
        <v>13</v>
      </c>
      <c r="AF120" s="49" t="s">
        <v>1093</v>
      </c>
      <c r="AG120" s="74" t="s">
        <v>5195</v>
      </c>
      <c r="AH120" s="74" t="s">
        <v>5197</v>
      </c>
      <c r="AI120" s="49" t="s">
        <v>10057</v>
      </c>
      <c r="AJ120" s="117" t="s">
        <v>10354</v>
      </c>
      <c r="AK120" s="173" t="s">
        <v>4672</v>
      </c>
      <c r="AL120" s="128" t="s">
        <v>10383</v>
      </c>
      <c r="AM120" s="49">
        <v>5</v>
      </c>
      <c r="AN120" s="49">
        <v>0.06</v>
      </c>
      <c r="AO120" s="49">
        <v>4.0859567232370397E-3</v>
      </c>
      <c r="AP120" s="112" t="s">
        <v>994</v>
      </c>
      <c r="AQ120" s="153" t="s">
        <v>86</v>
      </c>
      <c r="AR120" s="158" t="s">
        <v>4537</v>
      </c>
      <c r="AS120" s="153" t="s">
        <v>4444</v>
      </c>
      <c r="AT120" s="153" t="s">
        <v>4530</v>
      </c>
      <c r="AU120" s="153" t="s">
        <v>4560</v>
      </c>
      <c r="AV120" s="153" t="s">
        <v>4507</v>
      </c>
      <c r="AW120" s="154"/>
    </row>
    <row r="121" spans="1:52" ht="16" customHeight="1">
      <c r="A121" s="3"/>
      <c r="B121" s="3"/>
      <c r="C121" s="3"/>
      <c r="D121" s="3"/>
      <c r="E121" s="3"/>
      <c r="F121" s="73"/>
      <c r="G121" s="73"/>
      <c r="H121" s="3"/>
      <c r="I121" s="3"/>
      <c r="J121" s="3"/>
      <c r="K121" s="3"/>
      <c r="L121" s="3"/>
      <c r="M121" s="3"/>
      <c r="N121" s="3"/>
      <c r="O121" s="27"/>
      <c r="P121" s="28"/>
      <c r="Q121" s="40"/>
      <c r="R121" s="40"/>
      <c r="S121" s="40"/>
      <c r="T121" s="40"/>
      <c r="U121" s="40"/>
      <c r="V121" s="40"/>
      <c r="W121" s="40"/>
      <c r="X121" s="40"/>
      <c r="Y121" s="40"/>
      <c r="AB121" s="42">
        <f>1-0.49</f>
        <v>0.51</v>
      </c>
      <c r="AC121" s="42">
        <v>0</v>
      </c>
      <c r="AD121" s="42">
        <v>-588.54831457922796</v>
      </c>
      <c r="AE121" s="42" t="s">
        <v>14</v>
      </c>
      <c r="AF121" s="42" t="s">
        <v>1093</v>
      </c>
      <c r="AG121" s="115" t="s">
        <v>5195</v>
      </c>
      <c r="AH121" s="115" t="s">
        <v>5197</v>
      </c>
      <c r="AI121" s="42" t="s">
        <v>10057</v>
      </c>
      <c r="AJ121" s="116" t="s">
        <v>10354</v>
      </c>
      <c r="AK121" s="175"/>
      <c r="AL121" s="129" t="s">
        <v>1094</v>
      </c>
      <c r="AM121" s="42">
        <v>16</v>
      </c>
      <c r="AN121" s="42">
        <v>0.49</v>
      </c>
      <c r="AO121" s="114" t="s">
        <v>393</v>
      </c>
      <c r="AP121" s="114" t="s">
        <v>394</v>
      </c>
      <c r="AQ121" s="155"/>
      <c r="AR121" s="160"/>
      <c r="AS121" s="155"/>
      <c r="AT121" s="155"/>
      <c r="AU121" s="155"/>
      <c r="AV121" s="155"/>
      <c r="AW121" s="154"/>
    </row>
    <row r="122" spans="1:52" ht="16" customHeight="1">
      <c r="A122" s="9">
        <f>1-0.37</f>
        <v>0.63</v>
      </c>
      <c r="B122" s="9">
        <v>0</v>
      </c>
      <c r="C122" s="9">
        <v>-95.376238737475504</v>
      </c>
      <c r="D122" s="9" t="s">
        <v>10</v>
      </c>
      <c r="E122" s="9" t="s">
        <v>267</v>
      </c>
      <c r="F122" s="72" t="s">
        <v>5198</v>
      </c>
      <c r="G122" s="72" t="s">
        <v>5196</v>
      </c>
      <c r="H122" s="92" t="s">
        <v>10346</v>
      </c>
      <c r="I122" s="44" t="s">
        <v>10354</v>
      </c>
      <c r="J122" s="168" t="s">
        <v>5040</v>
      </c>
      <c r="K122" s="9" t="s">
        <v>227</v>
      </c>
      <c r="L122" s="9">
        <v>5</v>
      </c>
      <c r="M122" s="9">
        <v>0.37</v>
      </c>
      <c r="N122" s="10" t="s">
        <v>268</v>
      </c>
      <c r="O122" s="10" t="s">
        <v>269</v>
      </c>
      <c r="P122" s="186" t="s">
        <v>4430</v>
      </c>
      <c r="Q122" s="159" t="s">
        <v>4537</v>
      </c>
      <c r="R122" s="154" t="s">
        <v>4448</v>
      </c>
      <c r="S122" s="154" t="s">
        <v>4456</v>
      </c>
      <c r="T122" s="154" t="s">
        <v>4441</v>
      </c>
      <c r="U122" s="154" t="s">
        <v>4448</v>
      </c>
      <c r="V122" s="189" t="s">
        <v>5169</v>
      </c>
      <c r="W122" s="67"/>
      <c r="X122" s="67"/>
      <c r="Y122" s="67"/>
      <c r="AB122" s="49">
        <f>1-0.05</f>
        <v>0.95</v>
      </c>
      <c r="AC122" s="49">
        <v>0</v>
      </c>
      <c r="AD122" s="49">
        <v>-119.061711701984</v>
      </c>
      <c r="AE122" s="49" t="s">
        <v>10</v>
      </c>
      <c r="AF122" s="49" t="s">
        <v>22</v>
      </c>
      <c r="AG122" s="74" t="s">
        <v>5197</v>
      </c>
      <c r="AH122" s="74" t="s">
        <v>5195</v>
      </c>
      <c r="AI122" s="142" t="s">
        <v>9976</v>
      </c>
      <c r="AJ122" s="117" t="s">
        <v>10354</v>
      </c>
      <c r="AK122" s="173" t="s">
        <v>4579</v>
      </c>
      <c r="AL122" s="49" t="s">
        <v>12</v>
      </c>
      <c r="AM122" s="49">
        <v>6</v>
      </c>
      <c r="AN122" s="49">
        <v>0.05</v>
      </c>
      <c r="AO122" s="49">
        <v>3.4029277060071599E-3</v>
      </c>
      <c r="AP122" s="49">
        <v>0.44789793140594097</v>
      </c>
      <c r="AQ122" s="153" t="s">
        <v>85</v>
      </c>
      <c r="AR122" s="158" t="s">
        <v>4552</v>
      </c>
      <c r="AS122" s="176" t="s">
        <v>4448</v>
      </c>
      <c r="AT122" s="176" t="s">
        <v>4448</v>
      </c>
      <c r="AU122" s="176" t="s">
        <v>4448</v>
      </c>
      <c r="AV122" s="176" t="s">
        <v>4448</v>
      </c>
      <c r="AW122" s="154"/>
    </row>
    <row r="123" spans="1:52">
      <c r="A123" s="9">
        <f>1-0.04</f>
        <v>0.96</v>
      </c>
      <c r="B123" s="9">
        <v>0</v>
      </c>
      <c r="C123" s="9">
        <v>-30.423633381339101</v>
      </c>
      <c r="D123" s="9" t="s">
        <v>13</v>
      </c>
      <c r="E123" s="9" t="s">
        <v>267</v>
      </c>
      <c r="F123" s="72" t="s">
        <v>5198</v>
      </c>
      <c r="G123" s="72" t="s">
        <v>5196</v>
      </c>
      <c r="H123" s="92" t="s">
        <v>10346</v>
      </c>
      <c r="I123" s="44" t="s">
        <v>10354</v>
      </c>
      <c r="J123" s="168"/>
      <c r="K123" s="9" t="s">
        <v>227</v>
      </c>
      <c r="L123" s="9">
        <v>5</v>
      </c>
      <c r="M123" s="9">
        <v>0.04</v>
      </c>
      <c r="N123" s="9">
        <v>1.89361819909976E-3</v>
      </c>
      <c r="O123" s="10" t="s">
        <v>270</v>
      </c>
      <c r="P123" s="159"/>
      <c r="Q123" s="159"/>
      <c r="R123" s="154"/>
      <c r="S123" s="154"/>
      <c r="T123" s="154"/>
      <c r="U123" s="154"/>
      <c r="V123" s="185"/>
      <c r="W123" s="67"/>
      <c r="X123" s="67"/>
      <c r="Y123" s="67"/>
      <c r="AB123" s="42">
        <f>1-0.89</f>
        <v>0.10999999999999999</v>
      </c>
      <c r="AC123" s="42">
        <v>0</v>
      </c>
      <c r="AD123" s="42">
        <v>-441.09152050594003</v>
      </c>
      <c r="AE123" s="42" t="s">
        <v>14</v>
      </c>
      <c r="AF123" s="42" t="s">
        <v>22</v>
      </c>
      <c r="AG123" s="115" t="s">
        <v>5197</v>
      </c>
      <c r="AH123" s="115" t="s">
        <v>5195</v>
      </c>
      <c r="AI123" s="143" t="s">
        <v>9976</v>
      </c>
      <c r="AJ123" s="116" t="s">
        <v>10354</v>
      </c>
      <c r="AK123" s="175"/>
      <c r="AL123" s="42" t="s">
        <v>12</v>
      </c>
      <c r="AM123" s="42">
        <v>16</v>
      </c>
      <c r="AN123" s="42">
        <v>0.89</v>
      </c>
      <c r="AO123" s="42">
        <v>0.65747231079635604</v>
      </c>
      <c r="AP123" s="42">
        <v>0.97151369838678203</v>
      </c>
      <c r="AQ123" s="155"/>
      <c r="AR123" s="160"/>
      <c r="AS123" s="177"/>
      <c r="AT123" s="177"/>
      <c r="AU123" s="177"/>
      <c r="AV123" s="177"/>
      <c r="AW123" s="191"/>
    </row>
    <row r="124" spans="1:52" ht="16" customHeight="1">
      <c r="A124" s="9">
        <f>1-0.51</f>
        <v>0.49</v>
      </c>
      <c r="B124" s="9">
        <v>0</v>
      </c>
      <c r="C124" s="9">
        <v>-747.49310512130603</v>
      </c>
      <c r="D124" s="9" t="s">
        <v>14</v>
      </c>
      <c r="E124" s="9" t="s">
        <v>267</v>
      </c>
      <c r="F124" s="72" t="s">
        <v>5198</v>
      </c>
      <c r="G124" s="72" t="s">
        <v>5196</v>
      </c>
      <c r="H124" s="92" t="s">
        <v>10346</v>
      </c>
      <c r="I124" s="44" t="s">
        <v>10354</v>
      </c>
      <c r="J124" s="168"/>
      <c r="K124" s="9" t="s">
        <v>227</v>
      </c>
      <c r="L124" s="9">
        <v>16</v>
      </c>
      <c r="M124" s="9">
        <v>0.51</v>
      </c>
      <c r="N124" s="10" t="s">
        <v>271</v>
      </c>
      <c r="O124" s="10" t="s">
        <v>272</v>
      </c>
      <c r="P124" s="159"/>
      <c r="Q124" s="159"/>
      <c r="R124" s="154"/>
      <c r="S124" s="154"/>
      <c r="T124" s="154"/>
      <c r="U124" s="154"/>
      <c r="V124" s="185"/>
      <c r="W124" s="67"/>
      <c r="X124" s="67"/>
      <c r="Y124" s="67"/>
      <c r="AB124" s="3"/>
      <c r="AC124" s="3"/>
      <c r="AD124" s="3"/>
      <c r="AE124" s="3"/>
      <c r="AF124" s="3"/>
      <c r="AG124" s="73"/>
      <c r="AH124" s="73"/>
      <c r="AI124" s="3"/>
      <c r="AJ124" s="3"/>
      <c r="AK124" s="3"/>
      <c r="AL124" s="3"/>
      <c r="AM124" s="3"/>
      <c r="AN124" s="3"/>
      <c r="AO124" s="3"/>
      <c r="AP124" s="27"/>
      <c r="AQ124" s="28"/>
      <c r="AR124" s="40"/>
      <c r="AS124" s="40"/>
      <c r="AT124" s="40"/>
      <c r="AU124" s="40"/>
      <c r="AV124" s="40"/>
      <c r="AW124" s="40"/>
      <c r="AX124" s="40"/>
      <c r="AY124" s="40"/>
      <c r="AZ124" s="40"/>
    </row>
    <row r="125" spans="1:52">
      <c r="A125" s="9">
        <f>1-0.35</f>
        <v>0.65</v>
      </c>
      <c r="B125" s="9">
        <v>0</v>
      </c>
      <c r="C125" s="9">
        <v>-109.40712634026301</v>
      </c>
      <c r="D125" s="9" t="s">
        <v>10</v>
      </c>
      <c r="E125" s="9" t="s">
        <v>96</v>
      </c>
      <c r="F125" s="72" t="s">
        <v>10365</v>
      </c>
      <c r="G125" s="72" t="s">
        <v>5197</v>
      </c>
      <c r="H125" s="9" t="s">
        <v>10008</v>
      </c>
      <c r="I125" s="44" t="s">
        <v>10354</v>
      </c>
      <c r="J125" s="168" t="s">
        <v>4621</v>
      </c>
      <c r="K125" s="9" t="s">
        <v>95</v>
      </c>
      <c r="L125" s="9">
        <v>7</v>
      </c>
      <c r="M125" s="9">
        <v>0.35</v>
      </c>
      <c r="N125" s="9">
        <v>0.114298305499899</v>
      </c>
      <c r="O125" s="9">
        <v>0.69200082502010596</v>
      </c>
      <c r="P125" s="159" t="s">
        <v>10379</v>
      </c>
      <c r="Q125" s="159" t="s">
        <v>4537</v>
      </c>
      <c r="R125" s="154" t="s">
        <v>4448</v>
      </c>
      <c r="S125" s="154" t="s">
        <v>4448</v>
      </c>
      <c r="T125" s="154" t="s">
        <v>4448</v>
      </c>
      <c r="U125" s="154" t="s">
        <v>4448</v>
      </c>
      <c r="V125" s="185"/>
      <c r="W125" s="67"/>
      <c r="X125" s="67"/>
      <c r="Y125" s="67"/>
      <c r="AB125" s="9">
        <v>0.96</v>
      </c>
      <c r="AC125" s="9">
        <v>0</v>
      </c>
      <c r="AD125" s="9">
        <v>-25.328573148118199</v>
      </c>
      <c r="AE125" s="9" t="s">
        <v>10</v>
      </c>
      <c r="AF125" s="9" t="s">
        <v>1546</v>
      </c>
      <c r="AG125" s="72" t="s">
        <v>5195</v>
      </c>
      <c r="AH125" s="72" t="s">
        <v>5198</v>
      </c>
      <c r="AI125" s="9" t="s">
        <v>10066</v>
      </c>
      <c r="AJ125" s="9"/>
      <c r="AK125" s="168" t="s">
        <v>4683</v>
      </c>
      <c r="AL125" s="9" t="s">
        <v>1106</v>
      </c>
      <c r="AM125" s="9">
        <v>5</v>
      </c>
      <c r="AN125" s="9">
        <v>0.96</v>
      </c>
      <c r="AO125" s="10" t="s">
        <v>129</v>
      </c>
      <c r="AP125" s="43" t="s">
        <v>130</v>
      </c>
      <c r="AQ125" s="156" t="s">
        <v>79</v>
      </c>
      <c r="AR125" s="186" t="s">
        <v>4554</v>
      </c>
      <c r="AS125" s="153" t="s">
        <v>4523</v>
      </c>
      <c r="AT125" s="153" t="s">
        <v>4448</v>
      </c>
      <c r="AU125" s="153" t="s">
        <v>4465</v>
      </c>
      <c r="AV125" s="153" t="s">
        <v>4526</v>
      </c>
      <c r="AW125" s="184" t="s">
        <v>5173</v>
      </c>
    </row>
    <row r="126" spans="1:52">
      <c r="A126" s="9">
        <f>1-0.08</f>
        <v>0.92</v>
      </c>
      <c r="B126" s="9">
        <v>0</v>
      </c>
      <c r="C126" s="9">
        <v>-44.303508508891298</v>
      </c>
      <c r="D126" s="9" t="s">
        <v>13</v>
      </c>
      <c r="E126" s="9" t="s">
        <v>96</v>
      </c>
      <c r="F126" s="72" t="s">
        <v>10365</v>
      </c>
      <c r="G126" s="74" t="s">
        <v>5197</v>
      </c>
      <c r="H126" s="9" t="s">
        <v>10008</v>
      </c>
      <c r="I126" s="44" t="s">
        <v>10354</v>
      </c>
      <c r="J126" s="168"/>
      <c r="K126" s="9" t="s">
        <v>95</v>
      </c>
      <c r="L126" s="9">
        <v>7</v>
      </c>
      <c r="M126" s="9">
        <v>0.08</v>
      </c>
      <c r="N126" s="9">
        <v>9.2151622807254401E-3</v>
      </c>
      <c r="O126" s="9">
        <v>0.44842240317529097</v>
      </c>
      <c r="P126" s="159"/>
      <c r="Q126" s="159"/>
      <c r="R126" s="154"/>
      <c r="S126" s="154"/>
      <c r="T126" s="154"/>
      <c r="U126" s="154"/>
      <c r="V126" s="185"/>
      <c r="W126" s="67"/>
      <c r="X126" s="67"/>
      <c r="Y126" s="67"/>
      <c r="AB126" s="9">
        <v>0.4</v>
      </c>
      <c r="AC126" s="9">
        <v>0</v>
      </c>
      <c r="AD126" s="9">
        <v>-49.379572349637897</v>
      </c>
      <c r="AE126" s="9" t="s">
        <v>13</v>
      </c>
      <c r="AF126" s="9" t="s">
        <v>1546</v>
      </c>
      <c r="AG126" s="72" t="s">
        <v>5195</v>
      </c>
      <c r="AH126" s="72" t="s">
        <v>5198</v>
      </c>
      <c r="AI126" s="9" t="s">
        <v>10066</v>
      </c>
      <c r="AJ126" s="9"/>
      <c r="AK126" s="168"/>
      <c r="AL126" s="9" t="s">
        <v>1106</v>
      </c>
      <c r="AM126" s="9">
        <v>5</v>
      </c>
      <c r="AN126" s="9">
        <v>0.4</v>
      </c>
      <c r="AO126" s="10" t="s">
        <v>802</v>
      </c>
      <c r="AP126" s="44">
        <v>0.76927571872398703</v>
      </c>
      <c r="AQ126" s="185"/>
      <c r="AR126" s="159"/>
      <c r="AS126" s="154"/>
      <c r="AT126" s="154"/>
      <c r="AU126" s="154"/>
      <c r="AV126" s="154"/>
      <c r="AW126" s="154"/>
    </row>
    <row r="127" spans="1:52">
      <c r="A127" s="42">
        <f>1-0.48</f>
        <v>0.52</v>
      </c>
      <c r="B127" s="42">
        <v>0</v>
      </c>
      <c r="C127" s="42">
        <v>-964.20212395859505</v>
      </c>
      <c r="D127" s="42" t="s">
        <v>14</v>
      </c>
      <c r="E127" s="42" t="s">
        <v>96</v>
      </c>
      <c r="F127" s="72" t="s">
        <v>10365</v>
      </c>
      <c r="G127" s="74" t="s">
        <v>5197</v>
      </c>
      <c r="H127" s="9" t="s">
        <v>10008</v>
      </c>
      <c r="I127" s="44" t="s">
        <v>10354</v>
      </c>
      <c r="J127" s="168"/>
      <c r="K127" s="42" t="s">
        <v>95</v>
      </c>
      <c r="L127" s="42">
        <v>16</v>
      </c>
      <c r="M127" s="42">
        <v>0.48</v>
      </c>
      <c r="N127" s="42">
        <v>0.26400976338675702</v>
      </c>
      <c r="O127" s="42">
        <v>0.70373454383461898</v>
      </c>
      <c r="P127" s="159"/>
      <c r="Q127" s="159"/>
      <c r="R127" s="154"/>
      <c r="S127" s="154"/>
      <c r="T127" s="154"/>
      <c r="U127" s="154"/>
      <c r="V127" s="185"/>
      <c r="W127" s="67"/>
      <c r="X127" s="67"/>
      <c r="Y127" s="67"/>
      <c r="AB127" s="9">
        <v>0.31</v>
      </c>
      <c r="AC127" s="9">
        <v>0</v>
      </c>
      <c r="AD127" s="9">
        <v>-560.36904262167502</v>
      </c>
      <c r="AE127" s="9" t="s">
        <v>14</v>
      </c>
      <c r="AF127" s="9" t="s">
        <v>1546</v>
      </c>
      <c r="AG127" s="72" t="s">
        <v>5195</v>
      </c>
      <c r="AH127" s="72" t="s">
        <v>5198</v>
      </c>
      <c r="AI127" s="9" t="s">
        <v>10066</v>
      </c>
      <c r="AJ127" s="9"/>
      <c r="AK127" s="168"/>
      <c r="AL127" s="9" t="s">
        <v>1106</v>
      </c>
      <c r="AM127" s="9">
        <v>16</v>
      </c>
      <c r="AN127" s="9">
        <v>0.31</v>
      </c>
      <c r="AO127" s="10" t="s">
        <v>860</v>
      </c>
      <c r="AP127" s="43" t="s">
        <v>861</v>
      </c>
      <c r="AQ127" s="185"/>
      <c r="AR127" s="159"/>
      <c r="AS127" s="154"/>
      <c r="AT127" s="154"/>
      <c r="AU127" s="154"/>
      <c r="AV127" s="154"/>
      <c r="AW127" s="154"/>
    </row>
    <row r="128" spans="1:52" ht="16" customHeight="1">
      <c r="A128" s="3"/>
      <c r="B128" s="3"/>
      <c r="C128" s="3"/>
      <c r="D128" s="3"/>
      <c r="E128" s="3"/>
      <c r="F128" s="73"/>
      <c r="G128" s="73"/>
      <c r="H128" s="3"/>
      <c r="I128" s="3"/>
      <c r="J128" s="3"/>
      <c r="K128" s="3"/>
      <c r="L128" s="3"/>
      <c r="M128" s="3"/>
      <c r="N128" s="3"/>
      <c r="O128" s="27"/>
      <c r="P128" s="28"/>
      <c r="Q128" s="40"/>
      <c r="R128" s="40"/>
      <c r="S128" s="40"/>
      <c r="T128" s="40"/>
      <c r="U128" s="40"/>
      <c r="V128" s="40"/>
      <c r="W128" s="40"/>
      <c r="X128" s="40"/>
      <c r="Y128" s="40"/>
      <c r="AB128" s="49">
        <f>1-0.04</f>
        <v>0.96</v>
      </c>
      <c r="AC128" s="49">
        <v>0</v>
      </c>
      <c r="AD128" s="49">
        <v>-85.686131920352807</v>
      </c>
      <c r="AE128" s="49" t="s">
        <v>10</v>
      </c>
      <c r="AF128" s="49" t="s">
        <v>647</v>
      </c>
      <c r="AG128" s="74" t="s">
        <v>5195</v>
      </c>
      <c r="AH128" s="74" t="s">
        <v>5197</v>
      </c>
      <c r="AI128" s="49" t="s">
        <v>10315</v>
      </c>
      <c r="AJ128" s="117" t="s">
        <v>10354</v>
      </c>
      <c r="AK128" s="173" t="s">
        <v>4963</v>
      </c>
      <c r="AL128" s="49" t="s">
        <v>383</v>
      </c>
      <c r="AM128" s="49">
        <v>6</v>
      </c>
      <c r="AN128" s="49">
        <v>0.04</v>
      </c>
      <c r="AO128" s="49">
        <v>2.2328257890698502E-3</v>
      </c>
      <c r="AP128" s="112" t="s">
        <v>648</v>
      </c>
      <c r="AQ128" s="153" t="s">
        <v>4431</v>
      </c>
      <c r="AR128" s="158" t="s">
        <v>4552</v>
      </c>
      <c r="AS128" s="153" t="s">
        <v>4448</v>
      </c>
      <c r="AT128" s="153" t="s">
        <v>4448</v>
      </c>
      <c r="AU128" s="153" t="s">
        <v>4448</v>
      </c>
      <c r="AV128" s="153" t="s">
        <v>4448</v>
      </c>
      <c r="AW128" s="154"/>
    </row>
    <row r="129" spans="1:49">
      <c r="A129" s="9">
        <v>0.66</v>
      </c>
      <c r="B129" s="9">
        <v>0</v>
      </c>
      <c r="C129" s="9">
        <v>-107.776871369426</v>
      </c>
      <c r="D129" s="9" t="s">
        <v>10</v>
      </c>
      <c r="E129" s="9" t="s">
        <v>1121</v>
      </c>
      <c r="F129" s="72" t="s">
        <v>5195</v>
      </c>
      <c r="G129" s="72" t="s">
        <v>5197</v>
      </c>
      <c r="H129" s="9" t="s">
        <v>10016</v>
      </c>
      <c r="I129" s="9"/>
      <c r="J129" s="168" t="s">
        <v>4627</v>
      </c>
      <c r="K129" s="9" t="s">
        <v>1106</v>
      </c>
      <c r="L129" s="9">
        <v>5</v>
      </c>
      <c r="M129" s="9">
        <v>0.66</v>
      </c>
      <c r="N129" s="10" t="s">
        <v>778</v>
      </c>
      <c r="O129" s="43" t="s">
        <v>779</v>
      </c>
      <c r="P129" s="164" t="s">
        <v>78</v>
      </c>
      <c r="Q129" s="164" t="s">
        <v>4553</v>
      </c>
      <c r="R129" s="156" t="s">
        <v>4503</v>
      </c>
      <c r="S129" s="156" t="s">
        <v>4448</v>
      </c>
      <c r="T129" s="156" t="s">
        <v>4466</v>
      </c>
      <c r="U129" s="156" t="s">
        <v>4440</v>
      </c>
      <c r="V129" s="189" t="s">
        <v>5168</v>
      </c>
      <c r="W129" s="67"/>
      <c r="X129" s="67"/>
      <c r="Y129" s="67"/>
      <c r="AB129" s="9">
        <f>1-0.37</f>
        <v>0.63</v>
      </c>
      <c r="AC129" s="9">
        <v>0</v>
      </c>
      <c r="AD129" s="9">
        <v>-63.7295211068868</v>
      </c>
      <c r="AE129" s="9" t="s">
        <v>13</v>
      </c>
      <c r="AF129" s="9" t="s">
        <v>647</v>
      </c>
      <c r="AG129" s="72" t="s">
        <v>5195</v>
      </c>
      <c r="AH129" s="72" t="s">
        <v>5197</v>
      </c>
      <c r="AI129" s="9" t="s">
        <v>10315</v>
      </c>
      <c r="AJ129" s="44" t="s">
        <v>10354</v>
      </c>
      <c r="AK129" s="168"/>
      <c r="AL129" s="9" t="s">
        <v>383</v>
      </c>
      <c r="AM129" s="9">
        <v>5</v>
      </c>
      <c r="AN129" s="9">
        <v>0.37</v>
      </c>
      <c r="AO129" s="10" t="s">
        <v>268</v>
      </c>
      <c r="AP129" s="10" t="s">
        <v>269</v>
      </c>
      <c r="AQ129" s="154"/>
      <c r="AR129" s="159"/>
      <c r="AS129" s="154"/>
      <c r="AT129" s="154"/>
      <c r="AU129" s="154"/>
      <c r="AV129" s="154"/>
      <c r="AW129" s="154"/>
    </row>
    <row r="130" spans="1:49">
      <c r="A130" s="9">
        <v>0.68</v>
      </c>
      <c r="B130" s="9">
        <v>0</v>
      </c>
      <c r="C130" s="9">
        <v>-65.144193989315795</v>
      </c>
      <c r="D130" s="9" t="s">
        <v>13</v>
      </c>
      <c r="E130" s="9" t="s">
        <v>1121</v>
      </c>
      <c r="F130" s="72" t="s">
        <v>5195</v>
      </c>
      <c r="G130" s="72" t="s">
        <v>5197</v>
      </c>
      <c r="H130" s="9" t="s">
        <v>10016</v>
      </c>
      <c r="I130" s="9"/>
      <c r="J130" s="168"/>
      <c r="K130" s="9" t="s">
        <v>1106</v>
      </c>
      <c r="L130" s="9">
        <v>6</v>
      </c>
      <c r="M130" s="9">
        <v>0.68</v>
      </c>
      <c r="N130" s="10" t="s">
        <v>1122</v>
      </c>
      <c r="O130" s="43" t="s">
        <v>1123</v>
      </c>
      <c r="P130" s="165"/>
      <c r="Q130" s="165"/>
      <c r="R130" s="185"/>
      <c r="S130" s="185"/>
      <c r="T130" s="185"/>
      <c r="U130" s="185"/>
      <c r="V130" s="185"/>
      <c r="W130" s="67"/>
      <c r="X130" s="67"/>
      <c r="Y130" s="67"/>
      <c r="AB130" s="42">
        <f>1-0.78</f>
        <v>0.21999999999999997</v>
      </c>
      <c r="AC130" s="42">
        <v>0</v>
      </c>
      <c r="AD130" s="42">
        <v>-427.89767690809799</v>
      </c>
      <c r="AE130" s="42" t="s">
        <v>14</v>
      </c>
      <c r="AF130" s="42" t="s">
        <v>647</v>
      </c>
      <c r="AG130" s="115" t="s">
        <v>5195</v>
      </c>
      <c r="AH130" s="115" t="s">
        <v>5197</v>
      </c>
      <c r="AI130" s="42" t="s">
        <v>10315</v>
      </c>
      <c r="AJ130" s="116" t="s">
        <v>10354</v>
      </c>
      <c r="AK130" s="175"/>
      <c r="AL130" s="42" t="s">
        <v>383</v>
      </c>
      <c r="AM130" s="42">
        <v>16</v>
      </c>
      <c r="AN130" s="42">
        <v>0.78</v>
      </c>
      <c r="AO130" s="114" t="s">
        <v>450</v>
      </c>
      <c r="AP130" s="42">
        <v>0.91595245987187102</v>
      </c>
      <c r="AQ130" s="155"/>
      <c r="AR130" s="160"/>
      <c r="AS130" s="155"/>
      <c r="AT130" s="155"/>
      <c r="AU130" s="155"/>
      <c r="AV130" s="155"/>
      <c r="AW130" s="154"/>
    </row>
    <row r="131" spans="1:49">
      <c r="A131" s="9">
        <v>0.89</v>
      </c>
      <c r="B131" s="9">
        <v>0</v>
      </c>
      <c r="C131" s="9">
        <v>-285.69541612230103</v>
      </c>
      <c r="D131" s="9" t="s">
        <v>14</v>
      </c>
      <c r="E131" s="9" t="s">
        <v>1121</v>
      </c>
      <c r="F131" s="72" t="s">
        <v>5195</v>
      </c>
      <c r="G131" s="72" t="s">
        <v>5197</v>
      </c>
      <c r="H131" s="9" t="s">
        <v>10016</v>
      </c>
      <c r="I131" s="9"/>
      <c r="J131" s="168"/>
      <c r="K131" s="9" t="s">
        <v>1106</v>
      </c>
      <c r="L131" s="9">
        <v>16</v>
      </c>
      <c r="M131" s="9">
        <v>0.89</v>
      </c>
      <c r="N131" s="10" t="s">
        <v>159</v>
      </c>
      <c r="O131" s="43" t="s">
        <v>160</v>
      </c>
      <c r="P131" s="165"/>
      <c r="Q131" s="165"/>
      <c r="R131" s="185"/>
      <c r="S131" s="185"/>
      <c r="T131" s="185"/>
      <c r="U131" s="185"/>
      <c r="V131" s="185"/>
      <c r="W131" s="67"/>
      <c r="X131" s="67"/>
      <c r="Y131" s="67"/>
      <c r="AB131" s="9">
        <f>1-0.04</f>
        <v>0.96</v>
      </c>
      <c r="AC131" s="9">
        <v>0</v>
      </c>
      <c r="AD131" s="9">
        <v>-86.845983051163003</v>
      </c>
      <c r="AE131" s="9" t="s">
        <v>10</v>
      </c>
      <c r="AF131" s="9" t="s">
        <v>423</v>
      </c>
      <c r="AG131" s="72" t="s">
        <v>5195</v>
      </c>
      <c r="AH131" s="72" t="s">
        <v>5197</v>
      </c>
      <c r="AI131" s="9" t="s">
        <v>10325</v>
      </c>
      <c r="AJ131" s="44" t="s">
        <v>10354</v>
      </c>
      <c r="AK131" s="168" t="s">
        <v>5016</v>
      </c>
      <c r="AL131" s="9" t="s">
        <v>383</v>
      </c>
      <c r="AM131" s="9">
        <v>7</v>
      </c>
      <c r="AN131" s="9">
        <v>0.04</v>
      </c>
      <c r="AO131" s="9">
        <v>2.5607630114109201E-3</v>
      </c>
      <c r="AP131" s="10" t="s">
        <v>424</v>
      </c>
      <c r="AQ131" s="186" t="s">
        <v>10375</v>
      </c>
      <c r="AR131" s="159" t="s">
        <v>4537</v>
      </c>
      <c r="AS131" s="154" t="s">
        <v>4448</v>
      </c>
      <c r="AT131" s="154" t="s">
        <v>4448</v>
      </c>
      <c r="AU131" s="154" t="s">
        <v>4448</v>
      </c>
      <c r="AV131" s="154" t="s">
        <v>4448</v>
      </c>
      <c r="AW131" s="154"/>
    </row>
    <row r="132" spans="1:49" ht="16" customHeight="1">
      <c r="A132" s="49">
        <f>1-0.33</f>
        <v>0.66999999999999993</v>
      </c>
      <c r="B132" s="49">
        <v>0</v>
      </c>
      <c r="C132" s="49">
        <v>-83.633965835538405</v>
      </c>
      <c r="D132" s="49" t="s">
        <v>10</v>
      </c>
      <c r="E132" s="49" t="s">
        <v>1391</v>
      </c>
      <c r="F132" s="74" t="s">
        <v>5198</v>
      </c>
      <c r="G132" s="74" t="s">
        <v>5196</v>
      </c>
      <c r="H132" s="49" t="s">
        <v>10095</v>
      </c>
      <c r="I132" s="117" t="s">
        <v>10354</v>
      </c>
      <c r="J132" s="173" t="s">
        <v>4718</v>
      </c>
      <c r="K132" s="49" t="s">
        <v>1106</v>
      </c>
      <c r="L132" s="49">
        <v>5</v>
      </c>
      <c r="M132" s="49">
        <v>0.33</v>
      </c>
      <c r="N132" s="49">
        <v>8.5240502451157801E-2</v>
      </c>
      <c r="O132" s="113" t="s">
        <v>1392</v>
      </c>
      <c r="P132" s="164" t="s">
        <v>87</v>
      </c>
      <c r="Q132" s="158" t="s">
        <v>4553</v>
      </c>
      <c r="R132" s="153" t="s">
        <v>4448</v>
      </c>
      <c r="S132" s="153" t="s">
        <v>4448</v>
      </c>
      <c r="T132" s="153" t="s">
        <v>4448</v>
      </c>
      <c r="U132" s="153" t="s">
        <v>4448</v>
      </c>
      <c r="V132" s="185"/>
      <c r="W132" s="67"/>
      <c r="X132" s="67"/>
      <c r="Y132" s="67"/>
      <c r="AB132" s="9">
        <f>1-0.07</f>
        <v>0.92999999999999994</v>
      </c>
      <c r="AC132" s="9">
        <v>0</v>
      </c>
      <c r="AD132" s="9">
        <v>-59.664586400340198</v>
      </c>
      <c r="AE132" s="9" t="s">
        <v>13</v>
      </c>
      <c r="AF132" s="9" t="s">
        <v>423</v>
      </c>
      <c r="AG132" s="72" t="s">
        <v>5195</v>
      </c>
      <c r="AH132" s="72" t="s">
        <v>5197</v>
      </c>
      <c r="AI132" s="9" t="s">
        <v>10325</v>
      </c>
      <c r="AJ132" s="44" t="s">
        <v>10354</v>
      </c>
      <c r="AK132" s="168"/>
      <c r="AL132" s="9" t="s">
        <v>383</v>
      </c>
      <c r="AM132" s="9">
        <v>6</v>
      </c>
      <c r="AN132" s="9">
        <v>7.0000000000000007E-2</v>
      </c>
      <c r="AO132" s="9">
        <v>6.3652686117132004E-3</v>
      </c>
      <c r="AP132" s="10" t="s">
        <v>338</v>
      </c>
      <c r="AQ132" s="159"/>
      <c r="AR132" s="159"/>
      <c r="AS132" s="154"/>
      <c r="AT132" s="154"/>
      <c r="AU132" s="154"/>
      <c r="AV132" s="154"/>
      <c r="AW132" s="154"/>
    </row>
    <row r="133" spans="1:49">
      <c r="A133" s="9">
        <f>1-0.11</f>
        <v>0.89</v>
      </c>
      <c r="B133" s="9">
        <v>0</v>
      </c>
      <c r="C133" s="9">
        <v>-33.842935644896599</v>
      </c>
      <c r="D133" s="9" t="s">
        <v>13</v>
      </c>
      <c r="E133" s="9" t="s">
        <v>1391</v>
      </c>
      <c r="F133" s="72" t="s">
        <v>5198</v>
      </c>
      <c r="G133" s="72" t="s">
        <v>5196</v>
      </c>
      <c r="H133" s="9" t="s">
        <v>10095</v>
      </c>
      <c r="I133" s="44" t="s">
        <v>10354</v>
      </c>
      <c r="J133" s="168"/>
      <c r="K133" s="9" t="s">
        <v>1106</v>
      </c>
      <c r="L133" s="9">
        <v>6</v>
      </c>
      <c r="M133" s="9">
        <v>0.11</v>
      </c>
      <c r="N133" s="10" t="s">
        <v>534</v>
      </c>
      <c r="O133" s="43" t="s">
        <v>535</v>
      </c>
      <c r="P133" s="165"/>
      <c r="Q133" s="159"/>
      <c r="R133" s="154"/>
      <c r="S133" s="154"/>
      <c r="T133" s="154"/>
      <c r="U133" s="154"/>
      <c r="V133" s="185"/>
      <c r="W133" s="67"/>
      <c r="X133" s="67"/>
      <c r="Y133" s="67"/>
      <c r="AB133" s="9">
        <f>1-0.49</f>
        <v>0.51</v>
      </c>
      <c r="AC133" s="9">
        <v>0</v>
      </c>
      <c r="AD133" s="9">
        <v>-957.18071453902598</v>
      </c>
      <c r="AE133" s="9" t="s">
        <v>14</v>
      </c>
      <c r="AF133" s="9" t="s">
        <v>423</v>
      </c>
      <c r="AG133" s="72" t="s">
        <v>5195</v>
      </c>
      <c r="AH133" s="72" t="s">
        <v>5197</v>
      </c>
      <c r="AI133" s="9" t="s">
        <v>10325</v>
      </c>
      <c r="AJ133" s="44" t="s">
        <v>10354</v>
      </c>
      <c r="AK133" s="168"/>
      <c r="AL133" s="9" t="s">
        <v>383</v>
      </c>
      <c r="AM133" s="9">
        <v>16</v>
      </c>
      <c r="AN133" s="9">
        <v>0.49</v>
      </c>
      <c r="AO133" s="10" t="s">
        <v>393</v>
      </c>
      <c r="AP133" s="10" t="s">
        <v>394</v>
      </c>
      <c r="AQ133" s="159"/>
      <c r="AR133" s="159"/>
      <c r="AS133" s="154"/>
      <c r="AT133" s="154"/>
      <c r="AU133" s="154"/>
      <c r="AV133" s="154"/>
      <c r="AW133" s="154"/>
    </row>
    <row r="134" spans="1:49">
      <c r="A134" s="42">
        <f>1-0.85</f>
        <v>0.15000000000000002</v>
      </c>
      <c r="B134" s="42">
        <v>0</v>
      </c>
      <c r="C134" s="42">
        <v>-620.14199693177204</v>
      </c>
      <c r="D134" s="42" t="s">
        <v>14</v>
      </c>
      <c r="E134" s="42" t="s">
        <v>1391</v>
      </c>
      <c r="F134" s="115" t="s">
        <v>5198</v>
      </c>
      <c r="G134" s="115" t="s">
        <v>5196</v>
      </c>
      <c r="H134" s="42" t="s">
        <v>10095</v>
      </c>
      <c r="I134" s="116" t="s">
        <v>10354</v>
      </c>
      <c r="J134" s="175"/>
      <c r="K134" s="42" t="s">
        <v>1106</v>
      </c>
      <c r="L134" s="42">
        <v>16</v>
      </c>
      <c r="M134" s="42">
        <v>0.85</v>
      </c>
      <c r="N134" s="114" t="s">
        <v>287</v>
      </c>
      <c r="O134" s="118" t="s">
        <v>288</v>
      </c>
      <c r="P134" s="166"/>
      <c r="Q134" s="160"/>
      <c r="R134" s="155"/>
      <c r="S134" s="155"/>
      <c r="T134" s="155"/>
      <c r="U134" s="155"/>
      <c r="V134" s="185"/>
      <c r="AB134" s="49">
        <f>1-0.03</f>
        <v>0.97</v>
      </c>
      <c r="AC134" s="49">
        <v>0</v>
      </c>
      <c r="AD134" s="49">
        <v>-19.014779345474398</v>
      </c>
      <c r="AE134" s="49" t="s">
        <v>10</v>
      </c>
      <c r="AF134" s="49" t="s">
        <v>483</v>
      </c>
      <c r="AG134" s="74" t="s">
        <v>5195</v>
      </c>
      <c r="AH134" s="74" t="s">
        <v>5197</v>
      </c>
      <c r="AI134" s="49" t="s">
        <v>10261</v>
      </c>
      <c r="AJ134" s="117" t="s">
        <v>10354</v>
      </c>
      <c r="AK134" s="173" t="s">
        <v>5017</v>
      </c>
      <c r="AL134" s="49" t="s">
        <v>383</v>
      </c>
      <c r="AM134" s="49">
        <v>5</v>
      </c>
      <c r="AN134" s="49">
        <v>0.03</v>
      </c>
      <c r="AO134" s="49">
        <v>1.0891059181564499E-3</v>
      </c>
      <c r="AP134" s="112" t="s">
        <v>484</v>
      </c>
      <c r="AQ134" s="158" t="s">
        <v>10375</v>
      </c>
      <c r="AR134" s="158" t="s">
        <v>4553</v>
      </c>
      <c r="AS134" s="153" t="s">
        <v>4448</v>
      </c>
      <c r="AT134" s="153" t="s">
        <v>4448</v>
      </c>
      <c r="AU134" s="153" t="s">
        <v>4448</v>
      </c>
      <c r="AV134" s="153" t="s">
        <v>4448</v>
      </c>
      <c r="AW134" s="154"/>
    </row>
    <row r="135" spans="1:49" ht="16" customHeight="1">
      <c r="A135" s="9">
        <f>1-0.31</f>
        <v>0.69</v>
      </c>
      <c r="B135" s="9">
        <v>0</v>
      </c>
      <c r="C135" s="9">
        <v>-53.887271914689002</v>
      </c>
      <c r="D135" s="9" t="s">
        <v>10</v>
      </c>
      <c r="E135" s="9" t="s">
        <v>1486</v>
      </c>
      <c r="F135" s="72" t="s">
        <v>5197</v>
      </c>
      <c r="G135" s="72" t="s">
        <v>5195</v>
      </c>
      <c r="H135" s="9" t="s">
        <v>10097</v>
      </c>
      <c r="I135" s="44" t="s">
        <v>10354</v>
      </c>
      <c r="J135" s="168" t="s">
        <v>4720</v>
      </c>
      <c r="K135" s="9" t="s">
        <v>1106</v>
      </c>
      <c r="L135" s="9">
        <v>5</v>
      </c>
      <c r="M135" s="9">
        <v>0.31</v>
      </c>
      <c r="N135" s="9">
        <v>7.6718520653767205E-2</v>
      </c>
      <c r="O135" s="43" t="s">
        <v>278</v>
      </c>
      <c r="P135" s="165" t="s">
        <v>87</v>
      </c>
      <c r="Q135" s="159" t="s">
        <v>4537</v>
      </c>
      <c r="R135" s="154" t="s">
        <v>4448</v>
      </c>
      <c r="S135" s="154" t="s">
        <v>4448</v>
      </c>
      <c r="T135" s="154" t="s">
        <v>4448</v>
      </c>
      <c r="U135" s="154" t="s">
        <v>4448</v>
      </c>
      <c r="V135" s="185"/>
      <c r="AB135" s="9">
        <f>1-0.05</f>
        <v>0.95</v>
      </c>
      <c r="AC135" s="9">
        <v>0</v>
      </c>
      <c r="AD135" s="9">
        <v>-24.333709759507901</v>
      </c>
      <c r="AE135" s="9" t="s">
        <v>13</v>
      </c>
      <c r="AF135" s="9" t="s">
        <v>483</v>
      </c>
      <c r="AG135" s="72" t="s">
        <v>5195</v>
      </c>
      <c r="AH135" s="72" t="s">
        <v>5197</v>
      </c>
      <c r="AI135" s="9" t="s">
        <v>10261</v>
      </c>
      <c r="AJ135" s="44" t="s">
        <v>10354</v>
      </c>
      <c r="AK135" s="168"/>
      <c r="AL135" s="9" t="s">
        <v>383</v>
      </c>
      <c r="AM135" s="9">
        <v>6</v>
      </c>
      <c r="AN135" s="9">
        <v>0.05</v>
      </c>
      <c r="AO135" s="9">
        <v>3.4029277060071599E-3</v>
      </c>
      <c r="AP135" s="10" t="s">
        <v>485</v>
      </c>
      <c r="AQ135" s="159"/>
      <c r="AR135" s="159"/>
      <c r="AS135" s="154"/>
      <c r="AT135" s="154"/>
      <c r="AU135" s="154"/>
      <c r="AV135" s="154"/>
      <c r="AW135" s="154"/>
    </row>
    <row r="136" spans="1:49">
      <c r="A136" s="9">
        <f>1-0.11</f>
        <v>0.89</v>
      </c>
      <c r="B136" s="9">
        <v>0</v>
      </c>
      <c r="C136" s="9">
        <v>-34.973381293596503</v>
      </c>
      <c r="D136" s="9" t="s">
        <v>13</v>
      </c>
      <c r="E136" s="9" t="s">
        <v>1486</v>
      </c>
      <c r="F136" s="72" t="s">
        <v>5197</v>
      </c>
      <c r="G136" s="72" t="s">
        <v>5195</v>
      </c>
      <c r="H136" s="9" t="s">
        <v>10097</v>
      </c>
      <c r="I136" s="44" t="s">
        <v>10354</v>
      </c>
      <c r="J136" s="168"/>
      <c r="K136" s="9" t="s">
        <v>1106</v>
      </c>
      <c r="L136" s="9">
        <v>6</v>
      </c>
      <c r="M136" s="9">
        <v>0.11</v>
      </c>
      <c r="N136" s="10" t="s">
        <v>534</v>
      </c>
      <c r="O136" s="43" t="s">
        <v>535</v>
      </c>
      <c r="P136" s="165"/>
      <c r="Q136" s="159"/>
      <c r="R136" s="154"/>
      <c r="S136" s="154"/>
      <c r="T136" s="154"/>
      <c r="U136" s="154"/>
      <c r="V136" s="185"/>
      <c r="AB136" s="42">
        <f>1-0.66</f>
        <v>0.33999999999999997</v>
      </c>
      <c r="AC136" s="42">
        <v>0</v>
      </c>
      <c r="AD136" s="42">
        <v>-688.85878615196498</v>
      </c>
      <c r="AE136" s="42" t="s">
        <v>14</v>
      </c>
      <c r="AF136" s="42" t="s">
        <v>483</v>
      </c>
      <c r="AG136" s="115" t="s">
        <v>5195</v>
      </c>
      <c r="AH136" s="115" t="s">
        <v>5197</v>
      </c>
      <c r="AI136" s="42" t="s">
        <v>10261</v>
      </c>
      <c r="AJ136" s="116" t="s">
        <v>10354</v>
      </c>
      <c r="AK136" s="175"/>
      <c r="AL136" s="42" t="s">
        <v>383</v>
      </c>
      <c r="AM136" s="42">
        <v>16</v>
      </c>
      <c r="AN136" s="42">
        <v>0.66</v>
      </c>
      <c r="AO136" s="114" t="s">
        <v>486</v>
      </c>
      <c r="AP136" s="114" t="s">
        <v>487</v>
      </c>
      <c r="AQ136" s="160"/>
      <c r="AR136" s="160"/>
      <c r="AS136" s="155"/>
      <c r="AT136" s="155"/>
      <c r="AU136" s="155"/>
      <c r="AV136" s="155"/>
      <c r="AW136" s="154"/>
    </row>
    <row r="137" spans="1:49">
      <c r="A137" s="9">
        <f>1-0.54</f>
        <v>0.45999999999999996</v>
      </c>
      <c r="B137" s="9">
        <v>0</v>
      </c>
      <c r="C137" s="9">
        <v>-472.39978787469101</v>
      </c>
      <c r="D137" s="9" t="s">
        <v>14</v>
      </c>
      <c r="E137" s="9" t="s">
        <v>1486</v>
      </c>
      <c r="F137" s="72" t="s">
        <v>5197</v>
      </c>
      <c r="G137" s="72" t="s">
        <v>5195</v>
      </c>
      <c r="H137" s="9" t="s">
        <v>10097</v>
      </c>
      <c r="I137" s="44" t="s">
        <v>10354</v>
      </c>
      <c r="J137" s="168"/>
      <c r="K137" s="9" t="s">
        <v>1106</v>
      </c>
      <c r="L137" s="9">
        <v>16</v>
      </c>
      <c r="M137" s="9">
        <v>0.54</v>
      </c>
      <c r="N137" s="10" t="s">
        <v>517</v>
      </c>
      <c r="O137" s="43" t="s">
        <v>518</v>
      </c>
      <c r="P137" s="165"/>
      <c r="Q137" s="159"/>
      <c r="R137" s="154"/>
      <c r="S137" s="154"/>
      <c r="T137" s="154"/>
      <c r="U137" s="154"/>
      <c r="V137" s="185"/>
      <c r="W137" s="67"/>
      <c r="X137" s="67"/>
      <c r="Y137" s="67"/>
      <c r="AB137" s="9">
        <f>1-0.03</f>
        <v>0.97</v>
      </c>
      <c r="AC137" s="9">
        <v>0</v>
      </c>
      <c r="AD137" s="9">
        <v>-57.536205152637002</v>
      </c>
      <c r="AE137" s="9" t="s">
        <v>10</v>
      </c>
      <c r="AF137" s="9" t="s">
        <v>662</v>
      </c>
      <c r="AG137" s="72" t="s">
        <v>5197</v>
      </c>
      <c r="AH137" s="72" t="s">
        <v>5198</v>
      </c>
      <c r="AI137" s="9" t="s">
        <v>10315</v>
      </c>
      <c r="AJ137" s="44" t="s">
        <v>10354</v>
      </c>
      <c r="AK137" s="168" t="s">
        <v>4996</v>
      </c>
      <c r="AL137" s="9" t="s">
        <v>383</v>
      </c>
      <c r="AM137" s="9">
        <v>5</v>
      </c>
      <c r="AN137" s="9">
        <v>0.03</v>
      </c>
      <c r="AO137" s="9">
        <v>1.0891059181564499E-3</v>
      </c>
      <c r="AP137" s="10" t="s">
        <v>484</v>
      </c>
      <c r="AQ137" s="159" t="s">
        <v>10375</v>
      </c>
      <c r="AR137" s="159" t="s">
        <v>4537</v>
      </c>
      <c r="AS137" s="154" t="s">
        <v>4448</v>
      </c>
      <c r="AT137" s="154" t="s">
        <v>4448</v>
      </c>
      <c r="AU137" s="154" t="s">
        <v>4448</v>
      </c>
      <c r="AV137" s="154" t="s">
        <v>4448</v>
      </c>
      <c r="AW137" s="154"/>
    </row>
    <row r="138" spans="1:49" ht="1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5"/>
      <c r="X138" s="125"/>
      <c r="Y138" s="125"/>
      <c r="AB138" s="9">
        <f>1-0.06</f>
        <v>0.94</v>
      </c>
      <c r="AC138" s="9">
        <v>0</v>
      </c>
      <c r="AD138" s="9">
        <v>-55.122301436184699</v>
      </c>
      <c r="AE138" s="9" t="s">
        <v>13</v>
      </c>
      <c r="AF138" s="9" t="s">
        <v>662</v>
      </c>
      <c r="AG138" s="72" t="s">
        <v>5197</v>
      </c>
      <c r="AH138" s="72" t="s">
        <v>5198</v>
      </c>
      <c r="AI138" s="9" t="s">
        <v>10315</v>
      </c>
      <c r="AJ138" s="44" t="s">
        <v>10354</v>
      </c>
      <c r="AK138" s="168"/>
      <c r="AL138" s="9" t="s">
        <v>383</v>
      </c>
      <c r="AM138" s="9">
        <v>7</v>
      </c>
      <c r="AN138" s="9">
        <v>0.06</v>
      </c>
      <c r="AO138" s="9">
        <v>5.4517680000993702E-3</v>
      </c>
      <c r="AP138" s="10" t="s">
        <v>663</v>
      </c>
      <c r="AQ138" s="159"/>
      <c r="AR138" s="159"/>
      <c r="AS138" s="154"/>
      <c r="AT138" s="154"/>
      <c r="AU138" s="154"/>
      <c r="AV138" s="154"/>
      <c r="AW138" s="154"/>
    </row>
    <row r="139" spans="1:49" ht="15" customHeight="1">
      <c r="A139" s="124" t="s">
        <v>10384</v>
      </c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5"/>
      <c r="W139" s="125"/>
      <c r="X139" s="125"/>
      <c r="Y139" s="125"/>
      <c r="AB139" s="9">
        <f>1-0.44</f>
        <v>0.56000000000000005</v>
      </c>
      <c r="AC139" s="9">
        <v>0</v>
      </c>
      <c r="AD139" s="9">
        <v>-482.12205118934401</v>
      </c>
      <c r="AE139" s="9" t="s">
        <v>14</v>
      </c>
      <c r="AF139" s="9" t="s">
        <v>662</v>
      </c>
      <c r="AG139" s="72" t="s">
        <v>5197</v>
      </c>
      <c r="AH139" s="72" t="s">
        <v>5198</v>
      </c>
      <c r="AI139" s="9" t="s">
        <v>10315</v>
      </c>
      <c r="AJ139" s="44" t="s">
        <v>10354</v>
      </c>
      <c r="AK139" s="168"/>
      <c r="AL139" s="9" t="s">
        <v>383</v>
      </c>
      <c r="AM139" s="9">
        <v>16</v>
      </c>
      <c r="AN139" s="9">
        <v>0.44</v>
      </c>
      <c r="AO139" s="10" t="s">
        <v>414</v>
      </c>
      <c r="AP139" s="10" t="s">
        <v>415</v>
      </c>
      <c r="AQ139" s="159"/>
      <c r="AR139" s="159"/>
      <c r="AS139" s="154"/>
      <c r="AT139" s="154"/>
      <c r="AU139" s="154"/>
      <c r="AV139" s="154"/>
      <c r="AW139" s="154"/>
    </row>
    <row r="140" spans="1:49" ht="15" customHeight="1">
      <c r="A140" s="9">
        <f>1-1</f>
        <v>0</v>
      </c>
      <c r="B140" s="9">
        <v>0</v>
      </c>
      <c r="C140" s="9">
        <v>-9.9121223769586901</v>
      </c>
      <c r="D140" s="9" t="s">
        <v>13</v>
      </c>
      <c r="E140" s="9" t="s">
        <v>1506</v>
      </c>
      <c r="F140" s="72" t="s">
        <v>5198</v>
      </c>
      <c r="G140" s="72" t="s">
        <v>5196</v>
      </c>
      <c r="H140" s="9" t="s">
        <v>10094</v>
      </c>
      <c r="I140" s="44" t="s">
        <v>10354</v>
      </c>
      <c r="J140" s="168" t="s">
        <v>4716</v>
      </c>
      <c r="K140" s="9" t="s">
        <v>1106</v>
      </c>
      <c r="L140" s="9">
        <v>5</v>
      </c>
      <c r="M140" s="9">
        <v>1</v>
      </c>
      <c r="N140" s="10" t="s">
        <v>343</v>
      </c>
      <c r="O140" s="44">
        <v>1</v>
      </c>
      <c r="P140" s="164" t="s">
        <v>84</v>
      </c>
      <c r="Q140" s="186" t="s">
        <v>4537</v>
      </c>
      <c r="R140" s="184" t="s">
        <v>4534</v>
      </c>
      <c r="S140" s="184" t="s">
        <v>4512</v>
      </c>
      <c r="T140" s="184" t="s">
        <v>4535</v>
      </c>
      <c r="U140" s="184" t="s">
        <v>4448</v>
      </c>
      <c r="V140" s="154" t="s">
        <v>5178</v>
      </c>
      <c r="W140" s="67"/>
      <c r="X140" s="67"/>
      <c r="Y140" s="67"/>
      <c r="AB140" s="49">
        <f>1-0</f>
        <v>1</v>
      </c>
      <c r="AC140" s="49">
        <v>0</v>
      </c>
      <c r="AD140" s="49">
        <v>-19.014251390458501</v>
      </c>
      <c r="AE140" s="49" t="s">
        <v>10</v>
      </c>
      <c r="AF140" s="49" t="s">
        <v>1072</v>
      </c>
      <c r="AG140" s="74" t="s">
        <v>5196</v>
      </c>
      <c r="AH140" s="74" t="s">
        <v>5198</v>
      </c>
      <c r="AI140" s="49" t="s">
        <v>10059</v>
      </c>
      <c r="AJ140" s="117" t="s">
        <v>10354</v>
      </c>
      <c r="AK140" s="49"/>
      <c r="AL140" s="128" t="s">
        <v>10380</v>
      </c>
      <c r="AM140" s="49">
        <v>6</v>
      </c>
      <c r="AN140" s="49">
        <v>0</v>
      </c>
      <c r="AO140" s="49">
        <v>0</v>
      </c>
      <c r="AP140" s="112" t="s">
        <v>109</v>
      </c>
      <c r="AQ140" s="158" t="s">
        <v>85</v>
      </c>
      <c r="AR140" s="158" t="s">
        <v>4552</v>
      </c>
      <c r="AS140" s="156" t="s">
        <v>4448</v>
      </c>
      <c r="AT140" s="156" t="s">
        <v>4448</v>
      </c>
      <c r="AU140" s="156" t="s">
        <v>4448</v>
      </c>
      <c r="AV140" s="156" t="s">
        <v>4448</v>
      </c>
      <c r="AW140" s="154"/>
    </row>
    <row r="141" spans="1:49">
      <c r="A141" s="9">
        <f>1-0.36</f>
        <v>0.64</v>
      </c>
      <c r="B141" s="9">
        <v>0</v>
      </c>
      <c r="C141" s="9">
        <v>-567.24049137426505</v>
      </c>
      <c r="D141" s="9" t="s">
        <v>14</v>
      </c>
      <c r="E141" s="9" t="s">
        <v>1506</v>
      </c>
      <c r="F141" s="72" t="s">
        <v>5198</v>
      </c>
      <c r="G141" s="72" t="s">
        <v>5196</v>
      </c>
      <c r="H141" s="9" t="s">
        <v>10094</v>
      </c>
      <c r="I141" s="44" t="s">
        <v>10354</v>
      </c>
      <c r="J141" s="175"/>
      <c r="K141" s="9" t="s">
        <v>1106</v>
      </c>
      <c r="L141" s="9">
        <v>16</v>
      </c>
      <c r="M141" s="9">
        <v>0.36</v>
      </c>
      <c r="N141" s="10" t="s">
        <v>252</v>
      </c>
      <c r="O141" s="43" t="s">
        <v>253</v>
      </c>
      <c r="P141" s="165"/>
      <c r="Q141" s="159"/>
      <c r="R141" s="154"/>
      <c r="S141" s="154"/>
      <c r="T141" s="154"/>
      <c r="U141" s="154"/>
      <c r="V141" s="154"/>
      <c r="W141" s="67"/>
      <c r="X141" s="67"/>
      <c r="Y141" s="67"/>
      <c r="AB141" s="42">
        <f>1-0.51</f>
        <v>0.49</v>
      </c>
      <c r="AC141" s="42">
        <v>0</v>
      </c>
      <c r="AD141" s="42">
        <v>-595.85509658601404</v>
      </c>
      <c r="AE141" s="42" t="s">
        <v>14</v>
      </c>
      <c r="AF141" s="42" t="s">
        <v>1072</v>
      </c>
      <c r="AG141" s="115" t="s">
        <v>5196</v>
      </c>
      <c r="AH141" s="115" t="s">
        <v>5198</v>
      </c>
      <c r="AI141" s="42" t="s">
        <v>10059</v>
      </c>
      <c r="AJ141" s="116" t="s">
        <v>10354</v>
      </c>
      <c r="AK141" s="42"/>
      <c r="AL141" s="129" t="s">
        <v>1066</v>
      </c>
      <c r="AM141" s="42">
        <v>16</v>
      </c>
      <c r="AN141" s="42">
        <v>0.51</v>
      </c>
      <c r="AO141" s="114" t="s">
        <v>271</v>
      </c>
      <c r="AP141" s="114" t="s">
        <v>272</v>
      </c>
      <c r="AQ141" s="160"/>
      <c r="AR141" s="160"/>
      <c r="AS141" s="157"/>
      <c r="AT141" s="157"/>
      <c r="AU141" s="157"/>
      <c r="AV141" s="157"/>
      <c r="AW141" s="154"/>
    </row>
    <row r="142" spans="1:49" ht="17">
      <c r="A142" s="9">
        <v>0</v>
      </c>
      <c r="B142" s="9">
        <v>0</v>
      </c>
      <c r="C142" s="9">
        <v>-5.8763796889283002</v>
      </c>
      <c r="D142" s="9" t="s">
        <v>13</v>
      </c>
      <c r="E142" s="9" t="s">
        <v>4008</v>
      </c>
      <c r="F142" s="72" t="s">
        <v>5195</v>
      </c>
      <c r="G142" s="72" t="s">
        <v>5196</v>
      </c>
      <c r="H142" s="9" t="s">
        <v>10212</v>
      </c>
      <c r="I142" s="9"/>
      <c r="J142" s="168" t="s">
        <v>4828</v>
      </c>
      <c r="K142" s="9" t="s">
        <v>3822</v>
      </c>
      <c r="L142" s="9">
        <v>5</v>
      </c>
      <c r="M142" s="9">
        <v>0</v>
      </c>
      <c r="N142" s="10" t="s">
        <v>126</v>
      </c>
      <c r="O142" s="10" t="s">
        <v>127</v>
      </c>
      <c r="P142" s="158" t="s">
        <v>84</v>
      </c>
      <c r="Q142" s="162" t="s">
        <v>4537</v>
      </c>
      <c r="R142" s="153" t="s">
        <v>4448</v>
      </c>
      <c r="S142" s="153" t="s">
        <v>4448</v>
      </c>
      <c r="T142" s="153" t="s">
        <v>4448</v>
      </c>
      <c r="U142" s="153" t="s">
        <v>4448</v>
      </c>
      <c r="V142" s="154"/>
      <c r="W142" s="67"/>
      <c r="X142" s="67"/>
      <c r="Y142" s="67"/>
      <c r="AB142" s="49">
        <f>1-0</f>
        <v>1</v>
      </c>
      <c r="AC142" s="49">
        <v>0</v>
      </c>
      <c r="AD142" s="49">
        <v>-14.9248432238955</v>
      </c>
      <c r="AE142" s="49" t="s">
        <v>10</v>
      </c>
      <c r="AF142" s="49" t="s">
        <v>3935</v>
      </c>
      <c r="AG142" s="74" t="s">
        <v>10363</v>
      </c>
      <c r="AH142" s="74" t="s">
        <v>5197</v>
      </c>
      <c r="AI142" s="49" t="s">
        <v>10203</v>
      </c>
      <c r="AJ142" s="134" t="s">
        <v>10354</v>
      </c>
      <c r="AK142" s="173" t="s">
        <v>4812</v>
      </c>
      <c r="AL142" s="49" t="s">
        <v>3822</v>
      </c>
      <c r="AM142" s="49">
        <v>6</v>
      </c>
      <c r="AN142" s="49">
        <v>0</v>
      </c>
      <c r="AO142" s="49">
        <v>0</v>
      </c>
      <c r="AP142" s="112" t="s">
        <v>109</v>
      </c>
      <c r="AQ142" s="158" t="s">
        <v>86</v>
      </c>
      <c r="AR142" s="161" t="s">
        <v>4537</v>
      </c>
      <c r="AS142" s="153" t="s">
        <v>4448</v>
      </c>
      <c r="AT142" s="153" t="s">
        <v>4448</v>
      </c>
      <c r="AU142" s="153" t="s">
        <v>4448</v>
      </c>
      <c r="AV142" s="153" t="s">
        <v>4448</v>
      </c>
      <c r="AW142" s="154"/>
    </row>
    <row r="143" spans="1:49" ht="17">
      <c r="A143" s="10">
        <v>0.56999999999999995</v>
      </c>
      <c r="B143" s="9">
        <v>0</v>
      </c>
      <c r="C143" s="9">
        <v>-890.21639923063594</v>
      </c>
      <c r="D143" s="9" t="s">
        <v>14</v>
      </c>
      <c r="E143" s="9" t="s">
        <v>4008</v>
      </c>
      <c r="F143" s="72" t="s">
        <v>5195</v>
      </c>
      <c r="G143" s="72" t="s">
        <v>5196</v>
      </c>
      <c r="H143" s="9" t="s">
        <v>10212</v>
      </c>
      <c r="I143" s="9"/>
      <c r="J143" s="168"/>
      <c r="K143" s="9" t="s">
        <v>3822</v>
      </c>
      <c r="L143" s="9">
        <v>16</v>
      </c>
      <c r="M143" s="10" t="s">
        <v>573</v>
      </c>
      <c r="N143" s="10" t="s">
        <v>575</v>
      </c>
      <c r="O143" s="10" t="s">
        <v>576</v>
      </c>
      <c r="P143" s="159"/>
      <c r="Q143" s="163"/>
      <c r="R143" s="154"/>
      <c r="S143" s="154"/>
      <c r="T143" s="154"/>
      <c r="U143" s="154"/>
      <c r="V143" s="154"/>
      <c r="W143" s="67"/>
      <c r="X143" s="67"/>
      <c r="Y143" s="67"/>
      <c r="AB143" s="9">
        <f>1-0</f>
        <v>1</v>
      </c>
      <c r="AC143" s="9">
        <v>0</v>
      </c>
      <c r="AD143" s="9">
        <v>-20.756138979530199</v>
      </c>
      <c r="AE143" s="9" t="s">
        <v>13</v>
      </c>
      <c r="AF143" s="9" t="s">
        <v>3935</v>
      </c>
      <c r="AG143" s="72" t="s">
        <v>10363</v>
      </c>
      <c r="AH143" s="72" t="s">
        <v>5197</v>
      </c>
      <c r="AI143" s="9" t="s">
        <v>10203</v>
      </c>
      <c r="AJ143" s="95" t="s">
        <v>10354</v>
      </c>
      <c r="AK143" s="168"/>
      <c r="AL143" s="9" t="s">
        <v>3822</v>
      </c>
      <c r="AM143" s="9">
        <v>5</v>
      </c>
      <c r="AN143" s="9">
        <v>0</v>
      </c>
      <c r="AO143" s="10" t="s">
        <v>126</v>
      </c>
      <c r="AP143" s="10" t="s">
        <v>127</v>
      </c>
      <c r="AQ143" s="159"/>
      <c r="AR143" s="162"/>
      <c r="AS143" s="154"/>
      <c r="AT143" s="154"/>
      <c r="AU143" s="154"/>
      <c r="AV143" s="154"/>
      <c r="AW143" s="154"/>
    </row>
    <row r="144" spans="1:49" ht="17">
      <c r="A144" s="9">
        <v>0</v>
      </c>
      <c r="B144" s="9">
        <v>0</v>
      </c>
      <c r="C144" s="9">
        <v>-0.190956381216527</v>
      </c>
      <c r="D144" s="9" t="s">
        <v>13</v>
      </c>
      <c r="E144" s="9" t="s">
        <v>4391</v>
      </c>
      <c r="F144" s="72" t="s">
        <v>5196</v>
      </c>
      <c r="G144" s="72" t="s">
        <v>5197</v>
      </c>
      <c r="H144" s="9" t="s">
        <v>10257</v>
      </c>
      <c r="I144" s="9"/>
      <c r="J144" s="168" t="s">
        <v>4888</v>
      </c>
      <c r="K144" s="9" t="s">
        <v>4262</v>
      </c>
      <c r="L144" s="9">
        <v>5</v>
      </c>
      <c r="M144" s="9">
        <v>0</v>
      </c>
      <c r="N144" s="10" t="s">
        <v>126</v>
      </c>
      <c r="O144" s="10" t="s">
        <v>127</v>
      </c>
      <c r="P144" s="158" t="s">
        <v>84</v>
      </c>
      <c r="Q144" s="159" t="s">
        <v>4537</v>
      </c>
      <c r="R144" s="159" t="s">
        <v>4448</v>
      </c>
      <c r="S144" s="159" t="s">
        <v>4448</v>
      </c>
      <c r="T144" s="159">
        <v>0</v>
      </c>
      <c r="U144" s="159" t="s">
        <v>4448</v>
      </c>
      <c r="V144" s="154"/>
      <c r="W144" s="67"/>
      <c r="X144" s="67"/>
      <c r="Y144" s="67"/>
      <c r="AB144" s="114">
        <f>1-0.35</f>
        <v>0.65</v>
      </c>
      <c r="AC144" s="42">
        <v>0</v>
      </c>
      <c r="AD144" s="42">
        <v>-585.47520529313101</v>
      </c>
      <c r="AE144" s="42" t="s">
        <v>14</v>
      </c>
      <c r="AF144" s="42" t="s">
        <v>3935</v>
      </c>
      <c r="AG144" s="115" t="s">
        <v>10363</v>
      </c>
      <c r="AH144" s="115" t="s">
        <v>5197</v>
      </c>
      <c r="AI144" s="42" t="s">
        <v>10203</v>
      </c>
      <c r="AJ144" s="97" t="s">
        <v>10354</v>
      </c>
      <c r="AK144" s="175"/>
      <c r="AL144" s="42" t="s">
        <v>3822</v>
      </c>
      <c r="AM144" s="42">
        <v>16</v>
      </c>
      <c r="AN144" s="114" t="s">
        <v>773</v>
      </c>
      <c r="AO144" s="42">
        <v>0.16717058820748501</v>
      </c>
      <c r="AP144" s="42">
        <v>0.59091171595284597</v>
      </c>
      <c r="AQ144" s="160"/>
      <c r="AR144" s="163"/>
      <c r="AS144" s="155"/>
      <c r="AT144" s="155"/>
      <c r="AU144" s="155"/>
      <c r="AV144" s="155"/>
      <c r="AW144" s="154"/>
    </row>
    <row r="145" spans="1:52" ht="16" customHeight="1">
      <c r="A145" s="9">
        <v>0.59</v>
      </c>
      <c r="B145" s="9">
        <v>0</v>
      </c>
      <c r="C145" s="9">
        <v>-699.89795015183904</v>
      </c>
      <c r="D145" s="9" t="s">
        <v>14</v>
      </c>
      <c r="E145" s="9" t="s">
        <v>4391</v>
      </c>
      <c r="F145" s="72" t="s">
        <v>5196</v>
      </c>
      <c r="G145" s="72" t="s">
        <v>5197</v>
      </c>
      <c r="H145" s="9" t="s">
        <v>10257</v>
      </c>
      <c r="I145" s="9"/>
      <c r="J145" s="168"/>
      <c r="K145" s="9" t="s">
        <v>4262</v>
      </c>
      <c r="L145" s="9">
        <v>17</v>
      </c>
      <c r="M145" s="9">
        <v>0.59</v>
      </c>
      <c r="N145" s="10" t="s">
        <v>4392</v>
      </c>
      <c r="O145" s="10" t="s">
        <v>4393</v>
      </c>
      <c r="P145" s="159"/>
      <c r="Q145" s="159"/>
      <c r="R145" s="159"/>
      <c r="S145" s="159"/>
      <c r="T145" s="159"/>
      <c r="U145" s="159"/>
      <c r="V145" s="154"/>
      <c r="W145" s="4"/>
      <c r="X145" s="4"/>
      <c r="Y145" s="4"/>
      <c r="AB145" s="49">
        <v>1</v>
      </c>
      <c r="AC145" s="49">
        <v>0</v>
      </c>
      <c r="AD145" s="49">
        <v>-29.979718352833899</v>
      </c>
      <c r="AE145" s="49" t="s">
        <v>10</v>
      </c>
      <c r="AF145" s="49" t="s">
        <v>2363</v>
      </c>
      <c r="AG145" s="74" t="s">
        <v>5198</v>
      </c>
      <c r="AH145" s="74" t="s">
        <v>10365</v>
      </c>
      <c r="AI145" s="49" t="s">
        <v>10191</v>
      </c>
      <c r="AJ145" s="49"/>
      <c r="AK145" s="173" t="s">
        <v>4802</v>
      </c>
      <c r="AL145" s="49" t="s">
        <v>2095</v>
      </c>
      <c r="AM145" s="49">
        <v>6</v>
      </c>
      <c r="AN145" s="49">
        <v>1</v>
      </c>
      <c r="AO145" s="112" t="s">
        <v>342</v>
      </c>
      <c r="AP145" s="49">
        <v>1</v>
      </c>
      <c r="AQ145" s="158" t="s">
        <v>88</v>
      </c>
      <c r="AR145" s="158" t="s">
        <v>4554</v>
      </c>
      <c r="AS145" s="153" t="s">
        <v>4439</v>
      </c>
      <c r="AT145" s="153" t="s">
        <v>4534</v>
      </c>
      <c r="AU145" s="153" t="s">
        <v>4467</v>
      </c>
      <c r="AV145" s="153" t="s">
        <v>4468</v>
      </c>
      <c r="AW145" s="154"/>
    </row>
    <row r="146" spans="1:52">
      <c r="A146" s="49">
        <v>0</v>
      </c>
      <c r="B146" s="49">
        <v>0</v>
      </c>
      <c r="C146" s="49">
        <v>-3.3997818702312199</v>
      </c>
      <c r="D146" s="49" t="s">
        <v>13</v>
      </c>
      <c r="E146" s="49" t="s">
        <v>4148</v>
      </c>
      <c r="F146" s="74" t="s">
        <v>5195</v>
      </c>
      <c r="G146" s="74" t="s">
        <v>10362</v>
      </c>
      <c r="H146" s="49" t="s">
        <v>10033</v>
      </c>
      <c r="I146" s="49"/>
      <c r="J146" s="173" t="s">
        <v>4917</v>
      </c>
      <c r="K146" s="49" t="s">
        <v>4144</v>
      </c>
      <c r="L146" s="49">
        <v>5</v>
      </c>
      <c r="M146" s="49">
        <v>0</v>
      </c>
      <c r="N146" s="112" t="s">
        <v>126</v>
      </c>
      <c r="O146" s="112" t="s">
        <v>127</v>
      </c>
      <c r="P146" s="158" t="s">
        <v>84</v>
      </c>
      <c r="Q146" s="198" t="s">
        <v>4539</v>
      </c>
      <c r="R146" s="153" t="s">
        <v>4448</v>
      </c>
      <c r="S146" s="153" t="s">
        <v>4448</v>
      </c>
      <c r="T146" s="153" t="s">
        <v>4448</v>
      </c>
      <c r="U146" s="153" t="s">
        <v>4448</v>
      </c>
      <c r="V146" s="154"/>
      <c r="W146" s="4"/>
      <c r="X146" s="4"/>
      <c r="Y146" s="4"/>
      <c r="AB146" s="9">
        <v>0.36</v>
      </c>
      <c r="AC146" s="9">
        <v>0</v>
      </c>
      <c r="AD146" s="9">
        <v>-42.385457712967998</v>
      </c>
      <c r="AE146" s="9" t="s">
        <v>13</v>
      </c>
      <c r="AF146" s="9" t="s">
        <v>2363</v>
      </c>
      <c r="AG146" s="72" t="s">
        <v>5198</v>
      </c>
      <c r="AH146" s="72" t="s">
        <v>10365</v>
      </c>
      <c r="AI146" s="9" t="s">
        <v>10191</v>
      </c>
      <c r="AJ146" s="9"/>
      <c r="AK146" s="168"/>
      <c r="AL146" s="9" t="s">
        <v>2095</v>
      </c>
      <c r="AM146" s="9">
        <v>6</v>
      </c>
      <c r="AN146" s="9">
        <v>0.36</v>
      </c>
      <c r="AO146" s="10" t="s">
        <v>1371</v>
      </c>
      <c r="AP146" s="10" t="s">
        <v>1372</v>
      </c>
      <c r="AQ146" s="159"/>
      <c r="AR146" s="159"/>
      <c r="AS146" s="154"/>
      <c r="AT146" s="154"/>
      <c r="AU146" s="154"/>
      <c r="AV146" s="154"/>
      <c r="AW146" s="154"/>
    </row>
    <row r="147" spans="1:52">
      <c r="A147" s="42">
        <v>0.34</v>
      </c>
      <c r="B147" s="42">
        <v>0</v>
      </c>
      <c r="C147" s="42">
        <v>-662.71911235130494</v>
      </c>
      <c r="D147" s="42" t="s">
        <v>14</v>
      </c>
      <c r="E147" s="42" t="s">
        <v>4148</v>
      </c>
      <c r="F147" s="115" t="s">
        <v>5195</v>
      </c>
      <c r="G147" s="115" t="s">
        <v>10362</v>
      </c>
      <c r="H147" s="42" t="s">
        <v>10033</v>
      </c>
      <c r="I147" s="42"/>
      <c r="J147" s="175"/>
      <c r="K147" s="42" t="s">
        <v>4144</v>
      </c>
      <c r="L147" s="42">
        <v>16</v>
      </c>
      <c r="M147" s="42">
        <v>0.34</v>
      </c>
      <c r="N147" s="114" t="s">
        <v>294</v>
      </c>
      <c r="O147" s="114" t="s">
        <v>295</v>
      </c>
      <c r="P147" s="160"/>
      <c r="Q147" s="199"/>
      <c r="R147" s="155"/>
      <c r="S147" s="155"/>
      <c r="T147" s="155"/>
      <c r="U147" s="155"/>
      <c r="V147" s="154"/>
      <c r="AB147" s="42">
        <v>0.43</v>
      </c>
      <c r="AC147" s="42">
        <v>0</v>
      </c>
      <c r="AD147" s="42">
        <v>-397.243223431768</v>
      </c>
      <c r="AE147" s="42" t="s">
        <v>14</v>
      </c>
      <c r="AF147" s="42" t="s">
        <v>2363</v>
      </c>
      <c r="AG147" s="115" t="s">
        <v>5198</v>
      </c>
      <c r="AH147" s="115" t="s">
        <v>10365</v>
      </c>
      <c r="AI147" s="42" t="s">
        <v>10191</v>
      </c>
      <c r="AJ147" s="42"/>
      <c r="AK147" s="175"/>
      <c r="AL147" s="42" t="s">
        <v>2095</v>
      </c>
      <c r="AM147" s="42">
        <v>16</v>
      </c>
      <c r="AN147" s="42">
        <v>0.43</v>
      </c>
      <c r="AO147" s="114" t="s">
        <v>459</v>
      </c>
      <c r="AP147" s="114" t="s">
        <v>460</v>
      </c>
      <c r="AQ147" s="160"/>
      <c r="AR147" s="160"/>
      <c r="AS147" s="155"/>
      <c r="AT147" s="155"/>
      <c r="AU147" s="155"/>
      <c r="AV147" s="155"/>
      <c r="AW147" s="154"/>
    </row>
    <row r="148" spans="1:52">
      <c r="A148" s="9">
        <v>0</v>
      </c>
      <c r="B148" s="9">
        <v>0</v>
      </c>
      <c r="C148" s="9">
        <v>-3.1818775013148501</v>
      </c>
      <c r="D148" s="9" t="s">
        <v>13</v>
      </c>
      <c r="E148" s="9" t="s">
        <v>3595</v>
      </c>
      <c r="F148" s="9" t="s">
        <v>5197</v>
      </c>
      <c r="G148" s="9" t="s">
        <v>5195</v>
      </c>
      <c r="H148" s="9" t="s">
        <v>10120</v>
      </c>
      <c r="I148" s="9"/>
      <c r="J148" s="168" t="s">
        <v>4946</v>
      </c>
      <c r="K148" s="9" t="s">
        <v>3593</v>
      </c>
      <c r="L148" s="9">
        <v>5</v>
      </c>
      <c r="M148" s="9">
        <v>0</v>
      </c>
      <c r="N148" s="10" t="s">
        <v>126</v>
      </c>
      <c r="O148" s="10" t="s">
        <v>127</v>
      </c>
      <c r="P148" s="159" t="s">
        <v>4426</v>
      </c>
      <c r="Q148" s="197" t="s">
        <v>4539</v>
      </c>
      <c r="R148" s="154" t="s">
        <v>4444</v>
      </c>
      <c r="S148" s="154" t="s">
        <v>4448</v>
      </c>
      <c r="T148" s="154" t="s">
        <v>4487</v>
      </c>
      <c r="U148" s="154" t="s">
        <v>4446</v>
      </c>
      <c r="V148" s="154"/>
      <c r="AB148" s="9">
        <f>1-0</f>
        <v>1</v>
      </c>
      <c r="AC148" s="9">
        <v>0</v>
      </c>
      <c r="AD148" s="9">
        <v>-7.1188123319056604</v>
      </c>
      <c r="AE148" s="9" t="s">
        <v>10</v>
      </c>
      <c r="AF148" s="9" t="s">
        <v>339</v>
      </c>
      <c r="AG148" s="72" t="s">
        <v>5197</v>
      </c>
      <c r="AH148" s="72" t="s">
        <v>5195</v>
      </c>
      <c r="AI148" s="9" t="s">
        <v>10338</v>
      </c>
      <c r="AJ148" s="44" t="s">
        <v>10354</v>
      </c>
      <c r="AK148" s="173" t="s">
        <v>5078</v>
      </c>
      <c r="AL148" s="9" t="s">
        <v>304</v>
      </c>
      <c r="AM148" s="9">
        <v>5</v>
      </c>
      <c r="AN148" s="9">
        <v>0</v>
      </c>
      <c r="AO148" s="10" t="s">
        <v>126</v>
      </c>
      <c r="AP148" s="10" t="s">
        <v>127</v>
      </c>
      <c r="AQ148" s="154" t="s">
        <v>4425</v>
      </c>
      <c r="AR148" s="159" t="s">
        <v>4552</v>
      </c>
      <c r="AS148" s="154" t="s">
        <v>4448</v>
      </c>
      <c r="AT148" s="154" t="s">
        <v>4448</v>
      </c>
      <c r="AU148" s="154" t="s">
        <v>4448</v>
      </c>
      <c r="AV148" s="154" t="s">
        <v>4448</v>
      </c>
      <c r="AW148" s="154"/>
    </row>
    <row r="149" spans="1:52" ht="16" customHeight="1">
      <c r="A149" s="10">
        <v>0.47</v>
      </c>
      <c r="B149" s="9">
        <v>0</v>
      </c>
      <c r="C149" s="9">
        <v>-941.47792582896</v>
      </c>
      <c r="D149" s="9" t="s">
        <v>14</v>
      </c>
      <c r="E149" s="9" t="s">
        <v>3595</v>
      </c>
      <c r="F149" s="9" t="s">
        <v>5197</v>
      </c>
      <c r="G149" s="9" t="s">
        <v>5195</v>
      </c>
      <c r="H149" s="9" t="s">
        <v>10120</v>
      </c>
      <c r="I149" s="9"/>
      <c r="J149" s="168"/>
      <c r="K149" s="9" t="s">
        <v>3593</v>
      </c>
      <c r="L149" s="9">
        <v>16</v>
      </c>
      <c r="M149" s="10" t="s">
        <v>472</v>
      </c>
      <c r="N149" s="10" t="s">
        <v>474</v>
      </c>
      <c r="O149" s="10" t="s">
        <v>475</v>
      </c>
      <c r="P149" s="159"/>
      <c r="Q149" s="197"/>
      <c r="R149" s="154"/>
      <c r="S149" s="154"/>
      <c r="T149" s="154"/>
      <c r="U149" s="154"/>
      <c r="V149" s="154"/>
      <c r="AB149" s="9">
        <f>1-0.74</f>
        <v>0.26</v>
      </c>
      <c r="AC149" s="9">
        <v>0</v>
      </c>
      <c r="AD149" s="9">
        <v>-729.065103472445</v>
      </c>
      <c r="AE149" s="9" t="s">
        <v>14</v>
      </c>
      <c r="AF149" s="9" t="s">
        <v>339</v>
      </c>
      <c r="AG149" s="72" t="s">
        <v>5197</v>
      </c>
      <c r="AH149" s="72" t="s">
        <v>5195</v>
      </c>
      <c r="AI149" s="9" t="s">
        <v>10338</v>
      </c>
      <c r="AJ149" s="44" t="s">
        <v>10354</v>
      </c>
      <c r="AK149" s="168"/>
      <c r="AL149" s="9" t="s">
        <v>304</v>
      </c>
      <c r="AM149" s="9">
        <v>16</v>
      </c>
      <c r="AN149" s="9">
        <v>0.74</v>
      </c>
      <c r="AO149" s="9">
        <v>0.49501667046199999</v>
      </c>
      <c r="AP149" s="10" t="s">
        <v>340</v>
      </c>
      <c r="AQ149" s="154"/>
      <c r="AR149" s="159"/>
      <c r="AS149" s="154"/>
      <c r="AT149" s="154"/>
      <c r="AU149" s="154"/>
      <c r="AV149" s="154"/>
      <c r="AW149" s="154"/>
    </row>
    <row r="150" spans="1:52">
      <c r="A150" s="49">
        <v>0</v>
      </c>
      <c r="B150" s="49">
        <v>0</v>
      </c>
      <c r="C150" s="49">
        <v>-7.5994869481111502</v>
      </c>
      <c r="D150" s="49" t="s">
        <v>13</v>
      </c>
      <c r="E150" s="49" t="s">
        <v>3718</v>
      </c>
      <c r="F150" s="74" t="s">
        <v>5197</v>
      </c>
      <c r="G150" s="74" t="s">
        <v>10365</v>
      </c>
      <c r="H150" s="49" t="s">
        <v>10120</v>
      </c>
      <c r="I150" s="49"/>
      <c r="J150" s="173" t="s">
        <v>4960</v>
      </c>
      <c r="K150" s="49" t="s">
        <v>3673</v>
      </c>
      <c r="L150" s="49">
        <v>5</v>
      </c>
      <c r="M150" s="49">
        <v>0</v>
      </c>
      <c r="N150" s="112" t="s">
        <v>126</v>
      </c>
      <c r="O150" s="112" t="s">
        <v>127</v>
      </c>
      <c r="P150" s="153" t="s">
        <v>4426</v>
      </c>
      <c r="Q150" s="158" t="s">
        <v>4537</v>
      </c>
      <c r="R150" s="153" t="s">
        <v>4444</v>
      </c>
      <c r="S150" s="153" t="s">
        <v>4448</v>
      </c>
      <c r="T150" s="153" t="s">
        <v>4444</v>
      </c>
      <c r="U150" s="153" t="s">
        <v>4509</v>
      </c>
      <c r="V150" s="154"/>
      <c r="AB150" s="9">
        <f>1-0</f>
        <v>1</v>
      </c>
      <c r="AC150" s="9">
        <v>0</v>
      </c>
      <c r="AD150" s="9">
        <v>-16.823655323240601</v>
      </c>
      <c r="AE150" s="9" t="s">
        <v>10</v>
      </c>
      <c r="AF150" s="9" t="s">
        <v>491</v>
      </c>
      <c r="AG150" s="72" t="s">
        <v>5196</v>
      </c>
      <c r="AH150" s="72" t="s">
        <v>5198</v>
      </c>
      <c r="AI150" s="9" t="s">
        <v>10315</v>
      </c>
      <c r="AJ150" s="44" t="s">
        <v>10354</v>
      </c>
      <c r="AK150" s="168" t="s">
        <v>4988</v>
      </c>
      <c r="AL150" s="9" t="s">
        <v>383</v>
      </c>
      <c r="AM150" s="9">
        <v>5</v>
      </c>
      <c r="AN150" s="9">
        <v>0</v>
      </c>
      <c r="AO150" s="10" t="s">
        <v>126</v>
      </c>
      <c r="AP150" s="10" t="s">
        <v>127</v>
      </c>
      <c r="AQ150" s="153" t="s">
        <v>4425</v>
      </c>
      <c r="AR150" s="159" t="s">
        <v>4552</v>
      </c>
      <c r="AS150" s="184" t="s">
        <v>4448</v>
      </c>
      <c r="AT150" s="184" t="s">
        <v>4444</v>
      </c>
      <c r="AU150" s="184" t="s">
        <v>4444</v>
      </c>
      <c r="AV150" s="184" t="s">
        <v>4448</v>
      </c>
      <c r="AW150" s="154"/>
    </row>
    <row r="151" spans="1:52">
      <c r="A151" s="42">
        <v>0.6</v>
      </c>
      <c r="B151" s="42">
        <v>0</v>
      </c>
      <c r="C151" s="42">
        <v>-664.57513524891999</v>
      </c>
      <c r="D151" s="42" t="s">
        <v>14</v>
      </c>
      <c r="E151" s="42" t="s">
        <v>3718</v>
      </c>
      <c r="F151" s="115" t="s">
        <v>5197</v>
      </c>
      <c r="G151" s="115" t="s">
        <v>10365</v>
      </c>
      <c r="H151" s="42" t="s">
        <v>10120</v>
      </c>
      <c r="I151" s="42"/>
      <c r="J151" s="175"/>
      <c r="K151" s="42" t="s">
        <v>3673</v>
      </c>
      <c r="L151" s="42">
        <v>16</v>
      </c>
      <c r="M151" s="42">
        <v>0.6</v>
      </c>
      <c r="N151" s="114" t="s">
        <v>143</v>
      </c>
      <c r="O151" s="114" t="s">
        <v>144</v>
      </c>
      <c r="P151" s="155"/>
      <c r="Q151" s="160"/>
      <c r="R151" s="155"/>
      <c r="S151" s="155"/>
      <c r="T151" s="155"/>
      <c r="U151" s="155"/>
      <c r="V151" s="154"/>
      <c r="AB151" s="9">
        <f>1-0.51</f>
        <v>0.49</v>
      </c>
      <c r="AC151" s="9">
        <v>0</v>
      </c>
      <c r="AD151" s="9">
        <v>-779.33812759505395</v>
      </c>
      <c r="AE151" s="9" t="s">
        <v>14</v>
      </c>
      <c r="AF151" s="9" t="s">
        <v>491</v>
      </c>
      <c r="AG151" s="72" t="s">
        <v>5196</v>
      </c>
      <c r="AH151" s="72" t="s">
        <v>5198</v>
      </c>
      <c r="AI151" s="9" t="s">
        <v>10315</v>
      </c>
      <c r="AJ151" s="44" t="s">
        <v>10354</v>
      </c>
      <c r="AK151" s="168"/>
      <c r="AL151" s="9" t="s">
        <v>383</v>
      </c>
      <c r="AM151" s="9">
        <v>16</v>
      </c>
      <c r="AN151" s="9">
        <v>0.51</v>
      </c>
      <c r="AO151" s="10" t="s">
        <v>271</v>
      </c>
      <c r="AP151" s="10" t="s">
        <v>272</v>
      </c>
      <c r="AQ151" s="154"/>
      <c r="AR151" s="159"/>
      <c r="AS151" s="154"/>
      <c r="AT151" s="154"/>
      <c r="AU151" s="154"/>
      <c r="AV151" s="154"/>
      <c r="AW151" s="154"/>
    </row>
    <row r="152" spans="1:52">
      <c r="A152" s="9">
        <v>0</v>
      </c>
      <c r="B152" s="9">
        <v>0</v>
      </c>
      <c r="C152" s="9">
        <v>-27.1406221572012</v>
      </c>
      <c r="D152" s="9" t="s">
        <v>13</v>
      </c>
      <c r="E152" s="9" t="s">
        <v>3763</v>
      </c>
      <c r="F152" s="72" t="s">
        <v>5197</v>
      </c>
      <c r="G152" s="72" t="s">
        <v>5195</v>
      </c>
      <c r="H152" s="9" t="s">
        <v>10120</v>
      </c>
      <c r="I152" s="9"/>
      <c r="J152" s="168" t="s">
        <v>4960</v>
      </c>
      <c r="K152" s="9" t="s">
        <v>3673</v>
      </c>
      <c r="L152" s="9">
        <v>5</v>
      </c>
      <c r="M152" s="9">
        <v>0</v>
      </c>
      <c r="N152" s="10" t="s">
        <v>126</v>
      </c>
      <c r="O152" s="10" t="s">
        <v>127</v>
      </c>
      <c r="P152" s="154" t="s">
        <v>4426</v>
      </c>
      <c r="Q152" s="159" t="s">
        <v>4537</v>
      </c>
      <c r="R152" s="154" t="s">
        <v>4448</v>
      </c>
      <c r="S152" s="154" t="s">
        <v>4448</v>
      </c>
      <c r="T152" s="154" t="s">
        <v>4448</v>
      </c>
      <c r="U152" s="154" t="s">
        <v>4448</v>
      </c>
      <c r="V152" s="15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5"/>
      <c r="AY152" s="125"/>
      <c r="AZ152" s="125"/>
    </row>
    <row r="153" spans="1:52">
      <c r="A153" s="10" t="s">
        <v>472</v>
      </c>
      <c r="B153" s="9">
        <v>0</v>
      </c>
      <c r="C153" s="9">
        <v>-635.15669770275804</v>
      </c>
      <c r="D153" s="9" t="s">
        <v>14</v>
      </c>
      <c r="E153" s="9" t="s">
        <v>3763</v>
      </c>
      <c r="F153" s="72" t="s">
        <v>5197</v>
      </c>
      <c r="G153" s="72" t="s">
        <v>5195</v>
      </c>
      <c r="H153" s="9" t="s">
        <v>10120</v>
      </c>
      <c r="I153" s="9"/>
      <c r="J153" s="168"/>
      <c r="K153" s="9" t="s">
        <v>3673</v>
      </c>
      <c r="L153" s="9">
        <v>16</v>
      </c>
      <c r="M153" s="10" t="s">
        <v>472</v>
      </c>
      <c r="N153" s="10" t="s">
        <v>474</v>
      </c>
      <c r="O153" s="10" t="s">
        <v>475</v>
      </c>
      <c r="P153" s="154"/>
      <c r="Q153" s="159"/>
      <c r="R153" s="154"/>
      <c r="S153" s="154"/>
      <c r="T153" s="154"/>
      <c r="U153" s="154"/>
      <c r="V153" s="154"/>
      <c r="AB153" s="124" t="s">
        <v>10384</v>
      </c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5"/>
      <c r="AX153" s="125"/>
      <c r="AY153" s="125"/>
      <c r="AZ153" s="125"/>
    </row>
    <row r="154" spans="1:52" ht="16" customHeight="1">
      <c r="A154" s="49">
        <v>0</v>
      </c>
      <c r="B154" s="49">
        <v>0</v>
      </c>
      <c r="C154" s="49">
        <v>-9.6158514837514897</v>
      </c>
      <c r="D154" s="49" t="s">
        <v>13</v>
      </c>
      <c r="E154" s="49" t="s">
        <v>3612</v>
      </c>
      <c r="F154" s="74" t="s">
        <v>5197</v>
      </c>
      <c r="G154" s="74" t="s">
        <v>5195</v>
      </c>
      <c r="H154" s="49" t="s">
        <v>10120</v>
      </c>
      <c r="I154" s="49"/>
      <c r="J154" s="173" t="s">
        <v>5086</v>
      </c>
      <c r="K154" s="49" t="s">
        <v>3610</v>
      </c>
      <c r="L154" s="49">
        <v>5</v>
      </c>
      <c r="M154" s="49">
        <v>0</v>
      </c>
      <c r="N154" s="112" t="s">
        <v>126</v>
      </c>
      <c r="O154" s="112" t="s">
        <v>127</v>
      </c>
      <c r="P154" s="153" t="s">
        <v>4426</v>
      </c>
      <c r="Q154" s="158" t="s">
        <v>4537</v>
      </c>
      <c r="R154" s="161" t="s">
        <v>4448</v>
      </c>
      <c r="S154" s="161" t="s">
        <v>4448</v>
      </c>
      <c r="T154" s="193" t="s">
        <v>4448</v>
      </c>
      <c r="U154" s="161" t="s">
        <v>4448</v>
      </c>
      <c r="V154" s="154"/>
      <c r="W154" s="67"/>
      <c r="X154" s="67"/>
      <c r="Y154" s="67"/>
      <c r="AB154" s="9">
        <v>0.52</v>
      </c>
      <c r="AC154" s="9">
        <v>0</v>
      </c>
      <c r="AD154" s="9">
        <v>-46.420379150718901</v>
      </c>
      <c r="AE154" s="9" t="s">
        <v>13</v>
      </c>
      <c r="AF154" s="9" t="s">
        <v>3828</v>
      </c>
      <c r="AG154" s="72" t="s">
        <v>5198</v>
      </c>
      <c r="AH154" s="72" t="s">
        <v>5196</v>
      </c>
      <c r="AI154" s="9" t="s">
        <v>10120</v>
      </c>
      <c r="AJ154" s="9"/>
      <c r="AK154" s="173" t="s">
        <v>4861</v>
      </c>
      <c r="AL154" s="9" t="s">
        <v>3822</v>
      </c>
      <c r="AM154" s="9">
        <v>5</v>
      </c>
      <c r="AN154" s="9">
        <v>0.52</v>
      </c>
      <c r="AO154" s="10" t="s">
        <v>300</v>
      </c>
      <c r="AP154" s="9">
        <v>0.84073763132141299</v>
      </c>
      <c r="AQ154" s="158" t="s">
        <v>86</v>
      </c>
      <c r="AR154" s="162" t="s">
        <v>4537</v>
      </c>
      <c r="AS154" s="153" t="s">
        <v>4448</v>
      </c>
      <c r="AT154" s="153" t="s">
        <v>4448</v>
      </c>
      <c r="AU154" s="153" t="s">
        <v>4448</v>
      </c>
      <c r="AV154" s="153">
        <v>0.76</v>
      </c>
      <c r="AW154" s="154" t="s">
        <v>5170</v>
      </c>
    </row>
    <row r="155" spans="1:52">
      <c r="A155" s="114" t="s">
        <v>290</v>
      </c>
      <c r="B155" s="42">
        <v>0</v>
      </c>
      <c r="C155" s="42">
        <v>-741.06170117433203</v>
      </c>
      <c r="D155" s="42" t="s">
        <v>14</v>
      </c>
      <c r="E155" s="42" t="s">
        <v>3612</v>
      </c>
      <c r="F155" s="115" t="s">
        <v>5197</v>
      </c>
      <c r="G155" s="115" t="s">
        <v>5195</v>
      </c>
      <c r="H155" s="42" t="s">
        <v>10120</v>
      </c>
      <c r="I155" s="42"/>
      <c r="J155" s="175"/>
      <c r="K155" s="42" t="s">
        <v>3610</v>
      </c>
      <c r="L155" s="42">
        <v>16</v>
      </c>
      <c r="M155" s="114" t="s">
        <v>290</v>
      </c>
      <c r="N155" s="114" t="s">
        <v>381</v>
      </c>
      <c r="O155" s="42">
        <v>0.86001360472521104</v>
      </c>
      <c r="P155" s="155"/>
      <c r="Q155" s="160"/>
      <c r="R155" s="163"/>
      <c r="S155" s="163"/>
      <c r="T155" s="196"/>
      <c r="U155" s="163"/>
      <c r="V155" s="154"/>
      <c r="W155" s="67"/>
      <c r="X155" s="67"/>
      <c r="Y155" s="67"/>
      <c r="AB155" s="9">
        <v>0</v>
      </c>
      <c r="AC155" s="9">
        <v>0</v>
      </c>
      <c r="AD155" s="9">
        <v>-129.61960027124999</v>
      </c>
      <c r="AE155" s="9" t="s">
        <v>14</v>
      </c>
      <c r="AF155" s="9" t="s">
        <v>3828</v>
      </c>
      <c r="AG155" s="72" t="s">
        <v>5198</v>
      </c>
      <c r="AH155" s="72" t="s">
        <v>5196</v>
      </c>
      <c r="AI155" s="9" t="s">
        <v>10120</v>
      </c>
      <c r="AJ155" s="9"/>
      <c r="AK155" s="168"/>
      <c r="AL155" s="9" t="s">
        <v>3822</v>
      </c>
      <c r="AM155" s="9">
        <v>16</v>
      </c>
      <c r="AN155" s="9">
        <v>0</v>
      </c>
      <c r="AO155" s="9">
        <v>0</v>
      </c>
      <c r="AP155" s="10" t="s">
        <v>140</v>
      </c>
      <c r="AQ155" s="159"/>
      <c r="AR155" s="162"/>
      <c r="AS155" s="154"/>
      <c r="AT155" s="154"/>
      <c r="AU155" s="154"/>
      <c r="AV155" s="154"/>
      <c r="AW155" s="191"/>
    </row>
    <row r="156" spans="1:52" ht="16" customHeight="1">
      <c r="A156" s="9">
        <v>0</v>
      </c>
      <c r="B156" s="9">
        <v>0</v>
      </c>
      <c r="C156" s="9">
        <v>-37.625950450371</v>
      </c>
      <c r="D156" s="9" t="s">
        <v>13</v>
      </c>
      <c r="E156" s="9" t="s">
        <v>621</v>
      </c>
      <c r="F156" s="72" t="s">
        <v>5195</v>
      </c>
      <c r="G156" s="72" t="s">
        <v>5196</v>
      </c>
      <c r="H156" s="9" t="s">
        <v>10318</v>
      </c>
      <c r="I156" s="9"/>
      <c r="J156" s="168" t="s">
        <v>5008</v>
      </c>
      <c r="K156" s="9" t="s">
        <v>383</v>
      </c>
      <c r="L156" s="9">
        <v>5</v>
      </c>
      <c r="M156" s="9">
        <v>0</v>
      </c>
      <c r="N156" s="10" t="s">
        <v>126</v>
      </c>
      <c r="O156" s="10" t="s">
        <v>127</v>
      </c>
      <c r="P156" s="154" t="s">
        <v>4426</v>
      </c>
      <c r="Q156" s="159" t="s">
        <v>4537</v>
      </c>
      <c r="R156" s="154" t="s">
        <v>4448</v>
      </c>
      <c r="S156" s="154" t="s">
        <v>4448</v>
      </c>
      <c r="T156" s="154" t="s">
        <v>4448</v>
      </c>
      <c r="U156" s="154" t="s">
        <v>4448</v>
      </c>
      <c r="V156" s="154"/>
      <c r="W156" s="67"/>
      <c r="X156" s="67"/>
      <c r="Y156" s="67"/>
      <c r="AB156" s="3"/>
      <c r="AC156" s="3"/>
      <c r="AD156" s="3"/>
      <c r="AE156" s="3"/>
      <c r="AF156" s="3"/>
      <c r="AG156" s="73"/>
      <c r="AH156" s="73"/>
      <c r="AI156" s="3"/>
      <c r="AJ156" s="3"/>
      <c r="AK156" s="3"/>
      <c r="AL156" s="3"/>
      <c r="AM156" s="3"/>
      <c r="AN156" s="3"/>
      <c r="AO156" s="3"/>
      <c r="AP156" s="27"/>
      <c r="AQ156" s="28"/>
      <c r="AR156" s="40"/>
      <c r="AS156" s="40"/>
      <c r="AT156" s="40"/>
      <c r="AU156" s="40"/>
      <c r="AV156" s="40"/>
      <c r="AW156" s="40"/>
      <c r="AX156" s="40"/>
      <c r="AY156" s="40"/>
      <c r="AZ156" s="40"/>
    </row>
    <row r="157" spans="1:52">
      <c r="A157" s="10" t="s">
        <v>573</v>
      </c>
      <c r="B157" s="9">
        <v>0</v>
      </c>
      <c r="C157" s="9">
        <v>-668.19155460979698</v>
      </c>
      <c r="D157" s="9" t="s">
        <v>14</v>
      </c>
      <c r="E157" s="9" t="s">
        <v>621</v>
      </c>
      <c r="F157" s="72" t="s">
        <v>5195</v>
      </c>
      <c r="G157" s="72" t="s">
        <v>5196</v>
      </c>
      <c r="H157" s="9" t="s">
        <v>10318</v>
      </c>
      <c r="I157" s="9"/>
      <c r="J157" s="168"/>
      <c r="K157" s="9" t="s">
        <v>383</v>
      </c>
      <c r="L157" s="9">
        <v>16</v>
      </c>
      <c r="M157" s="10" t="s">
        <v>573</v>
      </c>
      <c r="N157" s="10" t="s">
        <v>575</v>
      </c>
      <c r="O157" s="10" t="s">
        <v>576</v>
      </c>
      <c r="P157" s="154"/>
      <c r="Q157" s="159"/>
      <c r="R157" s="154"/>
      <c r="S157" s="154"/>
      <c r="T157" s="154"/>
      <c r="U157" s="154"/>
      <c r="V157" s="154"/>
      <c r="W157" s="67"/>
      <c r="X157" s="67"/>
      <c r="Y157" s="67"/>
      <c r="AB157" s="49">
        <v>0.67</v>
      </c>
      <c r="AC157" s="49">
        <v>0</v>
      </c>
      <c r="AD157" s="49">
        <v>-42.2525067853636</v>
      </c>
      <c r="AE157" s="49" t="s">
        <v>13</v>
      </c>
      <c r="AF157" s="49" t="s">
        <v>2350</v>
      </c>
      <c r="AG157" s="74" t="s">
        <v>5198</v>
      </c>
      <c r="AH157" s="74" t="s">
        <v>5196</v>
      </c>
      <c r="AI157" s="49" t="s">
        <v>10186</v>
      </c>
      <c r="AJ157" s="49"/>
      <c r="AK157" s="173" t="s">
        <v>4797</v>
      </c>
      <c r="AL157" s="49" t="s">
        <v>2095</v>
      </c>
      <c r="AM157" s="49">
        <v>5</v>
      </c>
      <c r="AN157" s="49">
        <v>0.67</v>
      </c>
      <c r="AO157" s="112" t="s">
        <v>845</v>
      </c>
      <c r="AP157" s="112" t="s">
        <v>846</v>
      </c>
      <c r="AQ157" s="153" t="s">
        <v>86</v>
      </c>
      <c r="AR157" s="161" t="s">
        <v>4537</v>
      </c>
      <c r="AS157" s="153" t="s">
        <v>4550</v>
      </c>
      <c r="AT157" s="153" t="s">
        <v>4448</v>
      </c>
      <c r="AU157" s="153" t="s">
        <v>4528</v>
      </c>
      <c r="AV157" s="153" t="s">
        <v>4448</v>
      </c>
      <c r="AW157" s="154" t="s">
        <v>5168</v>
      </c>
    </row>
    <row r="158" spans="1:52">
      <c r="A158" s="49">
        <v>0</v>
      </c>
      <c r="B158" s="49">
        <v>0</v>
      </c>
      <c r="C158" s="49">
        <v>-13.5372481419835</v>
      </c>
      <c r="D158" s="49" t="s">
        <v>13</v>
      </c>
      <c r="E158" s="49" t="s">
        <v>636</v>
      </c>
      <c r="F158" s="74" t="s">
        <v>5196</v>
      </c>
      <c r="G158" s="74" t="s">
        <v>5198</v>
      </c>
      <c r="H158" s="49" t="s">
        <v>10314</v>
      </c>
      <c r="I158" s="49"/>
      <c r="J158" s="173" t="s">
        <v>5012</v>
      </c>
      <c r="K158" s="49" t="s">
        <v>383</v>
      </c>
      <c r="L158" s="49">
        <v>5</v>
      </c>
      <c r="M158" s="49">
        <v>0</v>
      </c>
      <c r="N158" s="112" t="s">
        <v>126</v>
      </c>
      <c r="O158" s="112" t="s">
        <v>127</v>
      </c>
      <c r="P158" s="153" t="s">
        <v>4426</v>
      </c>
      <c r="Q158" s="158" t="s">
        <v>4537</v>
      </c>
      <c r="R158" s="153" t="s">
        <v>4483</v>
      </c>
      <c r="S158" s="153" t="s">
        <v>4448</v>
      </c>
      <c r="T158" s="153" t="s">
        <v>4565</v>
      </c>
      <c r="U158" s="153" t="s">
        <v>4448</v>
      </c>
      <c r="V158" s="154"/>
      <c r="W158" s="67"/>
      <c r="X158" s="67"/>
      <c r="Y158" s="67"/>
      <c r="AB158" s="42">
        <v>0.04</v>
      </c>
      <c r="AC158" s="42">
        <v>0</v>
      </c>
      <c r="AD158" s="42">
        <v>-346.238047013261</v>
      </c>
      <c r="AE158" s="42" t="s">
        <v>14</v>
      </c>
      <c r="AF158" s="42" t="s">
        <v>2350</v>
      </c>
      <c r="AG158" s="115" t="s">
        <v>5198</v>
      </c>
      <c r="AH158" s="115" t="s">
        <v>5196</v>
      </c>
      <c r="AI158" s="42" t="s">
        <v>10186</v>
      </c>
      <c r="AJ158" s="42"/>
      <c r="AK158" s="175"/>
      <c r="AL158" s="42" t="s">
        <v>2095</v>
      </c>
      <c r="AM158" s="42">
        <v>16</v>
      </c>
      <c r="AN158" s="42">
        <v>0.04</v>
      </c>
      <c r="AO158" s="42">
        <v>5.09931620646296E-3</v>
      </c>
      <c r="AP158" s="114" t="s">
        <v>165</v>
      </c>
      <c r="AQ158" s="155"/>
      <c r="AR158" s="163"/>
      <c r="AS158" s="155"/>
      <c r="AT158" s="155"/>
      <c r="AU158" s="155"/>
      <c r="AV158" s="155"/>
      <c r="AW158" s="191"/>
    </row>
    <row r="159" spans="1:52">
      <c r="A159" s="42">
        <v>0.62</v>
      </c>
      <c r="B159" s="42">
        <v>0</v>
      </c>
      <c r="C159" s="42">
        <v>-723.11581331628895</v>
      </c>
      <c r="D159" s="42" t="s">
        <v>14</v>
      </c>
      <c r="E159" s="42" t="s">
        <v>636</v>
      </c>
      <c r="F159" s="115" t="s">
        <v>5196</v>
      </c>
      <c r="G159" s="115" t="s">
        <v>5198</v>
      </c>
      <c r="H159" s="42" t="s">
        <v>10314</v>
      </c>
      <c r="I159" s="42"/>
      <c r="J159" s="175"/>
      <c r="K159" s="42" t="s">
        <v>383</v>
      </c>
      <c r="L159" s="42">
        <v>16</v>
      </c>
      <c r="M159" s="42">
        <v>0.62</v>
      </c>
      <c r="N159" s="114" t="s">
        <v>119</v>
      </c>
      <c r="O159" s="114" t="s">
        <v>120</v>
      </c>
      <c r="P159" s="155"/>
      <c r="Q159" s="160"/>
      <c r="R159" s="155"/>
      <c r="S159" s="155"/>
      <c r="T159" s="155"/>
      <c r="U159" s="155"/>
      <c r="V159" s="154"/>
      <c r="W159" s="67"/>
      <c r="X159" s="67"/>
      <c r="Y159" s="67"/>
      <c r="AB159" s="3"/>
      <c r="AC159" s="3"/>
      <c r="AD159" s="3"/>
      <c r="AE159" s="3"/>
      <c r="AF159" s="3"/>
      <c r="AG159" s="73"/>
      <c r="AH159" s="73"/>
      <c r="AI159" s="3"/>
      <c r="AJ159" s="3"/>
      <c r="AK159" s="3"/>
      <c r="AL159" s="3"/>
      <c r="AM159" s="3"/>
      <c r="AN159" s="3"/>
      <c r="AO159" s="3"/>
      <c r="AP159" s="27"/>
      <c r="AQ159" s="28"/>
      <c r="AR159" s="40"/>
      <c r="AS159" s="40"/>
      <c r="AT159" s="40"/>
      <c r="AU159" s="40"/>
      <c r="AV159" s="40"/>
      <c r="AW159" s="40"/>
      <c r="AX159" s="40"/>
      <c r="AY159" s="40"/>
      <c r="AZ159" s="40"/>
    </row>
    <row r="160" spans="1:52">
      <c r="A160" s="9">
        <v>0</v>
      </c>
      <c r="B160" s="9">
        <v>0</v>
      </c>
      <c r="C160" s="9">
        <v>-36.625122782261002</v>
      </c>
      <c r="D160" s="9" t="s">
        <v>13</v>
      </c>
      <c r="E160" s="9" t="s">
        <v>416</v>
      </c>
      <c r="F160" s="72" t="s">
        <v>5195</v>
      </c>
      <c r="G160" s="72" t="s">
        <v>5197</v>
      </c>
      <c r="H160" s="9" t="s">
        <v>10321</v>
      </c>
      <c r="I160" s="9"/>
      <c r="J160" s="168" t="s">
        <v>4999</v>
      </c>
      <c r="K160" s="9" t="s">
        <v>383</v>
      </c>
      <c r="L160" s="9">
        <v>5</v>
      </c>
      <c r="M160" s="9">
        <v>0</v>
      </c>
      <c r="N160" s="10" t="s">
        <v>126</v>
      </c>
      <c r="O160" s="10" t="s">
        <v>127</v>
      </c>
      <c r="P160" s="154" t="s">
        <v>4426</v>
      </c>
      <c r="Q160" s="159" t="s">
        <v>4537</v>
      </c>
      <c r="R160" s="154" t="s">
        <v>4448</v>
      </c>
      <c r="S160" s="154" t="s">
        <v>4448</v>
      </c>
      <c r="T160" s="154" t="s">
        <v>4448</v>
      </c>
      <c r="U160" s="154" t="s">
        <v>4448</v>
      </c>
      <c r="V160" s="154"/>
      <c r="W160" s="67"/>
      <c r="X160" s="67"/>
      <c r="Y160" s="67"/>
      <c r="AB160" s="9">
        <v>0.8</v>
      </c>
      <c r="AC160" s="9">
        <v>0</v>
      </c>
      <c r="AD160" s="9">
        <v>-26.2273077370366</v>
      </c>
      <c r="AE160" s="9" t="s">
        <v>13</v>
      </c>
      <c r="AF160" s="9" t="s">
        <v>33</v>
      </c>
      <c r="AG160" s="72" t="s">
        <v>5196</v>
      </c>
      <c r="AH160" s="72" t="s">
        <v>5198</v>
      </c>
      <c r="AI160" s="9" t="s">
        <v>9988</v>
      </c>
      <c r="AJ160" s="9"/>
      <c r="AK160" s="173" t="s">
        <v>10385</v>
      </c>
      <c r="AL160" s="9" t="s">
        <v>12</v>
      </c>
      <c r="AM160" s="9">
        <v>6</v>
      </c>
      <c r="AN160" s="9">
        <v>0.8</v>
      </c>
      <c r="AO160" s="9">
        <v>0.40691789695942099</v>
      </c>
      <c r="AP160" s="9">
        <v>0.95888153029928003</v>
      </c>
      <c r="AQ160" s="154" t="s">
        <v>86</v>
      </c>
      <c r="AR160" s="186" t="s">
        <v>4537</v>
      </c>
      <c r="AS160" s="192" t="s">
        <v>4448</v>
      </c>
      <c r="AT160" s="192" t="s">
        <v>4448</v>
      </c>
      <c r="AU160" s="192" t="s">
        <v>4448</v>
      </c>
      <c r="AV160" s="192" t="s">
        <v>4448</v>
      </c>
      <c r="AW160" s="184" t="s">
        <v>5171</v>
      </c>
      <c r="AX160" s="25"/>
      <c r="AY160" s="25"/>
      <c r="AZ160" s="25"/>
    </row>
    <row r="161" spans="1:52">
      <c r="A161" s="9">
        <v>0.8</v>
      </c>
      <c r="B161" s="9">
        <v>0</v>
      </c>
      <c r="C161" s="9">
        <v>-479.14573522980902</v>
      </c>
      <c r="D161" s="9" t="s">
        <v>14</v>
      </c>
      <c r="E161" s="9" t="s">
        <v>416</v>
      </c>
      <c r="F161" s="72" t="s">
        <v>5195</v>
      </c>
      <c r="G161" s="72" t="s">
        <v>5197</v>
      </c>
      <c r="H161" s="9" t="s">
        <v>10321</v>
      </c>
      <c r="I161" s="9"/>
      <c r="J161" s="168"/>
      <c r="K161" s="9" t="s">
        <v>383</v>
      </c>
      <c r="L161" s="9">
        <v>16</v>
      </c>
      <c r="M161" s="9">
        <v>0.8</v>
      </c>
      <c r="N161" s="10" t="s">
        <v>417</v>
      </c>
      <c r="O161" s="9">
        <v>0.92725733796213305</v>
      </c>
      <c r="P161" s="154"/>
      <c r="Q161" s="159"/>
      <c r="R161" s="154"/>
      <c r="S161" s="154"/>
      <c r="T161" s="154"/>
      <c r="U161" s="154"/>
      <c r="V161" s="154"/>
      <c r="W161" s="67"/>
      <c r="X161" s="67"/>
      <c r="Y161" s="67"/>
      <c r="AB161" s="9">
        <v>0.23</v>
      </c>
      <c r="AC161" s="9">
        <v>0</v>
      </c>
      <c r="AD161" s="9">
        <v>-632.34099673628202</v>
      </c>
      <c r="AE161" s="9" t="s">
        <v>14</v>
      </c>
      <c r="AF161" s="9" t="s">
        <v>33</v>
      </c>
      <c r="AG161" s="72" t="s">
        <v>5196</v>
      </c>
      <c r="AH161" s="72" t="s">
        <v>5198</v>
      </c>
      <c r="AI161" s="9" t="s">
        <v>9988</v>
      </c>
      <c r="AJ161" s="9"/>
      <c r="AK161" s="168"/>
      <c r="AL161" s="9" t="s">
        <v>12</v>
      </c>
      <c r="AM161" s="9">
        <v>16</v>
      </c>
      <c r="AN161" s="9">
        <v>0.23</v>
      </c>
      <c r="AO161" s="9">
        <v>8.9866955870574194E-2</v>
      </c>
      <c r="AP161" s="9">
        <v>0.47468119161802103</v>
      </c>
      <c r="AQ161" s="154"/>
      <c r="AR161" s="159"/>
      <c r="AS161" s="174"/>
      <c r="AT161" s="174"/>
      <c r="AU161" s="174"/>
      <c r="AV161" s="174"/>
      <c r="AW161" s="154"/>
      <c r="AX161" s="25"/>
      <c r="AY161" s="25"/>
      <c r="AZ161" s="25"/>
    </row>
    <row r="162" spans="1:52">
      <c r="A162" s="9">
        <v>0.02</v>
      </c>
      <c r="B162" s="9">
        <v>0</v>
      </c>
      <c r="C162" s="9">
        <v>-33.099428968913301</v>
      </c>
      <c r="D162" s="9" t="s">
        <v>13</v>
      </c>
      <c r="E162" s="9" t="s">
        <v>3778</v>
      </c>
      <c r="F162" s="72" t="s">
        <v>5195</v>
      </c>
      <c r="G162" s="72" t="s">
        <v>5197</v>
      </c>
      <c r="H162" s="9" t="s">
        <v>10120</v>
      </c>
      <c r="I162" s="9"/>
      <c r="J162" s="168" t="s">
        <v>4964</v>
      </c>
      <c r="K162" s="9" t="s">
        <v>3673</v>
      </c>
      <c r="L162" s="9">
        <v>6</v>
      </c>
      <c r="M162" s="9">
        <v>0.02</v>
      </c>
      <c r="N162" s="10" t="s">
        <v>352</v>
      </c>
      <c r="O162" s="10" t="s">
        <v>353</v>
      </c>
      <c r="P162" s="184" t="s">
        <v>4426</v>
      </c>
      <c r="Q162" s="159" t="s">
        <v>4537</v>
      </c>
      <c r="R162" s="184" t="s">
        <v>4448</v>
      </c>
      <c r="S162" s="184" t="s">
        <v>4448</v>
      </c>
      <c r="T162" s="184" t="s">
        <v>4448</v>
      </c>
      <c r="U162" s="184" t="s">
        <v>4448</v>
      </c>
      <c r="V162" s="154"/>
      <c r="W162" s="67"/>
      <c r="X162" s="67"/>
      <c r="Y162" s="67"/>
      <c r="AB162" s="9">
        <f>1-0.19</f>
        <v>0.81</v>
      </c>
      <c r="AC162" s="9">
        <v>0</v>
      </c>
      <c r="AD162" s="9">
        <v>-55.8935874015541</v>
      </c>
      <c r="AE162" s="9" t="s">
        <v>13</v>
      </c>
      <c r="AF162" s="9" t="s">
        <v>543</v>
      </c>
      <c r="AG162" s="72" t="s">
        <v>5195</v>
      </c>
      <c r="AH162" s="72" t="s">
        <v>5197</v>
      </c>
      <c r="AI162" s="9" t="s">
        <v>10093</v>
      </c>
      <c r="AJ162" s="44" t="s">
        <v>10354</v>
      </c>
      <c r="AK162" s="168" t="s">
        <v>5003</v>
      </c>
      <c r="AL162" s="9" t="s">
        <v>383</v>
      </c>
      <c r="AM162" s="9">
        <v>5</v>
      </c>
      <c r="AN162" s="9">
        <v>0.19</v>
      </c>
      <c r="AO162" s="9">
        <v>3.3128026833885202E-2</v>
      </c>
      <c r="AP162" s="9">
        <v>0.61625110133168304</v>
      </c>
      <c r="AQ162" s="184" t="s">
        <v>4422</v>
      </c>
      <c r="AR162" s="159" t="s">
        <v>4537</v>
      </c>
      <c r="AS162" s="154" t="s">
        <v>4488</v>
      </c>
      <c r="AT162" s="154" t="s">
        <v>4448</v>
      </c>
      <c r="AU162" s="154" t="s">
        <v>4458</v>
      </c>
      <c r="AV162" s="154" t="s">
        <v>4448</v>
      </c>
      <c r="AW162" s="154"/>
    </row>
    <row r="163" spans="1:52" ht="16" customHeight="1">
      <c r="A163" s="9">
        <v>0.64</v>
      </c>
      <c r="B163" s="9">
        <v>0</v>
      </c>
      <c r="C163" s="9">
        <v>-736.61768391390399</v>
      </c>
      <c r="D163" s="9" t="s">
        <v>14</v>
      </c>
      <c r="E163" s="9" t="s">
        <v>3778</v>
      </c>
      <c r="F163" s="72" t="s">
        <v>5195</v>
      </c>
      <c r="G163" s="72" t="s">
        <v>5197</v>
      </c>
      <c r="H163" s="9" t="s">
        <v>10120</v>
      </c>
      <c r="I163" s="9"/>
      <c r="J163" s="168"/>
      <c r="K163" s="9" t="s">
        <v>3673</v>
      </c>
      <c r="L163" s="9">
        <v>16</v>
      </c>
      <c r="M163" s="9">
        <v>0.64</v>
      </c>
      <c r="N163" s="10" t="s">
        <v>154</v>
      </c>
      <c r="O163" s="10" t="s">
        <v>155</v>
      </c>
      <c r="P163" s="154"/>
      <c r="Q163" s="159"/>
      <c r="R163" s="154"/>
      <c r="S163" s="154"/>
      <c r="T163" s="154"/>
      <c r="U163" s="154"/>
      <c r="V163" s="154"/>
      <c r="AB163" s="9">
        <f>1-0.76</f>
        <v>0.24</v>
      </c>
      <c r="AC163" s="9">
        <v>0</v>
      </c>
      <c r="AD163" s="9">
        <v>-484.863150964174</v>
      </c>
      <c r="AE163" s="9" t="s">
        <v>14</v>
      </c>
      <c r="AF163" s="9" t="s">
        <v>543</v>
      </c>
      <c r="AG163" s="72" t="s">
        <v>5195</v>
      </c>
      <c r="AH163" s="72" t="s">
        <v>5197</v>
      </c>
      <c r="AI163" s="9" t="s">
        <v>10093</v>
      </c>
      <c r="AJ163" s="44" t="s">
        <v>10354</v>
      </c>
      <c r="AK163" s="168"/>
      <c r="AL163" s="9" t="s">
        <v>383</v>
      </c>
      <c r="AM163" s="9">
        <v>16</v>
      </c>
      <c r="AN163" s="9">
        <v>0.76</v>
      </c>
      <c r="AO163" s="10" t="s">
        <v>544</v>
      </c>
      <c r="AP163" s="10" t="s">
        <v>545</v>
      </c>
      <c r="AQ163" s="154"/>
      <c r="AR163" s="159"/>
      <c r="AS163" s="154"/>
      <c r="AT163" s="154"/>
      <c r="AU163" s="154"/>
      <c r="AV163" s="154"/>
      <c r="AW163" s="191"/>
    </row>
    <row r="164" spans="1:52">
      <c r="A164" s="9">
        <v>0.02</v>
      </c>
      <c r="B164" s="9">
        <v>0</v>
      </c>
      <c r="C164" s="9">
        <v>-19.103699272684398</v>
      </c>
      <c r="D164" s="9" t="s">
        <v>13</v>
      </c>
      <c r="E164" s="9" t="s">
        <v>3525</v>
      </c>
      <c r="F164" s="72" t="s">
        <v>5195</v>
      </c>
      <c r="G164" s="72" t="s">
        <v>5197</v>
      </c>
      <c r="H164" s="9" t="s">
        <v>10120</v>
      </c>
      <c r="I164" s="9"/>
      <c r="J164" s="168" t="s">
        <v>5070</v>
      </c>
      <c r="K164" s="9" t="s">
        <v>3508</v>
      </c>
      <c r="L164" s="9">
        <v>5</v>
      </c>
      <c r="M164" s="9">
        <v>0.02</v>
      </c>
      <c r="N164" s="10" t="s">
        <v>391</v>
      </c>
      <c r="O164" s="10" t="s">
        <v>392</v>
      </c>
      <c r="P164" s="184" t="s">
        <v>4426</v>
      </c>
      <c r="Q164" s="159" t="s">
        <v>4537</v>
      </c>
      <c r="R164" s="159" t="s">
        <v>4448</v>
      </c>
      <c r="S164" s="159" t="s">
        <v>4448</v>
      </c>
      <c r="T164" s="159" t="s">
        <v>4448</v>
      </c>
      <c r="U164" s="159" t="s">
        <v>4448</v>
      </c>
      <c r="V164" s="154"/>
      <c r="W164" s="67"/>
      <c r="X164" s="67"/>
      <c r="Y164" s="67"/>
      <c r="AB164" s="3"/>
      <c r="AC164" s="3"/>
      <c r="AD164" s="3"/>
      <c r="AE164" s="3"/>
      <c r="AF164" s="3"/>
      <c r="AG164" s="73"/>
      <c r="AH164" s="73"/>
      <c r="AI164" s="3"/>
      <c r="AJ164" s="3"/>
      <c r="AK164" s="3"/>
      <c r="AL164" s="3"/>
      <c r="AM164" s="3"/>
      <c r="AN164" s="3"/>
      <c r="AO164" s="3"/>
      <c r="AP164" s="27"/>
      <c r="AQ164" s="28"/>
      <c r="AR164" s="40"/>
      <c r="AS164" s="40"/>
      <c r="AT164" s="40"/>
      <c r="AU164" s="40"/>
      <c r="AV164" s="40"/>
      <c r="AW164" s="40"/>
      <c r="AX164" s="40"/>
      <c r="AY164" s="40"/>
      <c r="AZ164" s="40"/>
    </row>
    <row r="165" spans="1:52" ht="16" customHeight="1">
      <c r="A165" s="9">
        <v>0.65</v>
      </c>
      <c r="B165" s="9">
        <v>0</v>
      </c>
      <c r="C165" s="9">
        <v>-710.87964639710299</v>
      </c>
      <c r="D165" s="9" t="s">
        <v>14</v>
      </c>
      <c r="E165" s="9" t="s">
        <v>3525</v>
      </c>
      <c r="F165" s="72" t="s">
        <v>5195</v>
      </c>
      <c r="G165" s="72" t="s">
        <v>5197</v>
      </c>
      <c r="H165" s="9" t="s">
        <v>10120</v>
      </c>
      <c r="I165" s="9"/>
      <c r="J165" s="168"/>
      <c r="K165" s="9" t="s">
        <v>3508</v>
      </c>
      <c r="L165" s="9">
        <v>16</v>
      </c>
      <c r="M165" s="9">
        <v>0.65</v>
      </c>
      <c r="N165" s="10" t="s">
        <v>470</v>
      </c>
      <c r="O165" s="10" t="s">
        <v>471</v>
      </c>
      <c r="P165" s="154"/>
      <c r="Q165" s="159"/>
      <c r="R165" s="159"/>
      <c r="S165" s="159"/>
      <c r="T165" s="159"/>
      <c r="U165" s="159"/>
      <c r="V165" s="154"/>
      <c r="W165" s="67"/>
      <c r="X165" s="67"/>
      <c r="Y165" s="67"/>
      <c r="AB165" s="9">
        <f>1-0.13</f>
        <v>0.87</v>
      </c>
      <c r="AC165" s="9">
        <v>0</v>
      </c>
      <c r="AD165" s="9">
        <v>-17.960950840333201</v>
      </c>
      <c r="AE165" s="72" t="s">
        <v>13</v>
      </c>
      <c r="AF165" s="9" t="s">
        <v>4145</v>
      </c>
      <c r="AG165" s="72" t="s">
        <v>5195</v>
      </c>
      <c r="AH165" s="72" t="s">
        <v>5197</v>
      </c>
      <c r="AI165" s="9" t="s">
        <v>10269</v>
      </c>
      <c r="AJ165" s="44" t="s">
        <v>10354</v>
      </c>
      <c r="AK165" s="168" t="s">
        <v>4916</v>
      </c>
      <c r="AL165" s="9" t="s">
        <v>4144</v>
      </c>
      <c r="AM165" s="9">
        <v>5</v>
      </c>
      <c r="AN165" s="9">
        <v>0.13</v>
      </c>
      <c r="AO165" s="10" t="s">
        <v>828</v>
      </c>
      <c r="AP165" s="10" t="s">
        <v>829</v>
      </c>
      <c r="AQ165" s="159" t="s">
        <v>86</v>
      </c>
      <c r="AR165" s="197" t="s">
        <v>4539</v>
      </c>
      <c r="AS165" s="154" t="s">
        <v>4448</v>
      </c>
      <c r="AT165" s="154" t="s">
        <v>4448</v>
      </c>
      <c r="AU165" s="154" t="s">
        <v>4448</v>
      </c>
      <c r="AV165" s="154" t="s">
        <v>4448</v>
      </c>
      <c r="AW165" s="184" t="s">
        <v>5172</v>
      </c>
    </row>
    <row r="166" spans="1:52">
      <c r="A166" s="9">
        <v>0.02</v>
      </c>
      <c r="B166" s="9">
        <v>0</v>
      </c>
      <c r="C166" s="9">
        <v>-24.005467029959799</v>
      </c>
      <c r="D166" s="9" t="s">
        <v>13</v>
      </c>
      <c r="E166" s="9" t="s">
        <v>726</v>
      </c>
      <c r="F166" s="72" t="s">
        <v>5197</v>
      </c>
      <c r="G166" s="72" t="s">
        <v>5195</v>
      </c>
      <c r="H166" s="9" t="s">
        <v>10120</v>
      </c>
      <c r="I166" s="9"/>
      <c r="J166" s="203" t="s">
        <v>5095</v>
      </c>
      <c r="K166" s="9" t="s">
        <v>725</v>
      </c>
      <c r="L166" s="9">
        <v>6</v>
      </c>
      <c r="M166" s="9">
        <v>0.02</v>
      </c>
      <c r="N166" s="10" t="s">
        <v>352</v>
      </c>
      <c r="O166" s="10" t="s">
        <v>353</v>
      </c>
      <c r="P166" s="174" t="s">
        <v>4426</v>
      </c>
      <c r="Q166" s="159" t="s">
        <v>4537</v>
      </c>
      <c r="R166" s="162">
        <v>0</v>
      </c>
      <c r="S166" s="162">
        <v>0</v>
      </c>
      <c r="T166" s="162" t="s">
        <v>4448</v>
      </c>
      <c r="U166" s="162" t="s">
        <v>4448</v>
      </c>
      <c r="V166" s="154"/>
      <c r="W166" s="7"/>
      <c r="X166" s="7"/>
      <c r="Y166" s="7"/>
      <c r="AB166" s="9">
        <f>1-0.63</f>
        <v>0.37</v>
      </c>
      <c r="AC166" s="9">
        <v>0</v>
      </c>
      <c r="AD166" s="9">
        <v>-470.98966753646903</v>
      </c>
      <c r="AE166" s="72" t="s">
        <v>14</v>
      </c>
      <c r="AF166" s="9" t="s">
        <v>4145</v>
      </c>
      <c r="AG166" s="72" t="s">
        <v>5195</v>
      </c>
      <c r="AH166" s="72" t="s">
        <v>5197</v>
      </c>
      <c r="AI166" s="9" t="s">
        <v>10269</v>
      </c>
      <c r="AJ166" s="44" t="s">
        <v>10354</v>
      </c>
      <c r="AK166" s="168"/>
      <c r="AL166" s="9" t="s">
        <v>4144</v>
      </c>
      <c r="AM166" s="9">
        <v>16</v>
      </c>
      <c r="AN166" s="9">
        <v>0.63</v>
      </c>
      <c r="AO166" s="10" t="s">
        <v>497</v>
      </c>
      <c r="AP166" s="10" t="s">
        <v>498</v>
      </c>
      <c r="AQ166" s="159"/>
      <c r="AR166" s="199"/>
      <c r="AS166" s="155"/>
      <c r="AT166" s="155"/>
      <c r="AU166" s="155"/>
      <c r="AV166" s="155"/>
      <c r="AW166" s="154"/>
    </row>
    <row r="167" spans="1:52">
      <c r="A167" s="9">
        <v>0.46</v>
      </c>
      <c r="B167" s="9">
        <v>0</v>
      </c>
      <c r="C167" s="9">
        <v>-861.29953247035803</v>
      </c>
      <c r="D167" s="9" t="s">
        <v>14</v>
      </c>
      <c r="E167" s="9" t="s">
        <v>726</v>
      </c>
      <c r="F167" s="72" t="s">
        <v>5197</v>
      </c>
      <c r="G167" s="72" t="s">
        <v>5195</v>
      </c>
      <c r="H167" s="9" t="s">
        <v>10120</v>
      </c>
      <c r="I167" s="9"/>
      <c r="J167" s="204"/>
      <c r="K167" s="9" t="s">
        <v>725</v>
      </c>
      <c r="L167" s="9">
        <v>16</v>
      </c>
      <c r="M167" s="9">
        <v>0.46</v>
      </c>
      <c r="N167" s="10" t="s">
        <v>396</v>
      </c>
      <c r="O167" s="10" t="s">
        <v>397</v>
      </c>
      <c r="P167" s="174"/>
      <c r="Q167" s="159"/>
      <c r="R167" s="162"/>
      <c r="S167" s="162"/>
      <c r="T167" s="162"/>
      <c r="U167" s="162"/>
      <c r="V167" s="154"/>
      <c r="W167" s="7"/>
      <c r="X167" s="7"/>
      <c r="Y167" s="7"/>
      <c r="AB167" s="132">
        <f>1-0.1</f>
        <v>0.9</v>
      </c>
      <c r="AC167" s="132">
        <v>0</v>
      </c>
      <c r="AD167" s="132">
        <v>-60.606153659891397</v>
      </c>
      <c r="AE167" s="117" t="s">
        <v>13</v>
      </c>
      <c r="AF167" s="117" t="s">
        <v>1860</v>
      </c>
      <c r="AG167" s="74" t="s">
        <v>10361</v>
      </c>
      <c r="AH167" s="74" t="s">
        <v>5198</v>
      </c>
      <c r="AI167" s="117" t="s">
        <v>10129</v>
      </c>
      <c r="AJ167" s="117" t="s">
        <v>10354</v>
      </c>
      <c r="AK167" s="173" t="s">
        <v>4745</v>
      </c>
      <c r="AL167" s="117" t="s">
        <v>1655</v>
      </c>
      <c r="AM167" s="132">
        <v>5</v>
      </c>
      <c r="AN167" s="132">
        <v>0.1</v>
      </c>
      <c r="AO167" s="113" t="s">
        <v>255</v>
      </c>
      <c r="AP167" s="113" t="s">
        <v>256</v>
      </c>
      <c r="AQ167" s="158" t="s">
        <v>86</v>
      </c>
      <c r="AR167" s="161" t="s">
        <v>4537</v>
      </c>
      <c r="AS167" s="158" t="s">
        <v>4448</v>
      </c>
      <c r="AT167" s="158" t="s">
        <v>4448</v>
      </c>
      <c r="AU167" s="158" t="s">
        <v>4458</v>
      </c>
      <c r="AV167" s="158" t="s">
        <v>4448</v>
      </c>
      <c r="AW167" s="154"/>
    </row>
    <row r="168" spans="1:52">
      <c r="A168" s="9">
        <v>0.02</v>
      </c>
      <c r="B168" s="9">
        <v>0</v>
      </c>
      <c r="C168" s="9">
        <v>-29.234253080505201</v>
      </c>
      <c r="D168" s="9" t="s">
        <v>13</v>
      </c>
      <c r="E168" s="9" t="s">
        <v>1646</v>
      </c>
      <c r="F168" s="72" t="s">
        <v>5196</v>
      </c>
      <c r="G168" s="9" t="s">
        <v>10120</v>
      </c>
      <c r="H168" s="9" t="s">
        <v>10120</v>
      </c>
      <c r="I168" s="44" t="s">
        <v>10354</v>
      </c>
      <c r="J168" s="208" t="s">
        <v>5097</v>
      </c>
      <c r="K168" s="9" t="s">
        <v>1636</v>
      </c>
      <c r="L168" s="9">
        <v>5</v>
      </c>
      <c r="M168" s="9">
        <v>0.02</v>
      </c>
      <c r="N168" s="10" t="s">
        <v>391</v>
      </c>
      <c r="O168" s="10" t="s">
        <v>392</v>
      </c>
      <c r="P168" s="153" t="s">
        <v>4426</v>
      </c>
      <c r="Q168" s="159" t="s">
        <v>4537</v>
      </c>
      <c r="R168" s="193" t="s">
        <v>4448</v>
      </c>
      <c r="S168" s="193" t="s">
        <v>4448</v>
      </c>
      <c r="T168" s="161" t="s">
        <v>4448</v>
      </c>
      <c r="U168" s="161" t="s">
        <v>4448</v>
      </c>
      <c r="V168" s="154"/>
      <c r="W168" s="4"/>
      <c r="X168" s="4"/>
      <c r="Y168" s="4"/>
      <c r="AB168" s="133">
        <f>1-0.77</f>
        <v>0.22999999999999998</v>
      </c>
      <c r="AC168" s="133">
        <v>0</v>
      </c>
      <c r="AD168" s="133">
        <v>-474.02593942464301</v>
      </c>
      <c r="AE168" s="116" t="s">
        <v>14</v>
      </c>
      <c r="AF168" s="116" t="s">
        <v>1860</v>
      </c>
      <c r="AG168" s="115" t="s">
        <v>10361</v>
      </c>
      <c r="AH168" s="115" t="s">
        <v>5198</v>
      </c>
      <c r="AI168" s="116" t="s">
        <v>10129</v>
      </c>
      <c r="AJ168" s="116" t="s">
        <v>10354</v>
      </c>
      <c r="AK168" s="175"/>
      <c r="AL168" s="116" t="s">
        <v>1655</v>
      </c>
      <c r="AM168" s="133">
        <v>16</v>
      </c>
      <c r="AN168" s="133">
        <v>0.77</v>
      </c>
      <c r="AO168" s="118" t="s">
        <v>506</v>
      </c>
      <c r="AP168" s="118" t="s">
        <v>507</v>
      </c>
      <c r="AQ168" s="160"/>
      <c r="AR168" s="163"/>
      <c r="AS168" s="160"/>
      <c r="AT168" s="160"/>
      <c r="AU168" s="160"/>
      <c r="AV168" s="160"/>
      <c r="AW168" s="154"/>
    </row>
    <row r="169" spans="1:52">
      <c r="A169" s="9">
        <v>0.53</v>
      </c>
      <c r="B169" s="9">
        <v>0</v>
      </c>
      <c r="C169" s="9">
        <v>-610.55504198503002</v>
      </c>
      <c r="D169" s="9" t="s">
        <v>14</v>
      </c>
      <c r="E169" s="9" t="s">
        <v>1646</v>
      </c>
      <c r="F169" s="72" t="s">
        <v>5196</v>
      </c>
      <c r="G169" s="9" t="s">
        <v>10120</v>
      </c>
      <c r="H169" s="9" t="s">
        <v>10120</v>
      </c>
      <c r="I169" s="44" t="s">
        <v>10354</v>
      </c>
      <c r="J169" s="209"/>
      <c r="K169" s="9" t="s">
        <v>1636</v>
      </c>
      <c r="L169" s="9">
        <v>16</v>
      </c>
      <c r="M169" s="9">
        <v>0.53</v>
      </c>
      <c r="N169" s="10" t="s">
        <v>202</v>
      </c>
      <c r="O169" s="10" t="s">
        <v>203</v>
      </c>
      <c r="P169" s="154"/>
      <c r="Q169" s="159"/>
      <c r="R169" s="194"/>
      <c r="S169" s="194"/>
      <c r="T169" s="162"/>
      <c r="U169" s="162"/>
      <c r="V169" s="154"/>
      <c r="W169" s="4"/>
      <c r="X169" s="4"/>
      <c r="Y169" s="4"/>
      <c r="AB169" s="47">
        <f>1-0.09</f>
        <v>0.91</v>
      </c>
      <c r="AC169" s="47">
        <v>0</v>
      </c>
      <c r="AD169" s="47">
        <v>-41.503409635836803</v>
      </c>
      <c r="AE169" s="44" t="s">
        <v>13</v>
      </c>
      <c r="AF169" s="44" t="s">
        <v>1929</v>
      </c>
      <c r="AG169" s="82" t="s">
        <v>5197</v>
      </c>
      <c r="AH169" s="82" t="s">
        <v>5196</v>
      </c>
      <c r="AI169" s="44" t="s">
        <v>10130</v>
      </c>
      <c r="AJ169" s="44" t="s">
        <v>10354</v>
      </c>
      <c r="AK169" s="168" t="s">
        <v>4746</v>
      </c>
      <c r="AL169" s="44" t="s">
        <v>1655</v>
      </c>
      <c r="AM169" s="47">
        <v>6</v>
      </c>
      <c r="AN169" s="47">
        <v>0.09</v>
      </c>
      <c r="AO169" s="43" t="s">
        <v>1930</v>
      </c>
      <c r="AP169" s="43" t="s">
        <v>1931</v>
      </c>
      <c r="AQ169" s="159" t="s">
        <v>86</v>
      </c>
      <c r="AR169" s="162" t="s">
        <v>4537</v>
      </c>
      <c r="AS169" s="159" t="s">
        <v>4448</v>
      </c>
      <c r="AT169" s="159" t="s">
        <v>4448</v>
      </c>
      <c r="AU169" s="159" t="s">
        <v>4448</v>
      </c>
      <c r="AV169" s="159" t="s">
        <v>4448</v>
      </c>
      <c r="AW169" s="154"/>
    </row>
    <row r="170" spans="1:52">
      <c r="A170" s="49">
        <v>0.03</v>
      </c>
      <c r="B170" s="49">
        <v>0</v>
      </c>
      <c r="C170" s="49">
        <v>-36.397188380688299</v>
      </c>
      <c r="D170" s="49" t="s">
        <v>13</v>
      </c>
      <c r="E170" s="49" t="s">
        <v>674</v>
      </c>
      <c r="F170" s="74" t="s">
        <v>5198</v>
      </c>
      <c r="G170" s="74" t="s">
        <v>5196</v>
      </c>
      <c r="H170" s="49" t="s">
        <v>10314</v>
      </c>
      <c r="I170" s="49"/>
      <c r="J170" s="173" t="s">
        <v>5014</v>
      </c>
      <c r="K170" s="49" t="s">
        <v>383</v>
      </c>
      <c r="L170" s="49">
        <v>5</v>
      </c>
      <c r="M170" s="49">
        <v>0.03</v>
      </c>
      <c r="N170" s="49">
        <v>1.0891059181564499E-3</v>
      </c>
      <c r="O170" s="112" t="s">
        <v>484</v>
      </c>
      <c r="P170" s="153" t="s">
        <v>4426</v>
      </c>
      <c r="Q170" s="158" t="s">
        <v>4537</v>
      </c>
      <c r="R170" s="153" t="s">
        <v>4444</v>
      </c>
      <c r="S170" s="153" t="s">
        <v>4444</v>
      </c>
      <c r="T170" s="153" t="s">
        <v>4556</v>
      </c>
      <c r="U170" s="153" t="s">
        <v>4444</v>
      </c>
      <c r="V170" s="154"/>
      <c r="W170" s="4"/>
      <c r="X170" s="4"/>
      <c r="Y170" s="4"/>
      <c r="AB170" s="47">
        <f>1-0.53</f>
        <v>0.47</v>
      </c>
      <c r="AC170" s="47">
        <v>0</v>
      </c>
      <c r="AD170" s="47">
        <v>-616.02415859627899</v>
      </c>
      <c r="AE170" s="44" t="s">
        <v>14</v>
      </c>
      <c r="AF170" s="44" t="s">
        <v>1929</v>
      </c>
      <c r="AG170" s="82" t="s">
        <v>5197</v>
      </c>
      <c r="AH170" s="82" t="s">
        <v>5196</v>
      </c>
      <c r="AI170" s="44" t="s">
        <v>10130</v>
      </c>
      <c r="AJ170" s="44" t="s">
        <v>10354</v>
      </c>
      <c r="AK170" s="168"/>
      <c r="AL170" s="44" t="s">
        <v>1655</v>
      </c>
      <c r="AM170" s="47">
        <v>16</v>
      </c>
      <c r="AN170" s="47">
        <v>0.53</v>
      </c>
      <c r="AO170" s="43" t="s">
        <v>202</v>
      </c>
      <c r="AP170" s="43" t="s">
        <v>203</v>
      </c>
      <c r="AQ170" s="159"/>
      <c r="AR170" s="162"/>
      <c r="AS170" s="159"/>
      <c r="AT170" s="159"/>
      <c r="AU170" s="159"/>
      <c r="AV170" s="159"/>
      <c r="AW170" s="191"/>
    </row>
    <row r="171" spans="1:52">
      <c r="A171" s="42">
        <v>0.74</v>
      </c>
      <c r="B171" s="42">
        <v>0</v>
      </c>
      <c r="C171" s="42">
        <v>-414.44808766266499</v>
      </c>
      <c r="D171" s="42" t="s">
        <v>14</v>
      </c>
      <c r="E171" s="42" t="s">
        <v>674</v>
      </c>
      <c r="F171" s="115" t="s">
        <v>5198</v>
      </c>
      <c r="G171" s="115" t="s">
        <v>5196</v>
      </c>
      <c r="H171" s="42" t="s">
        <v>10314</v>
      </c>
      <c r="I171" s="42"/>
      <c r="J171" s="175"/>
      <c r="K171" s="42" t="s">
        <v>383</v>
      </c>
      <c r="L171" s="42">
        <v>16</v>
      </c>
      <c r="M171" s="42">
        <v>0.74</v>
      </c>
      <c r="N171" s="42">
        <v>0.49501667046199999</v>
      </c>
      <c r="O171" s="114" t="s">
        <v>340</v>
      </c>
      <c r="P171" s="155"/>
      <c r="Q171" s="160"/>
      <c r="R171" s="155"/>
      <c r="S171" s="155"/>
      <c r="T171" s="155"/>
      <c r="U171" s="155"/>
      <c r="V171" s="154"/>
      <c r="W171" s="4"/>
      <c r="X171" s="4"/>
      <c r="Y171" s="4"/>
      <c r="AB171" s="3"/>
      <c r="AC171" s="3"/>
      <c r="AD171" s="3"/>
      <c r="AE171" s="3"/>
      <c r="AF171" s="3"/>
      <c r="AG171" s="73"/>
      <c r="AH171" s="73"/>
      <c r="AI171" s="3"/>
      <c r="AJ171" s="3"/>
      <c r="AK171" s="3"/>
      <c r="AL171" s="3"/>
      <c r="AM171" s="3"/>
      <c r="AN171" s="3"/>
      <c r="AO171" s="3"/>
      <c r="AP171" s="27"/>
      <c r="AQ171" s="28"/>
      <c r="AR171" s="40"/>
      <c r="AS171" s="40"/>
      <c r="AT171" s="40"/>
      <c r="AU171" s="40"/>
      <c r="AV171" s="40"/>
      <c r="AW171" s="40"/>
      <c r="AX171" s="40"/>
      <c r="AY171" s="40"/>
      <c r="AZ171" s="40"/>
    </row>
    <row r="172" spans="1:52">
      <c r="A172" s="9">
        <v>0.04</v>
      </c>
      <c r="B172" s="9">
        <v>0</v>
      </c>
      <c r="C172" s="9">
        <v>-41.015217310339402</v>
      </c>
      <c r="D172" s="9" t="s">
        <v>13</v>
      </c>
      <c r="E172" s="9" t="s">
        <v>458</v>
      </c>
      <c r="F172" s="72" t="s">
        <v>5197</v>
      </c>
      <c r="G172" s="72" t="s">
        <v>10358</v>
      </c>
      <c r="H172" s="9" t="s">
        <v>10318</v>
      </c>
      <c r="I172" s="9"/>
      <c r="J172" s="168" t="s">
        <v>5000</v>
      </c>
      <c r="K172" s="9" t="s">
        <v>383</v>
      </c>
      <c r="L172" s="9">
        <v>5</v>
      </c>
      <c r="M172" s="9">
        <v>0.04</v>
      </c>
      <c r="N172" s="9">
        <v>1.89361819909976E-3</v>
      </c>
      <c r="O172" s="10" t="s">
        <v>270</v>
      </c>
      <c r="P172" s="154" t="s">
        <v>4426</v>
      </c>
      <c r="Q172" s="159" t="s">
        <v>4537</v>
      </c>
      <c r="R172" s="154" t="s">
        <v>4448</v>
      </c>
      <c r="S172" s="154" t="s">
        <v>4448</v>
      </c>
      <c r="T172" s="154" t="s">
        <v>4448</v>
      </c>
      <c r="U172" s="154" t="s">
        <v>4448</v>
      </c>
      <c r="V172" s="154"/>
      <c r="W172" s="7"/>
      <c r="X172" s="7"/>
      <c r="Y172" s="7"/>
      <c r="AB172" s="47">
        <f>1-0.04</f>
        <v>0.96</v>
      </c>
      <c r="AC172" s="47">
        <v>0</v>
      </c>
      <c r="AD172" s="47">
        <v>-33.944333062675803</v>
      </c>
      <c r="AE172" s="44" t="s">
        <v>13</v>
      </c>
      <c r="AF172" s="44" t="s">
        <v>1731</v>
      </c>
      <c r="AG172" s="72" t="s">
        <v>5196</v>
      </c>
      <c r="AH172" s="72" t="s">
        <v>5198</v>
      </c>
      <c r="AI172" s="44" t="s">
        <v>10123</v>
      </c>
      <c r="AJ172" s="44" t="s">
        <v>10354</v>
      </c>
      <c r="AK172" s="168" t="s">
        <v>4739</v>
      </c>
      <c r="AL172" s="44" t="s">
        <v>1655</v>
      </c>
      <c r="AM172" s="47">
        <v>5</v>
      </c>
      <c r="AN172" s="47">
        <v>0.04</v>
      </c>
      <c r="AO172" s="44">
        <v>1.89361819909976E-3</v>
      </c>
      <c r="AP172" s="43" t="s">
        <v>270</v>
      </c>
      <c r="AQ172" s="159" t="s">
        <v>86</v>
      </c>
      <c r="AR172" s="162" t="s">
        <v>4537</v>
      </c>
      <c r="AS172" s="159" t="s">
        <v>4448</v>
      </c>
      <c r="AT172" s="159" t="s">
        <v>4444</v>
      </c>
      <c r="AU172" s="159" t="s">
        <v>4456</v>
      </c>
      <c r="AV172" s="159" t="s">
        <v>4448</v>
      </c>
      <c r="AW172" s="184" t="s">
        <v>5173</v>
      </c>
    </row>
    <row r="173" spans="1:52" ht="16" customHeight="1">
      <c r="A173" s="9">
        <v>0.43</v>
      </c>
      <c r="B173" s="9">
        <v>0</v>
      </c>
      <c r="C173" s="9">
        <v>-646.42920555262901</v>
      </c>
      <c r="D173" s="9" t="s">
        <v>14</v>
      </c>
      <c r="E173" s="9" t="s">
        <v>458</v>
      </c>
      <c r="F173" s="72" t="s">
        <v>5197</v>
      </c>
      <c r="G173" s="72" t="s">
        <v>10358</v>
      </c>
      <c r="H173" s="9" t="s">
        <v>10318</v>
      </c>
      <c r="I173" s="9"/>
      <c r="J173" s="168"/>
      <c r="K173" s="9" t="s">
        <v>383</v>
      </c>
      <c r="L173" s="9">
        <v>16</v>
      </c>
      <c r="M173" s="9">
        <v>0.43</v>
      </c>
      <c r="N173" s="10" t="s">
        <v>459</v>
      </c>
      <c r="O173" s="10" t="s">
        <v>460</v>
      </c>
      <c r="P173" s="154"/>
      <c r="Q173" s="159"/>
      <c r="R173" s="154"/>
      <c r="S173" s="154"/>
      <c r="T173" s="154"/>
      <c r="U173" s="154"/>
      <c r="V173" s="154"/>
      <c r="W173" s="7"/>
      <c r="X173" s="7"/>
      <c r="Y173" s="7"/>
      <c r="AB173" s="47">
        <f>1-0.77</f>
        <v>0.22999999999999998</v>
      </c>
      <c r="AC173" s="47">
        <v>0</v>
      </c>
      <c r="AD173" s="47">
        <v>-663.16584772438705</v>
      </c>
      <c r="AE173" s="44" t="s">
        <v>14</v>
      </c>
      <c r="AF173" s="44" t="s">
        <v>1731</v>
      </c>
      <c r="AG173" s="72" t="s">
        <v>5196</v>
      </c>
      <c r="AH173" s="72" t="s">
        <v>5198</v>
      </c>
      <c r="AI173" s="44" t="s">
        <v>10123</v>
      </c>
      <c r="AJ173" s="44" t="s">
        <v>10354</v>
      </c>
      <c r="AK173" s="168"/>
      <c r="AL173" s="44" t="s">
        <v>1655</v>
      </c>
      <c r="AM173" s="47">
        <v>16</v>
      </c>
      <c r="AN173" s="47">
        <v>0.77</v>
      </c>
      <c r="AO173" s="43" t="s">
        <v>506</v>
      </c>
      <c r="AP173" s="43" t="s">
        <v>507</v>
      </c>
      <c r="AQ173" s="159"/>
      <c r="AR173" s="162"/>
      <c r="AS173" s="159"/>
      <c r="AT173" s="159"/>
      <c r="AU173" s="159"/>
      <c r="AV173" s="159"/>
      <c r="AW173" s="154"/>
    </row>
    <row r="174" spans="1:52">
      <c r="A174" s="3"/>
      <c r="B174" s="3"/>
      <c r="C174" s="3"/>
      <c r="D174" s="3"/>
      <c r="E174" s="3"/>
      <c r="F174" s="73"/>
      <c r="G174" s="73"/>
      <c r="H174" s="3"/>
      <c r="I174" s="3"/>
      <c r="J174" s="3"/>
      <c r="K174" s="3"/>
      <c r="L174" s="3"/>
      <c r="M174" s="3"/>
      <c r="N174" s="3"/>
      <c r="O174" s="27"/>
      <c r="P174" s="28"/>
      <c r="Q174" s="40"/>
      <c r="R174" s="40"/>
      <c r="S174" s="40"/>
      <c r="T174" s="40"/>
      <c r="U174" s="40"/>
      <c r="V174" s="40"/>
      <c r="W174" s="40"/>
      <c r="X174" s="40"/>
      <c r="Y174" s="40"/>
      <c r="AB174" s="47">
        <f>1-0.03</f>
        <v>0.97</v>
      </c>
      <c r="AC174" s="47">
        <v>0</v>
      </c>
      <c r="AD174" s="47">
        <v>-37.478828719273203</v>
      </c>
      <c r="AE174" s="44" t="s">
        <v>13</v>
      </c>
      <c r="AF174" s="44" t="s">
        <v>1857</v>
      </c>
      <c r="AG174" s="72" t="s">
        <v>5198</v>
      </c>
      <c r="AH174" s="72" t="s">
        <v>5195</v>
      </c>
      <c r="AI174" s="44" t="s">
        <v>10128</v>
      </c>
      <c r="AJ174" s="44" t="s">
        <v>10354</v>
      </c>
      <c r="AK174" s="168" t="s">
        <v>4744</v>
      </c>
      <c r="AL174" s="44" t="s">
        <v>1655</v>
      </c>
      <c r="AM174" s="47">
        <v>5</v>
      </c>
      <c r="AN174" s="47">
        <v>0.03</v>
      </c>
      <c r="AO174" s="44">
        <v>1.0891059181564499E-3</v>
      </c>
      <c r="AP174" s="43" t="s">
        <v>484</v>
      </c>
      <c r="AQ174" s="159" t="s">
        <v>86</v>
      </c>
      <c r="AR174" s="162" t="s">
        <v>4537</v>
      </c>
      <c r="AS174" s="159" t="s">
        <v>4448</v>
      </c>
      <c r="AT174" s="159" t="s">
        <v>4448</v>
      </c>
      <c r="AU174" s="159" t="s">
        <v>4448</v>
      </c>
      <c r="AV174" s="159" t="s">
        <v>4448</v>
      </c>
      <c r="AW174" s="154"/>
    </row>
    <row r="175" spans="1:52">
      <c r="A175" s="47">
        <v>0.06</v>
      </c>
      <c r="B175" s="47">
        <v>0</v>
      </c>
      <c r="C175" s="47">
        <v>-23.238388066306399</v>
      </c>
      <c r="D175" s="44" t="s">
        <v>13</v>
      </c>
      <c r="E175" s="44" t="s">
        <v>1960</v>
      </c>
      <c r="F175" s="72" t="s">
        <v>5196</v>
      </c>
      <c r="G175" s="72" t="s">
        <v>5198</v>
      </c>
      <c r="H175" s="44" t="s">
        <v>10120</v>
      </c>
      <c r="I175" s="44"/>
      <c r="J175" s="168" t="s">
        <v>4748</v>
      </c>
      <c r="K175" s="44" t="s">
        <v>1655</v>
      </c>
      <c r="L175" s="47">
        <v>6</v>
      </c>
      <c r="M175" s="47">
        <v>0.06</v>
      </c>
      <c r="N175" s="44">
        <v>4.78472059018753E-3</v>
      </c>
      <c r="O175" s="43" t="s">
        <v>213</v>
      </c>
      <c r="P175" s="158" t="s">
        <v>84</v>
      </c>
      <c r="Q175" s="162" t="s">
        <v>4537</v>
      </c>
      <c r="R175" s="158" t="s">
        <v>4448</v>
      </c>
      <c r="S175" s="158" t="s">
        <v>4448</v>
      </c>
      <c r="T175" s="158" t="s">
        <v>4448</v>
      </c>
      <c r="U175" s="158" t="s">
        <v>4448</v>
      </c>
      <c r="V175" s="184" t="s">
        <v>5177</v>
      </c>
      <c r="W175" s="7"/>
      <c r="X175" s="7"/>
      <c r="Y175" s="7"/>
      <c r="AB175" s="47">
        <f>1-0.48</f>
        <v>0.52</v>
      </c>
      <c r="AC175" s="47">
        <v>0</v>
      </c>
      <c r="AD175" s="47">
        <v>-835.86334012628402</v>
      </c>
      <c r="AE175" s="44" t="s">
        <v>14</v>
      </c>
      <c r="AF175" s="44" t="s">
        <v>1857</v>
      </c>
      <c r="AG175" s="72" t="s">
        <v>5198</v>
      </c>
      <c r="AH175" s="72" t="s">
        <v>5195</v>
      </c>
      <c r="AI175" s="44" t="s">
        <v>10128</v>
      </c>
      <c r="AJ175" s="44" t="s">
        <v>10354</v>
      </c>
      <c r="AK175" s="168"/>
      <c r="AL175" s="44" t="s">
        <v>1655</v>
      </c>
      <c r="AM175" s="47">
        <v>16</v>
      </c>
      <c r="AN175" s="47">
        <v>0.48</v>
      </c>
      <c r="AO175" s="43" t="s">
        <v>510</v>
      </c>
      <c r="AP175" s="43" t="s">
        <v>511</v>
      </c>
      <c r="AQ175" s="159"/>
      <c r="AR175" s="162"/>
      <c r="AS175" s="159"/>
      <c r="AT175" s="159"/>
      <c r="AU175" s="159"/>
      <c r="AV175" s="159"/>
      <c r="AW175" s="154"/>
    </row>
    <row r="176" spans="1:52">
      <c r="A176" s="48">
        <v>0.41</v>
      </c>
      <c r="B176" s="47">
        <v>0</v>
      </c>
      <c r="C176" s="47">
        <v>-712.79663427627099</v>
      </c>
      <c r="D176" s="44" t="s">
        <v>14</v>
      </c>
      <c r="E176" s="44" t="s">
        <v>1960</v>
      </c>
      <c r="F176" s="72" t="s">
        <v>5196</v>
      </c>
      <c r="G176" s="72" t="s">
        <v>5198</v>
      </c>
      <c r="H176" s="44" t="s">
        <v>10120</v>
      </c>
      <c r="I176" s="44"/>
      <c r="J176" s="175"/>
      <c r="K176" s="44" t="s">
        <v>1655</v>
      </c>
      <c r="L176" s="47">
        <v>16</v>
      </c>
      <c r="M176" s="48" t="s">
        <v>236</v>
      </c>
      <c r="N176" s="43" t="s">
        <v>237</v>
      </c>
      <c r="O176" s="44">
        <v>0.64453599400862305</v>
      </c>
      <c r="P176" s="159"/>
      <c r="Q176" s="163"/>
      <c r="R176" s="159"/>
      <c r="S176" s="159"/>
      <c r="T176" s="159"/>
      <c r="U176" s="159"/>
      <c r="V176" s="154"/>
      <c r="W176" s="7"/>
      <c r="X176" s="7"/>
      <c r="Y176" s="7"/>
      <c r="AB176" s="49">
        <f>1-0</f>
        <v>1</v>
      </c>
      <c r="AC176" s="49">
        <v>0</v>
      </c>
      <c r="AD176" s="49">
        <v>-20.119562150458599</v>
      </c>
      <c r="AE176" s="49" t="s">
        <v>13</v>
      </c>
      <c r="AF176" s="49" t="s">
        <v>2352</v>
      </c>
      <c r="AG176" s="74" t="s">
        <v>10362</v>
      </c>
      <c r="AH176" s="74" t="s">
        <v>5195</v>
      </c>
      <c r="AI176" s="49" t="s">
        <v>10178</v>
      </c>
      <c r="AJ176" s="117" t="s">
        <v>10354</v>
      </c>
      <c r="AK176" s="173" t="s">
        <v>4788</v>
      </c>
      <c r="AL176" s="49" t="s">
        <v>2095</v>
      </c>
      <c r="AM176" s="49">
        <v>6</v>
      </c>
      <c r="AN176" s="49">
        <v>0</v>
      </c>
      <c r="AO176" s="49">
        <v>0</v>
      </c>
      <c r="AP176" s="112" t="s">
        <v>109</v>
      </c>
      <c r="AQ176" s="153" t="s">
        <v>86</v>
      </c>
      <c r="AR176" s="161" t="s">
        <v>4537</v>
      </c>
      <c r="AS176" s="153" t="s">
        <v>4448</v>
      </c>
      <c r="AT176" s="153" t="s">
        <v>4448</v>
      </c>
      <c r="AU176" s="153" t="s">
        <v>4448</v>
      </c>
      <c r="AV176" s="153" t="s">
        <v>4448</v>
      </c>
      <c r="AW176" s="154"/>
    </row>
    <row r="177" spans="1:49">
      <c r="A177" s="9">
        <v>0.06</v>
      </c>
      <c r="B177" s="9">
        <v>0</v>
      </c>
      <c r="C177" s="9">
        <v>-37.2235915016688</v>
      </c>
      <c r="D177" s="9" t="s">
        <v>13</v>
      </c>
      <c r="E177" s="9" t="s">
        <v>1093</v>
      </c>
      <c r="F177" s="72" t="s">
        <v>5197</v>
      </c>
      <c r="G177" s="72" t="s">
        <v>5195</v>
      </c>
      <c r="H177" s="9" t="s">
        <v>10272</v>
      </c>
      <c r="I177" s="9"/>
      <c r="J177" s="168" t="s">
        <v>4921</v>
      </c>
      <c r="K177" s="121" t="s">
        <v>10382</v>
      </c>
      <c r="L177" s="9">
        <v>5</v>
      </c>
      <c r="M177" s="9">
        <v>0.06</v>
      </c>
      <c r="N177" s="9">
        <v>4.0859567232370397E-3</v>
      </c>
      <c r="O177" s="10" t="s">
        <v>994</v>
      </c>
      <c r="P177" s="158" t="s">
        <v>84</v>
      </c>
      <c r="Q177" s="159" t="s">
        <v>4537</v>
      </c>
      <c r="R177" s="154" t="s">
        <v>4444</v>
      </c>
      <c r="S177" s="154" t="s">
        <v>4479</v>
      </c>
      <c r="T177" s="154" t="s">
        <v>4556</v>
      </c>
      <c r="U177" s="154" t="s">
        <v>4507</v>
      </c>
      <c r="V177" s="154"/>
      <c r="W177" s="7"/>
      <c r="X177" s="7"/>
      <c r="Y177" s="7"/>
      <c r="AB177" s="42">
        <f>1-0.36</f>
        <v>0.64</v>
      </c>
      <c r="AC177" s="42">
        <v>0</v>
      </c>
      <c r="AD177" s="42">
        <v>-600.20586682824899</v>
      </c>
      <c r="AE177" s="42" t="s">
        <v>14</v>
      </c>
      <c r="AF177" s="42" t="s">
        <v>2352</v>
      </c>
      <c r="AG177" s="115" t="s">
        <v>10362</v>
      </c>
      <c r="AH177" s="115" t="s">
        <v>5195</v>
      </c>
      <c r="AI177" s="42" t="s">
        <v>10178</v>
      </c>
      <c r="AJ177" s="116" t="s">
        <v>10354</v>
      </c>
      <c r="AK177" s="175"/>
      <c r="AL177" s="42" t="s">
        <v>2095</v>
      </c>
      <c r="AM177" s="42">
        <v>16</v>
      </c>
      <c r="AN177" s="42">
        <v>0.36</v>
      </c>
      <c r="AO177" s="114" t="s">
        <v>252</v>
      </c>
      <c r="AP177" s="114" t="s">
        <v>253</v>
      </c>
      <c r="AQ177" s="155"/>
      <c r="AR177" s="163"/>
      <c r="AS177" s="155"/>
      <c r="AT177" s="155"/>
      <c r="AU177" s="155"/>
      <c r="AV177" s="155"/>
      <c r="AW177" s="154"/>
    </row>
    <row r="178" spans="1:49">
      <c r="A178" s="9">
        <v>0.49</v>
      </c>
      <c r="B178" s="9">
        <v>0</v>
      </c>
      <c r="C178" s="9">
        <v>-588.54831457922796</v>
      </c>
      <c r="D178" s="9" t="s">
        <v>14</v>
      </c>
      <c r="E178" s="9" t="s">
        <v>1093</v>
      </c>
      <c r="F178" s="72" t="s">
        <v>5197</v>
      </c>
      <c r="G178" s="72" t="s">
        <v>5195</v>
      </c>
      <c r="H178" s="9" t="s">
        <v>10272</v>
      </c>
      <c r="I178" s="9"/>
      <c r="J178" s="168"/>
      <c r="K178" s="121" t="s">
        <v>1094</v>
      </c>
      <c r="L178" s="9">
        <v>16</v>
      </c>
      <c r="M178" s="9">
        <v>0.49</v>
      </c>
      <c r="N178" s="10" t="s">
        <v>393</v>
      </c>
      <c r="O178" s="10" t="s">
        <v>394</v>
      </c>
      <c r="P178" s="159"/>
      <c r="Q178" s="159"/>
      <c r="R178" s="154"/>
      <c r="S178" s="154"/>
      <c r="T178" s="154"/>
      <c r="U178" s="154"/>
      <c r="V178" s="154"/>
      <c r="AB178" s="49">
        <f>1-0</f>
        <v>1</v>
      </c>
      <c r="AC178" s="49">
        <v>0</v>
      </c>
      <c r="AD178" s="49">
        <v>-17.684963211881499</v>
      </c>
      <c r="AE178" s="49" t="s">
        <v>13</v>
      </c>
      <c r="AF178" s="49" t="s">
        <v>625</v>
      </c>
      <c r="AG178" s="74" t="s">
        <v>10365</v>
      </c>
      <c r="AH178" s="74" t="s">
        <v>5197</v>
      </c>
      <c r="AI178" s="49" t="s">
        <v>10323</v>
      </c>
      <c r="AJ178" s="117" t="s">
        <v>10354</v>
      </c>
      <c r="AK178" s="173" t="s">
        <v>5009</v>
      </c>
      <c r="AL178" s="49" t="s">
        <v>383</v>
      </c>
      <c r="AM178" s="49">
        <v>5</v>
      </c>
      <c r="AN178" s="49">
        <v>0</v>
      </c>
      <c r="AO178" s="112" t="s">
        <v>126</v>
      </c>
      <c r="AP178" s="112" t="s">
        <v>127</v>
      </c>
      <c r="AQ178" s="153" t="s">
        <v>4422</v>
      </c>
      <c r="AR178" s="158" t="s">
        <v>4537</v>
      </c>
      <c r="AS178" s="153" t="s">
        <v>4507</v>
      </c>
      <c r="AT178" s="153" t="s">
        <v>4488</v>
      </c>
      <c r="AU178" s="153" t="s">
        <v>4505</v>
      </c>
      <c r="AV178" s="153" t="s">
        <v>4543</v>
      </c>
      <c r="AW178" s="154"/>
    </row>
    <row r="179" spans="1:49">
      <c r="A179" s="49">
        <v>7.0000000000000007E-2</v>
      </c>
      <c r="B179" s="49">
        <v>0</v>
      </c>
      <c r="C179" s="49">
        <v>-32.029851623044401</v>
      </c>
      <c r="D179" s="49" t="s">
        <v>13</v>
      </c>
      <c r="E179" s="49" t="s">
        <v>2203</v>
      </c>
      <c r="F179" s="74" t="s">
        <v>5196</v>
      </c>
      <c r="G179" s="74" t="s">
        <v>5198</v>
      </c>
      <c r="H179" s="126" t="s">
        <v>10374</v>
      </c>
      <c r="I179" s="49"/>
      <c r="J179" s="173" t="s">
        <v>4791</v>
      </c>
      <c r="K179" s="49" t="s">
        <v>2095</v>
      </c>
      <c r="L179" s="49">
        <v>5</v>
      </c>
      <c r="M179" s="49">
        <v>7.0000000000000007E-2</v>
      </c>
      <c r="N179" s="49">
        <v>5.4526237774235398E-3</v>
      </c>
      <c r="O179" s="112" t="s">
        <v>389</v>
      </c>
      <c r="P179" s="158" t="s">
        <v>84</v>
      </c>
      <c r="Q179" s="161" t="s">
        <v>4537</v>
      </c>
      <c r="R179" s="153" t="s">
        <v>4548</v>
      </c>
      <c r="S179" s="153" t="s">
        <v>4444</v>
      </c>
      <c r="T179" s="153" t="s">
        <v>4448</v>
      </c>
      <c r="U179" s="153" t="s">
        <v>4448</v>
      </c>
      <c r="V179" s="154"/>
      <c r="AB179" s="42">
        <f>1-0.46</f>
        <v>0.54</v>
      </c>
      <c r="AC179" s="42">
        <v>0</v>
      </c>
      <c r="AD179" s="42">
        <v>-687.467006672504</v>
      </c>
      <c r="AE179" s="42" t="s">
        <v>14</v>
      </c>
      <c r="AF179" s="42" t="s">
        <v>625</v>
      </c>
      <c r="AG179" s="115" t="s">
        <v>10365</v>
      </c>
      <c r="AH179" s="115" t="s">
        <v>5197</v>
      </c>
      <c r="AI179" s="42" t="s">
        <v>10323</v>
      </c>
      <c r="AJ179" s="116" t="s">
        <v>10354</v>
      </c>
      <c r="AK179" s="175"/>
      <c r="AL179" s="42" t="s">
        <v>383</v>
      </c>
      <c r="AM179" s="42">
        <v>16</v>
      </c>
      <c r="AN179" s="42">
        <v>0.46</v>
      </c>
      <c r="AO179" s="114" t="s">
        <v>396</v>
      </c>
      <c r="AP179" s="114" t="s">
        <v>397</v>
      </c>
      <c r="AQ179" s="155"/>
      <c r="AR179" s="160"/>
      <c r="AS179" s="155"/>
      <c r="AT179" s="155"/>
      <c r="AU179" s="155"/>
      <c r="AV179" s="155"/>
      <c r="AW179" s="154"/>
    </row>
    <row r="180" spans="1:49">
      <c r="A180" s="42">
        <v>0.55000000000000004</v>
      </c>
      <c r="B180" s="42">
        <v>0</v>
      </c>
      <c r="C180" s="42">
        <v>-623.44471272729902</v>
      </c>
      <c r="D180" s="42" t="s">
        <v>14</v>
      </c>
      <c r="E180" s="42" t="s">
        <v>2203</v>
      </c>
      <c r="F180" s="115" t="s">
        <v>5196</v>
      </c>
      <c r="G180" s="115" t="s">
        <v>5198</v>
      </c>
      <c r="H180" s="127" t="s">
        <v>10374</v>
      </c>
      <c r="I180" s="42"/>
      <c r="J180" s="175"/>
      <c r="K180" s="42" t="s">
        <v>2095</v>
      </c>
      <c r="L180" s="42">
        <v>16</v>
      </c>
      <c r="M180" s="42">
        <v>0.55000000000000004</v>
      </c>
      <c r="N180" s="114" t="s">
        <v>131</v>
      </c>
      <c r="O180" s="114" t="s">
        <v>132</v>
      </c>
      <c r="P180" s="160"/>
      <c r="Q180" s="163"/>
      <c r="R180" s="155"/>
      <c r="S180" s="155"/>
      <c r="T180" s="155"/>
      <c r="U180" s="155"/>
      <c r="V180" s="154"/>
      <c r="W180" s="85"/>
      <c r="X180" s="85"/>
      <c r="Y180" s="85"/>
      <c r="AB180" s="132">
        <f>1-0</f>
        <v>1</v>
      </c>
      <c r="AC180" s="132">
        <v>0</v>
      </c>
      <c r="AD180" s="132">
        <v>-11.0478384114269</v>
      </c>
      <c r="AE180" s="117" t="s">
        <v>13</v>
      </c>
      <c r="AF180" s="117" t="s">
        <v>1818</v>
      </c>
      <c r="AG180" s="74" t="s">
        <v>5198</v>
      </c>
      <c r="AH180" s="74" t="s">
        <v>5195</v>
      </c>
      <c r="AI180" s="117" t="s">
        <v>10125</v>
      </c>
      <c r="AJ180" s="117" t="s">
        <v>10354</v>
      </c>
      <c r="AK180" s="173" t="s">
        <v>4741</v>
      </c>
      <c r="AL180" s="117" t="s">
        <v>1655</v>
      </c>
      <c r="AM180" s="132">
        <v>5</v>
      </c>
      <c r="AN180" s="132">
        <v>0</v>
      </c>
      <c r="AO180" s="113" t="s">
        <v>126</v>
      </c>
      <c r="AP180" s="113" t="s">
        <v>127</v>
      </c>
      <c r="AQ180" s="158" t="s">
        <v>86</v>
      </c>
      <c r="AR180" s="161" t="s">
        <v>4537</v>
      </c>
      <c r="AS180" s="158" t="s">
        <v>4448</v>
      </c>
      <c r="AT180" s="158" t="s">
        <v>4448</v>
      </c>
      <c r="AU180" s="158" t="s">
        <v>4457</v>
      </c>
      <c r="AV180" s="158" t="s">
        <v>4448</v>
      </c>
      <c r="AW180" s="154"/>
    </row>
    <row r="181" spans="1:49">
      <c r="A181" s="9">
        <v>0.1</v>
      </c>
      <c r="B181" s="9">
        <v>0</v>
      </c>
      <c r="C181" s="9">
        <v>-43.201591391189297</v>
      </c>
      <c r="D181" s="9" t="s">
        <v>13</v>
      </c>
      <c r="E181" s="9" t="s">
        <v>616</v>
      </c>
      <c r="F181" s="72" t="s">
        <v>5197</v>
      </c>
      <c r="G181" s="72" t="s">
        <v>5195</v>
      </c>
      <c r="H181" s="9" t="s">
        <v>10318</v>
      </c>
      <c r="I181" s="9"/>
      <c r="J181" s="168" t="s">
        <v>5007</v>
      </c>
      <c r="K181" s="9" t="s">
        <v>383</v>
      </c>
      <c r="L181" s="9">
        <v>6</v>
      </c>
      <c r="M181" s="9">
        <v>0.1</v>
      </c>
      <c r="N181" s="9">
        <v>1.21914619099597E-2</v>
      </c>
      <c r="O181" s="10" t="s">
        <v>617</v>
      </c>
      <c r="P181" s="154" t="s">
        <v>4426</v>
      </c>
      <c r="Q181" s="159" t="s">
        <v>4537</v>
      </c>
      <c r="R181" s="154" t="s">
        <v>4450</v>
      </c>
      <c r="S181" s="154" t="s">
        <v>4448</v>
      </c>
      <c r="T181" s="154" t="s">
        <v>4543</v>
      </c>
      <c r="U181" s="154" t="s">
        <v>4510</v>
      </c>
      <c r="V181" s="154"/>
      <c r="W181" s="85"/>
      <c r="X181" s="85"/>
      <c r="Y181" s="85"/>
      <c r="AB181" s="133">
        <f>1-0.58</f>
        <v>0.42000000000000004</v>
      </c>
      <c r="AC181" s="133">
        <v>0</v>
      </c>
      <c r="AD181" s="133">
        <v>-596.38981657611203</v>
      </c>
      <c r="AE181" s="116" t="s">
        <v>14</v>
      </c>
      <c r="AF181" s="116" t="s">
        <v>1818</v>
      </c>
      <c r="AG181" s="115" t="s">
        <v>5198</v>
      </c>
      <c r="AH181" s="115" t="s">
        <v>5195</v>
      </c>
      <c r="AI181" s="116" t="s">
        <v>10125</v>
      </c>
      <c r="AJ181" s="116" t="s">
        <v>10354</v>
      </c>
      <c r="AK181" s="175"/>
      <c r="AL181" s="116" t="s">
        <v>1655</v>
      </c>
      <c r="AM181" s="133">
        <v>16</v>
      </c>
      <c r="AN181" s="133">
        <v>0.57999999999999996</v>
      </c>
      <c r="AO181" s="118" t="s">
        <v>420</v>
      </c>
      <c r="AP181" s="118" t="s">
        <v>421</v>
      </c>
      <c r="AQ181" s="160"/>
      <c r="AR181" s="163"/>
      <c r="AS181" s="160"/>
      <c r="AT181" s="160"/>
      <c r="AU181" s="160"/>
      <c r="AV181" s="160"/>
      <c r="AW181" s="154"/>
    </row>
    <row r="182" spans="1:49">
      <c r="A182" s="9">
        <v>0.56000000000000005</v>
      </c>
      <c r="B182" s="9">
        <v>0</v>
      </c>
      <c r="C182" s="9">
        <v>-629.71997682028496</v>
      </c>
      <c r="D182" s="9" t="s">
        <v>14</v>
      </c>
      <c r="E182" s="9" t="s">
        <v>616</v>
      </c>
      <c r="F182" s="72" t="s">
        <v>5197</v>
      </c>
      <c r="G182" s="72" t="s">
        <v>5195</v>
      </c>
      <c r="H182" s="9" t="s">
        <v>10318</v>
      </c>
      <c r="I182" s="9"/>
      <c r="J182" s="168"/>
      <c r="K182" s="9" t="s">
        <v>383</v>
      </c>
      <c r="L182" s="9">
        <v>16</v>
      </c>
      <c r="M182" s="9">
        <v>0.56000000000000005</v>
      </c>
      <c r="N182" s="10" t="s">
        <v>225</v>
      </c>
      <c r="O182" s="9">
        <v>0.76710682244145301</v>
      </c>
      <c r="P182" s="154"/>
      <c r="Q182" s="159"/>
      <c r="R182" s="154"/>
      <c r="S182" s="154"/>
      <c r="T182" s="154"/>
      <c r="U182" s="154"/>
      <c r="V182" s="154"/>
      <c r="W182" s="85"/>
      <c r="X182" s="85"/>
      <c r="Y182" s="85"/>
    </row>
    <row r="183" spans="1:49">
      <c r="A183" s="49">
        <v>0.11</v>
      </c>
      <c r="B183" s="49">
        <v>0</v>
      </c>
      <c r="C183" s="49">
        <v>-24.621335334513599</v>
      </c>
      <c r="D183" s="49" t="s">
        <v>13</v>
      </c>
      <c r="E183" s="49" t="s">
        <v>582</v>
      </c>
      <c r="F183" s="74" t="s">
        <v>5196</v>
      </c>
      <c r="G183" s="74" t="s">
        <v>10358</v>
      </c>
      <c r="H183" s="49" t="s">
        <v>10322</v>
      </c>
      <c r="I183" s="49"/>
      <c r="J183" s="173" t="s">
        <v>5005</v>
      </c>
      <c r="K183" s="49" t="s">
        <v>383</v>
      </c>
      <c r="L183" s="49">
        <v>5</v>
      </c>
      <c r="M183" s="49">
        <v>0.11</v>
      </c>
      <c r="N183" s="112" t="s">
        <v>551</v>
      </c>
      <c r="O183" s="112" t="s">
        <v>552</v>
      </c>
      <c r="P183" s="153" t="s">
        <v>4426</v>
      </c>
      <c r="Q183" s="158" t="s">
        <v>4537</v>
      </c>
      <c r="R183" s="153" t="s">
        <v>4448</v>
      </c>
      <c r="S183" s="153" t="s">
        <v>4448</v>
      </c>
      <c r="T183" s="153" t="s">
        <v>4448</v>
      </c>
      <c r="U183" s="153" t="s">
        <v>4448</v>
      </c>
      <c r="V183" s="154"/>
      <c r="W183" s="67"/>
      <c r="X183" s="67"/>
      <c r="Y183" s="67"/>
    </row>
    <row r="184" spans="1:49">
      <c r="A184" s="42">
        <v>0.53</v>
      </c>
      <c r="B184" s="42">
        <v>0</v>
      </c>
      <c r="C184" s="42">
        <v>-558.32761790309701</v>
      </c>
      <c r="D184" s="42" t="s">
        <v>14</v>
      </c>
      <c r="E184" s="42" t="s">
        <v>582</v>
      </c>
      <c r="F184" s="115" t="s">
        <v>5196</v>
      </c>
      <c r="G184" s="115" t="s">
        <v>10358</v>
      </c>
      <c r="H184" s="42" t="s">
        <v>10322</v>
      </c>
      <c r="I184" s="42"/>
      <c r="J184" s="175"/>
      <c r="K184" s="42" t="s">
        <v>383</v>
      </c>
      <c r="L184" s="42">
        <v>16</v>
      </c>
      <c r="M184" s="42">
        <v>0.53</v>
      </c>
      <c r="N184" s="114" t="s">
        <v>202</v>
      </c>
      <c r="O184" s="114" t="s">
        <v>203</v>
      </c>
      <c r="P184" s="155"/>
      <c r="Q184" s="160"/>
      <c r="R184" s="155"/>
      <c r="S184" s="155"/>
      <c r="T184" s="155"/>
      <c r="U184" s="155"/>
      <c r="V184" s="154"/>
      <c r="W184" s="67"/>
      <c r="X184" s="67"/>
      <c r="Y184" s="67"/>
    </row>
    <row r="185" spans="1:49" ht="16" customHeight="1">
      <c r="A185" s="9">
        <v>0.12</v>
      </c>
      <c r="B185" s="9">
        <v>0</v>
      </c>
      <c r="C185" s="9">
        <v>-23.156413272614301</v>
      </c>
      <c r="D185" s="9" t="s">
        <v>13</v>
      </c>
      <c r="E185" s="9" t="s">
        <v>3675</v>
      </c>
      <c r="F185" s="72" t="s">
        <v>5195</v>
      </c>
      <c r="G185" s="72" t="s">
        <v>5197</v>
      </c>
      <c r="H185" s="9" t="s">
        <v>10120</v>
      </c>
      <c r="I185" s="9"/>
      <c r="J185" s="168" t="s">
        <v>4959</v>
      </c>
      <c r="K185" s="9" t="s">
        <v>3673</v>
      </c>
      <c r="L185" s="9">
        <v>6</v>
      </c>
      <c r="M185" s="9">
        <v>0.12</v>
      </c>
      <c r="N185" s="10" t="s">
        <v>853</v>
      </c>
      <c r="O185" s="9">
        <v>0.51976332044676599</v>
      </c>
      <c r="P185" s="154" t="s">
        <v>4426</v>
      </c>
      <c r="Q185" s="159" t="s">
        <v>4537</v>
      </c>
      <c r="R185" s="154" t="s">
        <v>4482</v>
      </c>
      <c r="S185" s="154" t="s">
        <v>4444</v>
      </c>
      <c r="T185" s="154" t="s">
        <v>4530</v>
      </c>
      <c r="U185" s="154" t="s">
        <v>4560</v>
      </c>
      <c r="V185" s="154"/>
      <c r="W185" s="67"/>
      <c r="X185" s="67"/>
      <c r="Y185" s="67"/>
    </row>
    <row r="186" spans="1:49" ht="16" customHeight="1">
      <c r="A186" s="9">
        <v>0.66</v>
      </c>
      <c r="B186" s="9">
        <v>0</v>
      </c>
      <c r="C186" s="9">
        <v>-520.55848166323699</v>
      </c>
      <c r="D186" s="9" t="s">
        <v>14</v>
      </c>
      <c r="E186" s="9" t="s">
        <v>3675</v>
      </c>
      <c r="F186" s="72" t="s">
        <v>5195</v>
      </c>
      <c r="G186" s="72" t="s">
        <v>5197</v>
      </c>
      <c r="H186" s="9" t="s">
        <v>10120</v>
      </c>
      <c r="I186" s="9"/>
      <c r="J186" s="168"/>
      <c r="K186" s="9" t="s">
        <v>3673</v>
      </c>
      <c r="L186" s="9">
        <v>16</v>
      </c>
      <c r="M186" s="9">
        <v>0.66</v>
      </c>
      <c r="N186" s="10" t="s">
        <v>486</v>
      </c>
      <c r="O186" s="10" t="s">
        <v>487</v>
      </c>
      <c r="P186" s="154"/>
      <c r="Q186" s="159"/>
      <c r="R186" s="154"/>
      <c r="S186" s="154"/>
      <c r="T186" s="154"/>
      <c r="U186" s="154"/>
      <c r="V186" s="154"/>
      <c r="W186" s="67"/>
      <c r="X186" s="67"/>
      <c r="Y186" s="67"/>
    </row>
    <row r="187" spans="1:49">
      <c r="A187" s="49">
        <v>0.12</v>
      </c>
      <c r="B187" s="49">
        <v>0</v>
      </c>
      <c r="C187" s="49">
        <v>-32.188139085234603</v>
      </c>
      <c r="D187" s="49" t="s">
        <v>13</v>
      </c>
      <c r="E187" s="49" t="s">
        <v>2179</v>
      </c>
      <c r="F187" s="74" t="s">
        <v>5197</v>
      </c>
      <c r="G187" s="74" t="s">
        <v>10358</v>
      </c>
      <c r="H187" s="49" t="s">
        <v>10176</v>
      </c>
      <c r="I187" s="49"/>
      <c r="J187" s="173" t="s">
        <v>4785</v>
      </c>
      <c r="K187" s="49" t="s">
        <v>2095</v>
      </c>
      <c r="L187" s="49">
        <v>5</v>
      </c>
      <c r="M187" s="49">
        <v>0.12</v>
      </c>
      <c r="N187" s="112" t="s">
        <v>502</v>
      </c>
      <c r="O187" s="112" t="s">
        <v>503</v>
      </c>
      <c r="P187" s="158" t="s">
        <v>84</v>
      </c>
      <c r="Q187" s="161" t="s">
        <v>4537</v>
      </c>
      <c r="R187" s="153" t="s">
        <v>4448</v>
      </c>
      <c r="S187" s="153" t="s">
        <v>4448</v>
      </c>
      <c r="T187" s="153" t="s">
        <v>4448</v>
      </c>
      <c r="U187" s="153" t="s">
        <v>4448</v>
      </c>
      <c r="V187" s="154"/>
    </row>
    <row r="188" spans="1:49">
      <c r="A188" s="42">
        <v>0.5</v>
      </c>
      <c r="B188" s="42">
        <v>0</v>
      </c>
      <c r="C188" s="42">
        <v>-691.59195944054397</v>
      </c>
      <c r="D188" s="42" t="s">
        <v>14</v>
      </c>
      <c r="E188" s="42" t="s">
        <v>2179</v>
      </c>
      <c r="F188" s="115" t="s">
        <v>5197</v>
      </c>
      <c r="G188" s="115" t="s">
        <v>10358</v>
      </c>
      <c r="H188" s="42" t="s">
        <v>10176</v>
      </c>
      <c r="I188" s="42"/>
      <c r="J188" s="175"/>
      <c r="K188" s="42" t="s">
        <v>2095</v>
      </c>
      <c r="L188" s="42">
        <v>16</v>
      </c>
      <c r="M188" s="42">
        <v>0.5</v>
      </c>
      <c r="N188" s="114" t="s">
        <v>188</v>
      </c>
      <c r="O188" s="114" t="s">
        <v>189</v>
      </c>
      <c r="P188" s="160"/>
      <c r="Q188" s="163"/>
      <c r="R188" s="155"/>
      <c r="S188" s="155"/>
      <c r="T188" s="155"/>
      <c r="U188" s="155"/>
      <c r="V188" s="154"/>
    </row>
    <row r="189" spans="1:49">
      <c r="A189" s="9">
        <v>0.14000000000000001</v>
      </c>
      <c r="B189" s="9">
        <v>0</v>
      </c>
      <c r="C189" s="9">
        <v>-36.007089555555297</v>
      </c>
      <c r="D189" s="9" t="s">
        <v>13</v>
      </c>
      <c r="E189" s="9" t="s">
        <v>208</v>
      </c>
      <c r="F189" s="72" t="s">
        <v>5197</v>
      </c>
      <c r="G189" s="72" t="s">
        <v>5195</v>
      </c>
      <c r="H189" s="9" t="s">
        <v>9967</v>
      </c>
      <c r="I189" s="9"/>
      <c r="J189" s="168" t="s">
        <v>5059</v>
      </c>
      <c r="K189" s="9" t="s">
        <v>102</v>
      </c>
      <c r="L189" s="9">
        <v>5</v>
      </c>
      <c r="M189" s="9">
        <v>0.14000000000000001</v>
      </c>
      <c r="N189" s="10" t="s">
        <v>209</v>
      </c>
      <c r="O189" s="10" t="s">
        <v>210</v>
      </c>
      <c r="P189" s="184" t="s">
        <v>4426</v>
      </c>
      <c r="Q189" s="159" t="s">
        <v>4537</v>
      </c>
      <c r="R189" s="154" t="s">
        <v>4448</v>
      </c>
      <c r="S189" s="154" t="s">
        <v>4448</v>
      </c>
      <c r="T189" s="154" t="s">
        <v>4559</v>
      </c>
      <c r="U189" s="154" t="s">
        <v>4448</v>
      </c>
      <c r="V189" s="154"/>
      <c r="W189" s="67"/>
      <c r="X189" s="67"/>
      <c r="Y189" s="67"/>
    </row>
    <row r="190" spans="1:49">
      <c r="A190" s="10" t="s">
        <v>192</v>
      </c>
      <c r="B190" s="9">
        <v>0</v>
      </c>
      <c r="C190" s="9">
        <v>-700.75254962852898</v>
      </c>
      <c r="D190" s="9" t="s">
        <v>14</v>
      </c>
      <c r="E190" s="9" t="s">
        <v>208</v>
      </c>
      <c r="F190" s="72" t="s">
        <v>5197</v>
      </c>
      <c r="G190" s="72" t="s">
        <v>5195</v>
      </c>
      <c r="H190" s="9" t="s">
        <v>9967</v>
      </c>
      <c r="I190" s="9"/>
      <c r="J190" s="202"/>
      <c r="K190" s="9" t="s">
        <v>102</v>
      </c>
      <c r="L190" s="9">
        <v>16</v>
      </c>
      <c r="M190" s="10" t="s">
        <v>192</v>
      </c>
      <c r="N190" s="10" t="s">
        <v>193</v>
      </c>
      <c r="O190" s="10" t="s">
        <v>194</v>
      </c>
      <c r="P190" s="154"/>
      <c r="Q190" s="159"/>
      <c r="R190" s="154"/>
      <c r="S190" s="154"/>
      <c r="T190" s="154"/>
      <c r="U190" s="154"/>
      <c r="V190" s="154"/>
      <c r="W190" s="67"/>
      <c r="X190" s="67"/>
      <c r="Y190" s="67"/>
    </row>
    <row r="191" spans="1:49">
      <c r="A191" s="9">
        <v>0.15</v>
      </c>
      <c r="B191" s="9">
        <v>0</v>
      </c>
      <c r="C191" s="9">
        <v>-50.0915966209229</v>
      </c>
      <c r="D191" s="9" t="s">
        <v>13</v>
      </c>
      <c r="E191" s="9" t="s">
        <v>1380</v>
      </c>
      <c r="F191" s="72" t="s">
        <v>5196</v>
      </c>
      <c r="G191" s="72" t="s">
        <v>5198</v>
      </c>
      <c r="H191" s="9" t="s">
        <v>10042</v>
      </c>
      <c r="I191" s="9"/>
      <c r="J191" s="168" t="s">
        <v>4654</v>
      </c>
      <c r="K191" s="9" t="s">
        <v>1106</v>
      </c>
      <c r="L191" s="9">
        <v>6</v>
      </c>
      <c r="M191" s="9">
        <v>0.15</v>
      </c>
      <c r="N191" s="10" t="s">
        <v>221</v>
      </c>
      <c r="O191" s="43" t="s">
        <v>222</v>
      </c>
      <c r="P191" s="164" t="s">
        <v>84</v>
      </c>
      <c r="Q191" s="190" t="s">
        <v>4537</v>
      </c>
      <c r="R191" s="189" t="s">
        <v>4448</v>
      </c>
      <c r="S191" s="189" t="s">
        <v>4448</v>
      </c>
      <c r="T191" s="189" t="s">
        <v>4448</v>
      </c>
      <c r="U191" s="189" t="s">
        <v>4448</v>
      </c>
      <c r="V191" s="154"/>
    </row>
    <row r="192" spans="1:49">
      <c r="A192" s="10">
        <v>0.7</v>
      </c>
      <c r="B192" s="9">
        <v>0</v>
      </c>
      <c r="C192" s="9">
        <v>-452.71022598526599</v>
      </c>
      <c r="D192" s="9" t="s">
        <v>14</v>
      </c>
      <c r="E192" s="9" t="s">
        <v>1380</v>
      </c>
      <c r="F192" s="72" t="s">
        <v>5196</v>
      </c>
      <c r="G192" s="72" t="s">
        <v>5198</v>
      </c>
      <c r="H192" s="9" t="s">
        <v>10042</v>
      </c>
      <c r="I192" s="9"/>
      <c r="J192" s="168"/>
      <c r="K192" s="9" t="s">
        <v>1106</v>
      </c>
      <c r="L192" s="9">
        <v>16</v>
      </c>
      <c r="M192" s="10" t="s">
        <v>192</v>
      </c>
      <c r="N192" s="10" t="s">
        <v>193</v>
      </c>
      <c r="O192" s="43" t="s">
        <v>194</v>
      </c>
      <c r="P192" s="165"/>
      <c r="Q192" s="188"/>
      <c r="R192" s="185"/>
      <c r="S192" s="185"/>
      <c r="T192" s="185"/>
      <c r="U192" s="185"/>
      <c r="V192" s="154"/>
    </row>
    <row r="193" spans="1:25">
      <c r="A193" s="3"/>
      <c r="B193" s="3"/>
      <c r="C193" s="3"/>
      <c r="D193" s="3"/>
      <c r="E193" s="3"/>
      <c r="F193" s="73"/>
      <c r="G193" s="73"/>
      <c r="H193" s="3"/>
      <c r="I193" s="3"/>
      <c r="J193" s="3"/>
      <c r="K193" s="3"/>
      <c r="L193" s="3"/>
      <c r="M193" s="3"/>
      <c r="N193" s="3"/>
      <c r="O193" s="27"/>
      <c r="P193" s="28"/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:25">
      <c r="A194" s="9">
        <v>0.18</v>
      </c>
      <c r="B194" s="9">
        <v>0</v>
      </c>
      <c r="C194" s="9">
        <v>-37.0730544227536</v>
      </c>
      <c r="D194" s="9" t="s">
        <v>13</v>
      </c>
      <c r="E194" s="9" t="s">
        <v>1147</v>
      </c>
      <c r="F194" s="72" t="s">
        <v>5196</v>
      </c>
      <c r="G194" s="72" t="s">
        <v>5198</v>
      </c>
      <c r="H194" s="9" t="s">
        <v>10036</v>
      </c>
      <c r="I194" s="9"/>
      <c r="J194" s="173" t="s">
        <v>4648</v>
      </c>
      <c r="K194" s="9" t="s">
        <v>1106</v>
      </c>
      <c r="L194" s="9">
        <v>5</v>
      </c>
      <c r="M194" s="9">
        <v>0.18</v>
      </c>
      <c r="N194" s="10" t="s">
        <v>400</v>
      </c>
      <c r="O194" s="10" t="s">
        <v>401</v>
      </c>
      <c r="P194" s="164" t="s">
        <v>84</v>
      </c>
      <c r="Q194" s="187" t="s">
        <v>4537</v>
      </c>
      <c r="R194" s="189" t="s">
        <v>4448</v>
      </c>
      <c r="S194" s="189" t="s">
        <v>4448</v>
      </c>
      <c r="T194" s="189" t="s">
        <v>4448</v>
      </c>
      <c r="U194" s="189" t="s">
        <v>4448</v>
      </c>
      <c r="V194" s="184" t="s">
        <v>5176</v>
      </c>
      <c r="W194" s="67"/>
      <c r="X194" s="67"/>
      <c r="Y194" s="67"/>
    </row>
    <row r="195" spans="1:25">
      <c r="A195" s="9">
        <v>0.73</v>
      </c>
      <c r="B195" s="9">
        <v>0</v>
      </c>
      <c r="C195" s="9">
        <v>-521.83106463315801</v>
      </c>
      <c r="D195" s="9" t="s">
        <v>14</v>
      </c>
      <c r="E195" s="9" t="s">
        <v>1147</v>
      </c>
      <c r="F195" s="72" t="s">
        <v>5196</v>
      </c>
      <c r="G195" s="72" t="s">
        <v>5198</v>
      </c>
      <c r="H195" s="9" t="s">
        <v>10036</v>
      </c>
      <c r="I195" s="9"/>
      <c r="J195" s="168"/>
      <c r="K195" s="9" t="s">
        <v>1106</v>
      </c>
      <c r="L195" s="9">
        <v>16</v>
      </c>
      <c r="M195" s="9">
        <v>0.73</v>
      </c>
      <c r="N195" s="10" t="s">
        <v>584</v>
      </c>
      <c r="O195" s="10" t="s">
        <v>585</v>
      </c>
      <c r="P195" s="165"/>
      <c r="Q195" s="188"/>
      <c r="R195" s="185"/>
      <c r="S195" s="185"/>
      <c r="T195" s="185"/>
      <c r="U195" s="185"/>
      <c r="V195" s="154"/>
      <c r="W195" s="67"/>
      <c r="X195" s="67"/>
      <c r="Y195" s="67"/>
    </row>
    <row r="196" spans="1:25">
      <c r="A196" s="9">
        <v>0.18</v>
      </c>
      <c r="B196" s="9">
        <v>0</v>
      </c>
      <c r="C196" s="9">
        <v>-52.887366987245699</v>
      </c>
      <c r="D196" s="9" t="s">
        <v>13</v>
      </c>
      <c r="E196" s="9" t="s">
        <v>1990</v>
      </c>
      <c r="F196" s="72" t="s">
        <v>5198</v>
      </c>
      <c r="G196" s="72"/>
      <c r="H196" s="9" t="s">
        <v>10135</v>
      </c>
      <c r="I196" s="9"/>
      <c r="J196" s="168" t="s">
        <v>4752</v>
      </c>
      <c r="K196" s="9" t="s">
        <v>1655</v>
      </c>
      <c r="L196" s="9">
        <v>5</v>
      </c>
      <c r="M196" s="9">
        <v>0.18</v>
      </c>
      <c r="N196" s="10" t="s">
        <v>400</v>
      </c>
      <c r="O196" s="43" t="s">
        <v>401</v>
      </c>
      <c r="P196" s="158" t="s">
        <v>84</v>
      </c>
      <c r="Q196" s="159" t="s">
        <v>4537</v>
      </c>
      <c r="R196" s="154" t="s">
        <v>4448</v>
      </c>
      <c r="S196" s="154" t="s">
        <v>4448</v>
      </c>
      <c r="T196" s="154" t="s">
        <v>4448</v>
      </c>
      <c r="U196" s="154" t="s">
        <v>4448</v>
      </c>
      <c r="V196" s="154"/>
      <c r="W196" s="67"/>
      <c r="X196" s="67"/>
      <c r="Y196" s="67"/>
    </row>
    <row r="197" spans="1:25">
      <c r="A197" s="9">
        <v>0.77</v>
      </c>
      <c r="B197" s="9">
        <v>0</v>
      </c>
      <c r="C197" s="9">
        <v>-451.29543106425399</v>
      </c>
      <c r="D197" s="9" t="s">
        <v>14</v>
      </c>
      <c r="E197" s="9" t="s">
        <v>1990</v>
      </c>
      <c r="F197" s="72" t="s">
        <v>5198</v>
      </c>
      <c r="G197" s="72"/>
      <c r="H197" s="9" t="s">
        <v>10135</v>
      </c>
      <c r="I197" s="9"/>
      <c r="J197" s="168"/>
      <c r="K197" s="9" t="s">
        <v>1655</v>
      </c>
      <c r="L197" s="9">
        <v>16</v>
      </c>
      <c r="M197" s="9">
        <v>0.77</v>
      </c>
      <c r="N197" s="10" t="s">
        <v>506</v>
      </c>
      <c r="O197" s="43" t="s">
        <v>507</v>
      </c>
      <c r="P197" s="159"/>
      <c r="Q197" s="159"/>
      <c r="R197" s="154"/>
      <c r="S197" s="154"/>
      <c r="T197" s="154"/>
      <c r="U197" s="154"/>
      <c r="V197" s="154"/>
      <c r="W197" s="67"/>
      <c r="X197" s="67"/>
      <c r="Y197" s="67"/>
    </row>
    <row r="198" spans="1:25">
      <c r="A198" s="9">
        <v>0.2</v>
      </c>
      <c r="B198" s="9">
        <v>0</v>
      </c>
      <c r="C198" s="9">
        <v>-33.532787551995902</v>
      </c>
      <c r="D198" s="9" t="s">
        <v>13</v>
      </c>
      <c r="E198" s="9" t="s">
        <v>3745</v>
      </c>
      <c r="F198" s="72" t="s">
        <v>5195</v>
      </c>
      <c r="G198" s="72" t="s">
        <v>5197</v>
      </c>
      <c r="H198" s="9" t="s">
        <v>10310</v>
      </c>
      <c r="I198" s="9"/>
      <c r="J198" s="168" t="s">
        <v>4961</v>
      </c>
      <c r="K198" s="9" t="s">
        <v>3673</v>
      </c>
      <c r="L198" s="9">
        <v>6</v>
      </c>
      <c r="M198" s="9">
        <v>0.2</v>
      </c>
      <c r="N198" s="9">
        <v>4.1118469700720001E-2</v>
      </c>
      <c r="O198" s="10" t="s">
        <v>2653</v>
      </c>
      <c r="P198" s="184" t="s">
        <v>4426</v>
      </c>
      <c r="Q198" s="159" t="s">
        <v>4537</v>
      </c>
      <c r="R198" s="184" t="s">
        <v>4448</v>
      </c>
      <c r="S198" s="184" t="s">
        <v>4448</v>
      </c>
      <c r="T198" s="184" t="s">
        <v>4448</v>
      </c>
      <c r="U198" s="184" t="s">
        <v>4448</v>
      </c>
      <c r="V198" s="154"/>
    </row>
    <row r="199" spans="1:25">
      <c r="A199" s="9">
        <v>0.78</v>
      </c>
      <c r="B199" s="9">
        <v>0</v>
      </c>
      <c r="C199" s="9">
        <v>-529.36209525586003</v>
      </c>
      <c r="D199" s="9" t="s">
        <v>14</v>
      </c>
      <c r="E199" s="9" t="s">
        <v>3745</v>
      </c>
      <c r="F199" s="72" t="s">
        <v>5195</v>
      </c>
      <c r="G199" s="72" t="s">
        <v>5197</v>
      </c>
      <c r="H199" s="9" t="s">
        <v>10310</v>
      </c>
      <c r="I199" s="9"/>
      <c r="J199" s="168"/>
      <c r="K199" s="9" t="s">
        <v>3673</v>
      </c>
      <c r="L199" s="9">
        <v>16</v>
      </c>
      <c r="M199" s="9">
        <v>0.78</v>
      </c>
      <c r="N199" s="10" t="s">
        <v>450</v>
      </c>
      <c r="O199" s="9">
        <v>0.91595245987187102</v>
      </c>
      <c r="P199" s="154"/>
      <c r="Q199" s="159"/>
      <c r="R199" s="154"/>
      <c r="S199" s="154"/>
      <c r="T199" s="154"/>
      <c r="U199" s="154"/>
      <c r="V199" s="154"/>
    </row>
    <row r="200" spans="1:25">
      <c r="A200" s="9">
        <f>1-0.8</f>
        <v>0.19999999999999996</v>
      </c>
      <c r="B200" s="9">
        <v>0</v>
      </c>
      <c r="C200" s="9">
        <v>-43.275165364096203</v>
      </c>
      <c r="D200" s="9" t="s">
        <v>13</v>
      </c>
      <c r="E200" s="9" t="s">
        <v>1237</v>
      </c>
      <c r="F200" s="72" t="s">
        <v>5198</v>
      </c>
      <c r="G200" s="72" t="s">
        <v>5197</v>
      </c>
      <c r="H200" s="9" t="s">
        <v>10088</v>
      </c>
      <c r="I200" s="44" t="s">
        <v>10354</v>
      </c>
      <c r="J200" s="168" t="s">
        <v>4709</v>
      </c>
      <c r="K200" s="9" t="s">
        <v>1106</v>
      </c>
      <c r="L200" s="9">
        <v>5</v>
      </c>
      <c r="M200" s="9">
        <v>0.8</v>
      </c>
      <c r="N200" s="10" t="s">
        <v>1238</v>
      </c>
      <c r="O200" s="10" t="s">
        <v>1239</v>
      </c>
      <c r="P200" s="164" t="s">
        <v>84</v>
      </c>
      <c r="Q200" s="186" t="s">
        <v>4537</v>
      </c>
      <c r="R200" s="184" t="s">
        <v>4448</v>
      </c>
      <c r="S200" s="184" t="s">
        <v>4448</v>
      </c>
      <c r="T200" s="184" t="s">
        <v>4448</v>
      </c>
      <c r="U200" s="184" t="s">
        <v>4448</v>
      </c>
      <c r="V200" s="154"/>
    </row>
    <row r="201" spans="1:25">
      <c r="A201" s="9">
        <f>1-0.12</f>
        <v>0.88</v>
      </c>
      <c r="B201" s="9">
        <v>0</v>
      </c>
      <c r="C201" s="9">
        <v>-341.729347290433</v>
      </c>
      <c r="D201" s="9" t="s">
        <v>14</v>
      </c>
      <c r="E201" s="9" t="s">
        <v>1237</v>
      </c>
      <c r="F201" s="72" t="s">
        <v>5198</v>
      </c>
      <c r="G201" s="72" t="s">
        <v>5197</v>
      </c>
      <c r="H201" s="9" t="s">
        <v>10088</v>
      </c>
      <c r="I201" s="44" t="s">
        <v>10354</v>
      </c>
      <c r="J201" s="168"/>
      <c r="K201" s="9" t="s">
        <v>1106</v>
      </c>
      <c r="L201" s="9">
        <v>16</v>
      </c>
      <c r="M201" s="9">
        <v>0.12</v>
      </c>
      <c r="N201" s="9">
        <v>3.2767774577421999E-2</v>
      </c>
      <c r="O201" s="10" t="s">
        <v>260</v>
      </c>
      <c r="P201" s="165"/>
      <c r="Q201" s="159"/>
      <c r="R201" s="154"/>
      <c r="S201" s="154"/>
      <c r="T201" s="154"/>
      <c r="U201" s="154"/>
      <c r="V201" s="154"/>
    </row>
    <row r="202" spans="1:25">
      <c r="A202" s="9">
        <v>0.22</v>
      </c>
      <c r="B202" s="9">
        <v>0</v>
      </c>
      <c r="C202" s="9">
        <v>-58.435714603533498</v>
      </c>
      <c r="D202" s="9" t="s">
        <v>13</v>
      </c>
      <c r="E202" s="9" t="s">
        <v>1459</v>
      </c>
      <c r="F202" s="72" t="s">
        <v>5195</v>
      </c>
      <c r="G202" s="72" t="s">
        <v>5197</v>
      </c>
      <c r="H202" s="9" t="s">
        <v>10044</v>
      </c>
      <c r="I202" s="9"/>
      <c r="J202" s="168" t="s">
        <v>4657</v>
      </c>
      <c r="K202" s="9" t="s">
        <v>1106</v>
      </c>
      <c r="L202" s="9">
        <v>5</v>
      </c>
      <c r="M202" s="9">
        <v>0.22</v>
      </c>
      <c r="N202" s="9">
        <v>4.2728423691493898E-2</v>
      </c>
      <c r="O202" s="43" t="s">
        <v>361</v>
      </c>
      <c r="P202" s="164" t="s">
        <v>84</v>
      </c>
      <c r="Q202" s="190" t="s">
        <v>4537</v>
      </c>
      <c r="R202" s="189" t="s">
        <v>4448</v>
      </c>
      <c r="S202" s="189" t="s">
        <v>4448</v>
      </c>
      <c r="T202" s="189" t="s">
        <v>4448</v>
      </c>
      <c r="U202" s="189" t="s">
        <v>4448</v>
      </c>
      <c r="V202" s="154"/>
    </row>
    <row r="203" spans="1:25">
      <c r="A203" s="9">
        <v>0.81</v>
      </c>
      <c r="B203" s="9">
        <v>0</v>
      </c>
      <c r="C203" s="9">
        <v>-569.92419166552099</v>
      </c>
      <c r="D203" s="9" t="s">
        <v>14</v>
      </c>
      <c r="E203" s="9" t="s">
        <v>1459</v>
      </c>
      <c r="F203" s="72" t="s">
        <v>5195</v>
      </c>
      <c r="G203" s="72" t="s">
        <v>5197</v>
      </c>
      <c r="H203" s="9" t="s">
        <v>10044</v>
      </c>
      <c r="I203" s="9"/>
      <c r="J203" s="175"/>
      <c r="K203" s="9" t="s">
        <v>1106</v>
      </c>
      <c r="L203" s="9">
        <v>16</v>
      </c>
      <c r="M203" s="9">
        <v>0.81</v>
      </c>
      <c r="N203" s="10" t="s">
        <v>525</v>
      </c>
      <c r="O203" s="43" t="s">
        <v>526</v>
      </c>
      <c r="P203" s="165"/>
      <c r="Q203" s="188"/>
      <c r="R203" s="185"/>
      <c r="S203" s="185"/>
      <c r="T203" s="185"/>
      <c r="U203" s="185"/>
      <c r="V203" s="154"/>
    </row>
    <row r="204" spans="1:25">
      <c r="A204" s="3"/>
      <c r="B204" s="3"/>
      <c r="C204" s="3"/>
      <c r="D204" s="3"/>
      <c r="E204" s="3"/>
      <c r="F204" s="73"/>
      <c r="G204" s="73"/>
      <c r="H204" s="3"/>
      <c r="I204" s="3"/>
      <c r="J204" s="3"/>
      <c r="K204" s="3"/>
      <c r="L204" s="3"/>
      <c r="M204" s="3"/>
      <c r="N204" s="3"/>
      <c r="O204" s="27"/>
      <c r="P204" s="28"/>
      <c r="Q204" s="40"/>
      <c r="R204" s="40"/>
      <c r="S204" s="40"/>
      <c r="T204" s="40"/>
      <c r="U204" s="40"/>
      <c r="V204" s="40"/>
      <c r="W204" s="40"/>
      <c r="X204" s="40"/>
      <c r="Y204" s="40"/>
    </row>
    <row r="205" spans="1:25">
      <c r="A205" s="9">
        <f>1-0.65</f>
        <v>0.35</v>
      </c>
      <c r="B205" s="9">
        <v>0</v>
      </c>
      <c r="C205" s="9">
        <v>-80.855530083585705</v>
      </c>
      <c r="D205" s="9" t="s">
        <v>13</v>
      </c>
      <c r="E205" s="9" t="s">
        <v>1105</v>
      </c>
      <c r="F205" s="72" t="s">
        <v>5197</v>
      </c>
      <c r="G205" s="72" t="s">
        <v>5195</v>
      </c>
      <c r="H205" s="9" t="s">
        <v>10083</v>
      </c>
      <c r="I205" s="44" t="s">
        <v>10354</v>
      </c>
      <c r="J205" s="168" t="s">
        <v>4704</v>
      </c>
      <c r="K205" s="9" t="s">
        <v>1106</v>
      </c>
      <c r="L205" s="9">
        <v>5</v>
      </c>
      <c r="M205" s="9">
        <v>0.65</v>
      </c>
      <c r="N205" s="10" t="s">
        <v>1107</v>
      </c>
      <c r="O205" s="10" t="s">
        <v>1108</v>
      </c>
      <c r="P205" s="164" t="s">
        <v>84</v>
      </c>
      <c r="Q205" s="186" t="s">
        <v>4537</v>
      </c>
      <c r="R205" s="184" t="s">
        <v>4448</v>
      </c>
      <c r="S205" s="184" t="s">
        <v>4448</v>
      </c>
      <c r="T205" s="184" t="s">
        <v>4448</v>
      </c>
      <c r="U205" s="184" t="s">
        <v>4448</v>
      </c>
      <c r="V205" s="184" t="s">
        <v>5174</v>
      </c>
      <c r="W205" s="67"/>
      <c r="X205" s="67"/>
      <c r="Y205" s="67"/>
    </row>
    <row r="206" spans="1:25">
      <c r="A206" s="9">
        <f>1-0.06</f>
        <v>0.94</v>
      </c>
      <c r="B206" s="9">
        <v>0</v>
      </c>
      <c r="C206" s="9">
        <v>-521.87682484807704</v>
      </c>
      <c r="D206" s="9" t="s">
        <v>14</v>
      </c>
      <c r="E206" s="9" t="s">
        <v>1105</v>
      </c>
      <c r="F206" s="72" t="s">
        <v>5197</v>
      </c>
      <c r="G206" s="72" t="s">
        <v>5195</v>
      </c>
      <c r="H206" s="9" t="s">
        <v>10083</v>
      </c>
      <c r="I206" s="44" t="s">
        <v>10354</v>
      </c>
      <c r="J206" s="168"/>
      <c r="K206" s="9" t="s">
        <v>1106</v>
      </c>
      <c r="L206" s="9">
        <v>16</v>
      </c>
      <c r="M206" s="9">
        <v>0.06</v>
      </c>
      <c r="N206" s="10" t="s">
        <v>932</v>
      </c>
      <c r="O206" s="10" t="s">
        <v>933</v>
      </c>
      <c r="P206" s="165"/>
      <c r="Q206" s="159"/>
      <c r="R206" s="154"/>
      <c r="S206" s="154"/>
      <c r="T206" s="154"/>
      <c r="U206" s="154"/>
      <c r="V206" s="154"/>
      <c r="W206" s="67"/>
      <c r="X206" s="67"/>
      <c r="Y206" s="67"/>
    </row>
    <row r="207" spans="1:25">
      <c r="A207" s="9">
        <v>0.37</v>
      </c>
      <c r="B207" s="9">
        <v>0</v>
      </c>
      <c r="C207" s="9">
        <v>-51.865620050851298</v>
      </c>
      <c r="D207" s="9" t="s">
        <v>13</v>
      </c>
      <c r="E207" s="9" t="s">
        <v>3511</v>
      </c>
      <c r="F207" s="72" t="s">
        <v>5196</v>
      </c>
      <c r="G207" s="72" t="s">
        <v>10362</v>
      </c>
      <c r="H207" s="9" t="s">
        <v>10120</v>
      </c>
      <c r="I207" s="9"/>
      <c r="J207" s="200" t="s">
        <v>5069</v>
      </c>
      <c r="K207" s="9" t="s">
        <v>3508</v>
      </c>
      <c r="L207" s="9">
        <v>5</v>
      </c>
      <c r="M207" s="9">
        <v>0.37</v>
      </c>
      <c r="N207" s="10" t="s">
        <v>268</v>
      </c>
      <c r="O207" s="10" t="s">
        <v>269</v>
      </c>
      <c r="P207" s="184" t="s">
        <v>4426</v>
      </c>
      <c r="Q207" s="159" t="s">
        <v>4537</v>
      </c>
      <c r="R207" s="159" t="s">
        <v>4448</v>
      </c>
      <c r="S207" s="159" t="s">
        <v>4448</v>
      </c>
      <c r="T207" s="159" t="s">
        <v>4448</v>
      </c>
      <c r="U207" s="159" t="s">
        <v>4448</v>
      </c>
      <c r="V207" s="154"/>
    </row>
    <row r="208" spans="1:25">
      <c r="A208" s="9">
        <v>0.88</v>
      </c>
      <c r="B208" s="9">
        <v>0</v>
      </c>
      <c r="C208" s="9">
        <v>-487.04057355517102</v>
      </c>
      <c r="D208" s="9" t="s">
        <v>14</v>
      </c>
      <c r="E208" s="9" t="s">
        <v>3511</v>
      </c>
      <c r="F208" s="72" t="s">
        <v>5196</v>
      </c>
      <c r="G208" s="72" t="s">
        <v>10362</v>
      </c>
      <c r="H208" s="9" t="s">
        <v>10120</v>
      </c>
      <c r="I208" s="9"/>
      <c r="J208" s="168"/>
      <c r="K208" s="9" t="s">
        <v>3508</v>
      </c>
      <c r="L208" s="9">
        <v>16</v>
      </c>
      <c r="M208" s="9">
        <v>0.88</v>
      </c>
      <c r="N208" s="10" t="s">
        <v>434</v>
      </c>
      <c r="O208" s="10" t="s">
        <v>435</v>
      </c>
      <c r="P208" s="154"/>
      <c r="Q208" s="159"/>
      <c r="R208" s="159"/>
      <c r="S208" s="159"/>
      <c r="T208" s="159"/>
      <c r="U208" s="159"/>
      <c r="V208" s="154"/>
    </row>
    <row r="209" spans="1:25">
      <c r="A209" s="9">
        <v>0.42</v>
      </c>
      <c r="B209" s="9">
        <v>0</v>
      </c>
      <c r="C209" s="9">
        <v>-56.479625499779701</v>
      </c>
      <c r="D209" s="9" t="s">
        <v>13</v>
      </c>
      <c r="E209" s="9" t="s">
        <v>156</v>
      </c>
      <c r="F209" s="72" t="s">
        <v>5198</v>
      </c>
      <c r="G209" s="72" t="s">
        <v>5196</v>
      </c>
      <c r="H209" s="9" t="s">
        <v>9967</v>
      </c>
      <c r="I209" s="9"/>
      <c r="J209" s="168" t="s">
        <v>5057</v>
      </c>
      <c r="K209" s="9" t="s">
        <v>102</v>
      </c>
      <c r="L209" s="9">
        <v>5</v>
      </c>
      <c r="M209" s="9">
        <v>0.42</v>
      </c>
      <c r="N209" s="10" t="s">
        <v>157</v>
      </c>
      <c r="O209" s="10" t="s">
        <v>158</v>
      </c>
      <c r="P209" s="184" t="s">
        <v>4426</v>
      </c>
      <c r="Q209" s="159" t="s">
        <v>4537</v>
      </c>
      <c r="R209" s="154" t="s">
        <v>4448</v>
      </c>
      <c r="S209" s="154" t="s">
        <v>4448</v>
      </c>
      <c r="T209" s="154" t="s">
        <v>4448</v>
      </c>
      <c r="U209" s="154" t="s">
        <v>4448</v>
      </c>
      <c r="V209" s="154"/>
      <c r="W209" s="67"/>
      <c r="X209" s="67"/>
      <c r="Y209" s="67"/>
    </row>
    <row r="210" spans="1:25">
      <c r="A210" s="9">
        <v>0.89</v>
      </c>
      <c r="B210" s="9">
        <v>0</v>
      </c>
      <c r="C210" s="9">
        <v>-360.31656470223697</v>
      </c>
      <c r="D210" s="9" t="s">
        <v>14</v>
      </c>
      <c r="E210" s="9" t="s">
        <v>156</v>
      </c>
      <c r="F210" s="72" t="s">
        <v>5198</v>
      </c>
      <c r="G210" s="72" t="s">
        <v>5196</v>
      </c>
      <c r="H210" s="9" t="s">
        <v>9967</v>
      </c>
      <c r="I210" s="9"/>
      <c r="J210" s="168"/>
      <c r="K210" s="9" t="s">
        <v>102</v>
      </c>
      <c r="L210" s="9">
        <v>16</v>
      </c>
      <c r="M210" s="9">
        <v>0.89</v>
      </c>
      <c r="N210" s="10" t="s">
        <v>159</v>
      </c>
      <c r="O210" s="10" t="s">
        <v>160</v>
      </c>
      <c r="P210" s="154"/>
      <c r="Q210" s="159"/>
      <c r="R210" s="154"/>
      <c r="S210" s="154"/>
      <c r="T210" s="154"/>
      <c r="U210" s="154"/>
      <c r="V210" s="154"/>
      <c r="W210" s="67"/>
      <c r="X210" s="67"/>
      <c r="Y210" s="67"/>
    </row>
    <row r="211" spans="1:25">
      <c r="A211" s="72">
        <f>1-0.55</f>
        <v>0.44999999999999996</v>
      </c>
      <c r="B211" s="44">
        <v>0</v>
      </c>
      <c r="C211" s="44">
        <v>-52.088018274544801</v>
      </c>
      <c r="D211" s="44" t="s">
        <v>13</v>
      </c>
      <c r="E211" s="44" t="s">
        <v>1761</v>
      </c>
      <c r="F211" s="72" t="s">
        <v>5198</v>
      </c>
      <c r="G211" s="72" t="s">
        <v>5195</v>
      </c>
      <c r="H211" s="44" t="s">
        <v>10144</v>
      </c>
      <c r="I211" s="44" t="s">
        <v>10354</v>
      </c>
      <c r="J211" s="168" t="s">
        <v>4761</v>
      </c>
      <c r="K211" s="44" t="s">
        <v>1655</v>
      </c>
      <c r="L211" s="44">
        <v>5</v>
      </c>
      <c r="M211" s="44">
        <v>0.55000000000000004</v>
      </c>
      <c r="N211" s="43" t="s">
        <v>906</v>
      </c>
      <c r="O211" s="43" t="s">
        <v>907</v>
      </c>
      <c r="P211" s="158" t="s">
        <v>84</v>
      </c>
      <c r="Q211" s="162" t="s">
        <v>4537</v>
      </c>
      <c r="R211" s="153" t="s">
        <v>4448</v>
      </c>
      <c r="S211" s="153" t="s">
        <v>4448</v>
      </c>
      <c r="T211" s="153" t="s">
        <v>4448</v>
      </c>
      <c r="U211" s="153" t="s">
        <v>4448</v>
      </c>
      <c r="V211" s="154"/>
      <c r="W211" s="67"/>
      <c r="X211" s="67"/>
      <c r="Y211" s="67"/>
    </row>
    <row r="212" spans="1:25">
      <c r="A212" s="72">
        <f>1-0.05</f>
        <v>0.95</v>
      </c>
      <c r="B212" s="44">
        <v>0</v>
      </c>
      <c r="C212" s="44">
        <v>-400.424130825742</v>
      </c>
      <c r="D212" s="44" t="s">
        <v>14</v>
      </c>
      <c r="E212" s="44" t="s">
        <v>1761</v>
      </c>
      <c r="F212" s="72" t="s">
        <v>5198</v>
      </c>
      <c r="G212" s="72" t="s">
        <v>5195</v>
      </c>
      <c r="H212" s="44" t="s">
        <v>10144</v>
      </c>
      <c r="I212" s="44" t="s">
        <v>10354</v>
      </c>
      <c r="J212" s="168"/>
      <c r="K212" s="44" t="s">
        <v>1655</v>
      </c>
      <c r="L212" s="44">
        <v>16</v>
      </c>
      <c r="M212" s="44">
        <v>0.05</v>
      </c>
      <c r="N212" s="44">
        <v>7.5593352321114303E-3</v>
      </c>
      <c r="O212" s="43" t="s">
        <v>199</v>
      </c>
      <c r="P212" s="159"/>
      <c r="Q212" s="162"/>
      <c r="R212" s="154"/>
      <c r="S212" s="154"/>
      <c r="T212" s="154"/>
      <c r="U212" s="154"/>
      <c r="V212" s="154"/>
      <c r="W212" s="67"/>
      <c r="X212" s="67"/>
      <c r="Y212" s="67"/>
    </row>
    <row r="213" spans="1:25">
      <c r="V213" s="67"/>
      <c r="W213" s="67"/>
      <c r="X213" s="67"/>
      <c r="Y213" s="67"/>
    </row>
    <row r="214" spans="1:25">
      <c r="V214" s="67"/>
      <c r="W214" s="67"/>
      <c r="X214" s="67"/>
      <c r="Y214" s="67"/>
    </row>
    <row r="215" spans="1:25">
      <c r="V215" s="67"/>
      <c r="W215" s="67"/>
      <c r="X215" s="67"/>
      <c r="Y215" s="67"/>
    </row>
    <row r="216" spans="1:25">
      <c r="V216" s="67"/>
      <c r="W216" s="67"/>
      <c r="X216" s="67"/>
      <c r="Y216" s="67"/>
    </row>
    <row r="217" spans="1:25">
      <c r="V217" s="67"/>
      <c r="W217" s="67"/>
      <c r="X217" s="67"/>
      <c r="Y217" s="67"/>
    </row>
    <row r="218" spans="1:25">
      <c r="V218" s="67"/>
      <c r="W218" s="67"/>
      <c r="X218" s="67"/>
      <c r="Y218" s="67"/>
    </row>
    <row r="219" spans="1:25">
      <c r="V219" s="67"/>
      <c r="W219" s="67"/>
      <c r="X219" s="67"/>
      <c r="Y219" s="67"/>
    </row>
    <row r="220" spans="1:25" ht="16" customHeight="1">
      <c r="W220" s="67"/>
      <c r="X220" s="67"/>
      <c r="Y220" s="67"/>
    </row>
    <row r="221" spans="1:25">
      <c r="W221" s="67"/>
      <c r="X221" s="67"/>
      <c r="Y221" s="67"/>
    </row>
    <row r="222" spans="1:25">
      <c r="W222" s="67"/>
      <c r="X222" s="67"/>
      <c r="Y222" s="67"/>
    </row>
    <row r="223" spans="1:25">
      <c r="W223" s="67"/>
      <c r="X223" s="67"/>
      <c r="Y223" s="67"/>
    </row>
    <row r="224" spans="1:25" ht="16" customHeight="1">
      <c r="W224" s="67"/>
      <c r="X224" s="67"/>
      <c r="Y224" s="67"/>
    </row>
    <row r="225" spans="22:25">
      <c r="W225" s="67"/>
      <c r="X225" s="67"/>
      <c r="Y225" s="67"/>
    </row>
    <row r="226" spans="22:25">
      <c r="V226" s="67"/>
      <c r="W226" s="67"/>
      <c r="X226" s="67"/>
      <c r="Y226" s="67"/>
    </row>
    <row r="227" spans="22:25">
      <c r="V227" s="67"/>
      <c r="W227" s="67"/>
      <c r="X227" s="67"/>
      <c r="Y227" s="67"/>
    </row>
    <row r="228" spans="22:25">
      <c r="V228" s="67"/>
      <c r="W228" s="67"/>
      <c r="X228" s="67"/>
      <c r="Y228" s="67"/>
    </row>
    <row r="229" spans="22:25">
      <c r="V229" s="67"/>
      <c r="X229" s="67"/>
      <c r="Y229" s="67"/>
    </row>
    <row r="230" spans="22:25">
      <c r="V230" s="67"/>
      <c r="X230" s="67"/>
      <c r="Y230" s="67"/>
    </row>
    <row r="231" spans="22:25">
      <c r="V231" s="67"/>
      <c r="W231" s="67"/>
      <c r="X231" s="67"/>
      <c r="Y231" s="67"/>
    </row>
    <row r="232" spans="22:25">
      <c r="W232" s="67"/>
    </row>
    <row r="233" spans="22:25">
      <c r="W233" s="67"/>
    </row>
    <row r="234" spans="22:25">
      <c r="V234" s="67"/>
      <c r="X234" s="67"/>
      <c r="Y234" s="67"/>
    </row>
    <row r="235" spans="22:25" ht="16" customHeight="1">
      <c r="V235" s="67"/>
      <c r="X235" s="67"/>
      <c r="Y235" s="67"/>
    </row>
    <row r="236" spans="22:25">
      <c r="V236" s="67"/>
      <c r="X236" s="67"/>
      <c r="Y236" s="67"/>
    </row>
    <row r="239" spans="22:25">
      <c r="W239" s="67"/>
    </row>
    <row r="240" spans="22:25">
      <c r="W240" s="67"/>
    </row>
    <row r="241" spans="22:25">
      <c r="W241" s="67"/>
    </row>
    <row r="242" spans="22:25">
      <c r="V242" s="67"/>
      <c r="W242" s="67"/>
      <c r="X242" s="67"/>
      <c r="Y242" s="67"/>
    </row>
    <row r="243" spans="22:25">
      <c r="V243" s="67"/>
      <c r="X243" s="67"/>
      <c r="Y243" s="67"/>
    </row>
    <row r="244" spans="22:25">
      <c r="V244" s="67"/>
      <c r="X244" s="67"/>
      <c r="Y244" s="67"/>
    </row>
    <row r="245" spans="22:25">
      <c r="V245" s="67"/>
      <c r="W245" s="4"/>
      <c r="X245" s="67"/>
      <c r="Y245" s="67"/>
    </row>
    <row r="246" spans="22:25">
      <c r="W246" s="4"/>
    </row>
    <row r="247" spans="22:25">
      <c r="W247" s="4"/>
    </row>
    <row r="248" spans="22:25">
      <c r="V248" s="4"/>
      <c r="W248" s="4"/>
      <c r="X248" s="4"/>
      <c r="Y248" s="4"/>
    </row>
    <row r="249" spans="22:25">
      <c r="V249" s="4"/>
      <c r="X249" s="4"/>
      <c r="Y249" s="4"/>
    </row>
    <row r="250" spans="22:25">
      <c r="V250" s="4"/>
      <c r="X250" s="4"/>
      <c r="Y250" s="4"/>
    </row>
    <row r="251" spans="22:25">
      <c r="V251" s="4"/>
      <c r="X251" s="4"/>
      <c r="Y251" s="4"/>
    </row>
    <row r="252" spans="22:25">
      <c r="W252" s="84"/>
    </row>
    <row r="253" spans="22:25">
      <c r="W253" s="84"/>
    </row>
    <row r="255" spans="22:25">
      <c r="V255" s="84"/>
      <c r="X255" s="84"/>
      <c r="Y255" s="84"/>
    </row>
    <row r="256" spans="22:25">
      <c r="V256" s="84"/>
      <c r="X256" s="84"/>
      <c r="Y256" s="84"/>
    </row>
    <row r="259" spans="22:25">
      <c r="W259" s="84"/>
    </row>
    <row r="260" spans="22:25">
      <c r="W260" s="84"/>
    </row>
    <row r="261" spans="22:25">
      <c r="W261" s="84"/>
    </row>
    <row r="262" spans="22:25">
      <c r="V262" s="84"/>
      <c r="W262" s="84"/>
      <c r="X262" s="84"/>
      <c r="Y262" s="84"/>
    </row>
    <row r="263" spans="22:25">
      <c r="V263" s="84"/>
      <c r="X263" s="84"/>
      <c r="Y263" s="84"/>
    </row>
    <row r="264" spans="22:25">
      <c r="V264" s="84"/>
      <c r="X264" s="84"/>
      <c r="Y264" s="84"/>
    </row>
    <row r="265" spans="22:25">
      <c r="V265" s="84"/>
      <c r="X265" s="84"/>
      <c r="Y265" s="84"/>
    </row>
    <row r="266" spans="22:25">
      <c r="W266" s="84"/>
    </row>
    <row r="267" spans="22:25">
      <c r="W267" s="84"/>
    </row>
    <row r="268" spans="22:25">
      <c r="W268" s="84"/>
    </row>
    <row r="269" spans="22:25">
      <c r="V269" s="84"/>
      <c r="W269" s="84"/>
      <c r="X269" s="84"/>
      <c r="Y269" s="84"/>
    </row>
    <row r="270" spans="22:25">
      <c r="V270" s="84"/>
      <c r="X270" s="84"/>
      <c r="Y270" s="84"/>
    </row>
    <row r="271" spans="22:25">
      <c r="V271" s="84"/>
      <c r="X271" s="84"/>
      <c r="Y271" s="84"/>
    </row>
    <row r="272" spans="22:25">
      <c r="V272" s="84"/>
      <c r="X272" s="84"/>
      <c r="Y272" s="84"/>
    </row>
  </sheetData>
  <mergeCells count="1055">
    <mergeCell ref="J168:J169"/>
    <mergeCell ref="P168:P169"/>
    <mergeCell ref="AT160:AT161"/>
    <mergeCell ref="J154:J155"/>
    <mergeCell ref="P154:P155"/>
    <mergeCell ref="Q154:Q155"/>
    <mergeCell ref="R154:R155"/>
    <mergeCell ref="S154:S155"/>
    <mergeCell ref="T154:T155"/>
    <mergeCell ref="U154:U155"/>
    <mergeCell ref="P156:P157"/>
    <mergeCell ref="P158:P159"/>
    <mergeCell ref="V112:V113"/>
    <mergeCell ref="AR120:AR121"/>
    <mergeCell ref="AS120:AS121"/>
    <mergeCell ref="AT120:AT121"/>
    <mergeCell ref="AU120:AU121"/>
    <mergeCell ref="AV120:AV121"/>
    <mergeCell ref="T108:T110"/>
    <mergeCell ref="U108:U110"/>
    <mergeCell ref="AV118:AV119"/>
    <mergeCell ref="U77:U78"/>
    <mergeCell ref="Q66:Q67"/>
    <mergeCell ref="R66:R67"/>
    <mergeCell ref="U42:U44"/>
    <mergeCell ref="P42:P44"/>
    <mergeCell ref="Q42:Q44"/>
    <mergeCell ref="R42:R44"/>
    <mergeCell ref="S42:S44"/>
    <mergeCell ref="T42:T44"/>
    <mergeCell ref="P47:P49"/>
    <mergeCell ref="P50:P51"/>
    <mergeCell ref="AR34:AR36"/>
    <mergeCell ref="AW165:AW170"/>
    <mergeCell ref="AW172:AW181"/>
    <mergeCell ref="AT22:AT24"/>
    <mergeCell ref="AU22:AU24"/>
    <mergeCell ref="AV22:AV24"/>
    <mergeCell ref="T168:T169"/>
    <mergeCell ref="U168:U169"/>
    <mergeCell ref="AW160:AW163"/>
    <mergeCell ref="AK106:AK107"/>
    <mergeCell ref="S66:S67"/>
    <mergeCell ref="T66:T67"/>
    <mergeCell ref="AU150:AU151"/>
    <mergeCell ref="AV150:AV151"/>
    <mergeCell ref="AU148:AU149"/>
    <mergeCell ref="AV148:AV149"/>
    <mergeCell ref="AR115:AR117"/>
    <mergeCell ref="U164:U165"/>
    <mergeCell ref="AK128:AK130"/>
    <mergeCell ref="AR128:AR130"/>
    <mergeCell ref="AS128:AS130"/>
    <mergeCell ref="AT128:AT130"/>
    <mergeCell ref="AS160:AS161"/>
    <mergeCell ref="AU165:AU166"/>
    <mergeCell ref="AV165:AV166"/>
    <mergeCell ref="AB1:AZ1"/>
    <mergeCell ref="AW3:AW14"/>
    <mergeCell ref="AW16:AW36"/>
    <mergeCell ref="AV73:AV74"/>
    <mergeCell ref="A1:Y1"/>
    <mergeCell ref="P66:P67"/>
    <mergeCell ref="P77:P78"/>
    <mergeCell ref="V69:V80"/>
    <mergeCell ref="V82:V84"/>
    <mergeCell ref="AQ73:AQ74"/>
    <mergeCell ref="AR73:AR74"/>
    <mergeCell ref="AS73:AS74"/>
    <mergeCell ref="AT73:AT74"/>
    <mergeCell ref="AU73:AU74"/>
    <mergeCell ref="U66:U67"/>
    <mergeCell ref="J77:J78"/>
    <mergeCell ref="Q77:Q78"/>
    <mergeCell ref="R77:R78"/>
    <mergeCell ref="S77:S78"/>
    <mergeCell ref="J189:J190"/>
    <mergeCell ref="Q189:Q190"/>
    <mergeCell ref="R189:R190"/>
    <mergeCell ref="S189:S190"/>
    <mergeCell ref="T189:T190"/>
    <mergeCell ref="U189:U190"/>
    <mergeCell ref="P172:P173"/>
    <mergeCell ref="P183:P184"/>
    <mergeCell ref="P181:P182"/>
    <mergeCell ref="P170:P171"/>
    <mergeCell ref="U198:U199"/>
    <mergeCell ref="U185:U186"/>
    <mergeCell ref="R185:R186"/>
    <mergeCell ref="S185:S186"/>
    <mergeCell ref="J198:J199"/>
    <mergeCell ref="Q198:Q199"/>
    <mergeCell ref="R198:R199"/>
    <mergeCell ref="S198:S199"/>
    <mergeCell ref="P177:P178"/>
    <mergeCell ref="J177:J178"/>
    <mergeCell ref="Q177:Q178"/>
    <mergeCell ref="AV31:AV33"/>
    <mergeCell ref="AQ31:AQ33"/>
    <mergeCell ref="AR31:AR33"/>
    <mergeCell ref="AS31:AS33"/>
    <mergeCell ref="AT31:AT33"/>
    <mergeCell ref="AU31:AU33"/>
    <mergeCell ref="T122:T124"/>
    <mergeCell ref="U122:U124"/>
    <mergeCell ref="P122:P124"/>
    <mergeCell ref="AK31:AK33"/>
    <mergeCell ref="AK81:AK82"/>
    <mergeCell ref="AK73:AK74"/>
    <mergeCell ref="V122:V127"/>
    <mergeCell ref="AQ103:AQ105"/>
    <mergeCell ref="AQ128:AQ130"/>
    <mergeCell ref="AQ115:AQ117"/>
    <mergeCell ref="AQ40:AQ42"/>
    <mergeCell ref="AU89:AU90"/>
    <mergeCell ref="AV89:AV90"/>
    <mergeCell ref="AU103:AU105"/>
    <mergeCell ref="AV103:AV105"/>
    <mergeCell ref="AQ81:AQ82"/>
    <mergeCell ref="AR81:AR82"/>
    <mergeCell ref="AS81:AS82"/>
    <mergeCell ref="AT81:AT82"/>
    <mergeCell ref="AK40:AK42"/>
    <mergeCell ref="AR40:AR42"/>
    <mergeCell ref="AS40:AS42"/>
    <mergeCell ref="AT40:AT42"/>
    <mergeCell ref="AU40:AU42"/>
    <mergeCell ref="AV40:AV42"/>
    <mergeCell ref="AK115:AK117"/>
    <mergeCell ref="AR178:AR179"/>
    <mergeCell ref="AS178:AS179"/>
    <mergeCell ref="AT178:AT179"/>
    <mergeCell ref="AU178:AU179"/>
    <mergeCell ref="AV178:AV179"/>
    <mergeCell ref="AK162:AK163"/>
    <mergeCell ref="AR162:AR163"/>
    <mergeCell ref="AS162:AS163"/>
    <mergeCell ref="AT162:AT163"/>
    <mergeCell ref="V175:V192"/>
    <mergeCell ref="J209:J210"/>
    <mergeCell ref="Q209:Q210"/>
    <mergeCell ref="R209:R210"/>
    <mergeCell ref="S209:S210"/>
    <mergeCell ref="T209:T210"/>
    <mergeCell ref="U209:U210"/>
    <mergeCell ref="AQ162:AQ163"/>
    <mergeCell ref="Q207:Q208"/>
    <mergeCell ref="R207:R208"/>
    <mergeCell ref="S207:S208"/>
    <mergeCell ref="T207:T208"/>
    <mergeCell ref="U207:U208"/>
    <mergeCell ref="P209:P210"/>
    <mergeCell ref="P189:P190"/>
    <mergeCell ref="J207:J208"/>
    <mergeCell ref="J164:J165"/>
    <mergeCell ref="P207:P208"/>
    <mergeCell ref="AQ178:AQ179"/>
    <mergeCell ref="R164:R165"/>
    <mergeCell ref="S164:S165"/>
    <mergeCell ref="T164:T165"/>
    <mergeCell ref="P164:P165"/>
    <mergeCell ref="AR83:AR85"/>
    <mergeCell ref="AS83:AS85"/>
    <mergeCell ref="AT83:AT85"/>
    <mergeCell ref="AU83:AU85"/>
    <mergeCell ref="AV83:AV85"/>
    <mergeCell ref="AQ83:AQ85"/>
    <mergeCell ref="AK60:AK61"/>
    <mergeCell ref="AR60:AR61"/>
    <mergeCell ref="AS60:AS61"/>
    <mergeCell ref="AT60:AT61"/>
    <mergeCell ref="AU60:AU61"/>
    <mergeCell ref="AV60:AV61"/>
    <mergeCell ref="AQ60:AQ61"/>
    <mergeCell ref="AQ150:AQ151"/>
    <mergeCell ref="AK150:AK151"/>
    <mergeCell ref="AR150:AR151"/>
    <mergeCell ref="AQ89:AQ90"/>
    <mergeCell ref="AR103:AR105"/>
    <mergeCell ref="AS103:AS105"/>
    <mergeCell ref="AT118:AT119"/>
    <mergeCell ref="AU118:AU119"/>
    <mergeCell ref="AU128:AU130"/>
    <mergeCell ref="AV128:AV130"/>
    <mergeCell ref="AV106:AV107"/>
    <mergeCell ref="AU122:AU123"/>
    <mergeCell ref="AV122:AV123"/>
    <mergeCell ref="AS134:AS136"/>
    <mergeCell ref="AT134:AT136"/>
    <mergeCell ref="AU134:AU136"/>
    <mergeCell ref="AK131:AK133"/>
    <mergeCell ref="AR131:AR133"/>
    <mergeCell ref="AS115:AS117"/>
    <mergeCell ref="J185:J186"/>
    <mergeCell ref="Q185:Q186"/>
    <mergeCell ref="R177:R178"/>
    <mergeCell ref="S177:S178"/>
    <mergeCell ref="T177:T178"/>
    <mergeCell ref="U177:U178"/>
    <mergeCell ref="J172:J173"/>
    <mergeCell ref="AW66:AW79"/>
    <mergeCell ref="AW81:AW101"/>
    <mergeCell ref="AQ77:AQ79"/>
    <mergeCell ref="AW38:AW51"/>
    <mergeCell ref="AW53:AW58"/>
    <mergeCell ref="AV110:AV112"/>
    <mergeCell ref="AK94:AK96"/>
    <mergeCell ref="AR94:AR96"/>
    <mergeCell ref="AS94:AS96"/>
    <mergeCell ref="AT94:AT96"/>
    <mergeCell ref="AU94:AU96"/>
    <mergeCell ref="AV94:AV96"/>
    <mergeCell ref="AV81:AV82"/>
    <mergeCell ref="J160:J161"/>
    <mergeCell ref="Q160:Q161"/>
    <mergeCell ref="R160:R161"/>
    <mergeCell ref="S160:S161"/>
    <mergeCell ref="S150:S151"/>
    <mergeCell ref="T150:T151"/>
    <mergeCell ref="J144:J145"/>
    <mergeCell ref="AQ160:AQ161"/>
    <mergeCell ref="P160:P161"/>
    <mergeCell ref="AK137:AK139"/>
    <mergeCell ref="AU81:AU82"/>
    <mergeCell ref="AR137:AR139"/>
    <mergeCell ref="J156:J157"/>
    <mergeCell ref="Q156:Q157"/>
    <mergeCell ref="R156:R157"/>
    <mergeCell ref="S156:S157"/>
    <mergeCell ref="T156:T157"/>
    <mergeCell ref="U156:U157"/>
    <mergeCell ref="J181:J182"/>
    <mergeCell ref="Q181:Q182"/>
    <mergeCell ref="R181:R182"/>
    <mergeCell ref="S181:S182"/>
    <mergeCell ref="T181:T182"/>
    <mergeCell ref="U181:U182"/>
    <mergeCell ref="J183:J184"/>
    <mergeCell ref="Q183:Q184"/>
    <mergeCell ref="R183:R184"/>
    <mergeCell ref="S183:S184"/>
    <mergeCell ref="T183:T184"/>
    <mergeCell ref="U183:U184"/>
    <mergeCell ref="T160:T161"/>
    <mergeCell ref="U160:U161"/>
    <mergeCell ref="T170:T171"/>
    <mergeCell ref="U170:U171"/>
    <mergeCell ref="J158:J159"/>
    <mergeCell ref="Q164:Q165"/>
    <mergeCell ref="Q168:Q169"/>
    <mergeCell ref="R168:R169"/>
    <mergeCell ref="S168:S169"/>
    <mergeCell ref="J166:J167"/>
    <mergeCell ref="P166:P167"/>
    <mergeCell ref="Q166:Q167"/>
    <mergeCell ref="R166:R167"/>
    <mergeCell ref="S166:S167"/>
    <mergeCell ref="V194:V203"/>
    <mergeCell ref="AK169:AK170"/>
    <mergeCell ref="Q172:Q173"/>
    <mergeCell ref="R172:R173"/>
    <mergeCell ref="S172:S173"/>
    <mergeCell ref="T172:T173"/>
    <mergeCell ref="U172:U173"/>
    <mergeCell ref="AK148:AK149"/>
    <mergeCell ref="Q45:Q46"/>
    <mergeCell ref="R45:R46"/>
    <mergeCell ref="S45:S46"/>
    <mergeCell ref="T45:T46"/>
    <mergeCell ref="U45:U46"/>
    <mergeCell ref="U166:U167"/>
    <mergeCell ref="AK160:AK161"/>
    <mergeCell ref="Q179:Q180"/>
    <mergeCell ref="V205:V212"/>
    <mergeCell ref="V140:V173"/>
    <mergeCell ref="AK134:AK136"/>
    <mergeCell ref="AK83:AK85"/>
    <mergeCell ref="AK178:AK179"/>
    <mergeCell ref="T166:T167"/>
    <mergeCell ref="Q158:Q159"/>
    <mergeCell ref="R158:R159"/>
    <mergeCell ref="S158:S159"/>
    <mergeCell ref="T158:T159"/>
    <mergeCell ref="U158:U159"/>
    <mergeCell ref="U162:U163"/>
    <mergeCell ref="U152:U153"/>
    <mergeCell ref="U150:U151"/>
    <mergeCell ref="V129:V137"/>
    <mergeCell ref="T77:T78"/>
    <mergeCell ref="J170:J171"/>
    <mergeCell ref="Q170:Q171"/>
    <mergeCell ref="R170:R171"/>
    <mergeCell ref="S170:S171"/>
    <mergeCell ref="AQ68:AQ70"/>
    <mergeCell ref="AQ62:AQ64"/>
    <mergeCell ref="AS34:AS36"/>
    <mergeCell ref="AT34:AT36"/>
    <mergeCell ref="S144:S145"/>
    <mergeCell ref="T144:T145"/>
    <mergeCell ref="U144:U145"/>
    <mergeCell ref="P144:P145"/>
    <mergeCell ref="T100:T101"/>
    <mergeCell ref="U100:U101"/>
    <mergeCell ref="J100:J101"/>
    <mergeCell ref="AS165:AS166"/>
    <mergeCell ref="AT165:AT166"/>
    <mergeCell ref="AQ91:AQ93"/>
    <mergeCell ref="AQ165:AQ166"/>
    <mergeCell ref="Q39:Q41"/>
    <mergeCell ref="R39:R41"/>
    <mergeCell ref="S39:S41"/>
    <mergeCell ref="T39:T41"/>
    <mergeCell ref="V86:V110"/>
    <mergeCell ref="Q100:Q101"/>
    <mergeCell ref="R100:R101"/>
    <mergeCell ref="S100:S101"/>
    <mergeCell ref="Q54:Q55"/>
    <mergeCell ref="R54:R55"/>
    <mergeCell ref="S54:S55"/>
    <mergeCell ref="T54:T55"/>
    <mergeCell ref="U54:U55"/>
    <mergeCell ref="P185:P186"/>
    <mergeCell ref="P150:P151"/>
    <mergeCell ref="P198:P199"/>
    <mergeCell ref="P152:P153"/>
    <mergeCell ref="J105:J107"/>
    <mergeCell ref="P105:P107"/>
    <mergeCell ref="Q105:Q107"/>
    <mergeCell ref="R105:R107"/>
    <mergeCell ref="S105:S107"/>
    <mergeCell ref="T105:T107"/>
    <mergeCell ref="P162:P163"/>
    <mergeCell ref="J162:J163"/>
    <mergeCell ref="Q162:Q163"/>
    <mergeCell ref="R162:R163"/>
    <mergeCell ref="S162:S163"/>
    <mergeCell ref="T162:T163"/>
    <mergeCell ref="J152:J153"/>
    <mergeCell ref="Q152:Q153"/>
    <mergeCell ref="R152:R153"/>
    <mergeCell ref="S152:S153"/>
    <mergeCell ref="T152:T153"/>
    <mergeCell ref="T198:T199"/>
    <mergeCell ref="T185:T186"/>
    <mergeCell ref="J150:J151"/>
    <mergeCell ref="Q150:Q151"/>
    <mergeCell ref="R150:R151"/>
    <mergeCell ref="Q144:Q145"/>
    <mergeCell ref="R144:R145"/>
    <mergeCell ref="J122:J124"/>
    <mergeCell ref="Q122:Q124"/>
    <mergeCell ref="R122:R124"/>
    <mergeCell ref="S122:S124"/>
    <mergeCell ref="AS3:AS5"/>
    <mergeCell ref="AT3:AT5"/>
    <mergeCell ref="AU3:AU5"/>
    <mergeCell ref="AV3:AV5"/>
    <mergeCell ref="AR66:AR67"/>
    <mergeCell ref="AS66:AS67"/>
    <mergeCell ref="AT66:AT67"/>
    <mergeCell ref="AV91:AV93"/>
    <mergeCell ref="AK91:AK93"/>
    <mergeCell ref="AR91:AR93"/>
    <mergeCell ref="AS91:AS93"/>
    <mergeCell ref="AT91:AT93"/>
    <mergeCell ref="AU91:AU93"/>
    <mergeCell ref="AK3:AK5"/>
    <mergeCell ref="AR3:AR5"/>
    <mergeCell ref="AK165:AK166"/>
    <mergeCell ref="AR165:AR166"/>
    <mergeCell ref="AQ9:AQ11"/>
    <mergeCell ref="AR62:AR64"/>
    <mergeCell ref="AS62:AS64"/>
    <mergeCell ref="AT62:AT64"/>
    <mergeCell ref="AU62:AU64"/>
    <mergeCell ref="AV62:AV64"/>
    <mergeCell ref="AR68:AR70"/>
    <mergeCell ref="AQ3:AQ5"/>
    <mergeCell ref="AK66:AK67"/>
    <mergeCell ref="AQ66:AQ67"/>
    <mergeCell ref="AU108:AU109"/>
    <mergeCell ref="AV108:AV109"/>
    <mergeCell ref="AK108:AK109"/>
    <mergeCell ref="AQ108:AQ109"/>
    <mergeCell ref="AR108:AR109"/>
    <mergeCell ref="J148:J149"/>
    <mergeCell ref="P148:P149"/>
    <mergeCell ref="Q148:Q149"/>
    <mergeCell ref="R148:R149"/>
    <mergeCell ref="S148:S149"/>
    <mergeCell ref="T148:T149"/>
    <mergeCell ref="AS108:AS109"/>
    <mergeCell ref="AK142:AK144"/>
    <mergeCell ref="AR142:AR144"/>
    <mergeCell ref="AS142:AS144"/>
    <mergeCell ref="AT142:AT144"/>
    <mergeCell ref="AQ157:AQ158"/>
    <mergeCell ref="AQ38:AQ39"/>
    <mergeCell ref="AU38:AU39"/>
    <mergeCell ref="AV38:AV39"/>
    <mergeCell ref="AS75:AS76"/>
    <mergeCell ref="AT75:AT76"/>
    <mergeCell ref="AU75:AU76"/>
    <mergeCell ref="AV75:AV76"/>
    <mergeCell ref="R56:R58"/>
    <mergeCell ref="S56:S58"/>
    <mergeCell ref="J146:J147"/>
    <mergeCell ref="Q146:Q147"/>
    <mergeCell ref="R146:R147"/>
    <mergeCell ref="S146:S147"/>
    <mergeCell ref="T146:T147"/>
    <mergeCell ref="U146:U147"/>
    <mergeCell ref="P82:P84"/>
    <mergeCell ref="V118:V120"/>
    <mergeCell ref="J82:J84"/>
    <mergeCell ref="P39:P41"/>
    <mergeCell ref="P61:P63"/>
    <mergeCell ref="AK34:AK36"/>
    <mergeCell ref="AK154:AK155"/>
    <mergeCell ref="AR154:AR155"/>
    <mergeCell ref="AS154:AS155"/>
    <mergeCell ref="AT154:AT155"/>
    <mergeCell ref="AK38:AK39"/>
    <mergeCell ref="AR38:AR39"/>
    <mergeCell ref="AS38:AS39"/>
    <mergeCell ref="AT38:AT39"/>
    <mergeCell ref="AK75:AK76"/>
    <mergeCell ref="AR75:AR76"/>
    <mergeCell ref="AV34:AV36"/>
    <mergeCell ref="AK43:AK45"/>
    <mergeCell ref="AR43:AR45"/>
    <mergeCell ref="AS43:AS45"/>
    <mergeCell ref="AT43:AT45"/>
    <mergeCell ref="AU43:AU45"/>
    <mergeCell ref="AV43:AV45"/>
    <mergeCell ref="AK46:AK48"/>
    <mergeCell ref="AR46:AR48"/>
    <mergeCell ref="AS46:AS48"/>
    <mergeCell ref="AU34:AU36"/>
    <mergeCell ref="AQ34:AQ36"/>
    <mergeCell ref="AK62:AK64"/>
    <mergeCell ref="AK68:AK70"/>
    <mergeCell ref="AK86:AK88"/>
    <mergeCell ref="AK103:AK105"/>
    <mergeCell ref="AS137:AS139"/>
    <mergeCell ref="AT137:AT139"/>
    <mergeCell ref="AU137:AU139"/>
    <mergeCell ref="AQ137:AQ139"/>
    <mergeCell ref="AQ134:AQ136"/>
    <mergeCell ref="J92:J94"/>
    <mergeCell ref="Q92:Q94"/>
    <mergeCell ref="R92:R94"/>
    <mergeCell ref="S92:S94"/>
    <mergeCell ref="T92:T94"/>
    <mergeCell ref="U92:U94"/>
    <mergeCell ref="P89:P91"/>
    <mergeCell ref="P92:P94"/>
    <mergeCell ref="J89:J91"/>
    <mergeCell ref="Q89:Q91"/>
    <mergeCell ref="R89:R91"/>
    <mergeCell ref="S89:S91"/>
    <mergeCell ref="T89:T91"/>
    <mergeCell ref="U89:U91"/>
    <mergeCell ref="T82:T84"/>
    <mergeCell ref="U82:U84"/>
    <mergeCell ref="R34:R36"/>
    <mergeCell ref="S34:S36"/>
    <mergeCell ref="T34:T36"/>
    <mergeCell ref="U34:U36"/>
    <mergeCell ref="J73:J74"/>
    <mergeCell ref="J86:J88"/>
    <mergeCell ref="U73:U74"/>
    <mergeCell ref="Q82:Q84"/>
    <mergeCell ref="R82:R84"/>
    <mergeCell ref="S82:S84"/>
    <mergeCell ref="U52:U53"/>
    <mergeCell ref="Q64:Q65"/>
    <mergeCell ref="R64:R65"/>
    <mergeCell ref="S64:S65"/>
    <mergeCell ref="T64:T65"/>
    <mergeCell ref="U64:U65"/>
    <mergeCell ref="AU28:AU30"/>
    <mergeCell ref="AV28:AV30"/>
    <mergeCell ref="AQ28:AQ30"/>
    <mergeCell ref="AK9:AK11"/>
    <mergeCell ref="AR9:AR11"/>
    <mergeCell ref="AS9:AS11"/>
    <mergeCell ref="AT9:AT11"/>
    <mergeCell ref="AU9:AU11"/>
    <mergeCell ref="AV9:AV11"/>
    <mergeCell ref="AK16:AK18"/>
    <mergeCell ref="AR16:AR18"/>
    <mergeCell ref="AS16:AS18"/>
    <mergeCell ref="AT16:AT18"/>
    <mergeCell ref="AU16:AU18"/>
    <mergeCell ref="AV16:AV18"/>
    <mergeCell ref="AK19:AK21"/>
    <mergeCell ref="AR19:AR21"/>
    <mergeCell ref="AS19:AS21"/>
    <mergeCell ref="AT19:AT21"/>
    <mergeCell ref="AU19:AU21"/>
    <mergeCell ref="AV19:AV21"/>
    <mergeCell ref="AQ19:AQ21"/>
    <mergeCell ref="AK28:AK30"/>
    <mergeCell ref="AR28:AR30"/>
    <mergeCell ref="AS28:AS30"/>
    <mergeCell ref="AT28:AT30"/>
    <mergeCell ref="AQ16:AQ18"/>
    <mergeCell ref="AQ25:AQ27"/>
    <mergeCell ref="AU12:AU14"/>
    <mergeCell ref="AV12:AV14"/>
    <mergeCell ref="AT46:AT48"/>
    <mergeCell ref="AW154:AW155"/>
    <mergeCell ref="AK71:AK72"/>
    <mergeCell ref="AR71:AR72"/>
    <mergeCell ref="AS71:AS72"/>
    <mergeCell ref="AT71:AT72"/>
    <mergeCell ref="AU71:AU72"/>
    <mergeCell ref="AV71:AV72"/>
    <mergeCell ref="P79:P80"/>
    <mergeCell ref="P142:P143"/>
    <mergeCell ref="J142:J143"/>
    <mergeCell ref="Q142:Q143"/>
    <mergeCell ref="R142:R143"/>
    <mergeCell ref="S142:S143"/>
    <mergeCell ref="T142:T143"/>
    <mergeCell ref="U142:U143"/>
    <mergeCell ref="T79:T80"/>
    <mergeCell ref="U79:U80"/>
    <mergeCell ref="J79:J80"/>
    <mergeCell ref="Q79:Q80"/>
    <mergeCell ref="R79:R80"/>
    <mergeCell ref="S79:S80"/>
    <mergeCell ref="J102:J104"/>
    <mergeCell ref="Q102:Q104"/>
    <mergeCell ref="R102:R104"/>
    <mergeCell ref="S102:S104"/>
    <mergeCell ref="T102:T104"/>
    <mergeCell ref="U102:U104"/>
    <mergeCell ref="P102:P104"/>
    <mergeCell ref="P100:P101"/>
    <mergeCell ref="AQ71:AQ72"/>
    <mergeCell ref="AQ75:AQ76"/>
    <mergeCell ref="AV145:AV147"/>
    <mergeCell ref="AK99:AK101"/>
    <mergeCell ref="AR99:AR101"/>
    <mergeCell ref="AS99:AS101"/>
    <mergeCell ref="AT99:AT101"/>
    <mergeCell ref="AU99:AU101"/>
    <mergeCell ref="AV99:AV101"/>
    <mergeCell ref="AK176:AK177"/>
    <mergeCell ref="AR176:AR177"/>
    <mergeCell ref="AS176:AS177"/>
    <mergeCell ref="AT176:AT177"/>
    <mergeCell ref="AU176:AU177"/>
    <mergeCell ref="AV176:AV177"/>
    <mergeCell ref="AK157:AK158"/>
    <mergeCell ref="AR157:AR158"/>
    <mergeCell ref="AS157:AS158"/>
    <mergeCell ref="AT157:AT158"/>
    <mergeCell ref="AQ142:AQ144"/>
    <mergeCell ref="AR169:AR170"/>
    <mergeCell ref="AS169:AS170"/>
    <mergeCell ref="AQ154:AQ155"/>
    <mergeCell ref="AT108:AT109"/>
    <mergeCell ref="AR134:AR136"/>
    <mergeCell ref="AU160:AU161"/>
    <mergeCell ref="AV160:AV161"/>
    <mergeCell ref="AT115:AT117"/>
    <mergeCell ref="AU115:AU117"/>
    <mergeCell ref="AV115:AV117"/>
    <mergeCell ref="AQ169:AQ170"/>
    <mergeCell ref="AR160:AR161"/>
    <mergeCell ref="AS150:AS151"/>
    <mergeCell ref="AT150:AT151"/>
    <mergeCell ref="J71:J72"/>
    <mergeCell ref="Q71:Q72"/>
    <mergeCell ref="R71:R72"/>
    <mergeCell ref="S71:S72"/>
    <mergeCell ref="T71:T72"/>
    <mergeCell ref="U71:U72"/>
    <mergeCell ref="J69:J70"/>
    <mergeCell ref="Q69:Q70"/>
    <mergeCell ref="R69:R70"/>
    <mergeCell ref="S69:S70"/>
    <mergeCell ref="T69:T70"/>
    <mergeCell ref="U69:U70"/>
    <mergeCell ref="P69:P70"/>
    <mergeCell ref="AU68:AU70"/>
    <mergeCell ref="AV68:AV70"/>
    <mergeCell ref="P71:P72"/>
    <mergeCell ref="Q61:Q63"/>
    <mergeCell ref="R61:R63"/>
    <mergeCell ref="S61:S63"/>
    <mergeCell ref="T61:T63"/>
    <mergeCell ref="U61:U63"/>
    <mergeCell ref="AS68:AS70"/>
    <mergeCell ref="AT68:AT70"/>
    <mergeCell ref="V3:V67"/>
    <mergeCell ref="Q50:Q51"/>
    <mergeCell ref="R50:R51"/>
    <mergeCell ref="S50:S51"/>
    <mergeCell ref="T50:T51"/>
    <mergeCell ref="U50:U51"/>
    <mergeCell ref="Q47:Q49"/>
    <mergeCell ref="R47:R49"/>
    <mergeCell ref="S47:S49"/>
    <mergeCell ref="AU66:AU67"/>
    <mergeCell ref="AV66:AV67"/>
    <mergeCell ref="AK180:AK181"/>
    <mergeCell ref="AR180:AR181"/>
    <mergeCell ref="AS180:AS181"/>
    <mergeCell ref="AT180:AT181"/>
    <mergeCell ref="AU180:AU181"/>
    <mergeCell ref="AV180:AV181"/>
    <mergeCell ref="AQ172:AQ173"/>
    <mergeCell ref="AQ180:AQ181"/>
    <mergeCell ref="AK172:AK173"/>
    <mergeCell ref="AR172:AR173"/>
    <mergeCell ref="AS172:AS173"/>
    <mergeCell ref="AT172:AT173"/>
    <mergeCell ref="AU172:AU173"/>
    <mergeCell ref="AV172:AV173"/>
    <mergeCell ref="AT49:AT51"/>
    <mergeCell ref="AU49:AU51"/>
    <mergeCell ref="AV49:AV51"/>
    <mergeCell ref="AT169:AT170"/>
    <mergeCell ref="AU169:AU170"/>
    <mergeCell ref="AV169:AV170"/>
    <mergeCell ref="AK167:AK168"/>
    <mergeCell ref="AT103:AT105"/>
    <mergeCell ref="AQ176:AQ177"/>
    <mergeCell ref="AQ99:AQ101"/>
    <mergeCell ref="AQ145:AQ147"/>
    <mergeCell ref="AK145:AK147"/>
    <mergeCell ref="AR145:AR147"/>
    <mergeCell ref="AS145:AS147"/>
    <mergeCell ref="AT145:AT147"/>
    <mergeCell ref="AU145:AU147"/>
    <mergeCell ref="AK89:AK90"/>
    <mergeCell ref="AR89:AR90"/>
    <mergeCell ref="AS89:AS90"/>
    <mergeCell ref="AT89:AT90"/>
    <mergeCell ref="AR86:AR88"/>
    <mergeCell ref="AS86:AS88"/>
    <mergeCell ref="AK120:AK121"/>
    <mergeCell ref="AS131:AS133"/>
    <mergeCell ref="AT131:AT133"/>
    <mergeCell ref="AU131:AU133"/>
    <mergeCell ref="AR167:AR168"/>
    <mergeCell ref="AS167:AS168"/>
    <mergeCell ref="AT167:AT168"/>
    <mergeCell ref="AU167:AU168"/>
    <mergeCell ref="AV167:AV168"/>
    <mergeCell ref="AQ174:AQ175"/>
    <mergeCell ref="AQ167:AQ168"/>
    <mergeCell ref="AK174:AK175"/>
    <mergeCell ref="AR174:AR175"/>
    <mergeCell ref="AS174:AS175"/>
    <mergeCell ref="AT174:AT175"/>
    <mergeCell ref="AU174:AU175"/>
    <mergeCell ref="AV174:AV175"/>
    <mergeCell ref="AV131:AV133"/>
    <mergeCell ref="AU142:AU144"/>
    <mergeCell ref="AV142:AV144"/>
    <mergeCell ref="AU154:AU155"/>
    <mergeCell ref="AV154:AV155"/>
    <mergeCell ref="AU162:AU163"/>
    <mergeCell ref="AV162:AV163"/>
    <mergeCell ref="AU157:AU158"/>
    <mergeCell ref="AV157:AV158"/>
    <mergeCell ref="AQ131:AQ133"/>
    <mergeCell ref="AV137:AV139"/>
    <mergeCell ref="AV134:AV136"/>
    <mergeCell ref="AQ148:AQ149"/>
    <mergeCell ref="AR148:AR149"/>
    <mergeCell ref="AS148:AS149"/>
    <mergeCell ref="AT148:AT149"/>
    <mergeCell ref="U132:U134"/>
    <mergeCell ref="P132:P134"/>
    <mergeCell ref="AT86:AT88"/>
    <mergeCell ref="AU86:AU88"/>
    <mergeCell ref="AV86:AV88"/>
    <mergeCell ref="AQ86:AQ88"/>
    <mergeCell ref="AQ125:AQ127"/>
    <mergeCell ref="AQ97:AQ98"/>
    <mergeCell ref="AQ140:AQ141"/>
    <mergeCell ref="AQ120:AQ121"/>
    <mergeCell ref="AQ94:AQ96"/>
    <mergeCell ref="AQ110:AQ112"/>
    <mergeCell ref="AK110:AK112"/>
    <mergeCell ref="AR110:AR112"/>
    <mergeCell ref="AS110:AS112"/>
    <mergeCell ref="AT110:AT112"/>
    <mergeCell ref="AU110:AU112"/>
    <mergeCell ref="P98:P99"/>
    <mergeCell ref="P118:P120"/>
    <mergeCell ref="Q86:Q88"/>
    <mergeCell ref="R86:R88"/>
    <mergeCell ref="S86:S88"/>
    <mergeCell ref="T86:T88"/>
    <mergeCell ref="U86:U88"/>
    <mergeCell ref="P86:P88"/>
    <mergeCell ref="T132:T134"/>
    <mergeCell ref="Q112:Q113"/>
    <mergeCell ref="R112:R113"/>
    <mergeCell ref="S112:S113"/>
    <mergeCell ref="T112:T113"/>
    <mergeCell ref="U112:U113"/>
    <mergeCell ref="AU106:AU107"/>
    <mergeCell ref="J118:J120"/>
    <mergeCell ref="Q118:Q120"/>
    <mergeCell ref="R118:R120"/>
    <mergeCell ref="S118:S120"/>
    <mergeCell ref="T118:T120"/>
    <mergeCell ref="P211:P212"/>
    <mergeCell ref="P196:P197"/>
    <mergeCell ref="P175:P176"/>
    <mergeCell ref="J175:J176"/>
    <mergeCell ref="Q175:Q176"/>
    <mergeCell ref="R175:R176"/>
    <mergeCell ref="S175:S176"/>
    <mergeCell ref="T175:T176"/>
    <mergeCell ref="U175:U176"/>
    <mergeCell ref="J196:J197"/>
    <mergeCell ref="Q196:Q197"/>
    <mergeCell ref="R196:R197"/>
    <mergeCell ref="S196:S197"/>
    <mergeCell ref="T196:T197"/>
    <mergeCell ref="U196:U197"/>
    <mergeCell ref="J211:J212"/>
    <mergeCell ref="Q211:Q212"/>
    <mergeCell ref="R211:R212"/>
    <mergeCell ref="S211:S212"/>
    <mergeCell ref="T211:T212"/>
    <mergeCell ref="U211:U212"/>
    <mergeCell ref="P187:P188"/>
    <mergeCell ref="P179:P180"/>
    <mergeCell ref="T179:T180"/>
    <mergeCell ref="U179:U180"/>
    <mergeCell ref="T187:T188"/>
    <mergeCell ref="U187:U188"/>
    <mergeCell ref="J187:J188"/>
    <mergeCell ref="Q187:Q188"/>
    <mergeCell ref="R187:R188"/>
    <mergeCell ref="S187:S188"/>
    <mergeCell ref="J179:J180"/>
    <mergeCell ref="AK6:AK8"/>
    <mergeCell ref="AR6:AR8"/>
    <mergeCell ref="AS6:AS8"/>
    <mergeCell ref="AT6:AT8"/>
    <mergeCell ref="AU6:AU8"/>
    <mergeCell ref="T202:T203"/>
    <mergeCell ref="U202:U203"/>
    <mergeCell ref="P202:P203"/>
    <mergeCell ref="P108:P110"/>
    <mergeCell ref="P191:P192"/>
    <mergeCell ref="J191:J192"/>
    <mergeCell ref="Q191:Q192"/>
    <mergeCell ref="R191:R192"/>
    <mergeCell ref="S191:S192"/>
    <mergeCell ref="T191:T192"/>
    <mergeCell ref="U191:U192"/>
    <mergeCell ref="P205:P206"/>
    <mergeCell ref="J205:J206"/>
    <mergeCell ref="Q205:Q206"/>
    <mergeCell ref="R205:R206"/>
    <mergeCell ref="AV6:AV8"/>
    <mergeCell ref="AQ53:AQ55"/>
    <mergeCell ref="AQ6:AQ8"/>
    <mergeCell ref="AK53:AK55"/>
    <mergeCell ref="AR53:AR55"/>
    <mergeCell ref="AS53:AS55"/>
    <mergeCell ref="AT53:AT55"/>
    <mergeCell ref="AU53:AU55"/>
    <mergeCell ref="AV53:AV55"/>
    <mergeCell ref="AK56:AK58"/>
    <mergeCell ref="AR56:AR58"/>
    <mergeCell ref="AS56:AS58"/>
    <mergeCell ref="AT56:AT58"/>
    <mergeCell ref="AU56:AU58"/>
    <mergeCell ref="AV56:AV58"/>
    <mergeCell ref="AQ56:AQ58"/>
    <mergeCell ref="AK25:AK27"/>
    <mergeCell ref="AR25:AR27"/>
    <mergeCell ref="AS25:AS27"/>
    <mergeCell ref="AT25:AT27"/>
    <mergeCell ref="AU25:AU27"/>
    <mergeCell ref="AV25:AV27"/>
    <mergeCell ref="AQ43:AQ45"/>
    <mergeCell ref="AQ49:AQ51"/>
    <mergeCell ref="AR22:AR24"/>
    <mergeCell ref="AS22:AS24"/>
    <mergeCell ref="AU46:AU48"/>
    <mergeCell ref="AV46:AV48"/>
    <mergeCell ref="AK49:AK51"/>
    <mergeCell ref="AR49:AR51"/>
    <mergeCell ref="AS49:AS51"/>
    <mergeCell ref="AQ46:AQ48"/>
    <mergeCell ref="AW60:AW64"/>
    <mergeCell ref="AR140:AR141"/>
    <mergeCell ref="AS140:AS141"/>
    <mergeCell ref="AT140:AT141"/>
    <mergeCell ref="AU140:AU141"/>
    <mergeCell ref="AV140:AV141"/>
    <mergeCell ref="AK97:AK98"/>
    <mergeCell ref="AR97:AR98"/>
    <mergeCell ref="AS97:AS98"/>
    <mergeCell ref="AT97:AT98"/>
    <mergeCell ref="AU97:AU98"/>
    <mergeCell ref="AV97:AV98"/>
    <mergeCell ref="AK125:AK127"/>
    <mergeCell ref="AR125:AR127"/>
    <mergeCell ref="AS125:AS127"/>
    <mergeCell ref="AT125:AT127"/>
    <mergeCell ref="AU125:AU127"/>
    <mergeCell ref="AV125:AV127"/>
    <mergeCell ref="AQ106:AQ107"/>
    <mergeCell ref="AQ118:AQ119"/>
    <mergeCell ref="AQ113:AQ114"/>
    <mergeCell ref="AK113:AK114"/>
    <mergeCell ref="AR113:AR114"/>
    <mergeCell ref="AS113:AS114"/>
    <mergeCell ref="AT113:AT114"/>
    <mergeCell ref="AU113:AU114"/>
    <mergeCell ref="AV113:AV114"/>
    <mergeCell ref="AK118:AK119"/>
    <mergeCell ref="AR118:AR119"/>
    <mergeCell ref="AS118:AS119"/>
    <mergeCell ref="AW103:AW123"/>
    <mergeCell ref="AW125:AW151"/>
    <mergeCell ref="AW157:AW158"/>
    <mergeCell ref="AK77:AK79"/>
    <mergeCell ref="AR77:AR79"/>
    <mergeCell ref="AS77:AS79"/>
    <mergeCell ref="AT77:AT79"/>
    <mergeCell ref="AU77:AU79"/>
    <mergeCell ref="AV77:AV79"/>
    <mergeCell ref="P129:P131"/>
    <mergeCell ref="J135:J137"/>
    <mergeCell ref="Q135:Q137"/>
    <mergeCell ref="R135:R137"/>
    <mergeCell ref="S135:S137"/>
    <mergeCell ref="T135:T137"/>
    <mergeCell ref="U135:U137"/>
    <mergeCell ref="P135:P137"/>
    <mergeCell ref="J132:J134"/>
    <mergeCell ref="Q132:Q134"/>
    <mergeCell ref="R132:R134"/>
    <mergeCell ref="S132:S134"/>
    <mergeCell ref="J129:J131"/>
    <mergeCell ref="Q129:Q131"/>
    <mergeCell ref="R129:R131"/>
    <mergeCell ref="S129:S131"/>
    <mergeCell ref="T129:T131"/>
    <mergeCell ref="U129:U131"/>
    <mergeCell ref="U118:U120"/>
    <mergeCell ref="J108:J110"/>
    <mergeCell ref="J125:J127"/>
    <mergeCell ref="P125:P127"/>
    <mergeCell ref="Q125:Q127"/>
    <mergeCell ref="R125:R127"/>
    <mergeCell ref="S125:S127"/>
    <mergeCell ref="S205:S206"/>
    <mergeCell ref="T205:T206"/>
    <mergeCell ref="U205:U206"/>
    <mergeCell ref="J140:J141"/>
    <mergeCell ref="Q140:Q141"/>
    <mergeCell ref="R140:R141"/>
    <mergeCell ref="S140:S141"/>
    <mergeCell ref="T140:T141"/>
    <mergeCell ref="U140:U141"/>
    <mergeCell ref="P140:P141"/>
    <mergeCell ref="J200:J201"/>
    <mergeCell ref="Q200:Q201"/>
    <mergeCell ref="R200:R201"/>
    <mergeCell ref="S200:S201"/>
    <mergeCell ref="T200:T201"/>
    <mergeCell ref="U200:U201"/>
    <mergeCell ref="P200:P201"/>
    <mergeCell ref="J194:J195"/>
    <mergeCell ref="Q194:Q195"/>
    <mergeCell ref="R194:R195"/>
    <mergeCell ref="S194:S195"/>
    <mergeCell ref="T194:T195"/>
    <mergeCell ref="U194:U195"/>
    <mergeCell ref="P194:P195"/>
    <mergeCell ref="J202:J203"/>
    <mergeCell ref="Q202:Q203"/>
    <mergeCell ref="R202:R203"/>
    <mergeCell ref="S202:S203"/>
    <mergeCell ref="R179:R180"/>
    <mergeCell ref="S179:S180"/>
    <mergeCell ref="P146:P147"/>
    <mergeCell ref="U148:U149"/>
    <mergeCell ref="P27:P28"/>
    <mergeCell ref="Q25:Q26"/>
    <mergeCell ref="R25:R26"/>
    <mergeCell ref="S25:S26"/>
    <mergeCell ref="T25:T26"/>
    <mergeCell ref="U25:U26"/>
    <mergeCell ref="P112:P113"/>
    <mergeCell ref="P25:P26"/>
    <mergeCell ref="Q115:Q117"/>
    <mergeCell ref="R115:R117"/>
    <mergeCell ref="S115:S117"/>
    <mergeCell ref="T115:T117"/>
    <mergeCell ref="U115:U117"/>
    <mergeCell ref="P115:P117"/>
    <mergeCell ref="P73:P74"/>
    <mergeCell ref="P32:P33"/>
    <mergeCell ref="U105:U107"/>
    <mergeCell ref="P64:P65"/>
    <mergeCell ref="Q108:Q110"/>
    <mergeCell ref="R108:R110"/>
    <mergeCell ref="S108:S110"/>
    <mergeCell ref="P75:P76"/>
    <mergeCell ref="P52:P53"/>
    <mergeCell ref="P54:P55"/>
    <mergeCell ref="Q34:Q36"/>
    <mergeCell ref="U39:U41"/>
    <mergeCell ref="R52:R53"/>
    <mergeCell ref="S52:S53"/>
    <mergeCell ref="T52:T53"/>
    <mergeCell ref="T47:T49"/>
    <mergeCell ref="U47:U49"/>
    <mergeCell ref="Q52:Q53"/>
    <mergeCell ref="T125:T127"/>
    <mergeCell ref="AQ122:AQ123"/>
    <mergeCell ref="Q23:Q24"/>
    <mergeCell ref="R23:R24"/>
    <mergeCell ref="S23:S24"/>
    <mergeCell ref="T23:T24"/>
    <mergeCell ref="U23:U24"/>
    <mergeCell ref="J75:J76"/>
    <mergeCell ref="Q75:Q76"/>
    <mergeCell ref="R75:R76"/>
    <mergeCell ref="S75:S76"/>
    <mergeCell ref="T75:T76"/>
    <mergeCell ref="U75:U76"/>
    <mergeCell ref="Q73:Q74"/>
    <mergeCell ref="J115:J117"/>
    <mergeCell ref="U95:U97"/>
    <mergeCell ref="P95:P97"/>
    <mergeCell ref="R73:R74"/>
    <mergeCell ref="S73:S74"/>
    <mergeCell ref="T73:T74"/>
    <mergeCell ref="R59:R60"/>
    <mergeCell ref="S59:S60"/>
    <mergeCell ref="T59:T60"/>
    <mergeCell ref="U59:U60"/>
    <mergeCell ref="S37:S38"/>
    <mergeCell ref="J29:J31"/>
    <mergeCell ref="T37:T38"/>
    <mergeCell ref="U37:U38"/>
    <mergeCell ref="Q27:Q28"/>
    <mergeCell ref="R27:R28"/>
    <mergeCell ref="S27:S28"/>
    <mergeCell ref="T27:T28"/>
    <mergeCell ref="AG13:AG14"/>
    <mergeCell ref="AI13:AI14"/>
    <mergeCell ref="Q17:Q19"/>
    <mergeCell ref="R17:R19"/>
    <mergeCell ref="S17:S19"/>
    <mergeCell ref="U125:U127"/>
    <mergeCell ref="AK12:AK14"/>
    <mergeCell ref="AQ12:AQ14"/>
    <mergeCell ref="AR12:AR14"/>
    <mergeCell ref="AS12:AS14"/>
    <mergeCell ref="AT12:AT14"/>
    <mergeCell ref="AK22:AK24"/>
    <mergeCell ref="AQ22:AQ24"/>
    <mergeCell ref="J98:J99"/>
    <mergeCell ref="Q98:Q99"/>
    <mergeCell ref="R98:R99"/>
    <mergeCell ref="S98:S99"/>
    <mergeCell ref="T98:T99"/>
    <mergeCell ref="U98:U99"/>
    <mergeCell ref="AR106:AR107"/>
    <mergeCell ref="AS106:AS107"/>
    <mergeCell ref="AT106:AT107"/>
    <mergeCell ref="AK122:AK123"/>
    <mergeCell ref="AR122:AR123"/>
    <mergeCell ref="AS122:AS123"/>
    <mergeCell ref="AT122:AT123"/>
    <mergeCell ref="J112:J113"/>
    <mergeCell ref="J95:J97"/>
    <mergeCell ref="Q95:Q97"/>
    <mergeCell ref="R95:R97"/>
    <mergeCell ref="S95:S97"/>
    <mergeCell ref="T95:T97"/>
    <mergeCell ref="P14:P16"/>
    <mergeCell ref="P17:P19"/>
    <mergeCell ref="P20:P22"/>
    <mergeCell ref="Q20:Q22"/>
    <mergeCell ref="R20:R22"/>
    <mergeCell ref="S20:S22"/>
    <mergeCell ref="T20:T22"/>
    <mergeCell ref="P59:P60"/>
    <mergeCell ref="Q11:Q13"/>
    <mergeCell ref="Q14:Q16"/>
    <mergeCell ref="Q32:Q33"/>
    <mergeCell ref="Q37:Q38"/>
    <mergeCell ref="Q56:Q58"/>
    <mergeCell ref="Q59:Q60"/>
    <mergeCell ref="U11:U13"/>
    <mergeCell ref="T11:T13"/>
    <mergeCell ref="S11:S13"/>
    <mergeCell ref="R11:R13"/>
    <mergeCell ref="T56:T58"/>
    <mergeCell ref="U56:U58"/>
    <mergeCell ref="P45:P46"/>
    <mergeCell ref="Q29:Q31"/>
    <mergeCell ref="R29:R31"/>
    <mergeCell ref="S29:S31"/>
    <mergeCell ref="T29:T31"/>
    <mergeCell ref="U29:U31"/>
    <mergeCell ref="P29:P31"/>
    <mergeCell ref="P23:P24"/>
    <mergeCell ref="P34:P36"/>
    <mergeCell ref="P37:P38"/>
    <mergeCell ref="P56:P58"/>
    <mergeCell ref="U27:U28"/>
    <mergeCell ref="J5:J7"/>
    <mergeCell ref="R14:R16"/>
    <mergeCell ref="S14:S16"/>
    <mergeCell ref="T14:T16"/>
    <mergeCell ref="R32:R33"/>
    <mergeCell ref="S32:S33"/>
    <mergeCell ref="T32:T33"/>
    <mergeCell ref="U32:U33"/>
    <mergeCell ref="R37:R38"/>
    <mergeCell ref="S3:S4"/>
    <mergeCell ref="T3:T4"/>
    <mergeCell ref="U3:U4"/>
    <mergeCell ref="P3:P4"/>
    <mergeCell ref="U20:U22"/>
    <mergeCell ref="T17:T19"/>
    <mergeCell ref="U17:U19"/>
    <mergeCell ref="P5:P7"/>
    <mergeCell ref="Q5:Q7"/>
    <mergeCell ref="S5:S7"/>
    <mergeCell ref="T5:T7"/>
    <mergeCell ref="U5:U7"/>
    <mergeCell ref="R5:R7"/>
    <mergeCell ref="Q3:Q4"/>
    <mergeCell ref="R3:R4"/>
    <mergeCell ref="Q8:Q10"/>
    <mergeCell ref="R8:R10"/>
    <mergeCell ref="S8:S10"/>
    <mergeCell ref="T8:T10"/>
    <mergeCell ref="U8:U10"/>
    <mergeCell ref="P8:P10"/>
    <mergeCell ref="U14:U16"/>
    <mergeCell ref="P11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9302-0665-384A-BAE6-FF1AD0EEC4AC}">
  <dimension ref="A1:O12"/>
  <sheetViews>
    <sheetView topLeftCell="D1" zoomScale="150" workbookViewId="0">
      <selection activeCell="I2" sqref="I2:K2"/>
    </sheetView>
  </sheetViews>
  <sheetFormatPr baseColWidth="10" defaultColWidth="10.83203125" defaultRowHeight="16"/>
  <cols>
    <col min="8" max="8" width="11.83203125" bestFit="1" customWidth="1"/>
    <col min="9" max="9" width="9.5" customWidth="1"/>
    <col min="10" max="10" width="14.5" bestFit="1" customWidth="1"/>
    <col min="11" max="11" width="10.1640625" bestFit="1" customWidth="1"/>
  </cols>
  <sheetData>
    <row r="1" spans="1:15">
      <c r="B1" t="s">
        <v>5100</v>
      </c>
      <c r="C1" t="s">
        <v>5101</v>
      </c>
      <c r="D1" t="s">
        <v>5102</v>
      </c>
      <c r="I1" t="s">
        <v>5100</v>
      </c>
      <c r="J1" t="s">
        <v>5101</v>
      </c>
      <c r="K1" t="s">
        <v>5102</v>
      </c>
    </row>
    <row r="2" spans="1:15">
      <c r="A2" t="s">
        <v>5133</v>
      </c>
      <c r="G2" s="64">
        <v>1</v>
      </c>
      <c r="H2" s="65" t="s">
        <v>5135</v>
      </c>
      <c r="I2" t="s">
        <v>5188</v>
      </c>
      <c r="J2" s="16" t="s">
        <v>5189</v>
      </c>
      <c r="K2" t="s">
        <v>5190</v>
      </c>
      <c r="O2" s="16" t="s">
        <v>5178</v>
      </c>
    </row>
    <row r="3" spans="1:15">
      <c r="A3" t="s">
        <v>4482</v>
      </c>
      <c r="B3" t="s">
        <v>5103</v>
      </c>
      <c r="C3" t="s">
        <v>5104</v>
      </c>
      <c r="D3" t="s">
        <v>5105</v>
      </c>
      <c r="G3" s="64">
        <v>2</v>
      </c>
      <c r="H3" s="65" t="s">
        <v>5136</v>
      </c>
      <c r="I3" s="65" t="s">
        <v>5184</v>
      </c>
      <c r="J3" s="65" t="s">
        <v>5137</v>
      </c>
      <c r="K3" s="65" t="s">
        <v>5183</v>
      </c>
      <c r="O3" s="16" t="s">
        <v>5177</v>
      </c>
    </row>
    <row r="4" spans="1:15">
      <c r="A4" t="s">
        <v>4484</v>
      </c>
      <c r="B4" t="s">
        <v>5106</v>
      </c>
      <c r="C4" t="s">
        <v>5107</v>
      </c>
      <c r="D4" t="s">
        <v>5108</v>
      </c>
      <c r="G4" s="64">
        <v>3</v>
      </c>
      <c r="H4" s="65" t="s">
        <v>5138</v>
      </c>
      <c r="I4" s="65" t="s">
        <v>5139</v>
      </c>
      <c r="J4" s="65" t="s">
        <v>5140</v>
      </c>
      <c r="K4" s="65" t="s">
        <v>5141</v>
      </c>
      <c r="O4" s="16" t="s">
        <v>5176</v>
      </c>
    </row>
    <row r="5" spans="1:15">
      <c r="A5" t="s">
        <v>4560</v>
      </c>
      <c r="B5" t="s">
        <v>5109</v>
      </c>
      <c r="C5" t="s">
        <v>5110</v>
      </c>
      <c r="D5" t="s">
        <v>5111</v>
      </c>
      <c r="G5" s="64">
        <v>4</v>
      </c>
      <c r="H5" s="65" t="s">
        <v>5142</v>
      </c>
      <c r="I5" s="65" t="s">
        <v>5143</v>
      </c>
      <c r="J5" s="65" t="s">
        <v>5144</v>
      </c>
      <c r="K5" s="65" t="s">
        <v>5145</v>
      </c>
      <c r="O5" s="16" t="s">
        <v>5175</v>
      </c>
    </row>
    <row r="6" spans="1:15">
      <c r="A6" t="s">
        <v>4530</v>
      </c>
      <c r="B6" t="s">
        <v>5112</v>
      </c>
      <c r="C6" t="s">
        <v>5113</v>
      </c>
      <c r="D6" t="s">
        <v>5114</v>
      </c>
      <c r="G6" s="64">
        <v>5</v>
      </c>
      <c r="H6" s="65" t="s">
        <v>5146</v>
      </c>
      <c r="I6" s="65" t="s">
        <v>5147</v>
      </c>
      <c r="J6" s="65" t="s">
        <v>5148</v>
      </c>
      <c r="K6" s="65" t="s">
        <v>5149</v>
      </c>
      <c r="O6" t="s">
        <v>5174</v>
      </c>
    </row>
    <row r="7" spans="1:15">
      <c r="A7" t="s">
        <v>4511</v>
      </c>
      <c r="B7" t="s">
        <v>5115</v>
      </c>
      <c r="C7" t="s">
        <v>5116</v>
      </c>
      <c r="D7" t="s">
        <v>5117</v>
      </c>
      <c r="G7" s="64">
        <v>6</v>
      </c>
      <c r="H7" s="65" t="s">
        <v>5150</v>
      </c>
      <c r="I7" s="65" t="s">
        <v>5151</v>
      </c>
      <c r="J7" s="65" t="s">
        <v>5152</v>
      </c>
      <c r="K7" s="65" t="s">
        <v>5153</v>
      </c>
      <c r="O7" t="s">
        <v>5170</v>
      </c>
    </row>
    <row r="8" spans="1:15">
      <c r="A8" t="s">
        <v>4486</v>
      </c>
      <c r="B8" t="s">
        <v>5118</v>
      </c>
      <c r="C8" t="s">
        <v>5119</v>
      </c>
      <c r="D8" t="s">
        <v>5120</v>
      </c>
      <c r="G8" s="64">
        <v>7</v>
      </c>
      <c r="H8" s="65" t="s">
        <v>5154</v>
      </c>
      <c r="I8" s="65" t="s">
        <v>5180</v>
      </c>
      <c r="J8" s="65" t="s">
        <v>5155</v>
      </c>
      <c r="K8" s="65" t="s">
        <v>5156</v>
      </c>
      <c r="O8" t="s">
        <v>5169</v>
      </c>
    </row>
    <row r="9" spans="1:15">
      <c r="A9" t="s">
        <v>4548</v>
      </c>
      <c r="B9" t="s">
        <v>5121</v>
      </c>
      <c r="C9" t="s">
        <v>5122</v>
      </c>
      <c r="D9" t="s">
        <v>5123</v>
      </c>
      <c r="G9" s="64">
        <v>8</v>
      </c>
      <c r="H9" s="65" t="s">
        <v>5157</v>
      </c>
      <c r="I9" s="65" t="s">
        <v>5185</v>
      </c>
      <c r="J9" s="65" t="s">
        <v>5158</v>
      </c>
      <c r="K9" s="65" t="s">
        <v>5181</v>
      </c>
      <c r="O9" t="s">
        <v>5168</v>
      </c>
    </row>
    <row r="10" spans="1:15">
      <c r="A10" t="s">
        <v>4503</v>
      </c>
      <c r="B10" t="s">
        <v>5124</v>
      </c>
      <c r="C10" t="s">
        <v>5125</v>
      </c>
      <c r="D10" t="s">
        <v>5126</v>
      </c>
      <c r="G10" s="64">
        <v>9</v>
      </c>
      <c r="H10" s="65" t="s">
        <v>5159</v>
      </c>
      <c r="I10" s="65" t="s">
        <v>5160</v>
      </c>
      <c r="J10" s="65" t="s">
        <v>5161</v>
      </c>
      <c r="K10" s="65" t="s">
        <v>5162</v>
      </c>
      <c r="O10" t="s">
        <v>5171</v>
      </c>
    </row>
    <row r="11" spans="1:15">
      <c r="A11" t="s">
        <v>5134</v>
      </c>
      <c r="B11" t="s">
        <v>5127</v>
      </c>
      <c r="C11" t="s">
        <v>5128</v>
      </c>
      <c r="D11" t="s">
        <v>5129</v>
      </c>
      <c r="G11" s="64">
        <v>10</v>
      </c>
      <c r="H11" s="65" t="s">
        <v>5163</v>
      </c>
      <c r="I11" s="65" t="s">
        <v>5186</v>
      </c>
      <c r="J11" s="65" t="s">
        <v>5187</v>
      </c>
      <c r="K11" s="65" t="s">
        <v>5182</v>
      </c>
      <c r="O11" t="s">
        <v>5172</v>
      </c>
    </row>
    <row r="12" spans="1:15">
      <c r="A12">
        <v>1</v>
      </c>
      <c r="B12" t="s">
        <v>5130</v>
      </c>
      <c r="C12" t="s">
        <v>5131</v>
      </c>
      <c r="D12" t="s">
        <v>5132</v>
      </c>
      <c r="G12" s="64">
        <v>11</v>
      </c>
      <c r="H12" s="65" t="s">
        <v>5164</v>
      </c>
      <c r="I12" s="65" t="s">
        <v>5165</v>
      </c>
      <c r="J12" s="65" t="s">
        <v>5166</v>
      </c>
      <c r="K12" s="65" t="s">
        <v>5167</v>
      </c>
      <c r="O12" t="s">
        <v>5173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0F7F-F05F-734E-ACC6-6FB4C0D2D97F}">
  <dimension ref="A1:N40"/>
  <sheetViews>
    <sheetView workbookViewId="0">
      <selection activeCell="F29" sqref="F29"/>
    </sheetView>
  </sheetViews>
  <sheetFormatPr baseColWidth="10" defaultColWidth="10.83203125" defaultRowHeight="16"/>
  <cols>
    <col min="1" max="1" width="26.5" customWidth="1"/>
    <col min="2" max="2" width="20.1640625" customWidth="1"/>
    <col min="3" max="3" width="8.83203125" customWidth="1"/>
    <col min="4" max="4" width="9.6640625" customWidth="1"/>
    <col min="5" max="5" width="25.1640625" customWidth="1"/>
    <col min="6" max="6" width="28.6640625" customWidth="1"/>
    <col min="9" max="9" width="25.83203125" customWidth="1"/>
    <col min="10" max="10" width="22" customWidth="1"/>
    <col min="13" max="13" width="33.83203125" customWidth="1"/>
    <col min="14" max="14" width="23.33203125" customWidth="1"/>
  </cols>
  <sheetData>
    <row r="1" spans="1:14" s="5" customFormat="1">
      <c r="A1" s="5" t="s">
        <v>4490</v>
      </c>
      <c r="E1" s="5" t="s">
        <v>4491</v>
      </c>
      <c r="I1" s="5" t="s">
        <v>4492</v>
      </c>
      <c r="M1" s="5" t="s">
        <v>87</v>
      </c>
    </row>
    <row r="2" spans="1:14" s="5" customFormat="1">
      <c r="A2" s="5" t="s">
        <v>5</v>
      </c>
      <c r="B2" s="5" t="s">
        <v>4493</v>
      </c>
      <c r="E2" s="5" t="s">
        <v>5</v>
      </c>
      <c r="F2" s="5" t="s">
        <v>4493</v>
      </c>
      <c r="I2" s="5" t="s">
        <v>5</v>
      </c>
      <c r="J2" s="5" t="s">
        <v>4493</v>
      </c>
      <c r="M2" s="5" t="s">
        <v>5</v>
      </c>
      <c r="N2" s="5" t="s">
        <v>4493</v>
      </c>
    </row>
    <row r="3" spans="1:14">
      <c r="A3" t="s">
        <v>12</v>
      </c>
      <c r="B3">
        <v>5</v>
      </c>
      <c r="E3" t="s">
        <v>12</v>
      </c>
      <c r="I3" t="s">
        <v>12</v>
      </c>
      <c r="M3" t="s">
        <v>12</v>
      </c>
    </row>
    <row r="4" spans="1:14">
      <c r="A4" t="s">
        <v>95</v>
      </c>
      <c r="B4">
        <v>0</v>
      </c>
      <c r="E4" t="s">
        <v>95</v>
      </c>
      <c r="I4" t="s">
        <v>95</v>
      </c>
      <c r="M4" t="s">
        <v>95</v>
      </c>
    </row>
    <row r="5" spans="1:14">
      <c r="A5" t="s">
        <v>1106</v>
      </c>
      <c r="B5">
        <v>10</v>
      </c>
      <c r="E5" t="s">
        <v>1106</v>
      </c>
      <c r="I5" t="s">
        <v>1106</v>
      </c>
      <c r="M5" t="s">
        <v>1106</v>
      </c>
    </row>
    <row r="6" spans="1:14">
      <c r="A6" t="s">
        <v>4494</v>
      </c>
    </row>
    <row r="7" spans="1:14">
      <c r="A7" t="s">
        <v>4495</v>
      </c>
    </row>
    <row r="8" spans="1:14">
      <c r="A8" t="s">
        <v>4496</v>
      </c>
    </row>
    <row r="10" spans="1:14">
      <c r="A10" t="s">
        <v>4497</v>
      </c>
    </row>
    <row r="36" spans="1:14">
      <c r="A36" s="5" t="s">
        <v>4498</v>
      </c>
      <c r="B36" s="5"/>
      <c r="C36" s="5"/>
      <c r="D36" s="5"/>
      <c r="E36" s="5" t="s">
        <v>4499</v>
      </c>
      <c r="F36" s="5"/>
      <c r="G36" s="5"/>
      <c r="H36" s="5"/>
      <c r="I36" s="5" t="s">
        <v>4500</v>
      </c>
      <c r="J36" s="5"/>
      <c r="K36" s="5"/>
      <c r="L36" s="5"/>
      <c r="M36" s="5" t="s">
        <v>88</v>
      </c>
      <c r="N36" s="5"/>
    </row>
    <row r="37" spans="1:14">
      <c r="A37" s="5" t="s">
        <v>5</v>
      </c>
      <c r="B37" s="5" t="s">
        <v>4493</v>
      </c>
      <c r="C37" s="5"/>
      <c r="D37" s="5"/>
      <c r="E37" s="5" t="s">
        <v>5</v>
      </c>
      <c r="F37" s="5" t="s">
        <v>4493</v>
      </c>
      <c r="G37" s="5"/>
      <c r="H37" s="5"/>
      <c r="I37" s="5" t="s">
        <v>5</v>
      </c>
      <c r="J37" s="5" t="s">
        <v>4493</v>
      </c>
      <c r="K37" s="5"/>
      <c r="L37" s="5"/>
      <c r="M37" s="5" t="s">
        <v>5</v>
      </c>
      <c r="N37" s="5" t="s">
        <v>4493</v>
      </c>
    </row>
    <row r="38" spans="1:14">
      <c r="A38" t="s">
        <v>12</v>
      </c>
      <c r="E38" t="s">
        <v>12</v>
      </c>
      <c r="I38" t="s">
        <v>12</v>
      </c>
      <c r="M38" t="s">
        <v>12</v>
      </c>
    </row>
    <row r="39" spans="1:14">
      <c r="A39" t="s">
        <v>95</v>
      </c>
      <c r="E39" t="s">
        <v>95</v>
      </c>
      <c r="I39" t="s">
        <v>95</v>
      </c>
      <c r="M39" t="s">
        <v>95</v>
      </c>
    </row>
    <row r="40" spans="1:14">
      <c r="A40" t="s">
        <v>1106</v>
      </c>
      <c r="E40" t="s">
        <v>1106</v>
      </c>
      <c r="I40" t="s">
        <v>1106</v>
      </c>
      <c r="M40" t="s">
        <v>1106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87B1-C503-EC41-A799-421BB56455ED}">
  <dimension ref="A1:C10"/>
  <sheetViews>
    <sheetView workbookViewId="0">
      <selection activeCell="C2" sqref="C2"/>
    </sheetView>
  </sheetViews>
  <sheetFormatPr baseColWidth="10" defaultColWidth="10.83203125" defaultRowHeight="16"/>
  <cols>
    <col min="1" max="1" width="37.6640625" customWidth="1"/>
    <col min="2" max="2" width="23.83203125" customWidth="1"/>
    <col min="3" max="3" width="16" bestFit="1" customWidth="1"/>
  </cols>
  <sheetData>
    <row r="1" spans="1:3">
      <c r="A1" s="5" t="s">
        <v>5</v>
      </c>
      <c r="B1" s="5" t="s">
        <v>12</v>
      </c>
      <c r="C1" t="s">
        <v>4569</v>
      </c>
    </row>
    <row r="2" spans="1:3">
      <c r="A2" s="5" t="s">
        <v>4501</v>
      </c>
      <c r="B2" s="5" t="s">
        <v>4493</v>
      </c>
    </row>
    <row r="3" spans="1:3">
      <c r="A3" s="5" t="s">
        <v>4490</v>
      </c>
      <c r="B3" s="18">
        <v>5</v>
      </c>
    </row>
    <row r="4" spans="1:3">
      <c r="A4" s="5" t="s">
        <v>4491</v>
      </c>
    </row>
    <row r="5" spans="1:3">
      <c r="A5" s="5" t="s">
        <v>4492</v>
      </c>
    </row>
    <row r="6" spans="1:3">
      <c r="A6" s="5" t="s">
        <v>87</v>
      </c>
    </row>
    <row r="7" spans="1:3">
      <c r="A7" s="5" t="s">
        <v>4498</v>
      </c>
    </row>
    <row r="8" spans="1:3">
      <c r="A8" s="5" t="s">
        <v>4499</v>
      </c>
    </row>
    <row r="9" spans="1:3">
      <c r="A9" s="5" t="s">
        <v>4500</v>
      </c>
    </row>
    <row r="10" spans="1:3">
      <c r="A10" s="5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533D-C3E0-934B-A139-3EDB23983C32}">
  <dimension ref="A1:BW146"/>
  <sheetViews>
    <sheetView topLeftCell="Z26" zoomScale="75" zoomScaleNormal="90" workbookViewId="0">
      <selection activeCell="AJ51" sqref="AJ51"/>
    </sheetView>
  </sheetViews>
  <sheetFormatPr baseColWidth="10" defaultColWidth="10.83203125" defaultRowHeight="16"/>
  <cols>
    <col min="3" max="3" width="12.83203125" bestFit="1" customWidth="1"/>
    <col min="5" max="5" width="11.6640625" bestFit="1" customWidth="1"/>
    <col min="6" max="7" width="11.6640625" style="7" customWidth="1"/>
    <col min="8" max="8" width="23.6640625" bestFit="1" customWidth="1"/>
    <col min="9" max="9" width="19.1640625" bestFit="1" customWidth="1"/>
    <col min="10" max="10" width="13.5" customWidth="1"/>
    <col min="11" max="11" width="20" customWidth="1"/>
    <col min="16" max="16" width="17" bestFit="1" customWidth="1"/>
    <col min="17" max="17" width="14.1640625" bestFit="1" customWidth="1"/>
    <col min="18" max="18" width="21" customWidth="1"/>
    <col min="19" max="19" width="13.33203125" customWidth="1"/>
    <col min="20" max="20" width="13.83203125" customWidth="1"/>
    <col min="21" max="21" width="13.6640625" customWidth="1"/>
    <col min="22" max="22" width="13.83203125" customWidth="1"/>
    <col min="23" max="23" width="18.5" customWidth="1"/>
    <col min="24" max="24" width="5.33203125" customWidth="1"/>
    <col min="27" max="27" width="12.83203125" bestFit="1" customWidth="1"/>
    <col min="29" max="29" width="11.6640625" bestFit="1" customWidth="1"/>
    <col min="30" max="31" width="11.6640625" style="7" customWidth="1"/>
    <col min="32" max="32" width="22.5" bestFit="1" customWidth="1"/>
    <col min="33" max="33" width="17.5" customWidth="1"/>
    <col min="34" max="34" width="17" bestFit="1" customWidth="1"/>
    <col min="40" max="40" width="17" bestFit="1" customWidth="1"/>
    <col min="41" max="41" width="14.1640625" bestFit="1" customWidth="1"/>
    <col min="42" max="42" width="22.33203125" bestFit="1" customWidth="1"/>
    <col min="43" max="43" width="13.33203125" customWidth="1"/>
    <col min="44" max="44" width="13.83203125" customWidth="1"/>
    <col min="45" max="45" width="13.5" customWidth="1"/>
    <col min="46" max="46" width="14" customWidth="1"/>
    <col min="47" max="47" width="18.6640625" customWidth="1"/>
    <col min="48" max="48" width="4.83203125" customWidth="1"/>
    <col min="49" max="49" width="3.5" customWidth="1"/>
    <col min="54" max="54" width="11.6640625" bestFit="1" customWidth="1"/>
    <col min="55" max="55" width="9" customWidth="1"/>
    <col min="56" max="56" width="10.5" customWidth="1"/>
    <col min="57" max="58" width="25.1640625" customWidth="1"/>
    <col min="64" max="64" width="17.33203125" customWidth="1"/>
    <col min="65" max="65" width="14.1640625" bestFit="1" customWidth="1"/>
    <col min="66" max="66" width="14.6640625" customWidth="1"/>
    <col min="67" max="67" width="13.33203125" customWidth="1"/>
    <col min="68" max="68" width="13.5" customWidth="1"/>
    <col min="69" max="70" width="13.83203125" customWidth="1"/>
    <col min="71" max="71" width="19.33203125" customWidth="1"/>
  </cols>
  <sheetData>
    <row r="1" spans="1:75" ht="21" customHeight="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</row>
    <row r="2" spans="1:75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9949</v>
      </c>
      <c r="G2" s="71" t="s">
        <v>10355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9949</v>
      </c>
      <c r="AE2" s="71" t="s">
        <v>10355</v>
      </c>
      <c r="AF2" s="22" t="s">
        <v>9950</v>
      </c>
      <c r="AG2" s="22" t="s">
        <v>10356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22" t="s">
        <v>9994</v>
      </c>
      <c r="BD2" s="22" t="s">
        <v>10370</v>
      </c>
      <c r="BE2" s="22" t="s">
        <v>9950</v>
      </c>
      <c r="BF2" s="22"/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5" ht="16" customHeight="1">
      <c r="A3">
        <v>0.55000000000000004</v>
      </c>
      <c r="B3">
        <v>0</v>
      </c>
      <c r="C3">
        <v>-83.413902289609496</v>
      </c>
      <c r="D3" t="s">
        <v>10</v>
      </c>
      <c r="E3" t="s">
        <v>43</v>
      </c>
      <c r="F3" s="7" t="s">
        <v>5195</v>
      </c>
      <c r="G3" s="7" t="s">
        <v>5197</v>
      </c>
      <c r="H3" t="s">
        <v>9951</v>
      </c>
      <c r="I3" s="18" t="s">
        <v>10353</v>
      </c>
      <c r="J3" s="158" t="s">
        <v>4571</v>
      </c>
      <c r="K3" t="s">
        <v>12</v>
      </c>
      <c r="L3">
        <v>5</v>
      </c>
      <c r="M3">
        <v>0.55000000000000004</v>
      </c>
      <c r="N3">
        <v>0.19963268488803501</v>
      </c>
      <c r="O3">
        <v>0.85691906863364697</v>
      </c>
      <c r="P3" s="153" t="s">
        <v>78</v>
      </c>
      <c r="Q3" s="153">
        <v>6</v>
      </c>
      <c r="R3" s="158" t="s">
        <v>4568</v>
      </c>
      <c r="S3" s="158" t="s">
        <v>4448</v>
      </c>
      <c r="T3" s="158" t="s">
        <v>4448</v>
      </c>
      <c r="U3" s="158" t="s">
        <v>4439</v>
      </c>
      <c r="V3" s="158" t="s">
        <v>4440</v>
      </c>
      <c r="W3" s="158" t="s">
        <v>94</v>
      </c>
      <c r="X3" s="4"/>
      <c r="Y3">
        <v>0.31</v>
      </c>
      <c r="Z3">
        <v>0</v>
      </c>
      <c r="AA3">
        <v>-158.59677264672101</v>
      </c>
      <c r="AB3" t="s">
        <v>10</v>
      </c>
      <c r="AC3" t="s">
        <v>74</v>
      </c>
      <c r="AD3" s="7" t="s">
        <v>5195</v>
      </c>
      <c r="AE3" s="7" t="s">
        <v>5197</v>
      </c>
      <c r="AF3" t="s">
        <v>9955</v>
      </c>
      <c r="AG3" s="18" t="s">
        <v>10354</v>
      </c>
      <c r="AH3" s="159" t="s">
        <v>4575</v>
      </c>
      <c r="AI3" t="s">
        <v>12</v>
      </c>
      <c r="AJ3">
        <v>6</v>
      </c>
      <c r="AK3">
        <v>0.31</v>
      </c>
      <c r="AL3">
        <v>8.5847019858870693E-2</v>
      </c>
      <c r="AM3">
        <v>0.68248000954395205</v>
      </c>
      <c r="AN3" s="153" t="s">
        <v>79</v>
      </c>
      <c r="AO3" s="153">
        <v>1</v>
      </c>
      <c r="AP3" s="159" t="s">
        <v>4568</v>
      </c>
      <c r="AQ3" s="154" t="s">
        <v>4439</v>
      </c>
      <c r="AR3" s="154" t="s">
        <v>4451</v>
      </c>
      <c r="AS3" s="154" t="s">
        <v>4452</v>
      </c>
      <c r="AT3" s="154" t="s">
        <v>4453</v>
      </c>
      <c r="AX3">
        <v>0</v>
      </c>
      <c r="AY3">
        <v>0</v>
      </c>
      <c r="AZ3">
        <v>-14.6847526304315</v>
      </c>
      <c r="BA3" t="s">
        <v>10</v>
      </c>
      <c r="BB3" t="s">
        <v>49</v>
      </c>
      <c r="BC3" s="17" t="s">
        <v>5195</v>
      </c>
      <c r="BD3" s="17" t="s">
        <v>5198</v>
      </c>
      <c r="BE3" s="54" t="s">
        <v>9995</v>
      </c>
      <c r="BG3" t="s">
        <v>12</v>
      </c>
      <c r="BH3">
        <v>5</v>
      </c>
      <c r="BI3">
        <v>0</v>
      </c>
      <c r="BJ3" s="1">
        <v>3.1392529421349298E-17</v>
      </c>
      <c r="BK3">
        <v>0.43448246478317398</v>
      </c>
      <c r="BL3" s="153" t="s">
        <v>80</v>
      </c>
      <c r="BM3" s="153">
        <v>15</v>
      </c>
      <c r="BN3" s="176"/>
      <c r="BO3" s="153" t="s">
        <v>4444</v>
      </c>
      <c r="BP3" s="153" t="s">
        <v>4444</v>
      </c>
      <c r="BQ3" s="153" t="s">
        <v>4444</v>
      </c>
      <c r="BR3" s="153" t="s">
        <v>4460</v>
      </c>
      <c r="BS3" s="153"/>
      <c r="BT3" s="17"/>
      <c r="BU3" s="17"/>
      <c r="BV3" s="17"/>
      <c r="BW3" s="17"/>
    </row>
    <row r="4" spans="1:75">
      <c r="A4">
        <v>0.71</v>
      </c>
      <c r="B4">
        <v>0</v>
      </c>
      <c r="C4">
        <v>-48.3923099941915</v>
      </c>
      <c r="D4" t="s">
        <v>13</v>
      </c>
      <c r="E4" t="s">
        <v>43</v>
      </c>
      <c r="F4" s="7" t="s">
        <v>5195</v>
      </c>
      <c r="G4" s="7" t="s">
        <v>5197</v>
      </c>
      <c r="H4" t="s">
        <v>9951</v>
      </c>
      <c r="I4" s="18" t="s">
        <v>10353</v>
      </c>
      <c r="J4" s="159"/>
      <c r="K4" t="s">
        <v>12</v>
      </c>
      <c r="L4">
        <v>6</v>
      </c>
      <c r="M4">
        <v>0.71</v>
      </c>
      <c r="N4">
        <v>0.332921440386794</v>
      </c>
      <c r="O4">
        <v>0.92313815869429505</v>
      </c>
      <c r="P4" s="154"/>
      <c r="Q4" s="154"/>
      <c r="R4" s="159"/>
      <c r="S4" s="159"/>
      <c r="T4" s="159"/>
      <c r="U4" s="159"/>
      <c r="V4" s="159"/>
      <c r="W4" s="159"/>
      <c r="Y4">
        <v>0.42</v>
      </c>
      <c r="Z4">
        <v>0</v>
      </c>
      <c r="AA4">
        <v>-67.780184117867194</v>
      </c>
      <c r="AB4" t="s">
        <v>13</v>
      </c>
      <c r="AC4" t="s">
        <v>74</v>
      </c>
      <c r="AD4" s="7" t="s">
        <v>5195</v>
      </c>
      <c r="AE4" s="7" t="s">
        <v>5197</v>
      </c>
      <c r="AF4" t="s">
        <v>9955</v>
      </c>
      <c r="AG4" s="18" t="s">
        <v>10354</v>
      </c>
      <c r="AH4" s="159"/>
      <c r="AI4" t="s">
        <v>12</v>
      </c>
      <c r="AJ4">
        <v>5</v>
      </c>
      <c r="AK4">
        <v>0.42</v>
      </c>
      <c r="AL4">
        <v>0.12757655534770301</v>
      </c>
      <c r="AM4">
        <v>0.78194063901760402</v>
      </c>
      <c r="AN4" s="154"/>
      <c r="AO4" s="154"/>
      <c r="AP4" s="159"/>
      <c r="AQ4" s="154"/>
      <c r="AR4" s="154"/>
      <c r="AS4" s="154"/>
      <c r="AT4" s="154"/>
      <c r="AX4">
        <v>0.05</v>
      </c>
      <c r="AY4">
        <v>0</v>
      </c>
      <c r="AZ4">
        <v>-33.874614093308601</v>
      </c>
      <c r="BA4" t="s">
        <v>13</v>
      </c>
      <c r="BB4" t="s">
        <v>49</v>
      </c>
      <c r="BC4" s="17" t="s">
        <v>5195</v>
      </c>
      <c r="BD4" s="17" t="s">
        <v>5198</v>
      </c>
      <c r="BE4" s="54" t="s">
        <v>9995</v>
      </c>
      <c r="BG4" t="s">
        <v>12</v>
      </c>
      <c r="BH4">
        <v>6</v>
      </c>
      <c r="BI4">
        <v>0.05</v>
      </c>
      <c r="BJ4">
        <v>3.4029277060071599E-3</v>
      </c>
      <c r="BK4">
        <v>0.44789793140594097</v>
      </c>
      <c r="BL4" s="154"/>
      <c r="BM4" s="154"/>
      <c r="BN4" s="174"/>
      <c r="BO4" s="154"/>
      <c r="BP4" s="154"/>
      <c r="BQ4" s="154"/>
      <c r="BR4" s="154"/>
      <c r="BS4" s="154"/>
      <c r="BT4" s="12"/>
      <c r="BU4" s="12"/>
      <c r="BV4" s="12"/>
      <c r="BW4" s="12"/>
    </row>
    <row r="5" spans="1:75">
      <c r="A5">
        <v>0.73</v>
      </c>
      <c r="B5">
        <v>0</v>
      </c>
      <c r="C5">
        <v>-719.33986203352401</v>
      </c>
      <c r="D5" t="s">
        <v>14</v>
      </c>
      <c r="E5" t="s">
        <v>43</v>
      </c>
      <c r="F5" s="7" t="s">
        <v>5195</v>
      </c>
      <c r="G5" s="7" t="s">
        <v>5197</v>
      </c>
      <c r="H5" t="s">
        <v>9951</v>
      </c>
      <c r="I5" s="18" t="s">
        <v>10353</v>
      </c>
      <c r="J5" s="159"/>
      <c r="K5" t="s">
        <v>12</v>
      </c>
      <c r="L5">
        <v>16</v>
      </c>
      <c r="M5">
        <v>0.73</v>
      </c>
      <c r="N5">
        <v>0.485113117456901</v>
      </c>
      <c r="O5">
        <v>0.88582734949725705</v>
      </c>
      <c r="P5" s="154"/>
      <c r="Q5" s="154"/>
      <c r="R5" s="159"/>
      <c r="S5" s="159"/>
      <c r="T5" s="159"/>
      <c r="U5" s="159"/>
      <c r="V5" s="159"/>
      <c r="W5" s="159"/>
      <c r="X5" s="4"/>
      <c r="Y5" s="2">
        <v>0.51</v>
      </c>
      <c r="Z5" s="2">
        <v>0</v>
      </c>
      <c r="AA5" s="2">
        <v>-299.76424842695599</v>
      </c>
      <c r="AB5" s="2" t="s">
        <v>14</v>
      </c>
      <c r="AC5" s="2" t="s">
        <v>74</v>
      </c>
      <c r="AD5" s="7" t="s">
        <v>5195</v>
      </c>
      <c r="AE5" s="7" t="s">
        <v>5197</v>
      </c>
      <c r="AF5" t="s">
        <v>9955</v>
      </c>
      <c r="AG5" s="18" t="s">
        <v>10354</v>
      </c>
      <c r="AH5" s="160"/>
      <c r="AI5" s="2" t="s">
        <v>12</v>
      </c>
      <c r="AJ5" s="2">
        <v>16</v>
      </c>
      <c r="AK5" s="2">
        <v>0.51</v>
      </c>
      <c r="AL5" s="2">
        <v>0.28809504412547399</v>
      </c>
      <c r="AM5" s="2">
        <v>0.72803280226383604</v>
      </c>
      <c r="AN5" s="154"/>
      <c r="AO5" s="154"/>
      <c r="AP5" s="159"/>
      <c r="AQ5" s="154"/>
      <c r="AR5" s="154"/>
      <c r="AS5" s="154"/>
      <c r="AT5" s="154"/>
      <c r="AX5">
        <v>0</v>
      </c>
      <c r="AY5">
        <v>0</v>
      </c>
      <c r="AZ5">
        <v>-148.86903024801401</v>
      </c>
      <c r="BA5" t="s">
        <v>14</v>
      </c>
      <c r="BB5" t="s">
        <v>49</v>
      </c>
      <c r="BC5" s="17" t="s">
        <v>5195</v>
      </c>
      <c r="BD5" s="17" t="s">
        <v>5198</v>
      </c>
      <c r="BE5" s="54" t="s">
        <v>9995</v>
      </c>
      <c r="BG5" t="s">
        <v>12</v>
      </c>
      <c r="BH5">
        <v>16</v>
      </c>
      <c r="BI5">
        <v>0</v>
      </c>
      <c r="BJ5">
        <v>0</v>
      </c>
      <c r="BK5">
        <v>0.193607680534436</v>
      </c>
      <c r="BL5" s="154"/>
      <c r="BM5" s="154"/>
      <c r="BN5" s="177"/>
      <c r="BO5" s="155"/>
      <c r="BP5" s="155"/>
      <c r="BQ5" s="155"/>
      <c r="BR5" s="155"/>
      <c r="BS5" s="155"/>
      <c r="BT5" s="12"/>
      <c r="BU5" s="12"/>
      <c r="BV5" s="12"/>
      <c r="BW5" s="12"/>
    </row>
    <row r="6" spans="1:75" ht="16" customHeight="1">
      <c r="A6">
        <v>0</v>
      </c>
      <c r="B6">
        <v>0</v>
      </c>
      <c r="C6">
        <v>-42.326836048031403</v>
      </c>
      <c r="D6" t="s">
        <v>10</v>
      </c>
      <c r="E6" t="s">
        <v>46</v>
      </c>
      <c r="F6" s="7" t="s">
        <v>5197</v>
      </c>
      <c r="G6" s="7" t="s">
        <v>5195</v>
      </c>
      <c r="H6" t="s">
        <v>9952</v>
      </c>
      <c r="I6" s="18" t="s">
        <v>10353</v>
      </c>
      <c r="J6" s="159" t="s">
        <v>4572</v>
      </c>
      <c r="K6" t="s">
        <v>12</v>
      </c>
      <c r="L6">
        <v>7</v>
      </c>
      <c r="M6">
        <v>0</v>
      </c>
      <c r="N6">
        <v>0</v>
      </c>
      <c r="O6">
        <v>0.35433043506668699</v>
      </c>
      <c r="P6" s="154"/>
      <c r="Q6" s="154"/>
      <c r="R6" s="159" t="s">
        <v>4568</v>
      </c>
      <c r="S6" s="154" t="s">
        <v>4441</v>
      </c>
      <c r="T6" s="159" t="s">
        <v>4443</v>
      </c>
      <c r="U6" s="159" t="s">
        <v>4442</v>
      </c>
      <c r="V6" s="154" t="s">
        <v>4444</v>
      </c>
      <c r="Y6" s="3"/>
      <c r="Z6" s="3"/>
      <c r="AA6" s="3"/>
      <c r="AB6" s="3"/>
      <c r="AC6" s="3"/>
      <c r="AD6" s="73"/>
      <c r="AE6" s="73"/>
      <c r="AF6" s="3"/>
      <c r="AG6" s="3"/>
      <c r="AH6" s="3"/>
      <c r="AI6" s="3"/>
      <c r="AJ6" s="3"/>
      <c r="AK6" s="3"/>
      <c r="AL6" s="3"/>
      <c r="AM6" s="3"/>
      <c r="AN6" s="3"/>
      <c r="AO6" s="3"/>
      <c r="AP6" s="8"/>
      <c r="AQ6" s="8"/>
      <c r="AR6" s="8"/>
      <c r="AS6" s="8"/>
      <c r="AT6" s="8"/>
      <c r="AU6" s="8"/>
      <c r="AX6">
        <v>0</v>
      </c>
      <c r="AY6">
        <v>0</v>
      </c>
      <c r="AZ6">
        <v>-0.934681234375634</v>
      </c>
      <c r="BA6" t="s">
        <v>10</v>
      </c>
      <c r="BB6" t="s">
        <v>37</v>
      </c>
      <c r="BC6" t="s">
        <v>5197</v>
      </c>
      <c r="BD6" s="12" t="s">
        <v>5195</v>
      </c>
      <c r="BE6" t="s">
        <v>9996</v>
      </c>
      <c r="BG6" t="s">
        <v>12</v>
      </c>
      <c r="BH6">
        <v>7</v>
      </c>
      <c r="BI6">
        <v>0</v>
      </c>
      <c r="BJ6">
        <v>0</v>
      </c>
      <c r="BK6">
        <v>0.35433043506668699</v>
      </c>
      <c r="BL6" s="154"/>
      <c r="BM6" s="154"/>
      <c r="BN6" s="176"/>
      <c r="BO6" s="153" t="s">
        <v>4444</v>
      </c>
      <c r="BP6" s="153" t="s">
        <v>4444</v>
      </c>
      <c r="BQ6" s="153" t="s">
        <v>4456</v>
      </c>
      <c r="BR6" s="153" t="s">
        <v>4479</v>
      </c>
      <c r="BS6" s="153"/>
    </row>
    <row r="7" spans="1:75">
      <c r="A7">
        <v>0.16</v>
      </c>
      <c r="B7">
        <v>0</v>
      </c>
      <c r="C7">
        <v>-79.872383170397001</v>
      </c>
      <c r="D7" t="s">
        <v>13</v>
      </c>
      <c r="E7" t="s">
        <v>46</v>
      </c>
      <c r="F7" s="7" t="s">
        <v>5197</v>
      </c>
      <c r="G7" s="7" t="s">
        <v>5195</v>
      </c>
      <c r="H7" t="s">
        <v>9952</v>
      </c>
      <c r="I7" s="18" t="s">
        <v>10353</v>
      </c>
      <c r="J7" s="159"/>
      <c r="K7" t="s">
        <v>12</v>
      </c>
      <c r="L7">
        <v>7</v>
      </c>
      <c r="M7">
        <v>0.16</v>
      </c>
      <c r="N7">
        <v>3.1202219172828199E-2</v>
      </c>
      <c r="O7">
        <v>0.52974247667251895</v>
      </c>
      <c r="P7" s="154"/>
      <c r="Q7" s="154"/>
      <c r="R7" s="159"/>
      <c r="S7" s="154"/>
      <c r="T7" s="159"/>
      <c r="U7" s="159"/>
      <c r="V7" s="154"/>
      <c r="Y7">
        <v>0.43</v>
      </c>
      <c r="Z7">
        <v>0</v>
      </c>
      <c r="AA7">
        <v>-114.67432415819999</v>
      </c>
      <c r="AB7" t="s">
        <v>10</v>
      </c>
      <c r="AC7" t="s">
        <v>19</v>
      </c>
      <c r="AD7" s="7" t="s">
        <v>5195</v>
      </c>
      <c r="AE7" s="7" t="s">
        <v>5197</v>
      </c>
      <c r="AF7" t="s">
        <v>9984</v>
      </c>
      <c r="AH7" s="158" t="s">
        <v>4607</v>
      </c>
      <c r="AI7" t="s">
        <v>12</v>
      </c>
      <c r="AJ7">
        <v>5</v>
      </c>
      <c r="AK7">
        <v>0.43</v>
      </c>
      <c r="AL7">
        <v>0.13266897901682201</v>
      </c>
      <c r="AM7">
        <v>0.78815856605282097</v>
      </c>
      <c r="AN7" s="153" t="s">
        <v>85</v>
      </c>
      <c r="AO7" s="153">
        <v>11</v>
      </c>
      <c r="AP7" s="210" t="s">
        <v>4568</v>
      </c>
      <c r="AQ7" s="192" t="s">
        <v>4448</v>
      </c>
      <c r="AR7" s="192" t="s">
        <v>4448</v>
      </c>
      <c r="AS7" s="192" t="s">
        <v>4448</v>
      </c>
      <c r="AT7" s="192" t="s">
        <v>4448</v>
      </c>
      <c r="AU7" s="192"/>
      <c r="AX7">
        <v>0</v>
      </c>
      <c r="AY7">
        <v>0</v>
      </c>
      <c r="AZ7">
        <v>-0.35176175487255001</v>
      </c>
      <c r="BA7" t="s">
        <v>13</v>
      </c>
      <c r="BB7" t="s">
        <v>37</v>
      </c>
      <c r="BC7" t="s">
        <v>5197</v>
      </c>
      <c r="BD7" s="12" t="s">
        <v>5195</v>
      </c>
      <c r="BE7" t="s">
        <v>9996</v>
      </c>
      <c r="BG7" t="s">
        <v>12</v>
      </c>
      <c r="BH7">
        <v>5</v>
      </c>
      <c r="BI7">
        <v>0</v>
      </c>
      <c r="BJ7" s="1">
        <v>3.1392529421349298E-17</v>
      </c>
      <c r="BK7">
        <v>0.43448246478317398</v>
      </c>
      <c r="BL7" s="154"/>
      <c r="BM7" s="154"/>
      <c r="BN7" s="174"/>
      <c r="BO7" s="154"/>
      <c r="BP7" s="154"/>
      <c r="BQ7" s="154"/>
      <c r="BR7" s="154"/>
      <c r="BS7" s="154"/>
    </row>
    <row r="8" spans="1:75">
      <c r="A8">
        <v>0.36</v>
      </c>
      <c r="B8">
        <v>0</v>
      </c>
      <c r="C8">
        <v>-683.85239285190096</v>
      </c>
      <c r="D8" t="s">
        <v>14</v>
      </c>
      <c r="E8" t="s">
        <v>46</v>
      </c>
      <c r="F8" s="7" t="s">
        <v>5197</v>
      </c>
      <c r="G8" s="7" t="s">
        <v>5195</v>
      </c>
      <c r="H8" t="s">
        <v>9952</v>
      </c>
      <c r="I8" s="18" t="s">
        <v>10353</v>
      </c>
      <c r="J8" s="159"/>
      <c r="K8" t="s">
        <v>12</v>
      </c>
      <c r="L8">
        <v>16</v>
      </c>
      <c r="M8">
        <v>0.36</v>
      </c>
      <c r="N8">
        <v>0.17416871224401301</v>
      </c>
      <c r="O8">
        <v>0.60004143830562795</v>
      </c>
      <c r="P8" s="154"/>
      <c r="Q8" s="154"/>
      <c r="R8" s="159"/>
      <c r="S8" s="154"/>
      <c r="T8" s="159"/>
      <c r="U8" s="159"/>
      <c r="V8" s="154"/>
      <c r="Y8">
        <v>0.13</v>
      </c>
      <c r="Z8">
        <v>0</v>
      </c>
      <c r="AA8">
        <v>-432.33406075776099</v>
      </c>
      <c r="AB8" t="s">
        <v>14</v>
      </c>
      <c r="AC8" t="s">
        <v>19</v>
      </c>
      <c r="AD8" s="7" t="s">
        <v>5195</v>
      </c>
      <c r="AE8" s="7" t="s">
        <v>5197</v>
      </c>
      <c r="AF8" t="s">
        <v>9984</v>
      </c>
      <c r="AH8" s="159"/>
      <c r="AI8" t="s">
        <v>12</v>
      </c>
      <c r="AJ8">
        <v>16</v>
      </c>
      <c r="AK8">
        <v>0.13</v>
      </c>
      <c r="AL8">
        <v>3.7231133725714599E-2</v>
      </c>
      <c r="AM8">
        <v>0.36603854986976803</v>
      </c>
      <c r="AN8" s="154"/>
      <c r="AO8" s="154"/>
      <c r="AP8" s="211"/>
      <c r="AQ8" s="174"/>
      <c r="AR8" s="174"/>
      <c r="AS8" s="174"/>
      <c r="AT8" s="174"/>
      <c r="AU8" s="174"/>
      <c r="AX8">
        <v>0.03</v>
      </c>
      <c r="AY8">
        <v>0</v>
      </c>
      <c r="AZ8">
        <v>-379.728646654101</v>
      </c>
      <c r="BA8" t="s">
        <v>14</v>
      </c>
      <c r="BB8" t="s">
        <v>37</v>
      </c>
      <c r="BC8" t="s">
        <v>5197</v>
      </c>
      <c r="BD8" s="12" t="s">
        <v>5195</v>
      </c>
      <c r="BE8" t="s">
        <v>9996</v>
      </c>
      <c r="BG8" t="s">
        <v>12</v>
      </c>
      <c r="BH8">
        <v>16</v>
      </c>
      <c r="BI8">
        <v>0.03</v>
      </c>
      <c r="BJ8">
        <v>3.0372082184858002E-3</v>
      </c>
      <c r="BK8">
        <v>0.23895401148388401</v>
      </c>
      <c r="BL8" s="154"/>
      <c r="BM8" s="154"/>
      <c r="BN8" s="177"/>
      <c r="BO8" s="155"/>
      <c r="BP8" s="155"/>
      <c r="BQ8" s="155"/>
      <c r="BR8" s="155"/>
      <c r="BS8" s="155"/>
    </row>
    <row r="9" spans="1:75" ht="16" customHeight="1">
      <c r="A9">
        <v>0</v>
      </c>
      <c r="B9">
        <v>0</v>
      </c>
      <c r="C9">
        <v>-45.162800529736103</v>
      </c>
      <c r="D9" t="s">
        <v>10</v>
      </c>
      <c r="E9" t="s">
        <v>56</v>
      </c>
      <c r="F9" s="7" t="s">
        <v>5195</v>
      </c>
      <c r="G9" s="7" t="s">
        <v>5197</v>
      </c>
      <c r="H9" t="s">
        <v>9953</v>
      </c>
      <c r="I9" s="18" t="s">
        <v>10353</v>
      </c>
      <c r="J9" s="159" t="s">
        <v>4573</v>
      </c>
      <c r="K9" t="s">
        <v>12</v>
      </c>
      <c r="L9">
        <v>5</v>
      </c>
      <c r="M9">
        <v>0</v>
      </c>
      <c r="N9" s="1">
        <v>3.1392529421349298E-17</v>
      </c>
      <c r="O9">
        <v>0.43448246478317398</v>
      </c>
      <c r="P9" s="154"/>
      <c r="Q9" s="154"/>
      <c r="R9" s="159" t="s">
        <v>4568</v>
      </c>
      <c r="S9" s="154" t="s">
        <v>4445</v>
      </c>
      <c r="T9" s="159" t="s">
        <v>4447</v>
      </c>
      <c r="U9" s="159" t="s">
        <v>4446</v>
      </c>
      <c r="V9" s="159" t="s">
        <v>4445</v>
      </c>
      <c r="Y9">
        <f>1-0</f>
        <v>1</v>
      </c>
      <c r="Z9">
        <v>0</v>
      </c>
      <c r="AA9">
        <v>-13.8570645286378</v>
      </c>
      <c r="AB9" t="s">
        <v>10</v>
      </c>
      <c r="AC9" t="s">
        <v>28</v>
      </c>
      <c r="AD9" s="7" t="s">
        <v>5196</v>
      </c>
      <c r="AE9" s="7" t="s">
        <v>5198</v>
      </c>
      <c r="AF9" t="s">
        <v>9961</v>
      </c>
      <c r="AG9" s="18" t="s">
        <v>10354</v>
      </c>
      <c r="AH9" s="159" t="s">
        <v>4581</v>
      </c>
      <c r="AI9" t="s">
        <v>12</v>
      </c>
      <c r="AJ9">
        <v>5</v>
      </c>
      <c r="AK9">
        <v>0</v>
      </c>
      <c r="AL9" s="1">
        <v>3.1392529421349298E-17</v>
      </c>
      <c r="AM9">
        <v>0.43448246478317398</v>
      </c>
      <c r="AN9" s="154"/>
      <c r="AO9" s="154"/>
      <c r="AP9" s="210" t="s">
        <v>4568</v>
      </c>
      <c r="AQ9" s="192" t="s">
        <v>4469</v>
      </c>
      <c r="AR9" s="192" t="s">
        <v>4448</v>
      </c>
      <c r="AS9" s="192" t="s">
        <v>4470</v>
      </c>
      <c r="AT9" s="192" t="s">
        <v>4471</v>
      </c>
      <c r="AU9" s="192"/>
      <c r="AX9">
        <v>0.32</v>
      </c>
      <c r="AY9">
        <v>0</v>
      </c>
      <c r="AZ9">
        <v>-153.39523750610601</v>
      </c>
      <c r="BA9" t="s">
        <v>10</v>
      </c>
      <c r="BB9" t="s">
        <v>17</v>
      </c>
      <c r="BC9" t="s">
        <v>5195</v>
      </c>
      <c r="BD9" s="12" t="s">
        <v>5197</v>
      </c>
      <c r="BE9" t="s">
        <v>9997</v>
      </c>
      <c r="BG9" t="s">
        <v>12</v>
      </c>
      <c r="BH9">
        <v>7</v>
      </c>
      <c r="BI9">
        <v>0.32</v>
      </c>
      <c r="BJ9">
        <v>9.8875767342380599E-2</v>
      </c>
      <c r="BK9">
        <v>0.66868318928162596</v>
      </c>
      <c r="BL9" s="154"/>
      <c r="BM9" s="154"/>
      <c r="BN9" s="176"/>
      <c r="BO9" s="153" t="s">
        <v>4439</v>
      </c>
      <c r="BP9" s="153" t="s">
        <v>4448</v>
      </c>
      <c r="BQ9" s="153" t="s">
        <v>4480</v>
      </c>
      <c r="BR9" s="153" t="s">
        <v>4481</v>
      </c>
      <c r="BS9" s="153"/>
    </row>
    <row r="10" spans="1:75">
      <c r="A10">
        <v>0.25</v>
      </c>
      <c r="B10">
        <v>0</v>
      </c>
      <c r="C10">
        <v>-48.375871301470298</v>
      </c>
      <c r="D10" t="s">
        <v>13</v>
      </c>
      <c r="E10" t="s">
        <v>56</v>
      </c>
      <c r="F10" s="7" t="s">
        <v>5195</v>
      </c>
      <c r="G10" s="7" t="s">
        <v>5197</v>
      </c>
      <c r="H10" t="s">
        <v>9953</v>
      </c>
      <c r="I10" s="18" t="s">
        <v>10353</v>
      </c>
      <c r="J10" s="159"/>
      <c r="K10" t="s">
        <v>12</v>
      </c>
      <c r="L10">
        <v>5</v>
      </c>
      <c r="M10">
        <v>0.25</v>
      </c>
      <c r="N10">
        <v>5.3229227303442699E-2</v>
      </c>
      <c r="O10">
        <v>0.66401200508814395</v>
      </c>
      <c r="P10" s="154"/>
      <c r="Q10" s="154"/>
      <c r="R10" s="159"/>
      <c r="S10" s="154"/>
      <c r="T10" s="159"/>
      <c r="U10" s="159"/>
      <c r="V10" s="159"/>
      <c r="Y10">
        <f>1-0.41</f>
        <v>0.59000000000000008</v>
      </c>
      <c r="Z10">
        <v>0</v>
      </c>
      <c r="AA10">
        <v>-688.56598718216196</v>
      </c>
      <c r="AB10" t="s">
        <v>14</v>
      </c>
      <c r="AC10" t="s">
        <v>28</v>
      </c>
      <c r="AD10" s="7" t="s">
        <v>5196</v>
      </c>
      <c r="AE10" s="7" t="s">
        <v>5198</v>
      </c>
      <c r="AF10" t="s">
        <v>9961</v>
      </c>
      <c r="AG10" s="18" t="s">
        <v>10354</v>
      </c>
      <c r="AH10" s="159"/>
      <c r="AI10" t="s">
        <v>12</v>
      </c>
      <c r="AJ10">
        <v>16</v>
      </c>
      <c r="AK10">
        <v>0.41</v>
      </c>
      <c r="AL10">
        <v>0.210313388487575</v>
      </c>
      <c r="AM10">
        <v>0.64453599400862305</v>
      </c>
      <c r="AN10" s="154"/>
      <c r="AO10" s="154"/>
      <c r="AP10" s="211"/>
      <c r="AQ10" s="174"/>
      <c r="AR10" s="174"/>
      <c r="AS10" s="174"/>
      <c r="AT10" s="174"/>
      <c r="AU10" s="174"/>
      <c r="AX10">
        <v>0.4</v>
      </c>
      <c r="AY10">
        <v>0</v>
      </c>
      <c r="AZ10">
        <v>-78.276690775759207</v>
      </c>
      <c r="BA10" t="s">
        <v>13</v>
      </c>
      <c r="BB10" t="s">
        <v>17</v>
      </c>
      <c r="BC10" t="s">
        <v>5195</v>
      </c>
      <c r="BD10" s="12" t="s">
        <v>5197</v>
      </c>
      <c r="BE10" t="s">
        <v>9997</v>
      </c>
      <c r="BG10" t="s">
        <v>12</v>
      </c>
      <c r="BH10">
        <v>5</v>
      </c>
      <c r="BI10">
        <v>0.4</v>
      </c>
      <c r="BJ10">
        <v>0.117620774232647</v>
      </c>
      <c r="BK10">
        <v>0.76927571872398703</v>
      </c>
      <c r="BL10" s="154"/>
      <c r="BM10" s="154"/>
      <c r="BN10" s="174"/>
      <c r="BO10" s="154"/>
      <c r="BP10" s="154"/>
      <c r="BQ10" s="154"/>
      <c r="BR10" s="154"/>
      <c r="BS10" s="154"/>
    </row>
    <row r="11" spans="1:75" ht="16" customHeight="1">
      <c r="A11">
        <v>0.43</v>
      </c>
      <c r="B11">
        <v>0</v>
      </c>
      <c r="C11">
        <v>-1038.42591272401</v>
      </c>
      <c r="D11" t="s">
        <v>14</v>
      </c>
      <c r="E11" t="s">
        <v>56</v>
      </c>
      <c r="F11" s="7" t="s">
        <v>5195</v>
      </c>
      <c r="G11" s="7" t="s">
        <v>5197</v>
      </c>
      <c r="H11" t="s">
        <v>9953</v>
      </c>
      <c r="I11" s="18" t="s">
        <v>10353</v>
      </c>
      <c r="J11" s="159"/>
      <c r="K11" t="s">
        <v>12</v>
      </c>
      <c r="L11">
        <v>16</v>
      </c>
      <c r="M11">
        <v>0.43</v>
      </c>
      <c r="N11">
        <v>0.225293714733492</v>
      </c>
      <c r="O11">
        <v>0.66181136054132805</v>
      </c>
      <c r="P11" s="154"/>
      <c r="Q11" s="154"/>
      <c r="R11" s="159"/>
      <c r="S11" s="154"/>
      <c r="T11" s="159"/>
      <c r="U11" s="159"/>
      <c r="V11" s="159"/>
      <c r="Y11">
        <v>0.66</v>
      </c>
      <c r="Z11">
        <v>0</v>
      </c>
      <c r="AA11">
        <v>-46.103497903342202</v>
      </c>
      <c r="AB11" t="s">
        <v>10</v>
      </c>
      <c r="AC11" t="s">
        <v>34</v>
      </c>
      <c r="AD11" s="7" t="s">
        <v>5196</v>
      </c>
      <c r="AE11" s="7" t="s">
        <v>10359</v>
      </c>
      <c r="AF11" t="s">
        <v>9986</v>
      </c>
      <c r="AH11" s="159" t="s">
        <v>4609</v>
      </c>
      <c r="AI11" t="s">
        <v>12</v>
      </c>
      <c r="AJ11">
        <v>5</v>
      </c>
      <c r="AK11">
        <v>0.66</v>
      </c>
      <c r="AL11">
        <v>0.27059140936125597</v>
      </c>
      <c r="AM11">
        <v>0.91037420190812801</v>
      </c>
      <c r="AN11" s="154"/>
      <c r="AO11" s="154"/>
      <c r="AP11" s="210" t="s">
        <v>4568</v>
      </c>
      <c r="AQ11" s="192" t="s">
        <v>4472</v>
      </c>
      <c r="AR11" s="192" t="s">
        <v>4448</v>
      </c>
      <c r="AS11" s="192" t="s">
        <v>4439</v>
      </c>
      <c r="AT11" s="192" t="s">
        <v>4448</v>
      </c>
      <c r="AU11" s="111"/>
      <c r="AX11">
        <v>0.38</v>
      </c>
      <c r="AY11">
        <v>0</v>
      </c>
      <c r="AZ11">
        <v>-481.90492105829298</v>
      </c>
      <c r="BA11" t="s">
        <v>14</v>
      </c>
      <c r="BB11" t="s">
        <v>17</v>
      </c>
      <c r="BC11" t="s">
        <v>5195</v>
      </c>
      <c r="BD11" s="12" t="s">
        <v>5197</v>
      </c>
      <c r="BE11" t="s">
        <v>9997</v>
      </c>
      <c r="BG11" t="s">
        <v>12</v>
      </c>
      <c r="BH11">
        <v>16</v>
      </c>
      <c r="BI11">
        <v>0.38</v>
      </c>
      <c r="BJ11">
        <v>0.18839871074100001</v>
      </c>
      <c r="BK11">
        <v>0.61806713258726398</v>
      </c>
      <c r="BL11" s="154"/>
      <c r="BM11" s="154"/>
      <c r="BN11" s="174"/>
      <c r="BO11" s="154"/>
      <c r="BP11" s="154"/>
      <c r="BQ11" s="154"/>
      <c r="BR11" s="154"/>
      <c r="BS11" s="154"/>
    </row>
    <row r="12" spans="1:75" ht="16" customHeight="1">
      <c r="A12" s="9">
        <v>0</v>
      </c>
      <c r="B12" s="9">
        <v>0</v>
      </c>
      <c r="C12" s="9">
        <v>-0.59296981535658499</v>
      </c>
      <c r="D12" s="9" t="s">
        <v>10</v>
      </c>
      <c r="E12" s="9" t="s">
        <v>60</v>
      </c>
      <c r="F12" s="72" t="s">
        <v>5196</v>
      </c>
      <c r="G12" s="72" t="s">
        <v>5198</v>
      </c>
      <c r="H12" s="9" t="s">
        <v>9954</v>
      </c>
      <c r="I12" s="44" t="s">
        <v>10353</v>
      </c>
      <c r="J12" s="168" t="s">
        <v>4574</v>
      </c>
      <c r="K12" s="9" t="s">
        <v>12</v>
      </c>
      <c r="L12" s="9">
        <v>5</v>
      </c>
      <c r="M12" s="9">
        <v>0</v>
      </c>
      <c r="N12" s="45">
        <v>3.1392529421349298E-17</v>
      </c>
      <c r="O12" s="9">
        <v>0.43448246478317398</v>
      </c>
      <c r="P12" s="154"/>
      <c r="Q12" s="154"/>
      <c r="R12" s="159" t="s">
        <v>4537</v>
      </c>
      <c r="S12" s="154" t="s">
        <v>4449</v>
      </c>
      <c r="T12" s="154" t="s">
        <v>4444</v>
      </c>
      <c r="U12" s="154" t="s">
        <v>4450</v>
      </c>
      <c r="V12" s="154" t="s">
        <v>4448</v>
      </c>
      <c r="Y12">
        <v>0.45</v>
      </c>
      <c r="Z12">
        <v>0</v>
      </c>
      <c r="AA12">
        <v>-860.208875879218</v>
      </c>
      <c r="AB12" t="s">
        <v>14</v>
      </c>
      <c r="AC12" t="s">
        <v>34</v>
      </c>
      <c r="AD12" s="7" t="s">
        <v>5196</v>
      </c>
      <c r="AE12" s="7" t="s">
        <v>10359</v>
      </c>
      <c r="AF12" t="s">
        <v>9986</v>
      </c>
      <c r="AH12" s="159"/>
      <c r="AI12" t="s">
        <v>12</v>
      </c>
      <c r="AJ12">
        <v>16</v>
      </c>
      <c r="AK12">
        <v>0.45</v>
      </c>
      <c r="AL12">
        <v>0.24056486479730199</v>
      </c>
      <c r="AM12">
        <v>0.67879590325614003</v>
      </c>
      <c r="AN12" s="154"/>
      <c r="AO12" s="154"/>
      <c r="AP12" s="194"/>
      <c r="AQ12" s="174"/>
      <c r="AR12" s="174"/>
      <c r="AS12" s="174"/>
      <c r="AT12" s="174"/>
      <c r="AX12">
        <v>0</v>
      </c>
      <c r="AY12">
        <v>0</v>
      </c>
      <c r="AZ12">
        <v>-12.813230443194399</v>
      </c>
      <c r="BA12" t="s">
        <v>10</v>
      </c>
      <c r="BB12" t="s">
        <v>16</v>
      </c>
      <c r="BC12" t="s">
        <v>5196</v>
      </c>
      <c r="BD12" s="12" t="s">
        <v>10362</v>
      </c>
      <c r="BE12" t="s">
        <v>9998</v>
      </c>
      <c r="BG12" t="s">
        <v>12</v>
      </c>
      <c r="BH12">
        <v>6</v>
      </c>
      <c r="BI12">
        <v>0</v>
      </c>
      <c r="BJ12">
        <v>0</v>
      </c>
      <c r="BK12">
        <v>0.39033428790216501</v>
      </c>
      <c r="BL12" s="154"/>
      <c r="BM12" s="154"/>
      <c r="BN12" s="176"/>
      <c r="BO12" s="153" t="s">
        <v>4444</v>
      </c>
      <c r="BP12" s="153" t="s">
        <v>4448</v>
      </c>
      <c r="BQ12" s="153" t="s">
        <v>4444</v>
      </c>
      <c r="BR12" s="153" t="s">
        <v>4448</v>
      </c>
      <c r="BS12" s="153"/>
    </row>
    <row r="13" spans="1:75">
      <c r="A13" s="9">
        <v>0.11</v>
      </c>
      <c r="B13" s="9">
        <v>0</v>
      </c>
      <c r="C13" s="9">
        <v>-16.604021202009001</v>
      </c>
      <c r="D13" s="9" t="s">
        <v>13</v>
      </c>
      <c r="E13" s="9" t="s">
        <v>60</v>
      </c>
      <c r="F13" s="72" t="s">
        <v>5196</v>
      </c>
      <c r="G13" s="72" t="s">
        <v>5198</v>
      </c>
      <c r="H13" s="9" t="s">
        <v>9954</v>
      </c>
      <c r="I13" s="44" t="s">
        <v>10353</v>
      </c>
      <c r="J13" s="168"/>
      <c r="K13" s="9" t="s">
        <v>12</v>
      </c>
      <c r="L13" s="9">
        <v>5</v>
      </c>
      <c r="M13" s="9">
        <v>0.11</v>
      </c>
      <c r="N13" s="9">
        <v>1.2523991025066799E-2</v>
      </c>
      <c r="O13" s="9">
        <v>0.54637233150580899</v>
      </c>
      <c r="P13" s="154"/>
      <c r="Q13" s="154"/>
      <c r="R13" s="159"/>
      <c r="S13" s="154"/>
      <c r="T13" s="154"/>
      <c r="U13" s="154"/>
      <c r="V13" s="154"/>
      <c r="Y13">
        <f>1-0.22</f>
        <v>0.78</v>
      </c>
      <c r="Z13">
        <v>0</v>
      </c>
      <c r="AA13">
        <v>-32.724691627489399</v>
      </c>
      <c r="AB13" t="s">
        <v>10</v>
      </c>
      <c r="AC13" t="s">
        <v>21</v>
      </c>
      <c r="AD13" s="7" t="s">
        <v>5197</v>
      </c>
      <c r="AE13" s="7" t="s">
        <v>5195</v>
      </c>
      <c r="AF13" t="s">
        <v>9958</v>
      </c>
      <c r="AG13" s="18" t="s">
        <v>10354</v>
      </c>
      <c r="AH13" s="159" t="s">
        <v>4578</v>
      </c>
      <c r="AI13" t="s">
        <v>12</v>
      </c>
      <c r="AJ13">
        <v>5</v>
      </c>
      <c r="AK13">
        <v>0.22</v>
      </c>
      <c r="AL13">
        <v>4.2728423691493898E-2</v>
      </c>
      <c r="AM13">
        <v>0.64058175658708305</v>
      </c>
      <c r="AN13" s="154"/>
      <c r="AO13" s="154"/>
      <c r="AP13" s="184" t="s">
        <v>4568</v>
      </c>
      <c r="AQ13" s="192" t="s">
        <v>4448</v>
      </c>
      <c r="AR13" s="192" t="s">
        <v>4448</v>
      </c>
      <c r="AS13" s="192" t="s">
        <v>4448</v>
      </c>
      <c r="AT13" s="192" t="s">
        <v>4448</v>
      </c>
      <c r="AX13">
        <v>0</v>
      </c>
      <c r="AY13">
        <v>0</v>
      </c>
      <c r="AZ13">
        <v>-7.6916814755552396</v>
      </c>
      <c r="BA13" t="s">
        <v>13</v>
      </c>
      <c r="BB13" t="s">
        <v>16</v>
      </c>
      <c r="BC13" t="s">
        <v>5196</v>
      </c>
      <c r="BD13" s="12" t="s">
        <v>10362</v>
      </c>
      <c r="BE13" t="s">
        <v>9998</v>
      </c>
      <c r="BG13" t="s">
        <v>12</v>
      </c>
      <c r="BH13">
        <v>7</v>
      </c>
      <c r="BI13">
        <v>0</v>
      </c>
      <c r="BJ13">
        <v>0</v>
      </c>
      <c r="BK13">
        <v>0.35433043506668699</v>
      </c>
      <c r="BL13" s="154"/>
      <c r="BM13" s="154"/>
      <c r="BN13" s="174"/>
      <c r="BO13" s="154"/>
      <c r="BP13" s="154"/>
      <c r="BQ13" s="154"/>
      <c r="BR13" s="154"/>
      <c r="BS13" s="154"/>
    </row>
    <row r="14" spans="1:75" ht="16" customHeight="1">
      <c r="A14" s="9">
        <v>0.48</v>
      </c>
      <c r="B14" s="9">
        <v>0</v>
      </c>
      <c r="C14" s="9">
        <v>-638.02108859744703</v>
      </c>
      <c r="D14" s="9" t="s">
        <v>14</v>
      </c>
      <c r="E14" s="9" t="s">
        <v>60</v>
      </c>
      <c r="F14" s="72" t="s">
        <v>5196</v>
      </c>
      <c r="G14" s="72" t="s">
        <v>5198</v>
      </c>
      <c r="H14" s="9" t="s">
        <v>9954</v>
      </c>
      <c r="I14" s="44" t="s">
        <v>10353</v>
      </c>
      <c r="J14" s="168"/>
      <c r="K14" s="9" t="s">
        <v>12</v>
      </c>
      <c r="L14" s="9">
        <v>16</v>
      </c>
      <c r="M14" s="9">
        <v>0.48</v>
      </c>
      <c r="N14" s="9">
        <v>0.26400976338675702</v>
      </c>
      <c r="O14" s="9">
        <v>0.70373454383461898</v>
      </c>
      <c r="P14" s="154"/>
      <c r="Q14" s="154"/>
      <c r="R14" s="159"/>
      <c r="S14" s="154"/>
      <c r="T14" s="154"/>
      <c r="U14" s="154"/>
      <c r="V14" s="154"/>
      <c r="Y14">
        <f>1-0.65</f>
        <v>0.35</v>
      </c>
      <c r="Z14">
        <v>0</v>
      </c>
      <c r="AA14">
        <v>-520.98357132282501</v>
      </c>
      <c r="AB14" t="s">
        <v>14</v>
      </c>
      <c r="AC14" t="s">
        <v>21</v>
      </c>
      <c r="AD14" s="7" t="s">
        <v>5197</v>
      </c>
      <c r="AE14" s="7" t="s">
        <v>5195</v>
      </c>
      <c r="AF14" t="s">
        <v>9958</v>
      </c>
      <c r="AG14" s="18" t="s">
        <v>10354</v>
      </c>
      <c r="AH14" s="159"/>
      <c r="AI14" t="s">
        <v>12</v>
      </c>
      <c r="AJ14">
        <v>16</v>
      </c>
      <c r="AK14">
        <v>0.65</v>
      </c>
      <c r="AL14">
        <v>0.40908828404715403</v>
      </c>
      <c r="AM14">
        <v>0.83282941179251502</v>
      </c>
      <c r="AN14" s="154"/>
      <c r="AO14" s="154"/>
      <c r="AP14" s="154"/>
      <c r="AQ14" s="174"/>
      <c r="AR14" s="174"/>
      <c r="AS14" s="174"/>
      <c r="AT14" s="174"/>
      <c r="AX14">
        <v>0</v>
      </c>
      <c r="AY14">
        <v>0</v>
      </c>
      <c r="AZ14">
        <v>-184.688257244943</v>
      </c>
      <c r="BA14" t="s">
        <v>14</v>
      </c>
      <c r="BB14" t="s">
        <v>16</v>
      </c>
      <c r="BC14" t="s">
        <v>5196</v>
      </c>
      <c r="BD14" s="12" t="s">
        <v>10362</v>
      </c>
      <c r="BE14" t="s">
        <v>9998</v>
      </c>
      <c r="BG14" t="s">
        <v>12</v>
      </c>
      <c r="BH14">
        <v>16</v>
      </c>
      <c r="BI14">
        <v>0</v>
      </c>
      <c r="BJ14">
        <v>0</v>
      </c>
      <c r="BK14">
        <v>0.193607680534436</v>
      </c>
      <c r="BL14" s="154"/>
      <c r="BM14" s="154"/>
      <c r="BN14" s="177"/>
      <c r="BO14" s="155"/>
      <c r="BP14" s="155"/>
      <c r="BQ14" s="155"/>
      <c r="BR14" s="155"/>
      <c r="BS14" s="155"/>
    </row>
    <row r="15" spans="1:75" ht="16" customHeight="1">
      <c r="A15" s="49">
        <f>1-0.68</f>
        <v>0.31999999999999995</v>
      </c>
      <c r="B15" s="49">
        <v>0</v>
      </c>
      <c r="C15" s="49">
        <v>-44.407573380785898</v>
      </c>
      <c r="D15" s="49" t="s">
        <v>10</v>
      </c>
      <c r="E15" s="49" t="s">
        <v>38</v>
      </c>
      <c r="F15" s="72" t="s">
        <v>5197</v>
      </c>
      <c r="G15" s="72" t="s">
        <v>5195</v>
      </c>
      <c r="H15" s="49" t="s">
        <v>9983</v>
      </c>
      <c r="I15" s="44" t="s">
        <v>10354</v>
      </c>
      <c r="J15" s="173" t="s">
        <v>4605</v>
      </c>
      <c r="K15" s="49" t="s">
        <v>12</v>
      </c>
      <c r="L15" s="49">
        <v>5</v>
      </c>
      <c r="M15" s="49">
        <v>0.68</v>
      </c>
      <c r="N15" s="49">
        <v>0.28452403598183001</v>
      </c>
      <c r="O15" s="49">
        <v>0.91906227669622698</v>
      </c>
      <c r="P15" s="154"/>
      <c r="Q15" s="154"/>
      <c r="R15" s="158" t="s">
        <v>4552</v>
      </c>
      <c r="S15" s="153" t="s">
        <v>4465</v>
      </c>
      <c r="T15" s="153" t="s">
        <v>4462</v>
      </c>
      <c r="U15" s="153" t="s">
        <v>4452</v>
      </c>
      <c r="V15" s="153" t="s">
        <v>4466</v>
      </c>
      <c r="W15" s="176"/>
      <c r="Y15" s="9">
        <f>1-0.05</f>
        <v>0.95</v>
      </c>
      <c r="Z15" s="9">
        <v>0</v>
      </c>
      <c r="AA15" s="9">
        <v>-119.061711701984</v>
      </c>
      <c r="AB15" s="9" t="s">
        <v>10</v>
      </c>
      <c r="AC15" s="9" t="s">
        <v>22</v>
      </c>
      <c r="AD15" s="72" t="s">
        <v>5197</v>
      </c>
      <c r="AE15" s="72" t="s">
        <v>5195</v>
      </c>
      <c r="AF15" s="141" t="s">
        <v>9976</v>
      </c>
      <c r="AG15" s="44" t="s">
        <v>10354</v>
      </c>
      <c r="AH15" s="168" t="s">
        <v>4579</v>
      </c>
      <c r="AI15" s="9" t="s">
        <v>12</v>
      </c>
      <c r="AJ15" s="9">
        <v>6</v>
      </c>
      <c r="AK15" s="9">
        <v>0.05</v>
      </c>
      <c r="AL15" s="9">
        <v>3.4029277060071599E-3</v>
      </c>
      <c r="AM15" s="9">
        <v>0.44789793140594097</v>
      </c>
      <c r="AN15" s="154"/>
      <c r="AO15" s="154"/>
      <c r="AP15" s="159" t="s">
        <v>4552</v>
      </c>
      <c r="AQ15" s="192" t="s">
        <v>4448</v>
      </c>
      <c r="AR15" s="192" t="s">
        <v>4448</v>
      </c>
      <c r="AS15" s="192" t="s">
        <v>4448</v>
      </c>
      <c r="AT15" s="192" t="s">
        <v>4448</v>
      </c>
      <c r="AX15">
        <v>0</v>
      </c>
      <c r="AY15">
        <v>0</v>
      </c>
      <c r="AZ15">
        <v>-1.2361913099806701</v>
      </c>
      <c r="BA15" t="s">
        <v>10</v>
      </c>
      <c r="BB15" t="s">
        <v>29</v>
      </c>
      <c r="BC15" t="s">
        <v>5195</v>
      </c>
      <c r="BD15" s="12" t="s">
        <v>5197</v>
      </c>
      <c r="BE15" t="s">
        <v>9999</v>
      </c>
      <c r="BG15" t="s">
        <v>12</v>
      </c>
      <c r="BH15">
        <v>7</v>
      </c>
      <c r="BI15">
        <v>0</v>
      </c>
      <c r="BJ15">
        <v>0</v>
      </c>
      <c r="BK15">
        <v>0.35433043506668699</v>
      </c>
      <c r="BL15" s="154"/>
      <c r="BM15" s="154"/>
      <c r="BN15" s="176"/>
      <c r="BO15" s="153" t="s">
        <v>4448</v>
      </c>
      <c r="BP15" s="153" t="s">
        <v>4448</v>
      </c>
      <c r="BQ15" s="153" t="s">
        <v>4448</v>
      </c>
      <c r="BR15" s="153" t="s">
        <v>4448</v>
      </c>
      <c r="BS15" s="153"/>
    </row>
    <row r="16" spans="1:75" ht="16" customHeight="1">
      <c r="A16" s="9">
        <f>1-0.5</f>
        <v>0.5</v>
      </c>
      <c r="B16" s="9">
        <v>0</v>
      </c>
      <c r="C16" s="9">
        <v>-49.767608847959103</v>
      </c>
      <c r="D16" s="9" t="s">
        <v>13</v>
      </c>
      <c r="E16" s="9" t="s">
        <v>38</v>
      </c>
      <c r="F16" s="72" t="s">
        <v>5197</v>
      </c>
      <c r="G16" s="72" t="s">
        <v>5195</v>
      </c>
      <c r="H16" s="49" t="s">
        <v>9983</v>
      </c>
      <c r="I16" s="44" t="s">
        <v>10354</v>
      </c>
      <c r="J16" s="168"/>
      <c r="K16" s="9" t="s">
        <v>12</v>
      </c>
      <c r="L16" s="9">
        <v>5</v>
      </c>
      <c r="M16" s="9">
        <v>0.5</v>
      </c>
      <c r="N16" s="9">
        <v>0.17042358064358701</v>
      </c>
      <c r="O16" s="9">
        <v>0.82957641935641202</v>
      </c>
      <c r="P16" s="154"/>
      <c r="Q16" s="154"/>
      <c r="R16" s="159"/>
      <c r="S16" s="154"/>
      <c r="T16" s="154"/>
      <c r="U16" s="154"/>
      <c r="V16" s="154"/>
      <c r="W16" s="174"/>
      <c r="Y16" s="9">
        <f>1-0.89</f>
        <v>0.10999999999999999</v>
      </c>
      <c r="Z16" s="9">
        <v>0</v>
      </c>
      <c r="AA16" s="9">
        <v>-441.09152050594003</v>
      </c>
      <c r="AB16" s="9" t="s">
        <v>14</v>
      </c>
      <c r="AC16" s="9" t="s">
        <v>22</v>
      </c>
      <c r="AD16" s="72" t="s">
        <v>5197</v>
      </c>
      <c r="AE16" s="72" t="s">
        <v>5195</v>
      </c>
      <c r="AF16" s="141" t="s">
        <v>9976</v>
      </c>
      <c r="AG16" s="44" t="s">
        <v>10354</v>
      </c>
      <c r="AH16" s="168"/>
      <c r="AI16" s="9" t="s">
        <v>12</v>
      </c>
      <c r="AJ16" s="9">
        <v>16</v>
      </c>
      <c r="AK16" s="9">
        <v>0.89</v>
      </c>
      <c r="AL16" s="9">
        <v>0.65747231079635604</v>
      </c>
      <c r="AM16" s="9">
        <v>0.97151369838678203</v>
      </c>
      <c r="AN16" s="154"/>
      <c r="AO16" s="154"/>
      <c r="AP16" s="159"/>
      <c r="AQ16" s="174"/>
      <c r="AR16" s="174"/>
      <c r="AS16" s="174"/>
      <c r="AT16" s="174"/>
      <c r="AX16">
        <v>0</v>
      </c>
      <c r="AY16">
        <v>0</v>
      </c>
      <c r="AZ16">
        <v>-9.6040449750253192</v>
      </c>
      <c r="BA16" t="s">
        <v>13</v>
      </c>
      <c r="BB16" t="s">
        <v>29</v>
      </c>
      <c r="BC16" t="s">
        <v>5195</v>
      </c>
      <c r="BD16" s="12" t="s">
        <v>5197</v>
      </c>
      <c r="BE16" t="s">
        <v>9999</v>
      </c>
      <c r="BG16" t="s">
        <v>12</v>
      </c>
      <c r="BH16">
        <v>7</v>
      </c>
      <c r="BI16">
        <v>0</v>
      </c>
      <c r="BJ16">
        <v>0</v>
      </c>
      <c r="BK16">
        <v>0.35433043506668699</v>
      </c>
      <c r="BL16" s="154"/>
      <c r="BM16" s="154"/>
      <c r="BN16" s="174"/>
      <c r="BO16" s="154"/>
      <c r="BP16" s="154"/>
      <c r="BQ16" s="154"/>
      <c r="BR16" s="154"/>
      <c r="BS16" s="154"/>
    </row>
    <row r="17" spans="1:71" ht="16" customHeight="1">
      <c r="A17" s="9">
        <f>1-0.14</f>
        <v>0.86</v>
      </c>
      <c r="B17" s="9">
        <v>0</v>
      </c>
      <c r="C17" s="9">
        <v>-707.22612948163601</v>
      </c>
      <c r="D17" s="9" t="s">
        <v>14</v>
      </c>
      <c r="E17" s="9" t="s">
        <v>38</v>
      </c>
      <c r="F17" s="72" t="s">
        <v>5197</v>
      </c>
      <c r="G17" s="72" t="s">
        <v>5195</v>
      </c>
      <c r="H17" s="49" t="s">
        <v>9983</v>
      </c>
      <c r="I17" s="44" t="s">
        <v>10354</v>
      </c>
      <c r="J17" s="168"/>
      <c r="K17" s="9" t="s">
        <v>12</v>
      </c>
      <c r="L17" s="9">
        <v>16</v>
      </c>
      <c r="M17" s="9">
        <v>0.14000000000000001</v>
      </c>
      <c r="N17" s="9">
        <v>4.1864672574284501E-2</v>
      </c>
      <c r="O17" s="9">
        <v>0.37753285741050902</v>
      </c>
      <c r="P17" s="154"/>
      <c r="Q17" s="154"/>
      <c r="R17" s="160"/>
      <c r="S17" s="155"/>
      <c r="T17" s="155"/>
      <c r="U17" s="155"/>
      <c r="V17" s="155"/>
      <c r="W17" s="174"/>
      <c r="Y17" s="16">
        <v>0.64</v>
      </c>
      <c r="Z17" s="16">
        <v>0</v>
      </c>
      <c r="AA17" s="16">
        <v>-90.990159739999996</v>
      </c>
      <c r="AB17" s="16" t="s">
        <v>10</v>
      </c>
      <c r="AC17" s="16" t="s">
        <v>64</v>
      </c>
      <c r="AD17" s="98" t="s">
        <v>5195</v>
      </c>
      <c r="AE17" s="98" t="s">
        <v>5198</v>
      </c>
      <c r="AF17" s="16" t="s">
        <v>9963</v>
      </c>
      <c r="AG17" s="110" t="s">
        <v>10354</v>
      </c>
      <c r="AH17" s="162" t="s">
        <v>4584</v>
      </c>
      <c r="AI17" s="16" t="s">
        <v>12</v>
      </c>
      <c r="AJ17" s="16">
        <v>5</v>
      </c>
      <c r="AK17" s="16">
        <v>0.36</v>
      </c>
      <c r="AL17" s="16">
        <v>9.8640099999999994E-2</v>
      </c>
      <c r="AM17" s="16">
        <v>0.74301499000000004</v>
      </c>
      <c r="AN17" s="154"/>
      <c r="AO17" s="154"/>
      <c r="AP17" s="184" t="s">
        <v>4568</v>
      </c>
      <c r="AQ17" s="192" t="s">
        <v>4448</v>
      </c>
      <c r="AR17" s="192" t="s">
        <v>4448</v>
      </c>
      <c r="AS17" s="192" t="s">
        <v>4448</v>
      </c>
      <c r="AT17" s="192" t="s">
        <v>4448</v>
      </c>
      <c r="AX17">
        <v>0.04</v>
      </c>
      <c r="AY17">
        <v>0</v>
      </c>
      <c r="AZ17">
        <v>-455.52301329036197</v>
      </c>
      <c r="BA17" t="s">
        <v>14</v>
      </c>
      <c r="BB17" t="s">
        <v>29</v>
      </c>
      <c r="BC17" t="s">
        <v>5195</v>
      </c>
      <c r="BD17" s="12" t="s">
        <v>5197</v>
      </c>
      <c r="BE17" t="s">
        <v>9999</v>
      </c>
      <c r="BG17" t="s">
        <v>12</v>
      </c>
      <c r="BH17">
        <v>16</v>
      </c>
      <c r="BI17">
        <v>0.04</v>
      </c>
      <c r="BJ17">
        <v>5.09931620646296E-3</v>
      </c>
      <c r="BK17">
        <v>0.25301974988521803</v>
      </c>
      <c r="BL17" s="154"/>
      <c r="BM17" s="154"/>
      <c r="BN17" s="174"/>
      <c r="BO17" s="154"/>
      <c r="BP17" s="154"/>
      <c r="BQ17" s="154"/>
      <c r="BR17" s="154"/>
      <c r="BS17" s="154"/>
    </row>
    <row r="18" spans="1:71" ht="16" customHeight="1">
      <c r="A18">
        <f>1-0.67</f>
        <v>0.32999999999999996</v>
      </c>
      <c r="B18">
        <v>0</v>
      </c>
      <c r="C18">
        <v>-92.239389636083303</v>
      </c>
      <c r="D18" t="s">
        <v>10</v>
      </c>
      <c r="E18" t="s">
        <v>73</v>
      </c>
      <c r="F18" s="7" t="s">
        <v>5197</v>
      </c>
      <c r="G18" s="7" t="s">
        <v>5195</v>
      </c>
      <c r="H18" t="s">
        <v>9965</v>
      </c>
      <c r="I18" s="18" t="s">
        <v>10354</v>
      </c>
      <c r="J18" s="159" t="s">
        <v>4606</v>
      </c>
      <c r="K18" t="s">
        <v>12</v>
      </c>
      <c r="L18">
        <v>6</v>
      </c>
      <c r="M18">
        <v>0.67</v>
      </c>
      <c r="N18">
        <v>0.302468570861681</v>
      </c>
      <c r="O18">
        <v>0.90481777125158203</v>
      </c>
      <c r="P18" s="154"/>
      <c r="Q18" s="154"/>
      <c r="R18" s="153" t="s">
        <v>4568</v>
      </c>
      <c r="S18" s="153" t="s">
        <v>4451</v>
      </c>
      <c r="T18" s="153" t="s">
        <v>4467</v>
      </c>
      <c r="U18" s="153" t="s">
        <v>4451</v>
      </c>
      <c r="V18" s="153" t="s">
        <v>4468</v>
      </c>
      <c r="W18" s="174"/>
      <c r="Y18" s="16">
        <v>0.24</v>
      </c>
      <c r="Z18" s="16">
        <v>0</v>
      </c>
      <c r="AA18" s="16">
        <v>-610.48434359999999</v>
      </c>
      <c r="AB18" s="16" t="s">
        <v>14</v>
      </c>
      <c r="AC18" s="16" t="s">
        <v>64</v>
      </c>
      <c r="AD18" s="98" t="s">
        <v>5195</v>
      </c>
      <c r="AE18" s="98" t="s">
        <v>5198</v>
      </c>
      <c r="AF18" s="16" t="s">
        <v>9963</v>
      </c>
      <c r="AG18" s="110" t="s">
        <v>10354</v>
      </c>
      <c r="AH18" s="162"/>
      <c r="AI18" s="16" t="s">
        <v>12</v>
      </c>
      <c r="AJ18" s="16">
        <v>16</v>
      </c>
      <c r="AK18" s="16">
        <v>0.76</v>
      </c>
      <c r="AL18" s="16">
        <v>0.51511649000000004</v>
      </c>
      <c r="AM18" s="16">
        <v>0.90420750999999999</v>
      </c>
      <c r="AN18" s="154"/>
      <c r="AO18" s="154"/>
      <c r="AP18" s="154"/>
      <c r="AQ18" s="174"/>
      <c r="AR18" s="174"/>
      <c r="AS18" s="174"/>
      <c r="AT18" s="174"/>
      <c r="AX18">
        <v>0</v>
      </c>
      <c r="AY18">
        <v>0</v>
      </c>
      <c r="AZ18">
        <v>-15.528654848794</v>
      </c>
      <c r="BA18" t="s">
        <v>10</v>
      </c>
      <c r="BB18" t="s">
        <v>42</v>
      </c>
      <c r="BC18" t="s">
        <v>5195</v>
      </c>
      <c r="BD18" s="12" t="s">
        <v>5197</v>
      </c>
      <c r="BE18" t="s">
        <v>9988</v>
      </c>
      <c r="BG18" t="s">
        <v>12</v>
      </c>
      <c r="BH18">
        <v>6</v>
      </c>
      <c r="BI18">
        <v>0</v>
      </c>
      <c r="BJ18">
        <v>0</v>
      </c>
      <c r="BK18">
        <v>0.39033428790216501</v>
      </c>
      <c r="BL18" s="154"/>
      <c r="BM18" s="154"/>
      <c r="BN18" s="176"/>
      <c r="BO18" s="153" t="s">
        <v>4444</v>
      </c>
      <c r="BP18" s="153" t="s">
        <v>4444</v>
      </c>
      <c r="BQ18" s="153" t="s">
        <v>4457</v>
      </c>
      <c r="BR18" s="153" t="s">
        <v>4444</v>
      </c>
      <c r="BS18" s="153"/>
    </row>
    <row r="19" spans="1:71" ht="16" customHeight="1">
      <c r="A19">
        <f>1-0.49</f>
        <v>0.51</v>
      </c>
      <c r="B19">
        <v>0</v>
      </c>
      <c r="C19">
        <v>-63.048302450450002</v>
      </c>
      <c r="D19" t="s">
        <v>13</v>
      </c>
      <c r="E19" t="s">
        <v>73</v>
      </c>
      <c r="F19" s="7" t="s">
        <v>5197</v>
      </c>
      <c r="G19" s="7" t="s">
        <v>5195</v>
      </c>
      <c r="H19" t="s">
        <v>9965</v>
      </c>
      <c r="I19" s="18" t="s">
        <v>10354</v>
      </c>
      <c r="J19" s="159"/>
      <c r="K19" t="s">
        <v>12</v>
      </c>
      <c r="L19">
        <v>7</v>
      </c>
      <c r="M19">
        <v>0.49</v>
      </c>
      <c r="N19">
        <v>0.195953434346853</v>
      </c>
      <c r="O19">
        <v>0.79113317435448005</v>
      </c>
      <c r="P19" s="154"/>
      <c r="Q19" s="154"/>
      <c r="R19" s="154"/>
      <c r="S19" s="154"/>
      <c r="T19" s="154"/>
      <c r="U19" s="154"/>
      <c r="V19" s="154"/>
      <c r="W19" s="174"/>
      <c r="Y19">
        <f>1-0.23</f>
        <v>0.77</v>
      </c>
      <c r="Z19">
        <v>0</v>
      </c>
      <c r="AA19">
        <v>-84.949391538887994</v>
      </c>
      <c r="AB19" t="s">
        <v>10</v>
      </c>
      <c r="AC19" t="s">
        <v>68</v>
      </c>
      <c r="AD19" s="7" t="s">
        <v>5196</v>
      </c>
      <c r="AE19" s="7" t="s">
        <v>5197</v>
      </c>
      <c r="AF19" t="s">
        <v>9965</v>
      </c>
      <c r="AG19" s="18" t="s">
        <v>10354</v>
      </c>
      <c r="AH19" s="159" t="s">
        <v>4586</v>
      </c>
      <c r="AI19" t="s">
        <v>12</v>
      </c>
      <c r="AJ19">
        <v>5</v>
      </c>
      <c r="AK19">
        <v>0.23</v>
      </c>
      <c r="AL19">
        <v>4.6131675776357399E-2</v>
      </c>
      <c r="AM19">
        <v>0.64848885520655697</v>
      </c>
      <c r="AN19" s="154"/>
      <c r="AO19" s="154"/>
      <c r="AP19" s="184" t="s">
        <v>4568</v>
      </c>
      <c r="AQ19" s="192" t="s">
        <v>4444</v>
      </c>
      <c r="AR19" s="192" t="s">
        <v>4448</v>
      </c>
      <c r="AS19" s="192" t="s">
        <v>4458</v>
      </c>
      <c r="AT19" s="192" t="s">
        <v>4459</v>
      </c>
      <c r="AX19">
        <v>0</v>
      </c>
      <c r="AY19">
        <v>0</v>
      </c>
      <c r="AZ19">
        <v>-2.9004120654734402</v>
      </c>
      <c r="BA19" t="s">
        <v>13</v>
      </c>
      <c r="BB19" t="s">
        <v>42</v>
      </c>
      <c r="BC19" t="s">
        <v>5195</v>
      </c>
      <c r="BD19" s="12" t="s">
        <v>5197</v>
      </c>
      <c r="BE19" t="s">
        <v>9988</v>
      </c>
      <c r="BG19" t="s">
        <v>12</v>
      </c>
      <c r="BH19">
        <v>7</v>
      </c>
      <c r="BI19">
        <v>0</v>
      </c>
      <c r="BJ19">
        <v>0</v>
      </c>
      <c r="BK19">
        <v>0.35433043506668699</v>
      </c>
      <c r="BL19" s="154"/>
      <c r="BM19" s="154"/>
      <c r="BN19" s="174"/>
      <c r="BO19" s="154"/>
      <c r="BP19" s="154"/>
      <c r="BQ19" s="154"/>
      <c r="BR19" s="154"/>
      <c r="BS19" s="154"/>
    </row>
    <row r="20" spans="1:71" ht="16" customHeight="1">
      <c r="A20" s="2">
        <f>1-0.47</f>
        <v>0.53</v>
      </c>
      <c r="B20" s="2">
        <v>0</v>
      </c>
      <c r="C20" s="2">
        <v>-578.71659871997997</v>
      </c>
      <c r="D20" s="2" t="s">
        <v>14</v>
      </c>
      <c r="E20" s="2" t="s">
        <v>73</v>
      </c>
      <c r="F20" s="7" t="s">
        <v>5197</v>
      </c>
      <c r="G20" s="7" t="s">
        <v>5195</v>
      </c>
      <c r="H20" t="s">
        <v>9965</v>
      </c>
      <c r="I20" s="18" t="s">
        <v>10354</v>
      </c>
      <c r="J20" s="160"/>
      <c r="K20" s="2" t="s">
        <v>12</v>
      </c>
      <c r="L20" s="2">
        <v>16</v>
      </c>
      <c r="M20" s="2">
        <v>0.47</v>
      </c>
      <c r="N20" s="2">
        <v>0.25612343630935402</v>
      </c>
      <c r="O20" s="2">
        <v>0.695493024522711</v>
      </c>
      <c r="P20" s="155"/>
      <c r="Q20" s="155"/>
      <c r="R20" s="191"/>
      <c r="S20" s="191"/>
      <c r="T20" s="191"/>
      <c r="U20" s="191"/>
      <c r="V20" s="191"/>
      <c r="W20" s="212"/>
      <c r="Y20">
        <f>1-0.7</f>
        <v>0.30000000000000004</v>
      </c>
      <c r="Z20">
        <v>0</v>
      </c>
      <c r="AA20">
        <v>-446.02356721099301</v>
      </c>
      <c r="AB20" t="s">
        <v>14</v>
      </c>
      <c r="AC20" t="s">
        <v>68</v>
      </c>
      <c r="AD20" s="7" t="s">
        <v>5196</v>
      </c>
      <c r="AE20" s="7" t="s">
        <v>5197</v>
      </c>
      <c r="AF20" t="s">
        <v>9965</v>
      </c>
      <c r="AG20" s="18" t="s">
        <v>10354</v>
      </c>
      <c r="AH20" s="159"/>
      <c r="AI20" t="s">
        <v>12</v>
      </c>
      <c r="AJ20">
        <v>16</v>
      </c>
      <c r="AK20">
        <v>0.7</v>
      </c>
      <c r="AL20">
        <v>0.455956837485399</v>
      </c>
      <c r="AM20">
        <v>0.86660009030082596</v>
      </c>
      <c r="AN20" s="154"/>
      <c r="AO20" s="154"/>
      <c r="AP20" s="154"/>
      <c r="AQ20" s="174"/>
      <c r="AR20" s="174"/>
      <c r="AS20" s="174"/>
      <c r="AT20" s="174"/>
      <c r="AX20">
        <v>0.02</v>
      </c>
      <c r="AY20">
        <v>0</v>
      </c>
      <c r="AZ20">
        <v>-285.73138347667998</v>
      </c>
      <c r="BA20" t="s">
        <v>14</v>
      </c>
      <c r="BB20" t="s">
        <v>42</v>
      </c>
      <c r="BC20" t="s">
        <v>5195</v>
      </c>
      <c r="BD20" s="12" t="s">
        <v>5197</v>
      </c>
      <c r="BE20" t="s">
        <v>9988</v>
      </c>
      <c r="BG20" t="s">
        <v>12</v>
      </c>
      <c r="BH20">
        <v>16</v>
      </c>
      <c r="BI20">
        <v>0.02</v>
      </c>
      <c r="BJ20">
        <v>1.4372521617873901E-3</v>
      </c>
      <c r="BK20">
        <v>0.224426121151271</v>
      </c>
      <c r="BL20" s="154"/>
      <c r="BM20" s="154"/>
      <c r="BN20" s="177"/>
      <c r="BO20" s="155"/>
      <c r="BP20" s="155"/>
      <c r="BQ20" s="155"/>
      <c r="BR20" s="155"/>
      <c r="BS20" s="155"/>
    </row>
    <row r="21" spans="1:71">
      <c r="A21" s="3"/>
      <c r="B21" s="3"/>
      <c r="C21" s="3"/>
      <c r="D21" s="3"/>
      <c r="E21" s="3"/>
      <c r="F21" s="73"/>
      <c r="G21" s="73"/>
      <c r="H21" s="3"/>
      <c r="I21" s="3"/>
      <c r="J21" s="3"/>
      <c r="K21" s="3"/>
      <c r="L21" s="3"/>
      <c r="M21" s="3"/>
      <c r="N21" s="3"/>
      <c r="O21" s="3"/>
      <c r="P21" s="3"/>
      <c r="Q21" s="3"/>
      <c r="R21" s="8"/>
      <c r="S21" s="8"/>
      <c r="T21" s="8"/>
      <c r="U21" s="8"/>
      <c r="V21" s="8"/>
      <c r="W21" s="8"/>
      <c r="Y21">
        <v>0.39</v>
      </c>
      <c r="Z21">
        <v>0</v>
      </c>
      <c r="AA21">
        <v>-51.808512211121602</v>
      </c>
      <c r="AB21" t="s">
        <v>10</v>
      </c>
      <c r="AC21" t="s">
        <v>40</v>
      </c>
      <c r="AD21" s="7" t="s">
        <v>5196</v>
      </c>
      <c r="AE21" s="7" t="s">
        <v>5198</v>
      </c>
      <c r="AF21" t="s">
        <v>9979</v>
      </c>
      <c r="AH21" s="159" t="s">
        <v>4610</v>
      </c>
      <c r="AI21" t="s">
        <v>12</v>
      </c>
      <c r="AJ21">
        <v>6</v>
      </c>
      <c r="AK21">
        <v>0.39</v>
      </c>
      <c r="AL21">
        <v>0.12519646970457601</v>
      </c>
      <c r="AM21">
        <v>0.74067707363390001</v>
      </c>
      <c r="AN21" s="154"/>
      <c r="AO21" s="154"/>
      <c r="AP21" s="210" t="s">
        <v>4568</v>
      </c>
      <c r="AQ21" s="192" t="s">
        <v>4455</v>
      </c>
      <c r="AR21" s="192" t="s">
        <v>4446</v>
      </c>
      <c r="AS21" s="192" t="s">
        <v>4444</v>
      </c>
      <c r="AT21" s="192" t="s">
        <v>4444</v>
      </c>
      <c r="AU21" s="192"/>
      <c r="AX21">
        <v>0</v>
      </c>
      <c r="AY21">
        <v>0</v>
      </c>
      <c r="AZ21">
        <v>-38.006482520535997</v>
      </c>
      <c r="BA21" t="s">
        <v>10</v>
      </c>
      <c r="BB21" t="s">
        <v>67</v>
      </c>
      <c r="BC21" t="s">
        <v>5196</v>
      </c>
      <c r="BD21" s="12" t="s">
        <v>5198</v>
      </c>
      <c r="BE21" t="s">
        <v>10000</v>
      </c>
      <c r="BG21" t="s">
        <v>12</v>
      </c>
      <c r="BH21">
        <v>7</v>
      </c>
      <c r="BI21">
        <v>0</v>
      </c>
      <c r="BJ21">
        <v>0</v>
      </c>
      <c r="BK21">
        <v>0.35433043506668699</v>
      </c>
      <c r="BL21" s="154"/>
      <c r="BM21" s="154"/>
      <c r="BN21" s="176"/>
      <c r="BO21" s="153" t="s">
        <v>4444</v>
      </c>
      <c r="BP21" s="153" t="s">
        <v>4444</v>
      </c>
      <c r="BQ21" s="153" t="s">
        <v>4444</v>
      </c>
      <c r="BR21" s="153" t="s">
        <v>4444</v>
      </c>
      <c r="BS21" s="153"/>
    </row>
    <row r="22" spans="1:71" ht="16" customHeight="1">
      <c r="A22">
        <f>1-0.53</f>
        <v>0.47</v>
      </c>
      <c r="B22">
        <v>0</v>
      </c>
      <c r="C22">
        <v>-161.44689055254901</v>
      </c>
      <c r="D22" t="s">
        <v>10</v>
      </c>
      <c r="E22" t="s">
        <v>63</v>
      </c>
      <c r="F22" s="7" t="s">
        <v>5197</v>
      </c>
      <c r="G22" s="7" t="s">
        <v>5195</v>
      </c>
      <c r="H22" t="s">
        <v>9987</v>
      </c>
      <c r="I22" s="18" t="s">
        <v>10354</v>
      </c>
      <c r="J22" s="159" t="s">
        <v>4612</v>
      </c>
      <c r="K22" t="s">
        <v>12</v>
      </c>
      <c r="L22">
        <v>6</v>
      </c>
      <c r="M22">
        <v>0.53</v>
      </c>
      <c r="N22">
        <v>0.206249275479993</v>
      </c>
      <c r="O22">
        <v>0.83033066724587601</v>
      </c>
      <c r="P22" s="153" t="s">
        <v>83</v>
      </c>
      <c r="Q22" s="153">
        <v>10</v>
      </c>
      <c r="R22" s="210" t="s">
        <v>4568</v>
      </c>
      <c r="S22" s="192" t="s">
        <v>4453</v>
      </c>
      <c r="T22" s="192" t="s">
        <v>4448</v>
      </c>
      <c r="U22" s="192" t="s">
        <v>4452</v>
      </c>
      <c r="V22" s="192" t="s">
        <v>4473</v>
      </c>
      <c r="W22" s="192"/>
      <c r="Y22">
        <v>0.11</v>
      </c>
      <c r="Z22">
        <v>0</v>
      </c>
      <c r="AA22">
        <v>-499.19099112733198</v>
      </c>
      <c r="AB22" t="s">
        <v>14</v>
      </c>
      <c r="AC22" t="s">
        <v>40</v>
      </c>
      <c r="AD22" s="7" t="s">
        <v>5196</v>
      </c>
      <c r="AE22" s="7" t="s">
        <v>5198</v>
      </c>
      <c r="AF22" t="s">
        <v>9979</v>
      </c>
      <c r="AH22" s="159"/>
      <c r="AI22" t="s">
        <v>12</v>
      </c>
      <c r="AJ22">
        <v>16</v>
      </c>
      <c r="AK22">
        <v>0.11</v>
      </c>
      <c r="AL22">
        <v>2.8486301613217201E-2</v>
      </c>
      <c r="AM22">
        <v>0.34252768920364302</v>
      </c>
      <c r="AN22" s="154"/>
      <c r="AO22" s="154"/>
      <c r="AP22" s="211"/>
      <c r="AQ22" s="174"/>
      <c r="AR22" s="174"/>
      <c r="AS22" s="174"/>
      <c r="AT22" s="174"/>
      <c r="AU22" s="174"/>
      <c r="AX22">
        <v>0.01</v>
      </c>
      <c r="AY22">
        <v>0</v>
      </c>
      <c r="AZ22">
        <v>-40.689165755904199</v>
      </c>
      <c r="BA22" t="s">
        <v>13</v>
      </c>
      <c r="BB22" t="s">
        <v>67</v>
      </c>
      <c r="BC22" t="s">
        <v>5196</v>
      </c>
      <c r="BD22" s="12" t="s">
        <v>5198</v>
      </c>
      <c r="BE22" t="s">
        <v>10000</v>
      </c>
      <c r="BG22" t="s">
        <v>12</v>
      </c>
      <c r="BH22">
        <v>6</v>
      </c>
      <c r="BI22">
        <v>0.01</v>
      </c>
      <c r="BJ22" s="1">
        <v>1.5151638819502301E-4</v>
      </c>
      <c r="BK22">
        <v>0.40237608575592598</v>
      </c>
      <c r="BL22" s="154"/>
      <c r="BM22" s="154"/>
      <c r="BN22" s="174"/>
      <c r="BO22" s="154"/>
      <c r="BP22" s="154"/>
      <c r="BQ22" s="154"/>
      <c r="BR22" s="154"/>
      <c r="BS22" s="154"/>
    </row>
    <row r="23" spans="1:71" ht="16" customHeight="1">
      <c r="A23" s="2">
        <f>1-0.36</f>
        <v>0.64</v>
      </c>
      <c r="B23" s="2">
        <v>0</v>
      </c>
      <c r="C23" s="2">
        <v>-579.44090608825297</v>
      </c>
      <c r="D23" s="2" t="s">
        <v>14</v>
      </c>
      <c r="E23" s="2" t="s">
        <v>63</v>
      </c>
      <c r="F23" s="7" t="s">
        <v>5197</v>
      </c>
      <c r="G23" s="7" t="s">
        <v>5195</v>
      </c>
      <c r="H23" t="s">
        <v>9987</v>
      </c>
      <c r="I23" s="18" t="s">
        <v>10354</v>
      </c>
      <c r="J23" s="160"/>
      <c r="K23" s="2" t="s">
        <v>12</v>
      </c>
      <c r="L23" s="2">
        <v>16</v>
      </c>
      <c r="M23" s="2">
        <v>0.36</v>
      </c>
      <c r="N23" s="2">
        <v>0.17416871224401301</v>
      </c>
      <c r="O23" s="2">
        <v>0.60004143830562795</v>
      </c>
      <c r="P23" s="154"/>
      <c r="Q23" s="154"/>
      <c r="R23" s="211"/>
      <c r="S23" s="174"/>
      <c r="T23" s="174"/>
      <c r="U23" s="174"/>
      <c r="V23" s="174"/>
      <c r="W23" s="174"/>
      <c r="Y23">
        <v>0.4</v>
      </c>
      <c r="Z23">
        <v>0</v>
      </c>
      <c r="AA23">
        <v>-155.759730588102</v>
      </c>
      <c r="AB23" t="s">
        <v>10</v>
      </c>
      <c r="AC23" t="s">
        <v>57</v>
      </c>
      <c r="AD23" s="7" t="s">
        <v>5195</v>
      </c>
      <c r="AE23" s="7" t="s">
        <v>10366</v>
      </c>
      <c r="AF23" t="s">
        <v>9967</v>
      </c>
      <c r="AH23" s="159" t="s">
        <v>4611</v>
      </c>
      <c r="AI23" t="s">
        <v>12</v>
      </c>
      <c r="AJ23">
        <v>6</v>
      </c>
      <c r="AK23">
        <v>0.4</v>
      </c>
      <c r="AL23">
        <v>0.13048223747888699</v>
      </c>
      <c r="AM23">
        <v>0.74758462010154603</v>
      </c>
      <c r="AN23" s="154"/>
      <c r="AO23" s="154"/>
      <c r="AP23" s="210" t="s">
        <v>4568</v>
      </c>
      <c r="AQ23" s="192" t="s">
        <v>4448</v>
      </c>
      <c r="AR23" s="192" t="s">
        <v>4448</v>
      </c>
      <c r="AS23" s="192" t="s">
        <v>4448</v>
      </c>
      <c r="AT23" s="192" t="s">
        <v>4448</v>
      </c>
      <c r="AU23" s="192"/>
      <c r="AX23">
        <v>0</v>
      </c>
      <c r="AY23">
        <v>0</v>
      </c>
      <c r="AZ23">
        <v>-259.43055542018999</v>
      </c>
      <c r="BA23" t="s">
        <v>14</v>
      </c>
      <c r="BB23" t="s">
        <v>67</v>
      </c>
      <c r="BC23" t="s">
        <v>5196</v>
      </c>
      <c r="BD23" s="12" t="s">
        <v>5198</v>
      </c>
      <c r="BE23" t="s">
        <v>10000</v>
      </c>
      <c r="BG23" t="s">
        <v>12</v>
      </c>
      <c r="BH23">
        <v>16</v>
      </c>
      <c r="BI23">
        <v>0</v>
      </c>
      <c r="BJ23">
        <v>0</v>
      </c>
      <c r="BK23">
        <v>0.193607680534436</v>
      </c>
      <c r="BL23" s="154"/>
      <c r="BM23" s="154"/>
      <c r="BN23" s="174"/>
      <c r="BO23" s="154"/>
      <c r="BP23" s="154"/>
      <c r="BQ23" s="154"/>
      <c r="BR23" s="154"/>
      <c r="BS23" s="154"/>
    </row>
    <row r="24" spans="1:71">
      <c r="A24">
        <v>0.19</v>
      </c>
      <c r="B24">
        <v>0</v>
      </c>
      <c r="C24">
        <v>-57.947886044007298</v>
      </c>
      <c r="D24" t="s">
        <v>10</v>
      </c>
      <c r="E24" t="s">
        <v>20</v>
      </c>
      <c r="F24" s="7" t="s">
        <v>5197</v>
      </c>
      <c r="G24" s="7" t="s">
        <v>5196</v>
      </c>
      <c r="H24" t="s">
        <v>9957</v>
      </c>
      <c r="I24" s="18" t="s">
        <v>10353</v>
      </c>
      <c r="J24" s="159" t="s">
        <v>4577</v>
      </c>
      <c r="K24" t="s">
        <v>12</v>
      </c>
      <c r="L24">
        <v>5</v>
      </c>
      <c r="M24">
        <v>0.19</v>
      </c>
      <c r="N24">
        <v>3.3128026833885202E-2</v>
      </c>
      <c r="O24">
        <v>0.61625110133168304</v>
      </c>
      <c r="P24" s="154"/>
      <c r="Q24" s="154"/>
      <c r="R24" s="184" t="s">
        <v>4568</v>
      </c>
      <c r="S24" s="192" t="s">
        <v>4448</v>
      </c>
      <c r="T24" s="192" t="s">
        <v>4448</v>
      </c>
      <c r="U24" s="192" t="s">
        <v>4448</v>
      </c>
      <c r="V24" s="192" t="s">
        <v>4448</v>
      </c>
      <c r="Y24">
        <v>0.1</v>
      </c>
      <c r="Z24">
        <v>0</v>
      </c>
      <c r="AA24">
        <v>-443.76155274169997</v>
      </c>
      <c r="AB24" t="s">
        <v>14</v>
      </c>
      <c r="AC24" t="s">
        <v>57</v>
      </c>
      <c r="AD24" s="7" t="s">
        <v>5195</v>
      </c>
      <c r="AE24" s="7" t="s">
        <v>10366</v>
      </c>
      <c r="AF24" t="s">
        <v>9967</v>
      </c>
      <c r="AH24" s="159"/>
      <c r="AI24" t="s">
        <v>12</v>
      </c>
      <c r="AJ24">
        <v>16</v>
      </c>
      <c r="AK24">
        <v>0.1</v>
      </c>
      <c r="AL24">
        <v>2.44002001745738E-2</v>
      </c>
      <c r="AM24">
        <v>0.33048594425297501</v>
      </c>
      <c r="AN24" s="154"/>
      <c r="AO24" s="154"/>
      <c r="AP24" s="211"/>
      <c r="AQ24" s="174"/>
      <c r="AR24" s="174"/>
      <c r="AS24" s="174"/>
      <c r="AT24" s="174"/>
      <c r="AU24" s="174"/>
      <c r="AX24">
        <v>0.12</v>
      </c>
      <c r="AY24">
        <v>0</v>
      </c>
      <c r="AZ24">
        <v>-58.540995533764203</v>
      </c>
      <c r="BA24" t="s">
        <v>10</v>
      </c>
      <c r="BB24" t="s">
        <v>75</v>
      </c>
      <c r="BC24" t="s">
        <v>5195</v>
      </c>
      <c r="BD24" s="12" t="s">
        <v>5197</v>
      </c>
      <c r="BE24" t="s">
        <v>10001</v>
      </c>
      <c r="BG24" t="s">
        <v>12</v>
      </c>
      <c r="BH24">
        <v>5</v>
      </c>
      <c r="BI24">
        <v>0.12</v>
      </c>
      <c r="BJ24">
        <v>1.4658406838233501E-2</v>
      </c>
      <c r="BK24">
        <v>0.55554826639697896</v>
      </c>
      <c r="BL24" s="154"/>
      <c r="BM24" s="154"/>
      <c r="BN24" s="176"/>
      <c r="BO24" s="153" t="s">
        <v>4448</v>
      </c>
      <c r="BP24" s="153" t="s">
        <v>4448</v>
      </c>
      <c r="BQ24" s="153" t="s">
        <v>4448</v>
      </c>
      <c r="BR24" s="153" t="s">
        <v>4448</v>
      </c>
      <c r="BS24" s="153"/>
    </row>
    <row r="25" spans="1:71" ht="16" customHeight="1">
      <c r="A25">
        <v>0.54</v>
      </c>
      <c r="B25">
        <v>0</v>
      </c>
      <c r="C25">
        <v>-565.44591604957998</v>
      </c>
      <c r="D25" t="s">
        <v>14</v>
      </c>
      <c r="E25" t="s">
        <v>20</v>
      </c>
      <c r="F25" s="7" t="s">
        <v>5197</v>
      </c>
      <c r="G25" s="7" t="s">
        <v>5196</v>
      </c>
      <c r="H25" t="s">
        <v>9957</v>
      </c>
      <c r="I25" s="18" t="s">
        <v>10353</v>
      </c>
      <c r="J25" s="159"/>
      <c r="K25" t="s">
        <v>12</v>
      </c>
      <c r="L25">
        <v>16</v>
      </c>
      <c r="M25">
        <v>0.54</v>
      </c>
      <c r="N25">
        <v>0.31281977470891997</v>
      </c>
      <c r="O25">
        <v>0.75169161084832403</v>
      </c>
      <c r="P25" s="154"/>
      <c r="Q25" s="154"/>
      <c r="R25" s="154"/>
      <c r="S25" s="174"/>
      <c r="T25" s="174"/>
      <c r="U25" s="174"/>
      <c r="V25" s="174"/>
      <c r="Y25">
        <f>1-0</f>
        <v>1</v>
      </c>
      <c r="Z25">
        <v>0</v>
      </c>
      <c r="AA25">
        <v>-13.8570645286378</v>
      </c>
      <c r="AB25" t="s">
        <v>10</v>
      </c>
      <c r="AC25" t="s">
        <v>28</v>
      </c>
      <c r="AD25" s="7" t="s">
        <v>5196</v>
      </c>
      <c r="AE25" s="7" t="s">
        <v>5198</v>
      </c>
      <c r="AF25" t="s">
        <v>9961</v>
      </c>
      <c r="AG25" s="18" t="s">
        <v>10354</v>
      </c>
      <c r="AH25" s="159" t="s">
        <v>4581</v>
      </c>
      <c r="AI25" t="s">
        <v>12</v>
      </c>
      <c r="AJ25">
        <v>5</v>
      </c>
      <c r="AK25">
        <v>0</v>
      </c>
      <c r="AL25" s="1">
        <v>3.1392529421349298E-17</v>
      </c>
      <c r="AM25">
        <v>0.43448246478317398</v>
      </c>
      <c r="AN25" s="154"/>
      <c r="AO25" s="154"/>
      <c r="AP25" s="184" t="s">
        <v>4568</v>
      </c>
      <c r="AQ25" s="192" t="s">
        <v>4448</v>
      </c>
      <c r="AR25" s="192" t="s">
        <v>4448</v>
      </c>
      <c r="AS25" s="192" t="s">
        <v>4454</v>
      </c>
      <c r="AT25" s="192" t="s">
        <v>4448</v>
      </c>
      <c r="AX25">
        <v>0</v>
      </c>
      <c r="AY25">
        <v>0</v>
      </c>
      <c r="AZ25">
        <v>-2.5590366680622698</v>
      </c>
      <c r="BA25" t="s">
        <v>13</v>
      </c>
      <c r="BB25" t="s">
        <v>75</v>
      </c>
      <c r="BC25" t="s">
        <v>5195</v>
      </c>
      <c r="BD25" s="12" t="s">
        <v>5197</v>
      </c>
      <c r="BE25" t="s">
        <v>10001</v>
      </c>
      <c r="BG25" t="s">
        <v>12</v>
      </c>
      <c r="BH25">
        <v>5</v>
      </c>
      <c r="BI25">
        <v>0</v>
      </c>
      <c r="BJ25" s="1">
        <v>3.1392529421349298E-17</v>
      </c>
      <c r="BK25">
        <v>0.43448246478317398</v>
      </c>
      <c r="BL25" s="154"/>
      <c r="BM25" s="154"/>
      <c r="BN25" s="174"/>
      <c r="BO25" s="154"/>
      <c r="BP25" s="154"/>
      <c r="BQ25" s="154"/>
      <c r="BR25" s="154"/>
      <c r="BS25" s="154"/>
    </row>
    <row r="26" spans="1:71">
      <c r="A26">
        <v>0.26</v>
      </c>
      <c r="B26">
        <v>0</v>
      </c>
      <c r="C26">
        <v>-110.16653182832</v>
      </c>
      <c r="D26" t="s">
        <v>10</v>
      </c>
      <c r="E26" t="s">
        <v>26</v>
      </c>
      <c r="F26" s="7" t="s">
        <v>5195</v>
      </c>
      <c r="G26" s="7" t="s">
        <v>10363</v>
      </c>
      <c r="H26" t="s">
        <v>9960</v>
      </c>
      <c r="I26" s="18" t="s">
        <v>10353</v>
      </c>
      <c r="J26" s="159" t="s">
        <v>4580</v>
      </c>
      <c r="K26" t="s">
        <v>12</v>
      </c>
      <c r="L26">
        <v>6</v>
      </c>
      <c r="M26">
        <v>0.26</v>
      </c>
      <c r="N26">
        <v>6.4066171571763003E-2</v>
      </c>
      <c r="O26">
        <v>0.64329428662127597</v>
      </c>
      <c r="P26" s="154"/>
      <c r="Q26" s="154"/>
      <c r="R26" s="184" t="s">
        <v>4568</v>
      </c>
      <c r="S26" s="192" t="s">
        <v>4448</v>
      </c>
      <c r="T26" s="192" t="s">
        <v>4448</v>
      </c>
      <c r="U26" s="192" t="s">
        <v>4448</v>
      </c>
      <c r="V26" s="192" t="s">
        <v>4448</v>
      </c>
      <c r="Y26">
        <f>1-0.41</f>
        <v>0.59000000000000008</v>
      </c>
      <c r="Z26">
        <v>0</v>
      </c>
      <c r="AA26">
        <v>-688.56598718216196</v>
      </c>
      <c r="AB26" t="s">
        <v>14</v>
      </c>
      <c r="AC26" t="s">
        <v>28</v>
      </c>
      <c r="AD26" s="7" t="s">
        <v>5196</v>
      </c>
      <c r="AE26" s="7" t="s">
        <v>5198</v>
      </c>
      <c r="AF26" t="s">
        <v>9961</v>
      </c>
      <c r="AG26" s="18" t="s">
        <v>10354</v>
      </c>
      <c r="AH26" s="159"/>
      <c r="AI26" t="s">
        <v>12</v>
      </c>
      <c r="AJ26">
        <v>16</v>
      </c>
      <c r="AK26">
        <v>0.41</v>
      </c>
      <c r="AL26">
        <v>0.210313388487575</v>
      </c>
      <c r="AM26">
        <v>0.64453599400862305</v>
      </c>
      <c r="AN26" s="154"/>
      <c r="AO26" s="154"/>
      <c r="AP26" s="154"/>
      <c r="AQ26" s="174"/>
      <c r="AR26" s="174"/>
      <c r="AS26" s="174"/>
      <c r="AT26" s="174"/>
      <c r="AX26">
        <v>0.13</v>
      </c>
      <c r="AY26">
        <v>0</v>
      </c>
      <c r="AZ26">
        <v>-602.29130487868701</v>
      </c>
      <c r="BA26" t="s">
        <v>14</v>
      </c>
      <c r="BB26" t="s">
        <v>75</v>
      </c>
      <c r="BC26" t="s">
        <v>5195</v>
      </c>
      <c r="BD26" s="12" t="s">
        <v>5197</v>
      </c>
      <c r="BE26" t="s">
        <v>10001</v>
      </c>
      <c r="BG26" t="s">
        <v>12</v>
      </c>
      <c r="BH26">
        <v>16</v>
      </c>
      <c r="BI26">
        <v>0.13</v>
      </c>
      <c r="BJ26">
        <v>3.7231133725714599E-2</v>
      </c>
      <c r="BK26">
        <v>0.36603854986976803</v>
      </c>
      <c r="BL26" s="154"/>
      <c r="BM26" s="154"/>
      <c r="BN26" s="174"/>
      <c r="BO26" s="154"/>
      <c r="BP26" s="154"/>
      <c r="BQ26" s="154"/>
      <c r="BR26" s="154"/>
      <c r="BS26" s="154"/>
    </row>
    <row r="27" spans="1:71">
      <c r="A27">
        <v>0.66</v>
      </c>
      <c r="B27">
        <v>0</v>
      </c>
      <c r="C27">
        <v>-567.24172822852302</v>
      </c>
      <c r="D27" t="s">
        <v>14</v>
      </c>
      <c r="E27" t="s">
        <v>26</v>
      </c>
      <c r="F27" s="7" t="s">
        <v>5195</v>
      </c>
      <c r="G27" s="7" t="s">
        <v>10363</v>
      </c>
      <c r="H27" t="s">
        <v>9960</v>
      </c>
      <c r="I27" s="18" t="s">
        <v>10353</v>
      </c>
      <c r="J27" s="159"/>
      <c r="K27" t="s">
        <v>12</v>
      </c>
      <c r="L27">
        <v>16</v>
      </c>
      <c r="M27">
        <v>0.66</v>
      </c>
      <c r="N27">
        <v>0.41829747073185197</v>
      </c>
      <c r="O27">
        <v>0.83974807149712705</v>
      </c>
      <c r="P27" s="154"/>
      <c r="Q27" s="154"/>
      <c r="R27" s="154"/>
      <c r="S27" s="174"/>
      <c r="T27" s="174"/>
      <c r="U27" s="174"/>
      <c r="V27" s="174"/>
      <c r="Y27" s="16">
        <v>0.75</v>
      </c>
      <c r="Z27" s="16">
        <v>0</v>
      </c>
      <c r="AA27" s="16">
        <v>-77.676574299999999</v>
      </c>
      <c r="AB27" s="16" t="s">
        <v>10</v>
      </c>
      <c r="AC27" s="16" t="s">
        <v>15</v>
      </c>
      <c r="AD27" s="98" t="s">
        <v>5198</v>
      </c>
      <c r="AE27" s="98" t="s">
        <v>5196</v>
      </c>
      <c r="AF27" s="16" t="s">
        <v>9956</v>
      </c>
      <c r="AG27" s="110" t="s">
        <v>10354</v>
      </c>
      <c r="AH27" s="161" t="s">
        <v>4576</v>
      </c>
      <c r="AI27" s="16" t="s">
        <v>12</v>
      </c>
      <c r="AJ27" s="16">
        <v>7</v>
      </c>
      <c r="AK27" s="16">
        <v>0.25</v>
      </c>
      <c r="AL27" s="16">
        <v>6.6031999999999993E-2</v>
      </c>
      <c r="AM27" s="16">
        <v>0.61113322000000003</v>
      </c>
      <c r="AN27" s="154"/>
      <c r="AO27" s="154"/>
      <c r="AP27" s="184" t="s">
        <v>4568</v>
      </c>
      <c r="AQ27" s="192" t="s">
        <v>4448</v>
      </c>
      <c r="AR27" s="192" t="s">
        <v>4448</v>
      </c>
      <c r="AS27" s="192" t="s">
        <v>4448</v>
      </c>
      <c r="AT27" s="192" t="s">
        <v>4448</v>
      </c>
      <c r="AX27">
        <v>0.15</v>
      </c>
      <c r="AY27">
        <v>0</v>
      </c>
      <c r="AZ27">
        <v>-161.859551552657</v>
      </c>
      <c r="BA27" t="s">
        <v>10</v>
      </c>
      <c r="BB27" t="s">
        <v>59</v>
      </c>
      <c r="BC27" t="s">
        <v>5195</v>
      </c>
      <c r="BD27" s="12" t="s">
        <v>5197</v>
      </c>
      <c r="BE27" t="s">
        <v>10002</v>
      </c>
      <c r="BG27" t="s">
        <v>12</v>
      </c>
      <c r="BH27">
        <v>6</v>
      </c>
      <c r="BI27">
        <v>0.15</v>
      </c>
      <c r="BJ27">
        <v>2.5022225195301898E-2</v>
      </c>
      <c r="BK27">
        <v>0.54821177633621299</v>
      </c>
      <c r="BL27" s="154"/>
      <c r="BM27" s="154"/>
      <c r="BN27" s="176"/>
      <c r="BO27" s="153" t="s">
        <v>4483</v>
      </c>
      <c r="BP27" s="153" t="s">
        <v>4444</v>
      </c>
      <c r="BQ27" s="153" t="s">
        <v>4444</v>
      </c>
      <c r="BR27" s="153" t="s">
        <v>4482</v>
      </c>
      <c r="BS27" s="153"/>
    </row>
    <row r="28" spans="1:71">
      <c r="A28">
        <f>1-0.22</f>
        <v>0.78</v>
      </c>
      <c r="B28">
        <v>0</v>
      </c>
      <c r="C28">
        <v>-104.318390841782</v>
      </c>
      <c r="D28" t="s">
        <v>10</v>
      </c>
      <c r="E28" t="s">
        <v>24</v>
      </c>
      <c r="F28" s="7" t="s">
        <v>5195</v>
      </c>
      <c r="G28" s="7" t="s">
        <v>5196</v>
      </c>
      <c r="H28" t="s">
        <v>9985</v>
      </c>
      <c r="I28" s="18" t="s">
        <v>10354</v>
      </c>
      <c r="J28" s="159" t="s">
        <v>4608</v>
      </c>
      <c r="K28" t="s">
        <v>12</v>
      </c>
      <c r="L28">
        <v>6</v>
      </c>
      <c r="M28">
        <v>0.22</v>
      </c>
      <c r="N28">
        <v>4.8355075417360997E-2</v>
      </c>
      <c r="O28">
        <v>0.61023212580785102</v>
      </c>
      <c r="P28" s="154"/>
      <c r="Q28" s="154"/>
      <c r="R28" s="210" t="s">
        <v>4568</v>
      </c>
      <c r="S28" s="192" t="s">
        <v>4469</v>
      </c>
      <c r="T28" s="192" t="s">
        <v>4448</v>
      </c>
      <c r="U28" s="192" t="s">
        <v>4470</v>
      </c>
      <c r="V28" s="192" t="s">
        <v>4471</v>
      </c>
      <c r="W28" s="192"/>
      <c r="Y28" s="16">
        <v>0.57999999999999996</v>
      </c>
      <c r="Z28" s="16">
        <v>0</v>
      </c>
      <c r="AA28" s="16">
        <v>-642.99734439999997</v>
      </c>
      <c r="AB28" s="16" t="s">
        <v>14</v>
      </c>
      <c r="AC28" s="16" t="s">
        <v>15</v>
      </c>
      <c r="AD28" s="98" t="s">
        <v>5198</v>
      </c>
      <c r="AE28" s="98" t="s">
        <v>5196</v>
      </c>
      <c r="AF28" s="16" t="s">
        <v>9956</v>
      </c>
      <c r="AG28" s="110" t="s">
        <v>10354</v>
      </c>
      <c r="AH28" s="162"/>
      <c r="AI28" s="16" t="s">
        <v>12</v>
      </c>
      <c r="AJ28" s="16">
        <v>16</v>
      </c>
      <c r="AK28" s="16">
        <v>0.42</v>
      </c>
      <c r="AL28" s="16">
        <v>0.21776693999999999</v>
      </c>
      <c r="AM28" s="16">
        <v>0.65321028999999997</v>
      </c>
      <c r="AN28" s="155"/>
      <c r="AO28" s="155"/>
      <c r="AP28" s="191"/>
      <c r="AQ28" s="212"/>
      <c r="AR28" s="212"/>
      <c r="AS28" s="212"/>
      <c r="AT28" s="212"/>
      <c r="AX28">
        <v>0</v>
      </c>
      <c r="AY28">
        <v>0</v>
      </c>
      <c r="AZ28">
        <v>-48.957254248189798</v>
      </c>
      <c r="BA28" t="s">
        <v>13</v>
      </c>
      <c r="BB28" t="s">
        <v>59</v>
      </c>
      <c r="BC28" t="s">
        <v>5195</v>
      </c>
      <c r="BD28" s="12" t="s">
        <v>5197</v>
      </c>
      <c r="BE28" t="s">
        <v>10002</v>
      </c>
      <c r="BG28" t="s">
        <v>12</v>
      </c>
      <c r="BH28">
        <v>7</v>
      </c>
      <c r="BI28">
        <v>0</v>
      </c>
      <c r="BJ28">
        <v>0</v>
      </c>
      <c r="BK28">
        <v>0.35433043506668699</v>
      </c>
      <c r="BL28" s="154"/>
      <c r="BM28" s="154"/>
      <c r="BN28" s="174"/>
      <c r="BO28" s="154"/>
      <c r="BP28" s="154"/>
      <c r="BQ28" s="154"/>
      <c r="BR28" s="154"/>
      <c r="BS28" s="154"/>
    </row>
    <row r="29" spans="1:71">
      <c r="A29">
        <f>1-0.03</f>
        <v>0.97</v>
      </c>
      <c r="B29">
        <v>0</v>
      </c>
      <c r="C29">
        <v>-363.77604004995902</v>
      </c>
      <c r="D29" t="s">
        <v>14</v>
      </c>
      <c r="E29" t="s">
        <v>24</v>
      </c>
      <c r="F29" s="7" t="s">
        <v>5195</v>
      </c>
      <c r="G29" s="7" t="s">
        <v>5196</v>
      </c>
      <c r="H29" t="s">
        <v>9985</v>
      </c>
      <c r="I29" s="18" t="s">
        <v>10354</v>
      </c>
      <c r="J29" s="159"/>
      <c r="K29" t="s">
        <v>12</v>
      </c>
      <c r="L29">
        <v>16</v>
      </c>
      <c r="M29">
        <v>0.03</v>
      </c>
      <c r="N29">
        <v>3.0372082184858002E-3</v>
      </c>
      <c r="O29">
        <v>0.23895401148388401</v>
      </c>
      <c r="P29" s="154"/>
      <c r="Q29" s="154"/>
      <c r="R29" s="211"/>
      <c r="S29" s="213"/>
      <c r="T29" s="213"/>
      <c r="U29" s="213"/>
      <c r="V29" s="213"/>
      <c r="W29" s="174"/>
      <c r="Y29" s="3"/>
      <c r="Z29" s="3"/>
      <c r="AA29" s="3"/>
      <c r="AB29" s="3"/>
      <c r="AC29" s="3"/>
      <c r="AD29" s="73"/>
      <c r="AE29" s="7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8"/>
      <c r="AQ29" s="8"/>
      <c r="AR29" s="8"/>
      <c r="AS29" s="8"/>
      <c r="AT29" s="8"/>
      <c r="AU29" s="8"/>
      <c r="AX29">
        <v>0.17</v>
      </c>
      <c r="AY29">
        <v>0</v>
      </c>
      <c r="AZ29">
        <v>-556.38776618949498</v>
      </c>
      <c r="BA29" t="s">
        <v>14</v>
      </c>
      <c r="BB29" t="s">
        <v>59</v>
      </c>
      <c r="BC29" t="s">
        <v>5195</v>
      </c>
      <c r="BD29" s="12" t="s">
        <v>5197</v>
      </c>
      <c r="BE29" t="s">
        <v>10002</v>
      </c>
      <c r="BG29" t="s">
        <v>12</v>
      </c>
      <c r="BH29">
        <v>16</v>
      </c>
      <c r="BI29">
        <v>0.17</v>
      </c>
      <c r="BJ29">
        <v>5.6689958584459903E-2</v>
      </c>
      <c r="BK29">
        <v>0.41109111056826803</v>
      </c>
      <c r="BL29" s="154"/>
      <c r="BM29" s="154"/>
      <c r="BN29" s="174"/>
      <c r="BO29" s="154"/>
      <c r="BP29" s="154"/>
      <c r="BQ29" s="154"/>
      <c r="BR29" s="154"/>
      <c r="BS29" s="154"/>
    </row>
    <row r="30" spans="1:71" ht="16" customHeight="1">
      <c r="A30">
        <v>0.44</v>
      </c>
      <c r="B30">
        <v>0</v>
      </c>
      <c r="C30">
        <v>-66.773719639666197</v>
      </c>
      <c r="D30" t="s">
        <v>10</v>
      </c>
      <c r="E30" t="s">
        <v>48</v>
      </c>
      <c r="F30" s="7" t="s">
        <v>5195</v>
      </c>
      <c r="G30" s="7" t="s">
        <v>5197</v>
      </c>
      <c r="H30" t="s">
        <v>9962</v>
      </c>
      <c r="I30" s="18" t="s">
        <v>10353</v>
      </c>
      <c r="J30" s="159" t="s">
        <v>4582</v>
      </c>
      <c r="K30" t="s">
        <v>12</v>
      </c>
      <c r="L30">
        <v>5</v>
      </c>
      <c r="M30">
        <v>0.44</v>
      </c>
      <c r="N30">
        <v>0.13783721668705101</v>
      </c>
      <c r="O30">
        <v>0.79430067908692903</v>
      </c>
      <c r="P30" s="154"/>
      <c r="Q30" s="154"/>
      <c r="R30" s="184" t="s">
        <v>4568</v>
      </c>
      <c r="S30" s="192" t="s">
        <v>4448</v>
      </c>
      <c r="T30" s="192" t="s">
        <v>4448</v>
      </c>
      <c r="U30" s="192" t="s">
        <v>4448</v>
      </c>
      <c r="V30" s="192" t="s">
        <v>4448</v>
      </c>
      <c r="Y30" s="9">
        <f>1-0.13</f>
        <v>0.87</v>
      </c>
      <c r="Z30" s="9">
        <v>0</v>
      </c>
      <c r="AA30" s="9">
        <v>-22.9134799567118</v>
      </c>
      <c r="AB30" s="9" t="s">
        <v>13</v>
      </c>
      <c r="AC30" s="9" t="s">
        <v>23</v>
      </c>
      <c r="AD30" s="72" t="s">
        <v>5197</v>
      </c>
      <c r="AE30" s="72" t="s">
        <v>5195</v>
      </c>
      <c r="AF30" s="9" t="s">
        <v>9969</v>
      </c>
      <c r="AG30" s="44" t="s">
        <v>10354</v>
      </c>
      <c r="AH30" s="168" t="s">
        <v>4590</v>
      </c>
      <c r="AI30" s="9" t="s">
        <v>12</v>
      </c>
      <c r="AJ30" s="9">
        <v>5</v>
      </c>
      <c r="AK30" s="9">
        <v>0.13</v>
      </c>
      <c r="AL30" s="9">
        <v>1.6927786999560199E-2</v>
      </c>
      <c r="AM30" s="9">
        <v>0.56458923693998897</v>
      </c>
      <c r="AN30" s="153" t="s">
        <v>86</v>
      </c>
      <c r="AO30" s="153">
        <v>11</v>
      </c>
      <c r="AP30" s="159" t="s">
        <v>4537</v>
      </c>
      <c r="AQ30" s="192" t="s">
        <v>4448</v>
      </c>
      <c r="AR30" s="192" t="s">
        <v>4448</v>
      </c>
      <c r="AS30" s="192" t="s">
        <v>4448</v>
      </c>
      <c r="AT30" s="192" t="s">
        <v>4448</v>
      </c>
      <c r="AU30" s="192"/>
      <c r="AX30">
        <v>0.16</v>
      </c>
      <c r="AY30">
        <v>0</v>
      </c>
      <c r="AZ30">
        <v>-56.933932245228597</v>
      </c>
      <c r="BA30" t="s">
        <v>10</v>
      </c>
      <c r="BB30" t="s">
        <v>27</v>
      </c>
      <c r="BC30" t="s">
        <v>5195</v>
      </c>
      <c r="BD30" s="12" t="s">
        <v>5197</v>
      </c>
      <c r="BE30" t="s">
        <v>9965</v>
      </c>
      <c r="BG30" t="s">
        <v>12</v>
      </c>
      <c r="BH30">
        <v>5</v>
      </c>
      <c r="BI30">
        <v>0.16</v>
      </c>
      <c r="BJ30">
        <v>2.4498271759069299E-2</v>
      </c>
      <c r="BK30">
        <v>0.59094980429348898</v>
      </c>
      <c r="BL30" s="154"/>
      <c r="BM30" s="154"/>
      <c r="BN30" s="176"/>
      <c r="BO30" s="153" t="s">
        <v>4448</v>
      </c>
      <c r="BP30" s="153" t="s">
        <v>4448</v>
      </c>
      <c r="BQ30" s="153" t="s">
        <v>4448</v>
      </c>
      <c r="BR30" s="153" t="s">
        <v>4448</v>
      </c>
      <c r="BS30" s="153"/>
    </row>
    <row r="31" spans="1:71">
      <c r="A31">
        <v>0.74</v>
      </c>
      <c r="B31">
        <v>0</v>
      </c>
      <c r="C31">
        <v>-874.15900540133396</v>
      </c>
      <c r="D31" t="s">
        <v>14</v>
      </c>
      <c r="E31" t="s">
        <v>48</v>
      </c>
      <c r="F31" s="7" t="s">
        <v>5195</v>
      </c>
      <c r="G31" s="7" t="s">
        <v>5197</v>
      </c>
      <c r="H31" t="s">
        <v>9962</v>
      </c>
      <c r="I31" s="18" t="s">
        <v>10353</v>
      </c>
      <c r="J31" s="159"/>
      <c r="K31" t="s">
        <v>12</v>
      </c>
      <c r="L31">
        <v>16</v>
      </c>
      <c r="M31">
        <v>0.74</v>
      </c>
      <c r="N31">
        <v>0.49501667046199999</v>
      </c>
      <c r="O31">
        <v>0.89205164288146999</v>
      </c>
      <c r="P31" s="154"/>
      <c r="Q31" s="154"/>
      <c r="R31" s="154"/>
      <c r="S31" s="174"/>
      <c r="T31" s="174"/>
      <c r="U31" s="174"/>
      <c r="V31" s="174"/>
      <c r="Y31" s="9">
        <f>1-0.73</f>
        <v>0.27</v>
      </c>
      <c r="Z31" s="9">
        <v>0</v>
      </c>
      <c r="AA31" s="9">
        <v>-561.85225895142901</v>
      </c>
      <c r="AB31" s="9" t="s">
        <v>14</v>
      </c>
      <c r="AC31" s="9" t="s">
        <v>23</v>
      </c>
      <c r="AD31" s="72" t="s">
        <v>5197</v>
      </c>
      <c r="AE31" s="72" t="s">
        <v>5195</v>
      </c>
      <c r="AF31" s="9" t="s">
        <v>9969</v>
      </c>
      <c r="AG31" s="44" t="s">
        <v>10354</v>
      </c>
      <c r="AH31" s="168"/>
      <c r="AI31" s="9" t="s">
        <v>12</v>
      </c>
      <c r="AJ31" s="9">
        <v>16</v>
      </c>
      <c r="AK31" s="9">
        <v>0.73</v>
      </c>
      <c r="AL31" s="9">
        <v>0.485113117456901</v>
      </c>
      <c r="AM31" s="9">
        <v>0.88582734949725705</v>
      </c>
      <c r="AN31" s="154"/>
      <c r="AO31" s="154"/>
      <c r="AP31" s="159"/>
      <c r="AQ31" s="174"/>
      <c r="AR31" s="174"/>
      <c r="AS31" s="174"/>
      <c r="AT31" s="174"/>
      <c r="AU31" s="212"/>
      <c r="AX31">
        <v>0</v>
      </c>
      <c r="AY31">
        <v>0</v>
      </c>
      <c r="AZ31">
        <v>-13.063802867045901</v>
      </c>
      <c r="BA31" t="s">
        <v>13</v>
      </c>
      <c r="BB31" t="s">
        <v>27</v>
      </c>
      <c r="BC31" t="s">
        <v>5195</v>
      </c>
      <c r="BD31" s="12" t="s">
        <v>5197</v>
      </c>
      <c r="BE31" t="s">
        <v>9965</v>
      </c>
      <c r="BG31" t="s">
        <v>12</v>
      </c>
      <c r="BH31">
        <v>6</v>
      </c>
      <c r="BI31">
        <v>0</v>
      </c>
      <c r="BJ31">
        <v>0</v>
      </c>
      <c r="BK31">
        <v>0.39033428790216501</v>
      </c>
      <c r="BL31" s="154"/>
      <c r="BM31" s="154"/>
      <c r="BN31" s="174"/>
      <c r="BO31" s="154"/>
      <c r="BP31" s="154"/>
      <c r="BQ31" s="154"/>
      <c r="BR31" s="154"/>
      <c r="BS31" s="154"/>
    </row>
    <row r="32" spans="1:71" ht="16" customHeight="1">
      <c r="A32">
        <v>0</v>
      </c>
      <c r="B32">
        <v>0</v>
      </c>
      <c r="C32">
        <v>-16.0651003163293</v>
      </c>
      <c r="D32" t="s">
        <v>10</v>
      </c>
      <c r="E32" t="s">
        <v>70</v>
      </c>
      <c r="F32" s="7" t="s">
        <v>5195</v>
      </c>
      <c r="G32" s="7" t="s">
        <v>5197</v>
      </c>
      <c r="H32" t="s">
        <v>4448</v>
      </c>
      <c r="I32" s="18" t="s">
        <v>10353</v>
      </c>
      <c r="J32" s="159" t="s">
        <v>4583</v>
      </c>
      <c r="K32" t="s">
        <v>12</v>
      </c>
      <c r="L32">
        <v>6</v>
      </c>
      <c r="M32">
        <v>0</v>
      </c>
      <c r="N32">
        <v>0</v>
      </c>
      <c r="O32">
        <v>0.39033428790216501</v>
      </c>
      <c r="P32" s="154"/>
      <c r="Q32" s="154"/>
      <c r="R32" s="210" t="s">
        <v>4568</v>
      </c>
      <c r="S32" s="217" t="s">
        <v>4456</v>
      </c>
      <c r="T32" s="217" t="s">
        <v>4457</v>
      </c>
      <c r="U32" s="217" t="s">
        <v>4444</v>
      </c>
      <c r="V32" s="217" t="s">
        <v>4444</v>
      </c>
      <c r="W32" s="16"/>
      <c r="Y32">
        <v>0.5</v>
      </c>
      <c r="Z32">
        <v>0</v>
      </c>
      <c r="AA32">
        <v>-64.101937403423804</v>
      </c>
      <c r="AB32" t="s">
        <v>13</v>
      </c>
      <c r="AC32" t="s">
        <v>41</v>
      </c>
      <c r="AD32" s="7" t="s">
        <v>5197</v>
      </c>
      <c r="AE32" s="7" t="s">
        <v>5195</v>
      </c>
      <c r="AF32" t="s">
        <v>9989</v>
      </c>
      <c r="AH32" s="159" t="s">
        <v>4613</v>
      </c>
      <c r="AI32" t="s">
        <v>12</v>
      </c>
      <c r="AJ32">
        <v>7</v>
      </c>
      <c r="AK32">
        <v>0.5</v>
      </c>
      <c r="AL32">
        <v>0.20237169360648499</v>
      </c>
      <c r="AM32">
        <v>0.79762830639351401</v>
      </c>
      <c r="AN32" s="154"/>
      <c r="AO32" s="154"/>
      <c r="AP32" s="210" t="s">
        <v>4568</v>
      </c>
      <c r="AQ32" s="192" t="s">
        <v>4448</v>
      </c>
      <c r="AR32" s="192" t="s">
        <v>4448</v>
      </c>
      <c r="AS32" s="192" t="s">
        <v>4474</v>
      </c>
      <c r="AT32" s="192" t="s">
        <v>4450</v>
      </c>
      <c r="AU32" s="192"/>
      <c r="AX32">
        <v>0.18</v>
      </c>
      <c r="AY32">
        <v>0</v>
      </c>
      <c r="AZ32">
        <v>-523.57469189221501</v>
      </c>
      <c r="BA32" t="s">
        <v>14</v>
      </c>
      <c r="BB32" t="s">
        <v>27</v>
      </c>
      <c r="BC32" t="s">
        <v>5195</v>
      </c>
      <c r="BD32" s="12" t="s">
        <v>5197</v>
      </c>
      <c r="BE32" t="s">
        <v>9965</v>
      </c>
      <c r="BG32" t="s">
        <v>12</v>
      </c>
      <c r="BH32">
        <v>16</v>
      </c>
      <c r="BI32">
        <v>0.18</v>
      </c>
      <c r="BJ32">
        <v>6.1913216705024199E-2</v>
      </c>
      <c r="BK32">
        <v>0.42199569883701499</v>
      </c>
      <c r="BL32" s="154"/>
      <c r="BM32" s="154"/>
      <c r="BN32" s="174"/>
      <c r="BO32" s="154"/>
      <c r="BP32" s="154"/>
      <c r="BQ32" s="154"/>
      <c r="BR32" s="154"/>
      <c r="BS32" s="154"/>
    </row>
    <row r="33" spans="1:71">
      <c r="A33">
        <v>0.28999999999999998</v>
      </c>
      <c r="B33">
        <v>0</v>
      </c>
      <c r="C33">
        <v>-557.41826715661603</v>
      </c>
      <c r="D33" t="s">
        <v>14</v>
      </c>
      <c r="E33" t="s">
        <v>70</v>
      </c>
      <c r="F33" s="7" t="s">
        <v>5195</v>
      </c>
      <c r="G33" s="7" t="s">
        <v>5197</v>
      </c>
      <c r="H33" t="s">
        <v>4448</v>
      </c>
      <c r="I33" s="18" t="s">
        <v>10353</v>
      </c>
      <c r="J33" s="159"/>
      <c r="K33" t="s">
        <v>12</v>
      </c>
      <c r="L33">
        <v>16</v>
      </c>
      <c r="M33">
        <v>0.28999999999999998</v>
      </c>
      <c r="N33">
        <v>0.12690074085692801</v>
      </c>
      <c r="O33">
        <v>0.53441448496753496</v>
      </c>
      <c r="P33" s="154"/>
      <c r="Q33" s="154"/>
      <c r="R33" s="211"/>
      <c r="S33" s="218"/>
      <c r="T33" s="218"/>
      <c r="U33" s="218"/>
      <c r="V33" s="218"/>
      <c r="W33" s="16"/>
      <c r="Y33">
        <v>0.15</v>
      </c>
      <c r="Z33">
        <v>0</v>
      </c>
      <c r="AA33">
        <v>-588.33681782896997</v>
      </c>
      <c r="AB33" t="s">
        <v>14</v>
      </c>
      <c r="AC33" t="s">
        <v>41</v>
      </c>
      <c r="AD33" s="7" t="s">
        <v>5197</v>
      </c>
      <c r="AE33" s="7" t="s">
        <v>5195</v>
      </c>
      <c r="AF33" t="s">
        <v>9989</v>
      </c>
      <c r="AH33" s="159"/>
      <c r="AI33" t="s">
        <v>12</v>
      </c>
      <c r="AJ33">
        <v>16</v>
      </c>
      <c r="AK33">
        <v>0.15</v>
      </c>
      <c r="AL33">
        <v>4.6658155288370001E-2</v>
      </c>
      <c r="AM33">
        <v>0.38886722108573502</v>
      </c>
      <c r="AN33" s="154"/>
      <c r="AO33" s="154"/>
      <c r="AP33" s="211"/>
      <c r="AQ33" s="174"/>
      <c r="AR33" s="174"/>
      <c r="AS33" s="174"/>
      <c r="AT33" s="174"/>
      <c r="AU33" s="174"/>
      <c r="AX33">
        <v>0.01</v>
      </c>
      <c r="AY33">
        <v>0</v>
      </c>
      <c r="AZ33">
        <v>-31.084996032750102</v>
      </c>
      <c r="BA33" t="s">
        <v>10</v>
      </c>
      <c r="BB33" t="s">
        <v>77</v>
      </c>
      <c r="BC33" t="s">
        <v>5197</v>
      </c>
      <c r="BD33" s="12" t="s">
        <v>5195</v>
      </c>
      <c r="BE33" t="s">
        <v>10003</v>
      </c>
      <c r="BG33" t="s">
        <v>12</v>
      </c>
      <c r="BH33">
        <v>6</v>
      </c>
      <c r="BI33">
        <v>0.01</v>
      </c>
      <c r="BJ33" s="1">
        <v>1.5151638819502301E-4</v>
      </c>
      <c r="BK33">
        <v>0.40237608575592598</v>
      </c>
      <c r="BL33" s="154"/>
      <c r="BM33" s="154"/>
      <c r="BN33" s="176"/>
      <c r="BO33" s="153" t="s">
        <v>4444</v>
      </c>
      <c r="BP33" s="153" t="s">
        <v>4444</v>
      </c>
      <c r="BQ33" s="153" t="s">
        <v>4484</v>
      </c>
      <c r="BR33" s="153" t="s">
        <v>4444</v>
      </c>
      <c r="BS33" s="153"/>
    </row>
    <row r="34" spans="1:71">
      <c r="A34">
        <v>0.3</v>
      </c>
      <c r="B34">
        <v>0</v>
      </c>
      <c r="C34">
        <v>-61.010374437467902</v>
      </c>
      <c r="D34" t="s">
        <v>10</v>
      </c>
      <c r="E34" t="s">
        <v>65</v>
      </c>
      <c r="F34" s="7" t="s">
        <v>5198</v>
      </c>
      <c r="G34" s="7" t="s">
        <v>10367</v>
      </c>
      <c r="H34" t="s">
        <v>9964</v>
      </c>
      <c r="I34" s="18" t="s">
        <v>10353</v>
      </c>
      <c r="J34" s="159" t="s">
        <v>4585</v>
      </c>
      <c r="K34" t="s">
        <v>12</v>
      </c>
      <c r="L34">
        <v>5</v>
      </c>
      <c r="M34">
        <v>0.3</v>
      </c>
      <c r="N34">
        <v>7.2584039985663401E-2</v>
      </c>
      <c r="O34">
        <v>0.70120894592760596</v>
      </c>
      <c r="P34" s="154"/>
      <c r="Q34" s="154"/>
      <c r="R34" s="184" t="s">
        <v>4568</v>
      </c>
      <c r="S34" s="192" t="s">
        <v>4448</v>
      </c>
      <c r="T34" s="192" t="s">
        <v>4448</v>
      </c>
      <c r="U34" s="192" t="s">
        <v>4448</v>
      </c>
      <c r="V34" s="192" t="s">
        <v>4448</v>
      </c>
      <c r="Y34">
        <v>0.28999999999999998</v>
      </c>
      <c r="Z34">
        <v>0</v>
      </c>
      <c r="AA34">
        <v>-68.625755939735996</v>
      </c>
      <c r="AB34" t="s">
        <v>13</v>
      </c>
      <c r="AC34" t="s">
        <v>44</v>
      </c>
      <c r="AD34" s="7" t="s">
        <v>5196</v>
      </c>
      <c r="AE34" s="7" t="s">
        <v>5198</v>
      </c>
      <c r="AF34" t="s">
        <v>9959</v>
      </c>
      <c r="AH34" s="159" t="s">
        <v>4614</v>
      </c>
      <c r="AI34" t="s">
        <v>12</v>
      </c>
      <c r="AJ34">
        <v>5</v>
      </c>
      <c r="AK34">
        <v>0.28999999999999998</v>
      </c>
      <c r="AL34">
        <v>6.8535517311196101E-2</v>
      </c>
      <c r="AM34">
        <v>0.693947117897737</v>
      </c>
      <c r="AN34" s="154"/>
      <c r="AO34" s="154"/>
      <c r="AP34" s="210" t="s">
        <v>4568</v>
      </c>
      <c r="AQ34" s="192" t="s">
        <v>4448</v>
      </c>
      <c r="AR34" s="192" t="s">
        <v>4448</v>
      </c>
      <c r="AS34" s="192" t="s">
        <v>4448</v>
      </c>
      <c r="AT34" s="192" t="s">
        <v>4448</v>
      </c>
      <c r="AU34" s="192"/>
      <c r="AX34">
        <v>0</v>
      </c>
      <c r="AY34">
        <v>0</v>
      </c>
      <c r="AZ34">
        <v>-0.41206376999355898</v>
      </c>
      <c r="BA34" t="s">
        <v>13</v>
      </c>
      <c r="BB34" t="s">
        <v>77</v>
      </c>
      <c r="BC34" t="s">
        <v>5197</v>
      </c>
      <c r="BD34" s="12" t="s">
        <v>5195</v>
      </c>
      <c r="BE34" t="s">
        <v>10003</v>
      </c>
      <c r="BG34" t="s">
        <v>12</v>
      </c>
      <c r="BH34">
        <v>6</v>
      </c>
      <c r="BI34">
        <v>0</v>
      </c>
      <c r="BJ34">
        <v>0</v>
      </c>
      <c r="BK34">
        <v>0.39033428790216501</v>
      </c>
      <c r="BL34" s="154"/>
      <c r="BM34" s="154"/>
      <c r="BN34" s="174"/>
      <c r="BO34" s="154"/>
      <c r="BP34" s="154"/>
      <c r="BQ34" s="154"/>
      <c r="BR34" s="154"/>
      <c r="BS34" s="154"/>
    </row>
    <row r="35" spans="1:71">
      <c r="A35">
        <v>0.4</v>
      </c>
      <c r="B35">
        <v>0</v>
      </c>
      <c r="C35">
        <v>-726.64825103505905</v>
      </c>
      <c r="D35" t="s">
        <v>14</v>
      </c>
      <c r="E35" t="s">
        <v>65</v>
      </c>
      <c r="F35" s="7" t="s">
        <v>5198</v>
      </c>
      <c r="G35" s="7" t="s">
        <v>10367</v>
      </c>
      <c r="H35" t="s">
        <v>9964</v>
      </c>
      <c r="I35" s="18" t="s">
        <v>10353</v>
      </c>
      <c r="J35" s="159"/>
      <c r="K35" t="s">
        <v>12</v>
      </c>
      <c r="L35">
        <v>16</v>
      </c>
      <c r="M35">
        <v>0.4</v>
      </c>
      <c r="N35">
        <v>0.20293368410163301</v>
      </c>
      <c r="O35">
        <v>0.63578785200525401</v>
      </c>
      <c r="P35" s="154"/>
      <c r="Q35" s="154"/>
      <c r="R35" s="154"/>
      <c r="S35" s="174"/>
      <c r="T35" s="174"/>
      <c r="U35" s="174"/>
      <c r="V35" s="174"/>
      <c r="Y35">
        <v>0</v>
      </c>
      <c r="Z35">
        <v>0</v>
      </c>
      <c r="AA35">
        <v>-362.57926237429501</v>
      </c>
      <c r="AB35" t="s">
        <v>14</v>
      </c>
      <c r="AC35" t="s">
        <v>44</v>
      </c>
      <c r="AD35" s="7" t="s">
        <v>5196</v>
      </c>
      <c r="AE35" s="7" t="s">
        <v>5198</v>
      </c>
      <c r="AF35" t="s">
        <v>9959</v>
      </c>
      <c r="AH35" s="159"/>
      <c r="AI35" t="s">
        <v>12</v>
      </c>
      <c r="AJ35">
        <v>16</v>
      </c>
      <c r="AK35">
        <v>0</v>
      </c>
      <c r="AL35">
        <v>0</v>
      </c>
      <c r="AM35">
        <v>0.193607680534436</v>
      </c>
      <c r="AN35" s="154"/>
      <c r="AO35" s="154"/>
      <c r="AP35" s="211"/>
      <c r="AQ35" s="174"/>
      <c r="AR35" s="174"/>
      <c r="AS35" s="174"/>
      <c r="AT35" s="174"/>
      <c r="AU35" s="174"/>
      <c r="AX35">
        <v>0.25</v>
      </c>
      <c r="AY35">
        <v>0</v>
      </c>
      <c r="AZ35">
        <v>-676.16533214386902</v>
      </c>
      <c r="BA35" t="s">
        <v>14</v>
      </c>
      <c r="BB35" t="s">
        <v>77</v>
      </c>
      <c r="BC35" t="s">
        <v>5197</v>
      </c>
      <c r="BD35" s="12" t="s">
        <v>5195</v>
      </c>
      <c r="BE35" t="s">
        <v>10003</v>
      </c>
      <c r="BG35" t="s">
        <v>12</v>
      </c>
      <c r="BH35">
        <v>16</v>
      </c>
      <c r="BI35">
        <v>0.25</v>
      </c>
      <c r="BJ35">
        <v>0.10182067491213</v>
      </c>
      <c r="BK35">
        <v>0.49498316535508702</v>
      </c>
      <c r="BL35" s="154"/>
      <c r="BM35" s="154"/>
      <c r="BN35" s="174"/>
      <c r="BO35" s="154"/>
      <c r="BP35" s="154"/>
      <c r="BQ35" s="154"/>
      <c r="BR35" s="154"/>
      <c r="BS35" s="154"/>
    </row>
    <row r="36" spans="1:71" ht="16" customHeight="1">
      <c r="A36">
        <v>0.75</v>
      </c>
      <c r="B36">
        <v>0</v>
      </c>
      <c r="C36">
        <v>-42.551566135931402</v>
      </c>
      <c r="D36" t="s">
        <v>10</v>
      </c>
      <c r="E36" t="s">
        <v>50</v>
      </c>
      <c r="F36" s="7" t="s">
        <v>5195</v>
      </c>
      <c r="G36" s="7" t="s">
        <v>10369</v>
      </c>
      <c r="H36" t="s">
        <v>9966</v>
      </c>
      <c r="I36" s="18" t="s">
        <v>10353</v>
      </c>
      <c r="J36" s="159" t="s">
        <v>4587</v>
      </c>
      <c r="K36" t="s">
        <v>12</v>
      </c>
      <c r="L36">
        <v>7</v>
      </c>
      <c r="M36">
        <v>0.75</v>
      </c>
      <c r="N36">
        <v>0.38886678097733701</v>
      </c>
      <c r="O36">
        <v>0.93396800148931902</v>
      </c>
      <c r="P36" s="154"/>
      <c r="Q36" s="154"/>
      <c r="R36" s="184" t="s">
        <v>4568</v>
      </c>
      <c r="S36" s="192" t="s">
        <v>4448</v>
      </c>
      <c r="T36" s="192" t="s">
        <v>4448</v>
      </c>
      <c r="U36" s="192" t="s">
        <v>4448</v>
      </c>
      <c r="V36" s="192" t="s">
        <v>4448</v>
      </c>
      <c r="Y36">
        <f>1-0.05</f>
        <v>0.95</v>
      </c>
      <c r="Z36">
        <v>0</v>
      </c>
      <c r="AA36">
        <v>-15.9216355544302</v>
      </c>
      <c r="AB36" t="s">
        <v>13</v>
      </c>
      <c r="AC36" t="s">
        <v>36</v>
      </c>
      <c r="AD36" s="7" t="s">
        <v>5197</v>
      </c>
      <c r="AE36" s="7" t="s">
        <v>5196</v>
      </c>
      <c r="AF36" t="s">
        <v>9972</v>
      </c>
      <c r="AG36" s="18" t="s">
        <v>10354</v>
      </c>
      <c r="AH36" s="159" t="s">
        <v>4594</v>
      </c>
      <c r="AI36" t="s">
        <v>12</v>
      </c>
      <c r="AJ36">
        <v>5</v>
      </c>
      <c r="AK36">
        <v>0.05</v>
      </c>
      <c r="AL36">
        <v>2.8962999696145299E-3</v>
      </c>
      <c r="AM36">
        <v>0.488137918335242</v>
      </c>
      <c r="AN36" s="154"/>
      <c r="AO36" s="154"/>
      <c r="AP36" s="184" t="s">
        <v>4568</v>
      </c>
      <c r="AQ36" s="192" t="s">
        <v>4448</v>
      </c>
      <c r="AR36" s="192" t="s">
        <v>4448</v>
      </c>
      <c r="AS36" s="192" t="s">
        <v>4448</v>
      </c>
      <c r="AT36" s="192" t="s">
        <v>4448</v>
      </c>
      <c r="AU36" s="174"/>
      <c r="AX36">
        <v>0.27</v>
      </c>
      <c r="AY36">
        <v>0</v>
      </c>
      <c r="AZ36">
        <v>-83.192805390524796</v>
      </c>
      <c r="BA36" t="s">
        <v>10</v>
      </c>
      <c r="BB36" t="s">
        <v>58</v>
      </c>
      <c r="BC36" t="s">
        <v>5196</v>
      </c>
      <c r="BD36" s="12" t="s">
        <v>10362</v>
      </c>
      <c r="BE36" t="s">
        <v>10004</v>
      </c>
      <c r="BG36" t="s">
        <v>12</v>
      </c>
      <c r="BH36">
        <v>5</v>
      </c>
      <c r="BI36">
        <v>0.27</v>
      </c>
      <c r="BJ36">
        <v>6.0701776889939399E-2</v>
      </c>
      <c r="BK36">
        <v>0.67916015691032094</v>
      </c>
      <c r="BL36" s="154"/>
      <c r="BM36" s="154"/>
      <c r="BN36" s="176"/>
      <c r="BO36" s="153" t="s">
        <v>4455</v>
      </c>
      <c r="BP36" s="153" t="s">
        <v>4444</v>
      </c>
      <c r="BQ36" s="153" t="s">
        <v>4479</v>
      </c>
      <c r="BR36" s="153" t="s">
        <v>4479</v>
      </c>
      <c r="BS36" s="153"/>
    </row>
    <row r="37" spans="1:71">
      <c r="A37">
        <v>0.81</v>
      </c>
      <c r="B37">
        <v>0</v>
      </c>
      <c r="C37">
        <v>-424.74487731749599</v>
      </c>
      <c r="D37" t="s">
        <v>14</v>
      </c>
      <c r="E37" t="s">
        <v>50</v>
      </c>
      <c r="F37" s="7" t="s">
        <v>5195</v>
      </c>
      <c r="G37" s="7" t="s">
        <v>10369</v>
      </c>
      <c r="H37" t="s">
        <v>9966</v>
      </c>
      <c r="I37" s="18" t="s">
        <v>10353</v>
      </c>
      <c r="J37" s="159"/>
      <c r="K37" t="s">
        <v>12</v>
      </c>
      <c r="L37">
        <v>16</v>
      </c>
      <c r="M37">
        <v>0.81</v>
      </c>
      <c r="N37">
        <v>0.56722925081987197</v>
      </c>
      <c r="O37">
        <v>0.93273398724877599</v>
      </c>
      <c r="P37" s="154"/>
      <c r="Q37" s="154"/>
      <c r="R37" s="154"/>
      <c r="S37" s="174"/>
      <c r="T37" s="174"/>
      <c r="U37" s="174"/>
      <c r="V37" s="174"/>
      <c r="Y37">
        <f>1-0.22</f>
        <v>0.78</v>
      </c>
      <c r="Z37">
        <v>0</v>
      </c>
      <c r="AA37">
        <v>-571.20444707799095</v>
      </c>
      <c r="AB37" t="s">
        <v>14</v>
      </c>
      <c r="AC37" t="s">
        <v>36</v>
      </c>
      <c r="AD37" s="7" t="s">
        <v>5197</v>
      </c>
      <c r="AE37" s="7" t="s">
        <v>5196</v>
      </c>
      <c r="AF37" t="s">
        <v>9972</v>
      </c>
      <c r="AG37" s="18" t="s">
        <v>10354</v>
      </c>
      <c r="AH37" s="159"/>
      <c r="AI37" t="s">
        <v>12</v>
      </c>
      <c r="AJ37">
        <v>19</v>
      </c>
      <c r="AK37">
        <v>0.22</v>
      </c>
      <c r="AL37">
        <v>9.0803370529680003E-2</v>
      </c>
      <c r="AM37">
        <v>0.443376994939784</v>
      </c>
      <c r="AN37" s="154"/>
      <c r="AO37" s="154"/>
      <c r="AP37" s="154"/>
      <c r="AQ37" s="174"/>
      <c r="AR37" s="174"/>
      <c r="AS37" s="174"/>
      <c r="AT37" s="174"/>
      <c r="AU37" s="174"/>
      <c r="AX37">
        <v>0.3</v>
      </c>
      <c r="AY37">
        <v>0</v>
      </c>
      <c r="AZ37">
        <v>-53.957192009834699</v>
      </c>
      <c r="BA37" t="s">
        <v>13</v>
      </c>
      <c r="BB37" t="s">
        <v>58</v>
      </c>
      <c r="BC37" t="s">
        <v>5196</v>
      </c>
      <c r="BD37" s="12" t="s">
        <v>10362</v>
      </c>
      <c r="BE37" t="s">
        <v>10004</v>
      </c>
      <c r="BG37" t="s">
        <v>12</v>
      </c>
      <c r="BH37">
        <v>6</v>
      </c>
      <c r="BI37">
        <v>0.3</v>
      </c>
      <c r="BJ37">
        <v>8.1309996308552193E-2</v>
      </c>
      <c r="BK37">
        <v>0.67482371885231396</v>
      </c>
      <c r="BL37" s="154"/>
      <c r="BM37" s="154"/>
      <c r="BN37" s="174"/>
      <c r="BO37" s="154"/>
      <c r="BP37" s="154"/>
      <c r="BQ37" s="154"/>
      <c r="BR37" s="154"/>
      <c r="BS37" s="154"/>
    </row>
    <row r="38" spans="1:71">
      <c r="A38">
        <v>0</v>
      </c>
      <c r="B38">
        <v>0</v>
      </c>
      <c r="C38">
        <v>-0.47236578511456701</v>
      </c>
      <c r="D38" t="s">
        <v>10</v>
      </c>
      <c r="E38" t="s">
        <v>51</v>
      </c>
      <c r="F38" s="7" t="s">
        <v>5197</v>
      </c>
      <c r="G38" s="7" t="s">
        <v>5195</v>
      </c>
      <c r="H38" t="s">
        <v>9967</v>
      </c>
      <c r="I38" s="18" t="s">
        <v>10353</v>
      </c>
      <c r="J38" s="159" t="s">
        <v>4588</v>
      </c>
      <c r="K38" t="s">
        <v>12</v>
      </c>
      <c r="L38">
        <v>6</v>
      </c>
      <c r="M38">
        <v>0</v>
      </c>
      <c r="N38">
        <v>0</v>
      </c>
      <c r="O38">
        <v>0.39033428790216501</v>
      </c>
      <c r="P38" s="154"/>
      <c r="Q38" s="154"/>
      <c r="R38" s="184" t="s">
        <v>4568</v>
      </c>
      <c r="S38" s="192" t="s">
        <v>4444</v>
      </c>
      <c r="T38" s="192" t="s">
        <v>4460</v>
      </c>
      <c r="U38" s="192" t="s">
        <v>4444</v>
      </c>
      <c r="V38" s="192" t="s">
        <v>4456</v>
      </c>
      <c r="Y38" s="9">
        <f>1-0.06</f>
        <v>0.94</v>
      </c>
      <c r="Z38" s="9">
        <v>0</v>
      </c>
      <c r="AA38" s="9">
        <v>-38.900890798767897</v>
      </c>
      <c r="AB38" s="9" t="s">
        <v>13</v>
      </c>
      <c r="AC38" s="9" t="s">
        <v>69</v>
      </c>
      <c r="AD38" s="72" t="s">
        <v>5195</v>
      </c>
      <c r="AE38" s="72" t="s">
        <v>5197</v>
      </c>
      <c r="AF38" s="9" t="s">
        <v>9974</v>
      </c>
      <c r="AG38" s="44" t="s">
        <v>10354</v>
      </c>
      <c r="AH38" s="168" t="s">
        <v>4596</v>
      </c>
      <c r="AI38" s="9" t="s">
        <v>12</v>
      </c>
      <c r="AJ38" s="9">
        <v>5</v>
      </c>
      <c r="AK38" s="9">
        <v>0.06</v>
      </c>
      <c r="AL38" s="9">
        <v>4.0859567232370397E-3</v>
      </c>
      <c r="AM38" s="9">
        <v>0.49825861228595603</v>
      </c>
      <c r="AN38" s="154"/>
      <c r="AO38" s="154"/>
      <c r="AP38" s="159" t="s">
        <v>4537</v>
      </c>
      <c r="AQ38" s="192" t="s">
        <v>4448</v>
      </c>
      <c r="AR38" s="192" t="s">
        <v>4448</v>
      </c>
      <c r="AS38" s="192" t="s">
        <v>4448</v>
      </c>
      <c r="AT38" s="192" t="s">
        <v>4448</v>
      </c>
      <c r="AU38" s="174"/>
      <c r="AX38">
        <v>0.2</v>
      </c>
      <c r="AY38">
        <v>0</v>
      </c>
      <c r="AZ38">
        <v>-608.25126860445198</v>
      </c>
      <c r="BA38" t="s">
        <v>14</v>
      </c>
      <c r="BB38" t="s">
        <v>58</v>
      </c>
      <c r="BC38" t="s">
        <v>5196</v>
      </c>
      <c r="BD38" s="12" t="s">
        <v>10362</v>
      </c>
      <c r="BE38" t="s">
        <v>10004</v>
      </c>
      <c r="BG38" t="s">
        <v>12</v>
      </c>
      <c r="BH38">
        <v>16</v>
      </c>
      <c r="BI38">
        <v>0.2</v>
      </c>
      <c r="BJ38">
        <v>7.2742662037866904E-2</v>
      </c>
      <c r="BK38">
        <v>0.44342194628279502</v>
      </c>
      <c r="BL38" s="154"/>
      <c r="BM38" s="154"/>
      <c r="BN38" s="174"/>
      <c r="BO38" s="154"/>
      <c r="BP38" s="154"/>
      <c r="BQ38" s="154"/>
      <c r="BR38" s="154"/>
      <c r="BS38" s="154"/>
    </row>
    <row r="39" spans="1:71">
      <c r="A39">
        <v>0.35</v>
      </c>
      <c r="B39">
        <v>0</v>
      </c>
      <c r="C39">
        <v>-935.53646138827105</v>
      </c>
      <c r="D39" t="s">
        <v>14</v>
      </c>
      <c r="E39" t="s">
        <v>51</v>
      </c>
      <c r="F39" s="7" t="s">
        <v>5197</v>
      </c>
      <c r="G39" s="7" t="s">
        <v>5195</v>
      </c>
      <c r="H39" t="s">
        <v>9967</v>
      </c>
      <c r="I39" s="18" t="s">
        <v>10353</v>
      </c>
      <c r="J39" s="159"/>
      <c r="K39" t="s">
        <v>12</v>
      </c>
      <c r="L39">
        <v>16</v>
      </c>
      <c r="M39">
        <v>0.35</v>
      </c>
      <c r="N39">
        <v>0.16717058820748501</v>
      </c>
      <c r="O39">
        <v>0.59091171595284597</v>
      </c>
      <c r="P39" s="154"/>
      <c r="Q39" s="154"/>
      <c r="R39" s="154"/>
      <c r="S39" s="174"/>
      <c r="T39" s="174"/>
      <c r="U39" s="174"/>
      <c r="V39" s="174"/>
      <c r="Y39" s="9">
        <f>1-0.59</f>
        <v>0.41000000000000003</v>
      </c>
      <c r="Z39" s="9">
        <v>0</v>
      </c>
      <c r="AA39" s="9">
        <v>-275.08940608782598</v>
      </c>
      <c r="AB39" s="9" t="s">
        <v>14</v>
      </c>
      <c r="AC39" s="9" t="s">
        <v>69</v>
      </c>
      <c r="AD39" s="72" t="s">
        <v>5195</v>
      </c>
      <c r="AE39" s="72" t="s">
        <v>5197</v>
      </c>
      <c r="AF39" s="9" t="s">
        <v>9974</v>
      </c>
      <c r="AG39" s="44" t="s">
        <v>10354</v>
      </c>
      <c r="AH39" s="168"/>
      <c r="AI39" s="9" t="s">
        <v>12</v>
      </c>
      <c r="AJ39" s="9">
        <v>16</v>
      </c>
      <c r="AK39" s="9">
        <v>0.59</v>
      </c>
      <c r="AL39" s="9">
        <v>0.35546400599137701</v>
      </c>
      <c r="AM39" s="9">
        <v>0.78968661151242403</v>
      </c>
      <c r="AN39" s="154"/>
      <c r="AO39" s="154"/>
      <c r="AP39" s="159"/>
      <c r="AQ39" s="174"/>
      <c r="AR39" s="174"/>
      <c r="AS39" s="174"/>
      <c r="AT39" s="174"/>
      <c r="AU39" s="174"/>
      <c r="AX39">
        <v>0.18</v>
      </c>
      <c r="AY39">
        <v>0</v>
      </c>
      <c r="AZ39">
        <v>-122.006881899988</v>
      </c>
      <c r="BA39" t="s">
        <v>10</v>
      </c>
      <c r="BB39" t="s">
        <v>62</v>
      </c>
      <c r="BC39" t="s">
        <v>5197</v>
      </c>
      <c r="BD39" s="12" t="s">
        <v>5195</v>
      </c>
      <c r="BE39" t="s">
        <v>10005</v>
      </c>
      <c r="BG39" t="s">
        <v>12</v>
      </c>
      <c r="BH39">
        <v>7</v>
      </c>
      <c r="BI39">
        <v>0.18</v>
      </c>
      <c r="BJ39">
        <v>3.8129988895097999E-2</v>
      </c>
      <c r="BK39">
        <v>0.54864148954758096</v>
      </c>
      <c r="BL39" s="154"/>
      <c r="BM39" s="154"/>
      <c r="BN39" s="176"/>
      <c r="BO39" s="153" t="s">
        <v>4444</v>
      </c>
      <c r="BP39" s="153" t="s">
        <v>4444</v>
      </c>
      <c r="BQ39" s="153" t="s">
        <v>4485</v>
      </c>
      <c r="BR39" s="153" t="s">
        <v>4483</v>
      </c>
      <c r="BS39" s="153"/>
    </row>
    <row r="40" spans="1:71" ht="16" customHeight="1">
      <c r="A40">
        <v>0.86</v>
      </c>
      <c r="B40">
        <v>0</v>
      </c>
      <c r="C40">
        <v>-43.828980649341098</v>
      </c>
      <c r="D40" t="s">
        <v>10</v>
      </c>
      <c r="E40" t="s">
        <v>52</v>
      </c>
      <c r="F40" s="7" t="s">
        <v>5197</v>
      </c>
      <c r="G40" s="7" t="s">
        <v>5196</v>
      </c>
      <c r="H40" t="s">
        <v>9968</v>
      </c>
      <c r="I40" s="18" t="s">
        <v>10353</v>
      </c>
      <c r="J40" s="159" t="s">
        <v>4589</v>
      </c>
      <c r="K40" t="s">
        <v>12</v>
      </c>
      <c r="L40">
        <v>6</v>
      </c>
      <c r="M40">
        <v>0.86</v>
      </c>
      <c r="N40">
        <v>0.46113450884618001</v>
      </c>
      <c r="O40">
        <v>0.97782480386425996</v>
      </c>
      <c r="P40" s="154"/>
      <c r="Q40" s="154"/>
      <c r="R40" s="184" t="s">
        <v>4568</v>
      </c>
      <c r="S40" s="192" t="s">
        <v>4439</v>
      </c>
      <c r="T40" s="192" t="s">
        <v>4439</v>
      </c>
      <c r="U40" s="192" t="s">
        <v>4461</v>
      </c>
      <c r="V40" s="192" t="s">
        <v>4462</v>
      </c>
      <c r="Y40">
        <f>1-0.35</f>
        <v>0.65</v>
      </c>
      <c r="Z40">
        <v>0</v>
      </c>
      <c r="AA40">
        <v>-43.818155716399303</v>
      </c>
      <c r="AB40" t="s">
        <v>13</v>
      </c>
      <c r="AC40" t="s">
        <v>71</v>
      </c>
      <c r="AD40" s="7" t="s">
        <v>5198</v>
      </c>
      <c r="AE40" s="7" t="s">
        <v>10365</v>
      </c>
      <c r="AF40" t="s">
        <v>9975</v>
      </c>
      <c r="AG40" s="18" t="s">
        <v>10354</v>
      </c>
      <c r="AH40" s="159" t="s">
        <v>4597</v>
      </c>
      <c r="AI40" t="s">
        <v>12</v>
      </c>
      <c r="AJ40">
        <v>5</v>
      </c>
      <c r="AK40">
        <v>0.35</v>
      </c>
      <c r="AL40">
        <v>9.4092631159024595E-2</v>
      </c>
      <c r="AM40">
        <v>0.73625210827592702</v>
      </c>
      <c r="AN40" s="154"/>
      <c r="AO40" s="154"/>
      <c r="AP40" s="184" t="s">
        <v>4568</v>
      </c>
      <c r="AQ40" s="192" t="s">
        <v>4448</v>
      </c>
      <c r="AR40" s="192" t="s">
        <v>4448</v>
      </c>
      <c r="AS40" s="192" t="s">
        <v>4448</v>
      </c>
      <c r="AT40" s="192" t="s">
        <v>4448</v>
      </c>
      <c r="AU40" s="174"/>
      <c r="AX40">
        <v>0.1</v>
      </c>
      <c r="AY40">
        <v>0</v>
      </c>
      <c r="AZ40">
        <v>-50.795874190370697</v>
      </c>
      <c r="BA40" t="s">
        <v>13</v>
      </c>
      <c r="BB40" t="s">
        <v>62</v>
      </c>
      <c r="BC40" t="s">
        <v>5197</v>
      </c>
      <c r="BD40" s="12" t="s">
        <v>5195</v>
      </c>
      <c r="BE40" t="s">
        <v>10005</v>
      </c>
      <c r="BG40" t="s">
        <v>12</v>
      </c>
      <c r="BH40">
        <v>6</v>
      </c>
      <c r="BI40">
        <v>0.1</v>
      </c>
      <c r="BJ40">
        <v>1.21914619099597E-2</v>
      </c>
      <c r="BK40">
        <v>0.50007596841177204</v>
      </c>
      <c r="BL40" s="154"/>
      <c r="BM40" s="154"/>
      <c r="BN40" s="174"/>
      <c r="BO40" s="154"/>
      <c r="BP40" s="154"/>
      <c r="BQ40" s="154"/>
      <c r="BR40" s="154"/>
      <c r="BS40" s="154"/>
    </row>
    <row r="41" spans="1:71">
      <c r="A41" s="2">
        <v>0.57999999999999996</v>
      </c>
      <c r="B41" s="2">
        <v>0</v>
      </c>
      <c r="C41" s="2">
        <v>-392.64969122746601</v>
      </c>
      <c r="D41" s="2" t="s">
        <v>14</v>
      </c>
      <c r="E41" s="2" t="s">
        <v>52</v>
      </c>
      <c r="F41" s="7" t="s">
        <v>5197</v>
      </c>
      <c r="G41" s="7" t="s">
        <v>5196</v>
      </c>
      <c r="H41" t="s">
        <v>9968</v>
      </c>
      <c r="I41" s="18" t="s">
        <v>10353</v>
      </c>
      <c r="J41" s="159"/>
      <c r="K41" s="2" t="s">
        <v>12</v>
      </c>
      <c r="L41" s="2">
        <v>16</v>
      </c>
      <c r="M41" s="2">
        <v>0.57999999999999996</v>
      </c>
      <c r="N41" s="2">
        <v>0.34678970965990802</v>
      </c>
      <c r="O41" s="2">
        <v>0.78223306145458205</v>
      </c>
      <c r="P41" s="154"/>
      <c r="Q41" s="154"/>
      <c r="R41" s="154"/>
      <c r="S41" s="212"/>
      <c r="T41" s="212"/>
      <c r="U41" s="212"/>
      <c r="V41" s="212"/>
      <c r="Y41">
        <f>1-0.59</f>
        <v>0.41000000000000003</v>
      </c>
      <c r="Z41">
        <v>0</v>
      </c>
      <c r="AA41">
        <v>-538.47725181072201</v>
      </c>
      <c r="AB41" t="s">
        <v>14</v>
      </c>
      <c r="AC41" t="s">
        <v>71</v>
      </c>
      <c r="AD41" s="7" t="s">
        <v>5198</v>
      </c>
      <c r="AE41" s="7" t="s">
        <v>10365</v>
      </c>
      <c r="AF41" t="s">
        <v>9975</v>
      </c>
      <c r="AG41" s="18" t="s">
        <v>10354</v>
      </c>
      <c r="AH41" s="160"/>
      <c r="AI41" t="s">
        <v>12</v>
      </c>
      <c r="AJ41">
        <v>16</v>
      </c>
      <c r="AK41">
        <v>0.59</v>
      </c>
      <c r="AL41">
        <v>0.35546400599137701</v>
      </c>
      <c r="AM41">
        <v>0.78968661151242403</v>
      </c>
      <c r="AN41" s="154"/>
      <c r="AO41" s="154"/>
      <c r="AP41" s="154"/>
      <c r="AQ41" s="174"/>
      <c r="AR41" s="174"/>
      <c r="AS41" s="174"/>
      <c r="AT41" s="174"/>
      <c r="AU41" s="174"/>
      <c r="AX41">
        <v>0.13</v>
      </c>
      <c r="AY41">
        <v>0</v>
      </c>
      <c r="AZ41">
        <v>-611.04898944138495</v>
      </c>
      <c r="BA41" t="s">
        <v>14</v>
      </c>
      <c r="BB41" t="s">
        <v>62</v>
      </c>
      <c r="BC41" t="s">
        <v>5197</v>
      </c>
      <c r="BD41" s="12" t="s">
        <v>5195</v>
      </c>
      <c r="BE41" t="s">
        <v>10005</v>
      </c>
      <c r="BG41" t="s">
        <v>12</v>
      </c>
      <c r="BH41">
        <v>16</v>
      </c>
      <c r="BI41">
        <v>0.13</v>
      </c>
      <c r="BJ41">
        <v>3.7231133725714599E-2</v>
      </c>
      <c r="BK41">
        <v>0.36603854986976803</v>
      </c>
      <c r="BL41" s="154"/>
      <c r="BM41" s="154"/>
      <c r="BN41" s="174"/>
      <c r="BO41" s="154"/>
      <c r="BP41" s="154"/>
      <c r="BQ41" s="154"/>
      <c r="BR41" s="154"/>
      <c r="BS41" s="154"/>
    </row>
    <row r="42" spans="1:71" ht="16" customHeight="1">
      <c r="A42" s="9">
        <v>0</v>
      </c>
      <c r="B42" s="9">
        <v>0</v>
      </c>
      <c r="C42" s="9">
        <v>-19.014251390458501</v>
      </c>
      <c r="D42" s="9" t="s">
        <v>10</v>
      </c>
      <c r="E42" s="9" t="s">
        <v>1072</v>
      </c>
      <c r="F42" s="72" t="s">
        <v>5196</v>
      </c>
      <c r="G42" s="72" t="s">
        <v>5198</v>
      </c>
      <c r="H42" s="9" t="s">
        <v>9955</v>
      </c>
      <c r="I42" s="9"/>
      <c r="J42" s="167"/>
      <c r="K42" s="9" t="s">
        <v>1066</v>
      </c>
      <c r="L42" s="9">
        <v>6</v>
      </c>
      <c r="M42" s="9">
        <v>0</v>
      </c>
      <c r="N42" s="9">
        <v>0</v>
      </c>
      <c r="O42" s="10" t="s">
        <v>109</v>
      </c>
      <c r="P42" s="154"/>
      <c r="Q42" s="154"/>
      <c r="R42" s="159" t="s">
        <v>4552</v>
      </c>
      <c r="S42" s="154" t="s">
        <v>4448</v>
      </c>
      <c r="T42" s="154" t="s">
        <v>4448</v>
      </c>
      <c r="U42" s="154" t="s">
        <v>4448</v>
      </c>
      <c r="V42" s="154" t="s">
        <v>4448</v>
      </c>
      <c r="Y42">
        <f>1-0.12</f>
        <v>0.88</v>
      </c>
      <c r="Z42">
        <v>0</v>
      </c>
      <c r="AA42">
        <v>-71.077555022698405</v>
      </c>
      <c r="AB42" t="s">
        <v>13</v>
      </c>
      <c r="AC42" t="s">
        <v>32</v>
      </c>
      <c r="AD42" s="7" t="s">
        <v>5198</v>
      </c>
      <c r="AE42" s="7" t="s">
        <v>5196</v>
      </c>
      <c r="AF42" t="s">
        <v>9970</v>
      </c>
      <c r="AG42" s="18" t="s">
        <v>10354</v>
      </c>
      <c r="AH42" s="159" t="s">
        <v>4592</v>
      </c>
      <c r="AI42" t="s">
        <v>12</v>
      </c>
      <c r="AJ42">
        <v>6</v>
      </c>
      <c r="AK42">
        <v>0.12</v>
      </c>
      <c r="AL42">
        <v>1.6890738358879599E-2</v>
      </c>
      <c r="AM42">
        <v>0.51976332044676599</v>
      </c>
      <c r="AN42" s="154"/>
      <c r="AO42" s="154"/>
      <c r="AP42" s="184" t="s">
        <v>4568</v>
      </c>
      <c r="AQ42" s="192" t="s">
        <v>4448</v>
      </c>
      <c r="AR42" s="192" t="s">
        <v>4448</v>
      </c>
      <c r="AS42" s="192" t="s">
        <v>4448</v>
      </c>
      <c r="AT42" s="192" t="s">
        <v>4448</v>
      </c>
      <c r="AU42" s="174"/>
      <c r="AX42">
        <v>0.32</v>
      </c>
      <c r="AY42">
        <v>0</v>
      </c>
      <c r="AZ42">
        <v>-92.591924231924693</v>
      </c>
      <c r="BA42" t="s">
        <v>10</v>
      </c>
      <c r="BB42" t="s">
        <v>72</v>
      </c>
      <c r="BC42" t="s">
        <v>5195</v>
      </c>
      <c r="BD42" s="12" t="s">
        <v>5197</v>
      </c>
      <c r="BE42" t="s">
        <v>10006</v>
      </c>
      <c r="BG42" t="s">
        <v>12</v>
      </c>
      <c r="BH42">
        <v>5</v>
      </c>
      <c r="BI42">
        <v>0.32</v>
      </c>
      <c r="BJ42">
        <v>8.0937723303772996E-2</v>
      </c>
      <c r="BK42">
        <v>0.71547596401816904</v>
      </c>
      <c r="BL42" s="154"/>
      <c r="BM42" s="154"/>
      <c r="BN42" s="176"/>
      <c r="BO42" s="153" t="s">
        <v>4486</v>
      </c>
      <c r="BP42" s="153" t="s">
        <v>4448</v>
      </c>
      <c r="BQ42" s="153" t="s">
        <v>4480</v>
      </c>
      <c r="BR42" s="153" t="s">
        <v>4487</v>
      </c>
      <c r="BS42" s="153"/>
    </row>
    <row r="43" spans="1:71" ht="16" customHeight="1">
      <c r="A43" s="9">
        <v>0.51</v>
      </c>
      <c r="B43" s="9">
        <v>0</v>
      </c>
      <c r="C43" s="9">
        <v>-595.85509658601404</v>
      </c>
      <c r="D43" s="9" t="s">
        <v>14</v>
      </c>
      <c r="E43" s="9" t="s">
        <v>1072</v>
      </c>
      <c r="F43" s="72" t="s">
        <v>5196</v>
      </c>
      <c r="G43" s="72" t="s">
        <v>5198</v>
      </c>
      <c r="H43" s="9" t="s">
        <v>9955</v>
      </c>
      <c r="I43" s="9"/>
      <c r="J43" s="167"/>
      <c r="K43" s="9" t="s">
        <v>1066</v>
      </c>
      <c r="L43" s="9">
        <v>16</v>
      </c>
      <c r="M43" s="9">
        <v>0.51</v>
      </c>
      <c r="N43" s="10" t="s">
        <v>271</v>
      </c>
      <c r="O43" s="10" t="s">
        <v>272</v>
      </c>
      <c r="P43" s="155"/>
      <c r="Q43" s="155"/>
      <c r="R43" s="159"/>
      <c r="S43" s="154"/>
      <c r="T43" s="154"/>
      <c r="U43" s="154"/>
      <c r="V43" s="154"/>
      <c r="Y43">
        <f>1-0.42</f>
        <v>0.58000000000000007</v>
      </c>
      <c r="Z43">
        <v>0</v>
      </c>
      <c r="AA43">
        <v>-647.71849645727104</v>
      </c>
      <c r="AB43" t="s">
        <v>14</v>
      </c>
      <c r="AC43" t="s">
        <v>32</v>
      </c>
      <c r="AD43" s="7" t="s">
        <v>5198</v>
      </c>
      <c r="AE43" s="7" t="s">
        <v>5196</v>
      </c>
      <c r="AF43" t="s">
        <v>9970</v>
      </c>
      <c r="AG43" s="18" t="s">
        <v>10354</v>
      </c>
      <c r="AH43" s="159"/>
      <c r="AI43" t="s">
        <v>12</v>
      </c>
      <c r="AJ43">
        <v>16</v>
      </c>
      <c r="AK43">
        <v>0.42</v>
      </c>
      <c r="AL43">
        <v>0.21776693854541701</v>
      </c>
      <c r="AM43">
        <v>0.65321029034009104</v>
      </c>
      <c r="AN43" s="154"/>
      <c r="AO43" s="154"/>
      <c r="AP43" s="154"/>
      <c r="AQ43" s="174"/>
      <c r="AR43" s="174"/>
      <c r="AS43" s="174"/>
      <c r="AT43" s="174"/>
      <c r="AU43" s="212"/>
      <c r="AX43">
        <v>0.38</v>
      </c>
      <c r="AY43">
        <v>0</v>
      </c>
      <c r="AZ43">
        <v>-46.3491855164824</v>
      </c>
      <c r="BA43" t="s">
        <v>13</v>
      </c>
      <c r="BB43" t="s">
        <v>72</v>
      </c>
      <c r="BC43" t="s">
        <v>5195</v>
      </c>
      <c r="BD43" s="12" t="s">
        <v>5197</v>
      </c>
      <c r="BE43" t="s">
        <v>10006</v>
      </c>
      <c r="BG43" t="s">
        <v>12</v>
      </c>
      <c r="BH43">
        <v>5</v>
      </c>
      <c r="BI43">
        <v>0.38</v>
      </c>
      <c r="BJ43">
        <v>0.107973695285008</v>
      </c>
      <c r="BK43">
        <v>0.75630209626295297</v>
      </c>
      <c r="BL43" s="154"/>
      <c r="BM43" s="154"/>
      <c r="BN43" s="174"/>
      <c r="BO43" s="154"/>
      <c r="BP43" s="154"/>
      <c r="BQ43" s="154"/>
      <c r="BR43" s="154"/>
      <c r="BS43" s="154"/>
    </row>
    <row r="44" spans="1:71">
      <c r="A44" s="3"/>
      <c r="B44" s="3"/>
      <c r="C44" s="3"/>
      <c r="D44" s="3"/>
      <c r="E44" s="3"/>
      <c r="F44" s="73"/>
      <c r="G44" s="73"/>
      <c r="H44" s="3"/>
      <c r="I44" s="3"/>
      <c r="J44" s="3"/>
      <c r="K44" s="3"/>
      <c r="L44" s="3"/>
      <c r="M44" s="3"/>
      <c r="N44" s="3"/>
      <c r="O44" s="3"/>
      <c r="P44" s="3"/>
      <c r="Q44" s="3"/>
      <c r="R44" s="8"/>
      <c r="S44" s="8"/>
      <c r="T44" s="8"/>
      <c r="U44" s="8"/>
      <c r="V44" s="8"/>
      <c r="W44" s="8"/>
      <c r="Y44">
        <v>0.15</v>
      </c>
      <c r="Z44">
        <v>0</v>
      </c>
      <c r="AA44">
        <v>-38.506723323920703</v>
      </c>
      <c r="AB44" t="s">
        <v>13</v>
      </c>
      <c r="AC44" t="s">
        <v>47</v>
      </c>
      <c r="AD44" s="7" t="s">
        <v>5195</v>
      </c>
      <c r="AE44" s="7" t="s">
        <v>10362</v>
      </c>
      <c r="AF44" t="s">
        <v>9988</v>
      </c>
      <c r="AH44" s="159" t="s">
        <v>4616</v>
      </c>
      <c r="AI44" t="s">
        <v>12</v>
      </c>
      <c r="AJ44">
        <v>6</v>
      </c>
      <c r="AK44">
        <v>0.15</v>
      </c>
      <c r="AL44">
        <v>2.5022225195301898E-2</v>
      </c>
      <c r="AM44">
        <v>0.54821177633621299</v>
      </c>
      <c r="AN44" s="154"/>
      <c r="AO44" s="154"/>
      <c r="AP44" s="210" t="s">
        <v>4568</v>
      </c>
      <c r="AQ44" s="192" t="s">
        <v>4448</v>
      </c>
      <c r="AR44" s="192" t="s">
        <v>4448</v>
      </c>
      <c r="AS44" s="192" t="s">
        <v>4448</v>
      </c>
      <c r="AT44" s="192" t="s">
        <v>4448</v>
      </c>
      <c r="AU44" s="192"/>
      <c r="AX44">
        <v>0.4</v>
      </c>
      <c r="AY44">
        <v>0</v>
      </c>
      <c r="AZ44">
        <v>-751.22909326910701</v>
      </c>
      <c r="BA44" t="s">
        <v>14</v>
      </c>
      <c r="BB44" t="s">
        <v>72</v>
      </c>
      <c r="BC44" t="s">
        <v>5195</v>
      </c>
      <c r="BD44" s="12" t="s">
        <v>5197</v>
      </c>
      <c r="BE44" t="s">
        <v>10006</v>
      </c>
      <c r="BG44" t="s">
        <v>12</v>
      </c>
      <c r="BH44">
        <v>16</v>
      </c>
      <c r="BI44">
        <v>0.4</v>
      </c>
      <c r="BJ44">
        <v>0.20293368410163301</v>
      </c>
      <c r="BK44">
        <v>0.63578785200525401</v>
      </c>
      <c r="BL44" s="154"/>
      <c r="BM44" s="154"/>
      <c r="BN44" s="174"/>
      <c r="BO44" s="154"/>
      <c r="BP44" s="154"/>
      <c r="BQ44" s="154"/>
      <c r="BR44" s="154"/>
      <c r="BS44" s="154"/>
    </row>
    <row r="45" spans="1:71">
      <c r="A45">
        <f>1-0.45</f>
        <v>0.55000000000000004</v>
      </c>
      <c r="B45">
        <v>0</v>
      </c>
      <c r="C45">
        <v>-63.9004151567595</v>
      </c>
      <c r="D45" t="s">
        <v>13</v>
      </c>
      <c r="E45" t="s">
        <v>45</v>
      </c>
      <c r="F45" s="7" t="s">
        <v>5198</v>
      </c>
      <c r="G45" s="7" t="s">
        <v>5195</v>
      </c>
      <c r="H45" t="s">
        <v>9990</v>
      </c>
      <c r="I45" s="18" t="s">
        <v>10354</v>
      </c>
      <c r="J45" s="159" t="s">
        <v>4615</v>
      </c>
      <c r="K45" t="s">
        <v>12</v>
      </c>
      <c r="L45">
        <v>5</v>
      </c>
      <c r="M45">
        <v>0.45</v>
      </c>
      <c r="N45">
        <v>0.143080931366352</v>
      </c>
      <c r="O45">
        <v>0.80036731511196402</v>
      </c>
      <c r="P45" s="154" t="s">
        <v>84</v>
      </c>
      <c r="Q45" s="153">
        <v>4</v>
      </c>
      <c r="R45" s="210" t="s">
        <v>4568</v>
      </c>
      <c r="S45" s="192" t="s">
        <v>4475</v>
      </c>
      <c r="T45" s="192" t="s">
        <v>4476</v>
      </c>
      <c r="U45" s="192" t="s">
        <v>4477</v>
      </c>
      <c r="V45" s="192" t="s">
        <v>4448</v>
      </c>
      <c r="W45" s="192"/>
      <c r="Y45">
        <v>0.13</v>
      </c>
      <c r="Z45">
        <v>0</v>
      </c>
      <c r="AA45">
        <v>-444.71383134697101</v>
      </c>
      <c r="AB45" t="s">
        <v>14</v>
      </c>
      <c r="AC45" t="s">
        <v>47</v>
      </c>
      <c r="AD45" s="7" t="s">
        <v>5195</v>
      </c>
      <c r="AE45" s="7" t="s">
        <v>10362</v>
      </c>
      <c r="AF45" t="s">
        <v>9988</v>
      </c>
      <c r="AH45" s="159"/>
      <c r="AI45" t="s">
        <v>12</v>
      </c>
      <c r="AJ45">
        <v>16</v>
      </c>
      <c r="AK45">
        <v>0.13</v>
      </c>
      <c r="AL45">
        <v>3.7231133725714599E-2</v>
      </c>
      <c r="AM45">
        <v>0.36603854986976803</v>
      </c>
      <c r="AN45" s="154"/>
      <c r="AO45" s="154"/>
      <c r="AP45" s="211"/>
      <c r="AQ45" s="174"/>
      <c r="AR45" s="174"/>
      <c r="AS45" s="174"/>
      <c r="AT45" s="174"/>
      <c r="AU45" s="174"/>
      <c r="AX45">
        <v>0.56000000000000005</v>
      </c>
      <c r="AY45">
        <v>0</v>
      </c>
      <c r="AZ45">
        <v>-47.9041916922043</v>
      </c>
      <c r="BA45" t="s">
        <v>10</v>
      </c>
      <c r="BB45" t="s">
        <v>11</v>
      </c>
      <c r="BC45" s="67" t="s">
        <v>5197</v>
      </c>
      <c r="BD45" s="67" t="s">
        <v>5195</v>
      </c>
      <c r="BE45" s="7" t="s">
        <v>10007</v>
      </c>
      <c r="BF45" s="7"/>
      <c r="BG45" t="s">
        <v>12</v>
      </c>
      <c r="BH45">
        <v>5</v>
      </c>
      <c r="BI45">
        <v>0.56000000000000005</v>
      </c>
      <c r="BJ45">
        <v>0.20569932091307</v>
      </c>
      <c r="BK45">
        <v>0.86216278331294804</v>
      </c>
      <c r="BL45" s="154"/>
      <c r="BM45" s="154"/>
      <c r="BN45" s="176"/>
      <c r="BO45" s="153" t="s">
        <v>4448</v>
      </c>
      <c r="BP45" s="153" t="s">
        <v>4448</v>
      </c>
      <c r="BQ45" s="153" t="s">
        <v>4448</v>
      </c>
      <c r="BR45" s="153" t="s">
        <v>4448</v>
      </c>
      <c r="BS45" s="153"/>
    </row>
    <row r="46" spans="1:71" ht="16" customHeight="1">
      <c r="A46">
        <f>1-0.22</f>
        <v>0.78</v>
      </c>
      <c r="B46">
        <v>0</v>
      </c>
      <c r="C46">
        <v>-594.34095451902795</v>
      </c>
      <c r="D46" t="s">
        <v>14</v>
      </c>
      <c r="E46" t="s">
        <v>45</v>
      </c>
      <c r="F46" s="7" t="s">
        <v>5198</v>
      </c>
      <c r="G46" s="7" t="s">
        <v>5195</v>
      </c>
      <c r="H46" t="s">
        <v>9990</v>
      </c>
      <c r="I46" s="18" t="s">
        <v>10354</v>
      </c>
      <c r="J46" s="159"/>
      <c r="K46" t="s">
        <v>12</v>
      </c>
      <c r="L46">
        <v>16</v>
      </c>
      <c r="M46">
        <v>0.22</v>
      </c>
      <c r="N46">
        <v>8.4047540128129095E-2</v>
      </c>
      <c r="O46">
        <v>0.46437276097115499</v>
      </c>
      <c r="P46" s="154"/>
      <c r="Q46" s="154"/>
      <c r="R46" s="211"/>
      <c r="S46" s="174"/>
      <c r="T46" s="174"/>
      <c r="U46" s="174"/>
      <c r="V46" s="174"/>
      <c r="W46" s="174"/>
      <c r="Y46" s="9">
        <f>1-0.06</f>
        <v>0.94</v>
      </c>
      <c r="Z46" s="9">
        <v>0</v>
      </c>
      <c r="AA46" s="9">
        <v>-37.2235915016688</v>
      </c>
      <c r="AB46" s="9" t="s">
        <v>13</v>
      </c>
      <c r="AC46" s="9" t="s">
        <v>1093</v>
      </c>
      <c r="AD46" s="72" t="s">
        <v>5195</v>
      </c>
      <c r="AE46" s="72" t="s">
        <v>5197</v>
      </c>
      <c r="AF46" s="9" t="s">
        <v>9982</v>
      </c>
      <c r="AG46" s="44" t="s">
        <v>10354</v>
      </c>
      <c r="AH46" s="168" t="s">
        <v>4604</v>
      </c>
      <c r="AI46" s="9" t="s">
        <v>1094</v>
      </c>
      <c r="AJ46" s="9">
        <v>5</v>
      </c>
      <c r="AK46" s="9">
        <v>0.06</v>
      </c>
      <c r="AL46" s="9">
        <v>4.0859567232370397E-3</v>
      </c>
      <c r="AM46" s="10" t="s">
        <v>994</v>
      </c>
      <c r="AN46" s="154"/>
      <c r="AO46" s="154"/>
      <c r="AP46" s="159" t="s">
        <v>4537</v>
      </c>
      <c r="AQ46" s="154" t="s">
        <v>4444</v>
      </c>
      <c r="AR46" s="154" t="s">
        <v>4530</v>
      </c>
      <c r="AS46" s="154" t="s">
        <v>4560</v>
      </c>
      <c r="AT46" s="154" t="s">
        <v>4507</v>
      </c>
      <c r="AU46" s="174"/>
      <c r="AX46">
        <v>0.61</v>
      </c>
      <c r="AY46">
        <v>0</v>
      </c>
      <c r="AZ46">
        <v>-73.679982956943903</v>
      </c>
      <c r="BA46" t="s">
        <v>13</v>
      </c>
      <c r="BB46" t="s">
        <v>11</v>
      </c>
      <c r="BC46" t="s">
        <v>5197</v>
      </c>
      <c r="BD46" s="67" t="s">
        <v>5195</v>
      </c>
      <c r="BE46" s="174" t="s">
        <v>10007</v>
      </c>
      <c r="BF46" s="7"/>
      <c r="BG46" t="s">
        <v>12</v>
      </c>
      <c r="BH46">
        <v>6</v>
      </c>
      <c r="BI46">
        <v>0.61</v>
      </c>
      <c r="BJ46">
        <v>0.25932292636609899</v>
      </c>
      <c r="BK46">
        <v>0.87480353029542401</v>
      </c>
      <c r="BL46" s="154"/>
      <c r="BM46" s="154"/>
      <c r="BN46" s="174"/>
      <c r="BO46" s="154"/>
      <c r="BP46" s="154"/>
      <c r="BQ46" s="154"/>
      <c r="BR46" s="154"/>
      <c r="BS46" s="154"/>
    </row>
    <row r="47" spans="1:71">
      <c r="A47">
        <v>0.17</v>
      </c>
      <c r="B47">
        <v>0</v>
      </c>
      <c r="C47">
        <v>-52.9823750895073</v>
      </c>
      <c r="D47" t="s">
        <v>13</v>
      </c>
      <c r="E47" t="s">
        <v>31</v>
      </c>
      <c r="F47" s="7" t="s">
        <v>5198</v>
      </c>
      <c r="G47" s="7" t="s">
        <v>5196</v>
      </c>
      <c r="H47" t="s">
        <v>4448</v>
      </c>
      <c r="I47" s="18" t="s">
        <v>10353</v>
      </c>
      <c r="J47" s="159" t="s">
        <v>4591</v>
      </c>
      <c r="K47" t="s">
        <v>12</v>
      </c>
      <c r="L47">
        <v>7</v>
      </c>
      <c r="M47">
        <v>0.17</v>
      </c>
      <c r="N47">
        <v>3.4603013169723799E-2</v>
      </c>
      <c r="O47">
        <v>0.53925507397428896</v>
      </c>
      <c r="P47" s="154"/>
      <c r="Q47" s="154"/>
      <c r="R47" s="184" t="s">
        <v>4568</v>
      </c>
      <c r="S47" s="192" t="s">
        <v>4448</v>
      </c>
      <c r="T47" s="192" t="s">
        <v>4448</v>
      </c>
      <c r="U47" s="192" t="s">
        <v>4448</v>
      </c>
      <c r="V47" s="192" t="s">
        <v>4448</v>
      </c>
      <c r="Y47" s="9">
        <f>1-0.49</f>
        <v>0.51</v>
      </c>
      <c r="Z47" s="9">
        <v>0</v>
      </c>
      <c r="AA47" s="9">
        <v>-588.54831457922796</v>
      </c>
      <c r="AB47" s="9" t="s">
        <v>14</v>
      </c>
      <c r="AC47" s="9" t="s">
        <v>1093</v>
      </c>
      <c r="AD47" s="72" t="s">
        <v>5195</v>
      </c>
      <c r="AE47" s="72" t="s">
        <v>5197</v>
      </c>
      <c r="AF47" s="9" t="s">
        <v>9982</v>
      </c>
      <c r="AG47" s="44" t="s">
        <v>10354</v>
      </c>
      <c r="AH47" s="168"/>
      <c r="AI47" s="9" t="s">
        <v>1094</v>
      </c>
      <c r="AJ47" s="9">
        <v>16</v>
      </c>
      <c r="AK47" s="9">
        <v>0.49</v>
      </c>
      <c r="AL47" s="10" t="s">
        <v>393</v>
      </c>
      <c r="AM47" s="10" t="s">
        <v>394</v>
      </c>
      <c r="AN47" s="154"/>
      <c r="AO47" s="154"/>
      <c r="AP47" s="159"/>
      <c r="AQ47" s="154"/>
      <c r="AR47" s="154"/>
      <c r="AS47" s="154"/>
      <c r="AT47" s="154"/>
      <c r="AU47" s="212"/>
      <c r="AX47" s="2">
        <v>0.57999999999999996</v>
      </c>
      <c r="AY47" s="2">
        <v>0</v>
      </c>
      <c r="AZ47" s="2">
        <v>-391.92965459172802</v>
      </c>
      <c r="BA47" s="2" t="s">
        <v>14</v>
      </c>
      <c r="BB47" s="2" t="s">
        <v>11</v>
      </c>
      <c r="BC47" t="s">
        <v>5197</v>
      </c>
      <c r="BD47" s="67" t="s">
        <v>5195</v>
      </c>
      <c r="BE47" s="174"/>
      <c r="BF47" s="7"/>
      <c r="BG47" s="2" t="s">
        <v>12</v>
      </c>
      <c r="BH47" s="2">
        <v>16</v>
      </c>
      <c r="BI47" s="2">
        <v>0.57999999999999996</v>
      </c>
      <c r="BJ47" s="2">
        <v>0.34678970965990802</v>
      </c>
      <c r="BK47" s="2">
        <v>0.78223306145458205</v>
      </c>
      <c r="BL47" s="154"/>
      <c r="BM47" s="154"/>
      <c r="BN47" s="174"/>
      <c r="BO47" s="154"/>
      <c r="BP47" s="154"/>
      <c r="BQ47" s="154"/>
      <c r="BR47" s="154"/>
      <c r="BS47" s="154"/>
    </row>
    <row r="48" spans="1:71">
      <c r="A48">
        <v>0.56999999999999995</v>
      </c>
      <c r="B48">
        <v>0</v>
      </c>
      <c r="C48">
        <v>-612.10838917978595</v>
      </c>
      <c r="D48" t="s">
        <v>14</v>
      </c>
      <c r="E48" t="s">
        <v>31</v>
      </c>
      <c r="F48" s="7" t="s">
        <v>5198</v>
      </c>
      <c r="G48" s="7" t="s">
        <v>5196</v>
      </c>
      <c r="H48" t="s">
        <v>4448</v>
      </c>
      <c r="I48" s="18" t="s">
        <v>10353</v>
      </c>
      <c r="J48" s="159"/>
      <c r="K48" t="s">
        <v>12</v>
      </c>
      <c r="L48">
        <v>16</v>
      </c>
      <c r="M48">
        <v>0.56999999999999995</v>
      </c>
      <c r="N48">
        <v>0.338188639458671</v>
      </c>
      <c r="O48">
        <v>0.77470628526650698</v>
      </c>
      <c r="P48" s="154"/>
      <c r="Q48" s="154"/>
      <c r="R48" s="154"/>
      <c r="S48" s="174"/>
      <c r="T48" s="174"/>
      <c r="U48" s="174"/>
      <c r="V48" s="174"/>
      <c r="Y48" s="9">
        <v>0.8</v>
      </c>
      <c r="Z48" s="9">
        <v>0</v>
      </c>
      <c r="AA48" s="9">
        <v>-26.2273077370366</v>
      </c>
      <c r="AB48" s="9" t="s">
        <v>13</v>
      </c>
      <c r="AC48" s="9" t="s">
        <v>33</v>
      </c>
      <c r="AD48" s="72" t="s">
        <v>5196</v>
      </c>
      <c r="AE48" s="72" t="s">
        <v>5198</v>
      </c>
      <c r="AF48" s="9" t="s">
        <v>9988</v>
      </c>
      <c r="AG48" s="9"/>
      <c r="AH48" s="173" t="s">
        <v>10385</v>
      </c>
      <c r="AI48" s="9" t="s">
        <v>12</v>
      </c>
      <c r="AJ48" s="9">
        <v>6</v>
      </c>
      <c r="AK48" s="9">
        <v>0.8</v>
      </c>
      <c r="AL48" s="9">
        <v>0.40691789695942099</v>
      </c>
      <c r="AM48" s="9">
        <v>0.95888153029928003</v>
      </c>
      <c r="AN48" s="154"/>
      <c r="AO48" s="154"/>
      <c r="AP48" s="186" t="s">
        <v>4537</v>
      </c>
      <c r="AQ48" s="192" t="s">
        <v>4448</v>
      </c>
      <c r="AR48" s="192" t="s">
        <v>4448</v>
      </c>
      <c r="AS48" s="192" t="s">
        <v>4448</v>
      </c>
      <c r="AT48" s="192" t="s">
        <v>4448</v>
      </c>
      <c r="AU48" s="192"/>
    </row>
    <row r="49" spans="1:47">
      <c r="A49">
        <f>1-0.13</f>
        <v>0.87</v>
      </c>
      <c r="B49">
        <v>0</v>
      </c>
      <c r="C49">
        <v>-30.410401953792601</v>
      </c>
      <c r="D49" t="s">
        <v>13</v>
      </c>
      <c r="E49" t="s">
        <v>54</v>
      </c>
      <c r="F49" s="7" t="s">
        <v>10361</v>
      </c>
      <c r="G49" s="7" t="s">
        <v>5196</v>
      </c>
      <c r="H49" t="s">
        <v>9991</v>
      </c>
      <c r="I49" s="18" t="s">
        <v>10354</v>
      </c>
      <c r="J49" s="159" t="s">
        <v>4617</v>
      </c>
      <c r="K49" t="s">
        <v>12</v>
      </c>
      <c r="L49">
        <v>6</v>
      </c>
      <c r="M49">
        <v>0.13</v>
      </c>
      <c r="N49">
        <v>1.9462887201905199E-2</v>
      </c>
      <c r="O49">
        <v>0.52938448584569697</v>
      </c>
      <c r="P49" s="154"/>
      <c r="Q49" s="154"/>
      <c r="R49" s="210" t="s">
        <v>4568</v>
      </c>
      <c r="S49" s="192" t="s">
        <v>4444</v>
      </c>
      <c r="T49" s="192" t="s">
        <v>4454</v>
      </c>
      <c r="U49" s="192" t="s">
        <v>4478</v>
      </c>
      <c r="V49" s="192" t="s">
        <v>4477</v>
      </c>
      <c r="W49" s="192"/>
      <c r="Y49" s="9">
        <v>0.23</v>
      </c>
      <c r="Z49" s="9">
        <v>0</v>
      </c>
      <c r="AA49" s="9">
        <v>-632.34099673628202</v>
      </c>
      <c r="AB49" s="9" t="s">
        <v>14</v>
      </c>
      <c r="AC49" s="9" t="s">
        <v>33</v>
      </c>
      <c r="AD49" s="72" t="s">
        <v>5196</v>
      </c>
      <c r="AE49" s="72" t="s">
        <v>5198</v>
      </c>
      <c r="AF49" s="9" t="s">
        <v>9988</v>
      </c>
      <c r="AG49" s="9"/>
      <c r="AH49" s="168"/>
      <c r="AI49" s="9" t="s">
        <v>12</v>
      </c>
      <c r="AJ49" s="9">
        <v>16</v>
      </c>
      <c r="AK49" s="9">
        <v>0.23</v>
      </c>
      <c r="AL49" s="9">
        <v>8.9866955870574194E-2</v>
      </c>
      <c r="AM49" s="9">
        <v>0.47468119161802103</v>
      </c>
      <c r="AN49" s="154"/>
      <c r="AO49" s="154"/>
      <c r="AP49" s="159"/>
      <c r="AQ49" s="174"/>
      <c r="AR49" s="174"/>
      <c r="AS49" s="174"/>
      <c r="AT49" s="174"/>
      <c r="AU49" s="174"/>
    </row>
    <row r="50" spans="1:47">
      <c r="A50">
        <f>1-0.06</f>
        <v>0.94</v>
      </c>
      <c r="B50">
        <v>0</v>
      </c>
      <c r="C50">
        <v>-302.96901622690302</v>
      </c>
      <c r="D50" t="s">
        <v>14</v>
      </c>
      <c r="E50" t="s">
        <v>54</v>
      </c>
      <c r="F50" s="7" t="s">
        <v>10361</v>
      </c>
      <c r="G50" s="7" t="s">
        <v>5196</v>
      </c>
      <c r="H50" t="s">
        <v>9991</v>
      </c>
      <c r="I50" s="18" t="s">
        <v>10354</v>
      </c>
      <c r="J50" s="160"/>
      <c r="K50" t="s">
        <v>12</v>
      </c>
      <c r="L50">
        <v>16</v>
      </c>
      <c r="M50">
        <v>0.06</v>
      </c>
      <c r="N50">
        <v>1.03676375678321E-2</v>
      </c>
      <c r="O50">
        <v>0.28000712130247102</v>
      </c>
      <c r="P50" s="154"/>
      <c r="Q50" s="154"/>
      <c r="R50" s="211"/>
      <c r="S50" s="174"/>
      <c r="T50" s="174"/>
      <c r="U50" s="174"/>
      <c r="V50" s="174"/>
      <c r="W50" s="174"/>
      <c r="Y50" s="9">
        <f>1-0.09</f>
        <v>0.91</v>
      </c>
      <c r="Z50" s="9">
        <v>0</v>
      </c>
      <c r="AA50" s="9">
        <v>-40.873947894879898</v>
      </c>
      <c r="AB50" s="9" t="s">
        <v>13</v>
      </c>
      <c r="AC50" s="9" t="s">
        <v>35</v>
      </c>
      <c r="AD50" s="72" t="s">
        <v>5196</v>
      </c>
      <c r="AE50" s="72" t="s">
        <v>5198</v>
      </c>
      <c r="AF50" s="9" t="s">
        <v>9971</v>
      </c>
      <c r="AG50" s="44" t="s">
        <v>10354</v>
      </c>
      <c r="AH50" s="168" t="s">
        <v>4593</v>
      </c>
      <c r="AI50" s="9" t="s">
        <v>12</v>
      </c>
      <c r="AJ50" s="9">
        <v>5</v>
      </c>
      <c r="AK50" s="9">
        <v>0.09</v>
      </c>
      <c r="AL50" s="9">
        <v>8.6822393793578E-3</v>
      </c>
      <c r="AM50" s="9">
        <v>0.52759338174284498</v>
      </c>
      <c r="AN50" s="154"/>
      <c r="AO50" s="154"/>
      <c r="AP50" s="159" t="s">
        <v>4537</v>
      </c>
      <c r="AQ50" s="192" t="s">
        <v>4448</v>
      </c>
      <c r="AR50" s="192" t="s">
        <v>4448</v>
      </c>
      <c r="AS50" s="192" t="s">
        <v>4448</v>
      </c>
      <c r="AT50" s="192" t="s">
        <v>4448</v>
      </c>
      <c r="AU50" s="174"/>
    </row>
    <row r="51" spans="1:47" ht="16" customHeight="1">
      <c r="A51">
        <v>0.08</v>
      </c>
      <c r="B51">
        <v>0</v>
      </c>
      <c r="C51">
        <v>-34.027204866345997</v>
      </c>
      <c r="D51" t="s">
        <v>13</v>
      </c>
      <c r="E51" t="s">
        <v>55</v>
      </c>
      <c r="F51" s="7" t="s">
        <v>5195</v>
      </c>
      <c r="G51" s="7" t="s">
        <v>5197</v>
      </c>
      <c r="H51" t="s">
        <v>9973</v>
      </c>
      <c r="I51" s="18" t="s">
        <v>10353</v>
      </c>
      <c r="J51" s="159" t="s">
        <v>4595</v>
      </c>
      <c r="K51" t="s">
        <v>12</v>
      </c>
      <c r="L51">
        <v>5</v>
      </c>
      <c r="M51">
        <v>0.08</v>
      </c>
      <c r="N51">
        <v>6.9873875802577102E-3</v>
      </c>
      <c r="O51">
        <v>0.51797788283760904</v>
      </c>
      <c r="P51" s="154"/>
      <c r="Q51" s="154"/>
      <c r="R51" s="184" t="s">
        <v>4568</v>
      </c>
      <c r="S51" s="192" t="s">
        <v>4448</v>
      </c>
      <c r="T51" s="192" t="s">
        <v>4448</v>
      </c>
      <c r="U51" s="192" t="s">
        <v>4448</v>
      </c>
      <c r="V51" s="192" t="s">
        <v>4448</v>
      </c>
      <c r="Y51" s="9">
        <f>1-0.55</f>
        <v>0.44999999999999996</v>
      </c>
      <c r="Z51" s="9">
        <v>0</v>
      </c>
      <c r="AA51" s="9">
        <v>-495.060349075749</v>
      </c>
      <c r="AB51" s="9" t="s">
        <v>14</v>
      </c>
      <c r="AC51" s="9" t="s">
        <v>35</v>
      </c>
      <c r="AD51" s="72" t="s">
        <v>5196</v>
      </c>
      <c r="AE51" s="72" t="s">
        <v>5198</v>
      </c>
      <c r="AF51" s="9" t="s">
        <v>9971</v>
      </c>
      <c r="AG51" s="44" t="s">
        <v>10354</v>
      </c>
      <c r="AH51" s="168"/>
      <c r="AI51" s="9" t="s">
        <v>12</v>
      </c>
      <c r="AJ51" s="9">
        <v>16</v>
      </c>
      <c r="AK51" s="9">
        <v>0.55000000000000004</v>
      </c>
      <c r="AL51" s="9">
        <v>0.32120409674385902</v>
      </c>
      <c r="AM51" s="9">
        <v>0.75943513520269701</v>
      </c>
      <c r="AN51" s="155"/>
      <c r="AO51" s="155"/>
      <c r="AP51" s="159"/>
      <c r="AQ51" s="174"/>
      <c r="AR51" s="174"/>
      <c r="AS51" s="174"/>
      <c r="AT51" s="174"/>
      <c r="AU51" s="212"/>
    </row>
    <row r="52" spans="1:47">
      <c r="A52">
        <v>0.2</v>
      </c>
      <c r="B52">
        <v>0</v>
      </c>
      <c r="C52">
        <v>-532.59819604321797</v>
      </c>
      <c r="D52" t="s">
        <v>14</v>
      </c>
      <c r="E52" t="s">
        <v>55</v>
      </c>
      <c r="F52" s="7" t="s">
        <v>5195</v>
      </c>
      <c r="G52" s="7" t="s">
        <v>5197</v>
      </c>
      <c r="H52" t="s">
        <v>9973</v>
      </c>
      <c r="I52" s="18" t="s">
        <v>10353</v>
      </c>
      <c r="J52" s="159"/>
      <c r="K52" t="s">
        <v>12</v>
      </c>
      <c r="L52">
        <v>16</v>
      </c>
      <c r="M52">
        <v>0.2</v>
      </c>
      <c r="N52">
        <v>7.2742662037866904E-2</v>
      </c>
      <c r="O52">
        <v>0.44342194628279502</v>
      </c>
      <c r="P52" s="154"/>
      <c r="Q52" s="155"/>
      <c r="R52" s="154"/>
      <c r="S52" s="174"/>
      <c r="T52" s="174"/>
      <c r="U52" s="174"/>
      <c r="V52" s="174"/>
      <c r="Y52" s="3"/>
      <c r="Z52" s="3"/>
      <c r="AA52" s="3"/>
      <c r="AB52" s="3"/>
      <c r="AC52" s="3"/>
      <c r="AD52" s="73"/>
      <c r="AE52" s="7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8"/>
      <c r="AQ52" s="8"/>
      <c r="AR52" s="8"/>
      <c r="AS52" s="8"/>
      <c r="AT52" s="8"/>
      <c r="AU52" s="8"/>
    </row>
    <row r="53" spans="1:47">
      <c r="A53" s="3"/>
      <c r="B53" s="3"/>
      <c r="C53" s="3"/>
      <c r="D53" s="3"/>
      <c r="E53" s="3"/>
      <c r="F53" s="73"/>
      <c r="G53" s="73"/>
      <c r="H53" s="3"/>
      <c r="I53" s="3"/>
      <c r="J53" s="3"/>
      <c r="K53" s="3"/>
      <c r="L53" s="3"/>
      <c r="M53" s="3"/>
      <c r="N53" s="3"/>
      <c r="O53" s="3"/>
      <c r="P53" s="3"/>
      <c r="Q53" s="3"/>
      <c r="R53" s="8"/>
      <c r="S53" s="8"/>
      <c r="T53" s="8"/>
      <c r="U53" s="8"/>
      <c r="V53" s="8"/>
      <c r="W53" s="8"/>
      <c r="Y53" s="9">
        <v>0.32</v>
      </c>
      <c r="Z53" s="9">
        <v>0</v>
      </c>
      <c r="AA53" s="9">
        <v>-64.955703306314405</v>
      </c>
      <c r="AB53" s="9" t="s">
        <v>10</v>
      </c>
      <c r="AC53" s="9" t="s">
        <v>25</v>
      </c>
      <c r="AD53" s="72" t="s">
        <v>5198</v>
      </c>
      <c r="AE53" s="72" t="s">
        <v>10365</v>
      </c>
      <c r="AF53" s="9" t="s">
        <v>9992</v>
      </c>
      <c r="AG53" s="9"/>
      <c r="AH53" s="173" t="s">
        <v>4618</v>
      </c>
      <c r="AI53" s="9" t="s">
        <v>12</v>
      </c>
      <c r="AJ53" s="9">
        <v>5</v>
      </c>
      <c r="AK53" s="9">
        <v>0.32</v>
      </c>
      <c r="AL53" s="9">
        <v>8.0937723303772996E-2</v>
      </c>
      <c r="AM53" s="9">
        <v>0.71547596401816904</v>
      </c>
      <c r="AN53" s="158" t="s">
        <v>88</v>
      </c>
      <c r="AO53" s="153">
        <v>3</v>
      </c>
      <c r="AP53" s="186" t="s">
        <v>4537</v>
      </c>
      <c r="AQ53" s="184" t="s">
        <v>4448</v>
      </c>
      <c r="AR53" s="184" t="s">
        <v>4448</v>
      </c>
      <c r="AS53" s="184" t="s">
        <v>4448</v>
      </c>
      <c r="AT53" s="184" t="s">
        <v>4448</v>
      </c>
      <c r="AU53" s="192"/>
    </row>
    <row r="54" spans="1:47" ht="16" customHeight="1">
      <c r="A54">
        <v>0.36</v>
      </c>
      <c r="B54">
        <v>0</v>
      </c>
      <c r="C54">
        <v>-97.381519080703896</v>
      </c>
      <c r="D54" t="s">
        <v>10</v>
      </c>
      <c r="E54" t="s">
        <v>30</v>
      </c>
      <c r="F54" s="7" t="s">
        <v>5196</v>
      </c>
      <c r="G54" s="7" t="s">
        <v>10358</v>
      </c>
      <c r="H54" t="s">
        <v>9977</v>
      </c>
      <c r="I54" s="18" t="s">
        <v>10353</v>
      </c>
      <c r="J54" s="159" t="s">
        <v>4599</v>
      </c>
      <c r="K54" t="s">
        <v>12</v>
      </c>
      <c r="L54">
        <v>5</v>
      </c>
      <c r="M54">
        <v>0.36</v>
      </c>
      <c r="N54">
        <v>9.8640099433966205E-2</v>
      </c>
      <c r="O54">
        <v>0.74301499070532195</v>
      </c>
      <c r="P54" s="158" t="s">
        <v>87</v>
      </c>
      <c r="Q54" s="153">
        <v>4</v>
      </c>
      <c r="R54" s="186" t="s">
        <v>4568</v>
      </c>
      <c r="S54" s="192" t="s">
        <v>4448</v>
      </c>
      <c r="T54" s="192" t="s">
        <v>4448</v>
      </c>
      <c r="U54" s="192" t="s">
        <v>4448</v>
      </c>
      <c r="V54" s="192" t="s">
        <v>4448</v>
      </c>
      <c r="Y54" s="9">
        <v>0.02</v>
      </c>
      <c r="Z54" s="9">
        <v>0</v>
      </c>
      <c r="AA54" s="9">
        <v>-33.436100584067702</v>
      </c>
      <c r="AB54" s="9" t="s">
        <v>13</v>
      </c>
      <c r="AC54" s="9" t="s">
        <v>25</v>
      </c>
      <c r="AD54" s="72" t="s">
        <v>5198</v>
      </c>
      <c r="AE54" s="72" t="s">
        <v>10365</v>
      </c>
      <c r="AF54" s="9" t="s">
        <v>9992</v>
      </c>
      <c r="AG54" s="9"/>
      <c r="AH54" s="168"/>
      <c r="AI54" s="9" t="s">
        <v>12</v>
      </c>
      <c r="AJ54" s="9">
        <v>7</v>
      </c>
      <c r="AK54" s="9">
        <v>0.02</v>
      </c>
      <c r="AL54" s="45">
        <v>6.8058954580166103E-4</v>
      </c>
      <c r="AM54" s="9">
        <v>0.37947662811821797</v>
      </c>
      <c r="AN54" s="159"/>
      <c r="AO54" s="154"/>
      <c r="AP54" s="159"/>
      <c r="AQ54" s="154"/>
      <c r="AR54" s="154"/>
      <c r="AS54" s="154"/>
      <c r="AT54" s="154"/>
      <c r="AU54" s="174"/>
    </row>
    <row r="55" spans="1:47">
      <c r="A55">
        <v>0.67</v>
      </c>
      <c r="B55">
        <v>0</v>
      </c>
      <c r="C55">
        <v>-35.519274695338602</v>
      </c>
      <c r="D55" t="s">
        <v>13</v>
      </c>
      <c r="E55" t="s">
        <v>30</v>
      </c>
      <c r="F55" s="7" t="s">
        <v>5196</v>
      </c>
      <c r="G55" s="7" t="s">
        <v>10358</v>
      </c>
      <c r="H55" t="s">
        <v>9977</v>
      </c>
      <c r="I55" s="18" t="s">
        <v>10353</v>
      </c>
      <c r="J55" s="159"/>
      <c r="K55" t="s">
        <v>12</v>
      </c>
      <c r="L55">
        <v>5</v>
      </c>
      <c r="M55">
        <v>0.67</v>
      </c>
      <c r="N55">
        <v>0.27751646442487798</v>
      </c>
      <c r="O55">
        <v>0.914759497548842</v>
      </c>
      <c r="P55" s="159"/>
      <c r="Q55" s="154"/>
      <c r="R55" s="159"/>
      <c r="S55" s="174"/>
      <c r="T55" s="174"/>
      <c r="U55" s="174"/>
      <c r="V55" s="174"/>
      <c r="Y55" s="9">
        <v>0.65</v>
      </c>
      <c r="Z55" s="9">
        <v>0</v>
      </c>
      <c r="AA55" s="9">
        <v>-590.24162882631799</v>
      </c>
      <c r="AB55" s="9" t="s">
        <v>14</v>
      </c>
      <c r="AC55" s="9" t="s">
        <v>25</v>
      </c>
      <c r="AD55" s="72" t="s">
        <v>5198</v>
      </c>
      <c r="AE55" s="72" t="s">
        <v>10365</v>
      </c>
      <c r="AF55" s="9" t="s">
        <v>9992</v>
      </c>
      <c r="AG55" s="9"/>
      <c r="AH55" s="168"/>
      <c r="AI55" s="9" t="s">
        <v>12</v>
      </c>
      <c r="AJ55" s="9">
        <v>16</v>
      </c>
      <c r="AK55" s="9">
        <v>0.65</v>
      </c>
      <c r="AL55" s="9">
        <v>0.40908828404715403</v>
      </c>
      <c r="AM55" s="9">
        <v>0.83282941179251502</v>
      </c>
      <c r="AN55" s="159"/>
      <c r="AO55" s="154"/>
      <c r="AP55" s="159"/>
      <c r="AQ55" s="154"/>
      <c r="AR55" s="154"/>
      <c r="AS55" s="154"/>
      <c r="AT55" s="154"/>
      <c r="AU55" s="174"/>
    </row>
    <row r="56" spans="1:47">
      <c r="A56">
        <v>0.32</v>
      </c>
      <c r="B56">
        <v>0</v>
      </c>
      <c r="C56">
        <v>-732.41488169770298</v>
      </c>
      <c r="D56" t="s">
        <v>14</v>
      </c>
      <c r="E56" t="s">
        <v>30</v>
      </c>
      <c r="F56" s="7" t="s">
        <v>5196</v>
      </c>
      <c r="G56" s="7" t="s">
        <v>10358</v>
      </c>
      <c r="H56" t="s">
        <v>9977</v>
      </c>
      <c r="I56" s="18" t="s">
        <v>10353</v>
      </c>
      <c r="J56" s="159"/>
      <c r="K56" t="s">
        <v>12</v>
      </c>
      <c r="L56">
        <v>16</v>
      </c>
      <c r="M56">
        <v>0.32</v>
      </c>
      <c r="N56">
        <v>0.14665833863345201</v>
      </c>
      <c r="O56">
        <v>0.56304042635894402</v>
      </c>
      <c r="P56" s="159"/>
      <c r="Q56" s="154"/>
      <c r="R56" s="159"/>
      <c r="S56" s="174"/>
      <c r="T56" s="174"/>
      <c r="U56" s="174"/>
      <c r="V56" s="174"/>
      <c r="Y56">
        <v>0.11</v>
      </c>
      <c r="Z56">
        <v>0</v>
      </c>
      <c r="AA56">
        <v>-112.850187865609</v>
      </c>
      <c r="AB56" t="s">
        <v>10</v>
      </c>
      <c r="AC56" t="s">
        <v>39</v>
      </c>
      <c r="AD56" s="7" t="s">
        <v>5197</v>
      </c>
      <c r="AE56" s="7" t="s">
        <v>5198</v>
      </c>
      <c r="AF56" t="s">
        <v>9993</v>
      </c>
      <c r="AH56" s="159" t="s">
        <v>4619</v>
      </c>
      <c r="AI56" t="s">
        <v>12</v>
      </c>
      <c r="AJ56">
        <v>6</v>
      </c>
      <c r="AK56">
        <v>0.11</v>
      </c>
      <c r="AL56">
        <v>1.44647309376682E-2</v>
      </c>
      <c r="AM56">
        <v>0.50999601362601998</v>
      </c>
      <c r="AN56" s="159"/>
      <c r="AO56" s="154"/>
      <c r="AP56" s="184" t="s">
        <v>4568</v>
      </c>
      <c r="AQ56" s="184" t="s">
        <v>4448</v>
      </c>
      <c r="AR56" s="184" t="s">
        <v>4448</v>
      </c>
      <c r="AS56" s="184" t="s">
        <v>4448</v>
      </c>
      <c r="AT56" s="184" t="s">
        <v>4448</v>
      </c>
      <c r="AU56" s="192"/>
    </row>
    <row r="57" spans="1:47">
      <c r="A57">
        <v>0.45</v>
      </c>
      <c r="B57">
        <v>0</v>
      </c>
      <c r="C57">
        <v>-163.74110638914601</v>
      </c>
      <c r="D57" t="s">
        <v>10</v>
      </c>
      <c r="E57" t="s">
        <v>53</v>
      </c>
      <c r="F57" s="7" t="s">
        <v>5195</v>
      </c>
      <c r="G57" s="7" t="s">
        <v>5198</v>
      </c>
      <c r="H57" t="s">
        <v>9978</v>
      </c>
      <c r="I57" s="18" t="s">
        <v>10353</v>
      </c>
      <c r="J57" s="159" t="s">
        <v>4600</v>
      </c>
      <c r="K57" t="s">
        <v>12</v>
      </c>
      <c r="L57">
        <v>5</v>
      </c>
      <c r="M57">
        <v>0.45</v>
      </c>
      <c r="N57">
        <v>0.143080931366352</v>
      </c>
      <c r="O57">
        <v>0.80036731511196402</v>
      </c>
      <c r="P57" s="159"/>
      <c r="Q57" s="154"/>
      <c r="R57" s="186" t="s">
        <v>4568</v>
      </c>
      <c r="S57" s="192" t="s">
        <v>4463</v>
      </c>
      <c r="T57" s="192" t="s">
        <v>4464</v>
      </c>
      <c r="U57" s="192" t="s">
        <v>4439</v>
      </c>
      <c r="V57" s="192" t="s">
        <v>4448</v>
      </c>
      <c r="Y57">
        <v>7.0000000000000007E-2</v>
      </c>
      <c r="Z57">
        <v>0</v>
      </c>
      <c r="AA57">
        <v>-62.673343727481502</v>
      </c>
      <c r="AB57" t="s">
        <v>13</v>
      </c>
      <c r="AC57" t="s">
        <v>39</v>
      </c>
      <c r="AD57" s="7" t="s">
        <v>5197</v>
      </c>
      <c r="AE57" s="7" t="s">
        <v>5198</v>
      </c>
      <c r="AF57" t="s">
        <v>9993</v>
      </c>
      <c r="AH57" s="159"/>
      <c r="AI57" t="s">
        <v>12</v>
      </c>
      <c r="AJ57">
        <v>7</v>
      </c>
      <c r="AK57">
        <v>7.0000000000000007E-2</v>
      </c>
      <c r="AL57">
        <v>7.23162223975216E-3</v>
      </c>
      <c r="AM57">
        <v>0.437492551917598</v>
      </c>
      <c r="AN57" s="159"/>
      <c r="AO57" s="154"/>
      <c r="AP57" s="154"/>
      <c r="AQ57" s="154"/>
      <c r="AR57" s="154"/>
      <c r="AS57" s="154"/>
      <c r="AT57" s="154"/>
      <c r="AU57" s="174"/>
    </row>
    <row r="58" spans="1:47">
      <c r="A58">
        <v>0.61</v>
      </c>
      <c r="B58">
        <v>0</v>
      </c>
      <c r="C58">
        <v>-106.213993081027</v>
      </c>
      <c r="D58" t="s">
        <v>13</v>
      </c>
      <c r="E58" t="s">
        <v>53</v>
      </c>
      <c r="F58" s="7" t="s">
        <v>5195</v>
      </c>
      <c r="G58" s="7" t="s">
        <v>5198</v>
      </c>
      <c r="H58" t="s">
        <v>9978</v>
      </c>
      <c r="I58" s="18" t="s">
        <v>10353</v>
      </c>
      <c r="J58" s="159"/>
      <c r="K58" t="s">
        <v>12</v>
      </c>
      <c r="L58">
        <v>6</v>
      </c>
      <c r="M58">
        <v>0.61</v>
      </c>
      <c r="N58">
        <v>0.25932292636609899</v>
      </c>
      <c r="O58">
        <v>0.87480353029542401</v>
      </c>
      <c r="P58" s="159"/>
      <c r="Q58" s="154"/>
      <c r="R58" s="159"/>
      <c r="S58" s="174"/>
      <c r="T58" s="174"/>
      <c r="U58" s="174"/>
      <c r="V58" s="174"/>
      <c r="Y58" s="2">
        <v>0.24</v>
      </c>
      <c r="Z58" s="2">
        <v>0</v>
      </c>
      <c r="AA58" s="2">
        <v>-588.09296187819496</v>
      </c>
      <c r="AB58" s="2" t="s">
        <v>14</v>
      </c>
      <c r="AC58" s="2" t="s">
        <v>39</v>
      </c>
      <c r="AD58" s="7" t="s">
        <v>5197</v>
      </c>
      <c r="AE58" s="7" t="s">
        <v>5198</v>
      </c>
      <c r="AF58" t="s">
        <v>9993</v>
      </c>
      <c r="AH58" s="159"/>
      <c r="AI58" s="2" t="s">
        <v>12</v>
      </c>
      <c r="AJ58" s="2">
        <v>16</v>
      </c>
      <c r="AK58" s="2">
        <v>0.24</v>
      </c>
      <c r="AL58" s="2">
        <v>9.5792488470350406E-2</v>
      </c>
      <c r="AM58" s="2">
        <v>0.48488350540755598</v>
      </c>
      <c r="AN58" s="159"/>
      <c r="AO58" s="154"/>
      <c r="AP58" s="154"/>
      <c r="AQ58" s="154"/>
      <c r="AR58" s="154"/>
      <c r="AS58" s="154"/>
      <c r="AT58" s="154"/>
      <c r="AU58" s="174"/>
    </row>
    <row r="59" spans="1:47">
      <c r="A59">
        <v>0.32</v>
      </c>
      <c r="B59">
        <v>0</v>
      </c>
      <c r="C59">
        <v>-752.00506217273903</v>
      </c>
      <c r="D59" t="s">
        <v>14</v>
      </c>
      <c r="E59" t="s">
        <v>53</v>
      </c>
      <c r="F59" s="7" t="s">
        <v>5195</v>
      </c>
      <c r="G59" s="7" t="s">
        <v>5198</v>
      </c>
      <c r="H59" t="s">
        <v>9978</v>
      </c>
      <c r="I59" s="18" t="s">
        <v>10353</v>
      </c>
      <c r="J59" s="159"/>
      <c r="K59" t="s">
        <v>12</v>
      </c>
      <c r="L59">
        <v>16</v>
      </c>
      <c r="M59">
        <v>0.32</v>
      </c>
      <c r="N59">
        <v>0.14665833863345201</v>
      </c>
      <c r="O59">
        <v>0.56304042635894402</v>
      </c>
      <c r="P59" s="159"/>
      <c r="Q59" s="154"/>
      <c r="R59" s="159"/>
      <c r="S59" s="174"/>
      <c r="T59" s="174"/>
      <c r="U59" s="174"/>
      <c r="V59" s="174"/>
      <c r="Y59">
        <f>1-0.28</f>
        <v>0.72</v>
      </c>
      <c r="Z59">
        <v>0</v>
      </c>
      <c r="AA59">
        <v>-110.65485525123199</v>
      </c>
      <c r="AB59" t="s">
        <v>10</v>
      </c>
      <c r="AC59" t="s">
        <v>18</v>
      </c>
      <c r="AD59" s="7" t="s">
        <v>5195</v>
      </c>
      <c r="AE59" s="7" t="s">
        <v>10366</v>
      </c>
      <c r="AF59" t="s">
        <v>9976</v>
      </c>
      <c r="AG59" s="18" t="s">
        <v>10354</v>
      </c>
      <c r="AH59" s="158" t="s">
        <v>4598</v>
      </c>
      <c r="AI59" t="s">
        <v>12</v>
      </c>
      <c r="AJ59">
        <v>5</v>
      </c>
      <c r="AK59">
        <v>0.28000000000000003</v>
      </c>
      <c r="AL59">
        <v>6.4574284775827495E-2</v>
      </c>
      <c r="AM59">
        <v>0.686597999728769</v>
      </c>
      <c r="AN59" s="159"/>
      <c r="AO59" s="154"/>
      <c r="AP59" s="186" t="s">
        <v>4568</v>
      </c>
      <c r="AQ59" s="192" t="s">
        <v>4448</v>
      </c>
      <c r="AR59" s="192" t="s">
        <v>4448</v>
      </c>
      <c r="AS59" s="192" t="s">
        <v>4448</v>
      </c>
      <c r="AT59" s="192" t="s">
        <v>4448</v>
      </c>
      <c r="AU59" s="174"/>
    </row>
    <row r="60" spans="1:47">
      <c r="A60">
        <v>0.43</v>
      </c>
      <c r="B60">
        <v>0</v>
      </c>
      <c r="C60">
        <v>-174.96274498446999</v>
      </c>
      <c r="D60" t="s">
        <v>10</v>
      </c>
      <c r="E60" t="s">
        <v>61</v>
      </c>
      <c r="F60" s="7" t="s">
        <v>5196</v>
      </c>
      <c r="G60" s="7" t="s">
        <v>5198</v>
      </c>
      <c r="H60" t="s">
        <v>9979</v>
      </c>
      <c r="I60" s="18" t="s">
        <v>10353</v>
      </c>
      <c r="J60" s="159" t="s">
        <v>4601</v>
      </c>
      <c r="K60" t="s">
        <v>12</v>
      </c>
      <c r="L60">
        <v>6</v>
      </c>
      <c r="M60">
        <v>0.43</v>
      </c>
      <c r="N60">
        <v>0.146811722175092</v>
      </c>
      <c r="O60">
        <v>0.76783507813120999</v>
      </c>
      <c r="P60" s="159"/>
      <c r="Q60" s="154"/>
      <c r="R60" s="186" t="s">
        <v>4568</v>
      </c>
      <c r="S60" s="192" t="s">
        <v>4448</v>
      </c>
      <c r="T60" s="192" t="s">
        <v>4448</v>
      </c>
      <c r="U60" s="192" t="s">
        <v>4448</v>
      </c>
      <c r="V60" s="192" t="s">
        <v>4448</v>
      </c>
      <c r="Y60">
        <f>1-0.53</f>
        <v>0.47</v>
      </c>
      <c r="Z60">
        <v>0</v>
      </c>
      <c r="AA60">
        <v>-65.8704477678572</v>
      </c>
      <c r="AB60" t="s">
        <v>13</v>
      </c>
      <c r="AC60" t="s">
        <v>18</v>
      </c>
      <c r="AD60" s="7" t="s">
        <v>5195</v>
      </c>
      <c r="AE60" s="7" t="s">
        <v>10366</v>
      </c>
      <c r="AF60" t="s">
        <v>9976</v>
      </c>
      <c r="AG60" s="18" t="s">
        <v>10354</v>
      </c>
      <c r="AH60" s="159"/>
      <c r="AI60" t="s">
        <v>12</v>
      </c>
      <c r="AJ60">
        <v>6</v>
      </c>
      <c r="AK60">
        <v>0.53</v>
      </c>
      <c r="AL60">
        <v>0.206249275479993</v>
      </c>
      <c r="AM60">
        <v>0.83033066724587601</v>
      </c>
      <c r="AN60" s="159"/>
      <c r="AO60" s="154"/>
      <c r="AP60" s="159"/>
      <c r="AQ60" s="174"/>
      <c r="AR60" s="174"/>
      <c r="AS60" s="174"/>
      <c r="AT60" s="174"/>
      <c r="AU60" s="174"/>
    </row>
    <row r="61" spans="1:47">
      <c r="A61">
        <v>0.53</v>
      </c>
      <c r="B61">
        <v>0</v>
      </c>
      <c r="C61">
        <v>-101.542499522203</v>
      </c>
      <c r="D61" t="s">
        <v>13</v>
      </c>
      <c r="E61" t="s">
        <v>61</v>
      </c>
      <c r="F61" s="7" t="s">
        <v>5196</v>
      </c>
      <c r="G61" s="7" t="s">
        <v>5198</v>
      </c>
      <c r="H61" t="s">
        <v>9979</v>
      </c>
      <c r="I61" s="18" t="s">
        <v>10353</v>
      </c>
      <c r="J61" s="159"/>
      <c r="K61" t="s">
        <v>12</v>
      </c>
      <c r="L61">
        <v>7</v>
      </c>
      <c r="M61">
        <v>0.53</v>
      </c>
      <c r="N61">
        <v>0.222087886965213</v>
      </c>
      <c r="O61">
        <v>0.81665228693078395</v>
      </c>
      <c r="P61" s="159"/>
      <c r="Q61" s="154"/>
      <c r="R61" s="159"/>
      <c r="S61" s="174"/>
      <c r="T61" s="174"/>
      <c r="U61" s="174"/>
      <c r="V61" s="174"/>
      <c r="Y61">
        <f>1-0.26</f>
        <v>0.74</v>
      </c>
      <c r="Z61">
        <v>0</v>
      </c>
      <c r="AA61">
        <v>-640.64404728054399</v>
      </c>
      <c r="AB61" t="s">
        <v>14</v>
      </c>
      <c r="AC61" t="s">
        <v>18</v>
      </c>
      <c r="AD61" s="7" t="s">
        <v>5195</v>
      </c>
      <c r="AE61" s="7" t="s">
        <v>10366</v>
      </c>
      <c r="AF61" t="s">
        <v>9976</v>
      </c>
      <c r="AG61" s="18" t="s">
        <v>10354</v>
      </c>
      <c r="AH61" s="159"/>
      <c r="AI61" t="s">
        <v>12</v>
      </c>
      <c r="AJ61">
        <v>16</v>
      </c>
      <c r="AK61">
        <v>0.26</v>
      </c>
      <c r="AL61">
        <v>0.107948357118529</v>
      </c>
      <c r="AM61">
        <v>0.50498332953799996</v>
      </c>
      <c r="AN61" s="159"/>
      <c r="AO61" s="154"/>
      <c r="AP61" s="159"/>
      <c r="AQ61" s="174"/>
      <c r="AR61" s="174"/>
      <c r="AS61" s="174"/>
      <c r="AT61" s="174"/>
      <c r="AU61" s="174"/>
    </row>
    <row r="62" spans="1:47">
      <c r="A62">
        <v>0.37</v>
      </c>
      <c r="B62">
        <v>0</v>
      </c>
      <c r="C62">
        <v>-988.51450484322595</v>
      </c>
      <c r="D62" t="s">
        <v>14</v>
      </c>
      <c r="E62" t="s">
        <v>61</v>
      </c>
      <c r="F62" s="7" t="s">
        <v>5196</v>
      </c>
      <c r="G62" s="7" t="s">
        <v>5198</v>
      </c>
      <c r="H62" t="s">
        <v>9979</v>
      </c>
      <c r="I62" s="18" t="s">
        <v>10353</v>
      </c>
      <c r="J62" s="159"/>
      <c r="K62" t="s">
        <v>12</v>
      </c>
      <c r="L62">
        <v>16</v>
      </c>
      <c r="M62">
        <v>0.37</v>
      </c>
      <c r="N62">
        <v>0.18124511290142301</v>
      </c>
      <c r="O62">
        <v>0.60909288403753004</v>
      </c>
      <c r="P62" s="159"/>
      <c r="Q62" s="154"/>
      <c r="R62" s="159"/>
      <c r="S62" s="174"/>
      <c r="T62" s="174"/>
      <c r="U62" s="174"/>
      <c r="V62" s="174"/>
    </row>
    <row r="63" spans="1:47">
      <c r="A63" s="9">
        <v>0</v>
      </c>
      <c r="B63" s="9">
        <v>0</v>
      </c>
      <c r="C63" s="9">
        <v>-0.69347317389159902</v>
      </c>
      <c r="D63" s="9" t="s">
        <v>10</v>
      </c>
      <c r="E63" s="9" t="s">
        <v>76</v>
      </c>
      <c r="F63" s="72" t="s">
        <v>5196</v>
      </c>
      <c r="G63" s="72" t="s">
        <v>10358</v>
      </c>
      <c r="H63" s="9" t="s">
        <v>9980</v>
      </c>
      <c r="I63" s="44" t="s">
        <v>10353</v>
      </c>
      <c r="J63" s="168" t="s">
        <v>4602</v>
      </c>
      <c r="K63" s="9" t="s">
        <v>12</v>
      </c>
      <c r="L63" s="9">
        <v>7</v>
      </c>
      <c r="M63" s="9">
        <v>0</v>
      </c>
      <c r="N63" s="9">
        <v>0</v>
      </c>
      <c r="O63" s="9">
        <v>0.35433043506668699</v>
      </c>
      <c r="P63" s="159"/>
      <c r="Q63" s="154"/>
      <c r="R63" s="186" t="s">
        <v>4536</v>
      </c>
      <c r="S63" s="192" t="s">
        <v>4448</v>
      </c>
      <c r="T63" s="192" t="s">
        <v>4448</v>
      </c>
      <c r="U63" s="192" t="s">
        <v>4448</v>
      </c>
      <c r="V63" s="192" t="s">
        <v>4448</v>
      </c>
    </row>
    <row r="64" spans="1:47">
      <c r="A64" s="9">
        <v>0.43</v>
      </c>
      <c r="B64" s="9">
        <v>0</v>
      </c>
      <c r="C64" s="9">
        <v>-30.547034486684701</v>
      </c>
      <c r="D64" s="9" t="s">
        <v>13</v>
      </c>
      <c r="E64" s="9" t="s">
        <v>76</v>
      </c>
      <c r="F64" s="72" t="s">
        <v>5196</v>
      </c>
      <c r="G64" s="72" t="s">
        <v>10358</v>
      </c>
      <c r="H64" s="9" t="s">
        <v>9980</v>
      </c>
      <c r="I64" s="44" t="s">
        <v>10353</v>
      </c>
      <c r="J64" s="168"/>
      <c r="K64" s="9" t="s">
        <v>12</v>
      </c>
      <c r="L64" s="9">
        <v>6</v>
      </c>
      <c r="M64" s="9">
        <v>0.43</v>
      </c>
      <c r="N64" s="9">
        <v>0.146811722175092</v>
      </c>
      <c r="O64" s="9">
        <v>0.76783507813120999</v>
      </c>
      <c r="P64" s="159"/>
      <c r="Q64" s="154"/>
      <c r="R64" s="159"/>
      <c r="S64" s="174"/>
      <c r="T64" s="174"/>
      <c r="U64" s="174"/>
      <c r="V64" s="174"/>
    </row>
    <row r="65" spans="1:23">
      <c r="A65" s="42">
        <v>0.16</v>
      </c>
      <c r="B65" s="42">
        <v>0</v>
      </c>
      <c r="C65" s="42">
        <v>-346.33041040075</v>
      </c>
      <c r="D65" s="42" t="s">
        <v>14</v>
      </c>
      <c r="E65" s="42" t="s">
        <v>76</v>
      </c>
      <c r="F65" s="72" t="s">
        <v>5196</v>
      </c>
      <c r="G65" s="72" t="s">
        <v>10358</v>
      </c>
      <c r="H65" s="9" t="s">
        <v>9980</v>
      </c>
      <c r="I65" s="44" t="s">
        <v>10353</v>
      </c>
      <c r="J65" s="175"/>
      <c r="K65" s="42" t="s">
        <v>12</v>
      </c>
      <c r="L65" s="42">
        <v>17</v>
      </c>
      <c r="M65" s="42">
        <v>0.16</v>
      </c>
      <c r="N65" s="42">
        <v>5.3258436658090401E-2</v>
      </c>
      <c r="O65" s="42">
        <v>0.39207789514792801</v>
      </c>
      <c r="P65" s="160"/>
      <c r="Q65" s="155"/>
      <c r="R65" s="159"/>
      <c r="S65" s="174"/>
      <c r="T65" s="174"/>
      <c r="U65" s="174"/>
      <c r="V65" s="174"/>
    </row>
    <row r="66" spans="1:23">
      <c r="A66" s="3"/>
      <c r="B66" s="3"/>
      <c r="C66" s="3"/>
      <c r="D66" s="3"/>
      <c r="E66" s="3"/>
      <c r="F66" s="73"/>
      <c r="G66" s="73"/>
      <c r="H66" s="3"/>
      <c r="I66" s="3"/>
      <c r="J66" s="3"/>
      <c r="K66" s="3"/>
      <c r="L66" s="3"/>
      <c r="M66" s="3"/>
      <c r="N66" s="3"/>
      <c r="O66" s="3"/>
      <c r="P66" s="3"/>
      <c r="Q66" s="3"/>
      <c r="R66" s="8"/>
      <c r="S66" s="8"/>
      <c r="T66" s="8"/>
      <c r="U66" s="8"/>
      <c r="V66" s="8"/>
      <c r="W66" s="8"/>
    </row>
    <row r="67" spans="1:23">
      <c r="A67" s="9">
        <v>0</v>
      </c>
      <c r="B67" s="9">
        <v>0</v>
      </c>
      <c r="C67" s="9">
        <v>-27.392747461212501</v>
      </c>
      <c r="D67" s="9" t="s">
        <v>10</v>
      </c>
      <c r="E67" s="9" t="s">
        <v>66</v>
      </c>
      <c r="F67" s="72" t="s">
        <v>5196</v>
      </c>
      <c r="G67" s="72" t="s">
        <v>5195</v>
      </c>
      <c r="H67" s="9" t="s">
        <v>9981</v>
      </c>
      <c r="I67" s="44" t="s">
        <v>10353</v>
      </c>
      <c r="J67" s="173" t="s">
        <v>4603</v>
      </c>
      <c r="K67" s="9" t="s">
        <v>12</v>
      </c>
      <c r="L67" s="9">
        <v>7</v>
      </c>
      <c r="M67" s="9">
        <v>0</v>
      </c>
      <c r="N67" s="9">
        <v>0</v>
      </c>
      <c r="O67" s="9">
        <v>0.35433043506668699</v>
      </c>
      <c r="P67" s="158" t="s">
        <v>4538</v>
      </c>
      <c r="Q67" s="176">
        <v>1</v>
      </c>
      <c r="R67" s="186" t="s">
        <v>4537</v>
      </c>
      <c r="S67" s="184" t="s">
        <v>4448</v>
      </c>
      <c r="T67" s="184" t="s">
        <v>4448</v>
      </c>
      <c r="U67" s="184" t="s">
        <v>4448</v>
      </c>
      <c r="V67" s="184" t="s">
        <v>4448</v>
      </c>
    </row>
    <row r="68" spans="1:23">
      <c r="A68" s="9">
        <v>0</v>
      </c>
      <c r="B68" s="9">
        <v>0</v>
      </c>
      <c r="C68" s="9">
        <v>-18.602949444851099</v>
      </c>
      <c r="D68" s="9" t="s">
        <v>13</v>
      </c>
      <c r="E68" s="9" t="s">
        <v>66</v>
      </c>
      <c r="F68" s="72" t="s">
        <v>5196</v>
      </c>
      <c r="G68" s="72" t="s">
        <v>5195</v>
      </c>
      <c r="H68" s="9" t="s">
        <v>9981</v>
      </c>
      <c r="I68" s="44" t="s">
        <v>10353</v>
      </c>
      <c r="J68" s="168"/>
      <c r="K68" s="9" t="s">
        <v>12</v>
      </c>
      <c r="L68" s="9">
        <v>7</v>
      </c>
      <c r="M68" s="9">
        <v>0</v>
      </c>
      <c r="N68" s="9">
        <v>0</v>
      </c>
      <c r="O68" s="9">
        <v>0.35433043506668699</v>
      </c>
      <c r="P68" s="159"/>
      <c r="Q68" s="174"/>
      <c r="R68" s="159"/>
      <c r="S68" s="154"/>
      <c r="T68" s="154"/>
      <c r="U68" s="154"/>
      <c r="V68" s="154"/>
    </row>
    <row r="69" spans="1:23">
      <c r="A69" s="42">
        <v>0.43</v>
      </c>
      <c r="B69" s="42">
        <v>0</v>
      </c>
      <c r="C69" s="42">
        <v>-694.33590504941105</v>
      </c>
      <c r="D69" s="42" t="s">
        <v>14</v>
      </c>
      <c r="E69" s="42" t="s">
        <v>66</v>
      </c>
      <c r="F69" s="72" t="s">
        <v>5196</v>
      </c>
      <c r="G69" s="72" t="s">
        <v>5195</v>
      </c>
      <c r="H69" s="9" t="s">
        <v>9981</v>
      </c>
      <c r="I69" s="44" t="s">
        <v>10353</v>
      </c>
      <c r="J69" s="168"/>
      <c r="K69" s="42" t="s">
        <v>12</v>
      </c>
      <c r="L69" s="42">
        <v>16</v>
      </c>
      <c r="M69" s="42">
        <v>0.43</v>
      </c>
      <c r="N69" s="42">
        <v>0.225293714733492</v>
      </c>
      <c r="O69" s="42">
        <v>0.66181136054132805</v>
      </c>
      <c r="P69" s="159"/>
      <c r="Q69" s="174"/>
      <c r="R69" s="159"/>
      <c r="S69" s="154"/>
      <c r="T69" s="154"/>
      <c r="U69" s="154"/>
      <c r="V69" s="154"/>
    </row>
    <row r="127" spans="16:18">
      <c r="P127" s="15"/>
      <c r="Q127" s="12"/>
      <c r="R127" s="12"/>
    </row>
    <row r="128" spans="16:18">
      <c r="P128" s="15"/>
      <c r="Q128" s="12"/>
      <c r="R128" s="12"/>
    </row>
    <row r="129" spans="16:18">
      <c r="P129" s="15"/>
      <c r="Q129" s="12"/>
      <c r="R129" s="12"/>
    </row>
    <row r="146" ht="16" customHeight="1"/>
  </sheetData>
  <sortState xmlns:xlrd2="http://schemas.microsoft.com/office/spreadsheetml/2017/richdata2" ref="A3:O1043704">
    <sortCondition ref="E67:E1043704"/>
    <sortCondition ref="D67:D1043704"/>
  </sortState>
  <mergeCells count="451">
    <mergeCell ref="AU59:AU61"/>
    <mergeCell ref="AH48:AH49"/>
    <mergeCell ref="AP48:AP49"/>
    <mergeCell ref="AQ48:AQ49"/>
    <mergeCell ref="AR48:AR49"/>
    <mergeCell ref="AS48:AS49"/>
    <mergeCell ref="AT48:AT49"/>
    <mergeCell ref="AU48:AU49"/>
    <mergeCell ref="AN30:AN51"/>
    <mergeCell ref="AO30:AO51"/>
    <mergeCell ref="AU36:AU37"/>
    <mergeCell ref="AU38:AU39"/>
    <mergeCell ref="AU40:AU41"/>
    <mergeCell ref="AU42:AU43"/>
    <mergeCell ref="AU46:AU47"/>
    <mergeCell ref="AU50:AU51"/>
    <mergeCell ref="AQ59:AQ61"/>
    <mergeCell ref="AR59:AR61"/>
    <mergeCell ref="AS59:AS61"/>
    <mergeCell ref="AT59:AT61"/>
    <mergeCell ref="AH38:AH39"/>
    <mergeCell ref="AS34:AS35"/>
    <mergeCell ref="AT34:AT35"/>
    <mergeCell ref="AU34:AU35"/>
    <mergeCell ref="AT21:AT22"/>
    <mergeCell ref="AU21:AU22"/>
    <mergeCell ref="V60:V62"/>
    <mergeCell ref="J49:J50"/>
    <mergeCell ref="Q3:Q20"/>
    <mergeCell ref="Q45:Q52"/>
    <mergeCell ref="Q67:Q69"/>
    <mergeCell ref="AO53:AO61"/>
    <mergeCell ref="AO7:AO28"/>
    <mergeCell ref="V63:V65"/>
    <mergeCell ref="AH46:AH47"/>
    <mergeCell ref="R49:R50"/>
    <mergeCell ref="S49:S50"/>
    <mergeCell ref="T49:T50"/>
    <mergeCell ref="U49:U50"/>
    <mergeCell ref="V49:V50"/>
    <mergeCell ref="W49:W50"/>
    <mergeCell ref="T51:T52"/>
    <mergeCell ref="U51:U52"/>
    <mergeCell ref="V51:V52"/>
    <mergeCell ref="J42:J43"/>
    <mergeCell ref="R42:R43"/>
    <mergeCell ref="S42:S43"/>
    <mergeCell ref="T42:T43"/>
    <mergeCell ref="BP45:BP47"/>
    <mergeCell ref="BQ45:BQ47"/>
    <mergeCell ref="BR45:BR47"/>
    <mergeCell ref="BS45:BS47"/>
    <mergeCell ref="AH56:AH58"/>
    <mergeCell ref="AP56:AP58"/>
    <mergeCell ref="AQ56:AQ58"/>
    <mergeCell ref="AR56:AR58"/>
    <mergeCell ref="AS56:AS58"/>
    <mergeCell ref="AT56:AT58"/>
    <mergeCell ref="AU56:AU58"/>
    <mergeCell ref="BE46:BE47"/>
    <mergeCell ref="AP46:AP47"/>
    <mergeCell ref="AQ46:AQ47"/>
    <mergeCell ref="AR46:AR47"/>
    <mergeCell ref="AS46:AS47"/>
    <mergeCell ref="AT46:AT47"/>
    <mergeCell ref="AR44:AR45"/>
    <mergeCell ref="AS44:AS45"/>
    <mergeCell ref="AT44:AT45"/>
    <mergeCell ref="BN45:BN47"/>
    <mergeCell ref="BO45:BO47"/>
    <mergeCell ref="BN42:BN44"/>
    <mergeCell ref="BO42:BO44"/>
    <mergeCell ref="BP42:BP44"/>
    <mergeCell ref="BQ42:BQ44"/>
    <mergeCell ref="BR42:BR44"/>
    <mergeCell ref="BS42:BS44"/>
    <mergeCell ref="AH53:AH55"/>
    <mergeCell ref="AN53:AN61"/>
    <mergeCell ref="AP53:AP55"/>
    <mergeCell ref="AQ53:AQ55"/>
    <mergeCell ref="AR53:AR55"/>
    <mergeCell ref="AS53:AS55"/>
    <mergeCell ref="AT53:AT55"/>
    <mergeCell ref="AU53:AU55"/>
    <mergeCell ref="AU44:AU45"/>
    <mergeCell ref="AH50:AH51"/>
    <mergeCell ref="AP50:AP51"/>
    <mergeCell ref="AQ50:AQ51"/>
    <mergeCell ref="AR50:AR51"/>
    <mergeCell ref="AS50:AS51"/>
    <mergeCell ref="AT50:AT51"/>
    <mergeCell ref="AP42:AP43"/>
    <mergeCell ref="AQ42:AQ43"/>
    <mergeCell ref="AR42:AR43"/>
    <mergeCell ref="AS42:AS43"/>
    <mergeCell ref="AT42:AT43"/>
    <mergeCell ref="J47:J48"/>
    <mergeCell ref="R47:R48"/>
    <mergeCell ref="S47:S48"/>
    <mergeCell ref="T47:T48"/>
    <mergeCell ref="U47:U48"/>
    <mergeCell ref="V47:V48"/>
    <mergeCell ref="AH44:AH45"/>
    <mergeCell ref="AP44:AP45"/>
    <mergeCell ref="AQ44:AQ45"/>
    <mergeCell ref="P45:P52"/>
    <mergeCell ref="R45:R46"/>
    <mergeCell ref="S45:S46"/>
    <mergeCell ref="T45:T46"/>
    <mergeCell ref="U45:U46"/>
    <mergeCell ref="V45:V46"/>
    <mergeCell ref="W45:W46"/>
    <mergeCell ref="R51:R52"/>
    <mergeCell ref="S51:S52"/>
    <mergeCell ref="J40:J41"/>
    <mergeCell ref="R40:R41"/>
    <mergeCell ref="S40:S41"/>
    <mergeCell ref="T40:T41"/>
    <mergeCell ref="U40:U41"/>
    <mergeCell ref="V40:V41"/>
    <mergeCell ref="AH40:AH41"/>
    <mergeCell ref="AP40:AP41"/>
    <mergeCell ref="AQ40:AQ41"/>
    <mergeCell ref="P22:P43"/>
    <mergeCell ref="Q22:Q43"/>
    <mergeCell ref="R28:R29"/>
    <mergeCell ref="S28:S29"/>
    <mergeCell ref="T28:T29"/>
    <mergeCell ref="U28:U29"/>
    <mergeCell ref="AH42:AH43"/>
    <mergeCell ref="U34:U35"/>
    <mergeCell ref="V34:V35"/>
    <mergeCell ref="AH34:AH35"/>
    <mergeCell ref="U42:U43"/>
    <mergeCell ref="V42:V43"/>
    <mergeCell ref="J38:J39"/>
    <mergeCell ref="R38:R39"/>
    <mergeCell ref="S38:S39"/>
    <mergeCell ref="AP34:AP35"/>
    <mergeCell ref="AQ34:AQ35"/>
    <mergeCell ref="AR34:AR35"/>
    <mergeCell ref="AP38:AP39"/>
    <mergeCell ref="AQ38:AQ39"/>
    <mergeCell ref="AR36:AR37"/>
    <mergeCell ref="AS36:AS37"/>
    <mergeCell ref="AT36:AT37"/>
    <mergeCell ref="J34:J35"/>
    <mergeCell ref="R34:R35"/>
    <mergeCell ref="S34:S35"/>
    <mergeCell ref="T34:T35"/>
    <mergeCell ref="J36:J37"/>
    <mergeCell ref="R36:R37"/>
    <mergeCell ref="S36:S37"/>
    <mergeCell ref="T36:T37"/>
    <mergeCell ref="U36:U37"/>
    <mergeCell ref="V36:V37"/>
    <mergeCell ref="AH36:AH37"/>
    <mergeCell ref="AP36:AP37"/>
    <mergeCell ref="AQ36:AQ37"/>
    <mergeCell ref="AR30:AR31"/>
    <mergeCell ref="J32:J33"/>
    <mergeCell ref="R32:R33"/>
    <mergeCell ref="S32:S33"/>
    <mergeCell ref="T32:T33"/>
    <mergeCell ref="U32:U33"/>
    <mergeCell ref="V32:V33"/>
    <mergeCell ref="AH32:AH33"/>
    <mergeCell ref="AP32:AP33"/>
    <mergeCell ref="AQ32:AQ33"/>
    <mergeCell ref="AR32:AR33"/>
    <mergeCell ref="J30:J31"/>
    <mergeCell ref="R30:R31"/>
    <mergeCell ref="S30:S31"/>
    <mergeCell ref="T30:T31"/>
    <mergeCell ref="U30:U31"/>
    <mergeCell ref="V30:V31"/>
    <mergeCell ref="J22:J23"/>
    <mergeCell ref="R22:R23"/>
    <mergeCell ref="S22:S23"/>
    <mergeCell ref="T22:T23"/>
    <mergeCell ref="U22:U23"/>
    <mergeCell ref="V22:V23"/>
    <mergeCell ref="W22:W23"/>
    <mergeCell ref="AR17:AR18"/>
    <mergeCell ref="AS17:AS18"/>
    <mergeCell ref="AS19:AS20"/>
    <mergeCell ref="P3:P20"/>
    <mergeCell ref="J18:J20"/>
    <mergeCell ref="S6:S8"/>
    <mergeCell ref="U3:U5"/>
    <mergeCell ref="V12:V14"/>
    <mergeCell ref="U15:U17"/>
    <mergeCell ref="V15:V17"/>
    <mergeCell ref="AP3:AP5"/>
    <mergeCell ref="AS21:AS22"/>
    <mergeCell ref="AT17:AT18"/>
    <mergeCell ref="J24:J25"/>
    <mergeCell ref="R24:R25"/>
    <mergeCell ref="S24:S25"/>
    <mergeCell ref="T24:T25"/>
    <mergeCell ref="U24:U25"/>
    <mergeCell ref="V24:V25"/>
    <mergeCell ref="W15:W17"/>
    <mergeCell ref="AH15:AH16"/>
    <mergeCell ref="AP15:AP16"/>
    <mergeCell ref="R18:R20"/>
    <mergeCell ref="S18:S20"/>
    <mergeCell ref="T18:T20"/>
    <mergeCell ref="U18:U20"/>
    <mergeCell ref="V18:V20"/>
    <mergeCell ref="W18:W20"/>
    <mergeCell ref="AH19:AH20"/>
    <mergeCell ref="AP19:AP20"/>
    <mergeCell ref="AH21:AH22"/>
    <mergeCell ref="AP21:AP22"/>
    <mergeCell ref="AQ21:AQ22"/>
    <mergeCell ref="AR21:AR22"/>
    <mergeCell ref="AQ19:AQ20"/>
    <mergeCell ref="AR19:AR20"/>
    <mergeCell ref="AU9:AU10"/>
    <mergeCell ref="AH11:AH12"/>
    <mergeCell ref="AP11:AP12"/>
    <mergeCell ref="AQ11:AQ12"/>
    <mergeCell ref="AR11:AR12"/>
    <mergeCell ref="AS11:AS12"/>
    <mergeCell ref="AT11:AT12"/>
    <mergeCell ref="AH13:AH14"/>
    <mergeCell ref="AP13:AP14"/>
    <mergeCell ref="AQ13:AQ14"/>
    <mergeCell ref="AR13:AR14"/>
    <mergeCell ref="AS13:AS14"/>
    <mergeCell ref="AT13:AT14"/>
    <mergeCell ref="AT9:AT10"/>
    <mergeCell ref="AT19:AT20"/>
    <mergeCell ref="AQ15:AQ16"/>
    <mergeCell ref="AR15:AR16"/>
    <mergeCell ref="AS15:AS16"/>
    <mergeCell ref="AT15:AT16"/>
    <mergeCell ref="AH17:AH18"/>
    <mergeCell ref="AP17:AP18"/>
    <mergeCell ref="AQ17:AQ18"/>
    <mergeCell ref="Y1:AU1"/>
    <mergeCell ref="AN3:AN5"/>
    <mergeCell ref="AO3:AO5"/>
    <mergeCell ref="AH7:AH8"/>
    <mergeCell ref="AN7:AN28"/>
    <mergeCell ref="AP7:AP8"/>
    <mergeCell ref="AQ7:AQ8"/>
    <mergeCell ref="AR7:AR8"/>
    <mergeCell ref="AS7:AS8"/>
    <mergeCell ref="AT7:AT8"/>
    <mergeCell ref="AU7:AU8"/>
    <mergeCell ref="AH9:AH10"/>
    <mergeCell ref="AP9:AP10"/>
    <mergeCell ref="AQ9:AQ10"/>
    <mergeCell ref="AR9:AR10"/>
    <mergeCell ref="AS9:AS10"/>
    <mergeCell ref="A1:W1"/>
    <mergeCell ref="AQ3:AQ5"/>
    <mergeCell ref="AR3:AR5"/>
    <mergeCell ref="AS3:AS5"/>
    <mergeCell ref="AT3:AT5"/>
    <mergeCell ref="R6:R8"/>
    <mergeCell ref="J67:J69"/>
    <mergeCell ref="AH3:AH5"/>
    <mergeCell ref="AH23:AH24"/>
    <mergeCell ref="AH25:AH26"/>
    <mergeCell ref="AH27:AH28"/>
    <mergeCell ref="J51:J52"/>
    <mergeCell ref="J54:J56"/>
    <mergeCell ref="J57:J59"/>
    <mergeCell ref="J60:J62"/>
    <mergeCell ref="J63:J65"/>
    <mergeCell ref="J26:J27"/>
    <mergeCell ref="J28:J29"/>
    <mergeCell ref="J45:J46"/>
    <mergeCell ref="J3:J5"/>
    <mergeCell ref="J6:J8"/>
    <mergeCell ref="J9:J11"/>
    <mergeCell ref="J12:J14"/>
    <mergeCell ref="J15:J17"/>
    <mergeCell ref="S26:S27"/>
    <mergeCell ref="T26:T27"/>
    <mergeCell ref="U26:U27"/>
    <mergeCell ref="V26:V27"/>
    <mergeCell ref="S54:S56"/>
    <mergeCell ref="AX1:BM1"/>
    <mergeCell ref="R3:R5"/>
    <mergeCell ref="BM3:BM47"/>
    <mergeCell ref="W3:W5"/>
    <mergeCell ref="T3:T5"/>
    <mergeCell ref="U6:U8"/>
    <mergeCell ref="S9:S11"/>
    <mergeCell ref="U9:U11"/>
    <mergeCell ref="S12:S14"/>
    <mergeCell ref="T12:T14"/>
    <mergeCell ref="U12:U14"/>
    <mergeCell ref="S15:S17"/>
    <mergeCell ref="T15:T17"/>
    <mergeCell ref="V3:V5"/>
    <mergeCell ref="T6:T8"/>
    <mergeCell ref="V6:V8"/>
    <mergeCell ref="T9:T11"/>
    <mergeCell ref="V9:V11"/>
    <mergeCell ref="S3:S5"/>
    <mergeCell ref="T54:T56"/>
    <mergeCell ref="U54:U56"/>
    <mergeCell ref="S57:S59"/>
    <mergeCell ref="T57:T59"/>
    <mergeCell ref="U57:U59"/>
    <mergeCell ref="S60:S62"/>
    <mergeCell ref="T60:T62"/>
    <mergeCell ref="U60:U62"/>
    <mergeCell ref="V28:V29"/>
    <mergeCell ref="V54:V56"/>
    <mergeCell ref="T38:T39"/>
    <mergeCell ref="U38:U39"/>
    <mergeCell ref="V38:V39"/>
    <mergeCell ref="S67:S69"/>
    <mergeCell ref="T67:T69"/>
    <mergeCell ref="U67:U69"/>
    <mergeCell ref="V67:V69"/>
    <mergeCell ref="AQ23:AQ24"/>
    <mergeCell ref="AR23:AR24"/>
    <mergeCell ref="AS23:AS24"/>
    <mergeCell ref="AT23:AT24"/>
    <mergeCell ref="S63:S65"/>
    <mergeCell ref="T63:T65"/>
    <mergeCell ref="U63:U65"/>
    <mergeCell ref="AS30:AS31"/>
    <mergeCell ref="AT30:AT31"/>
    <mergeCell ref="AS32:AS33"/>
    <mergeCell ref="AT32:AT33"/>
    <mergeCell ref="AH30:AH31"/>
    <mergeCell ref="AP30:AP31"/>
    <mergeCell ref="AQ30:AQ31"/>
    <mergeCell ref="W28:W29"/>
    <mergeCell ref="V57:V59"/>
    <mergeCell ref="AH59:AH61"/>
    <mergeCell ref="AP59:AP61"/>
    <mergeCell ref="AT25:AT26"/>
    <mergeCell ref="AQ27:AQ28"/>
    <mergeCell ref="BO6:BO8"/>
    <mergeCell ref="BP6:BP8"/>
    <mergeCell ref="BQ6:BQ8"/>
    <mergeCell ref="BR6:BR8"/>
    <mergeCell ref="BS6:BS8"/>
    <mergeCell ref="BP3:BP5"/>
    <mergeCell ref="BQ3:BQ5"/>
    <mergeCell ref="BR3:BR5"/>
    <mergeCell ref="BS3:BS5"/>
    <mergeCell ref="BO3:BO5"/>
    <mergeCell ref="BP9:BP11"/>
    <mergeCell ref="BQ9:BQ11"/>
    <mergeCell ref="BR9:BR11"/>
    <mergeCell ref="BS9:BS11"/>
    <mergeCell ref="BO12:BO14"/>
    <mergeCell ref="BP12:BP14"/>
    <mergeCell ref="BQ12:BQ14"/>
    <mergeCell ref="BR12:BR14"/>
    <mergeCell ref="BS12:BS14"/>
    <mergeCell ref="BO9:BO11"/>
    <mergeCell ref="BP15:BP17"/>
    <mergeCell ref="BQ15:BQ17"/>
    <mergeCell ref="BR15:BR17"/>
    <mergeCell ref="BS15:BS17"/>
    <mergeCell ref="BO18:BO20"/>
    <mergeCell ref="BP18:BP20"/>
    <mergeCell ref="BQ18:BQ20"/>
    <mergeCell ref="BR18:BR20"/>
    <mergeCell ref="BS18:BS20"/>
    <mergeCell ref="BO15:BO17"/>
    <mergeCell ref="BR27:BR29"/>
    <mergeCell ref="BS27:BS29"/>
    <mergeCell ref="BO30:BO32"/>
    <mergeCell ref="BP30:BP32"/>
    <mergeCell ref="BQ30:BQ32"/>
    <mergeCell ref="BR30:BR32"/>
    <mergeCell ref="BS30:BS32"/>
    <mergeCell ref="BO27:BO29"/>
    <mergeCell ref="BP21:BP23"/>
    <mergeCell ref="BQ21:BQ23"/>
    <mergeCell ref="BR21:BR23"/>
    <mergeCell ref="BS21:BS23"/>
    <mergeCell ref="BO24:BO26"/>
    <mergeCell ref="BP24:BP26"/>
    <mergeCell ref="BQ24:BQ26"/>
    <mergeCell ref="BR24:BR26"/>
    <mergeCell ref="BS24:BS26"/>
    <mergeCell ref="BO21:BO23"/>
    <mergeCell ref="BR39:BR41"/>
    <mergeCell ref="BS39:BS41"/>
    <mergeCell ref="BP33:BP35"/>
    <mergeCell ref="BQ33:BQ35"/>
    <mergeCell ref="BR33:BR35"/>
    <mergeCell ref="BS33:BS35"/>
    <mergeCell ref="BO36:BO38"/>
    <mergeCell ref="BP36:BP38"/>
    <mergeCell ref="BQ36:BQ38"/>
    <mergeCell ref="BR36:BR38"/>
    <mergeCell ref="BS36:BS38"/>
    <mergeCell ref="BO33:BO35"/>
    <mergeCell ref="AP27:AP28"/>
    <mergeCell ref="AP23:AP24"/>
    <mergeCell ref="AP25:AP26"/>
    <mergeCell ref="AQ25:AQ26"/>
    <mergeCell ref="AR25:AR26"/>
    <mergeCell ref="AS25:AS26"/>
    <mergeCell ref="BO39:BO41"/>
    <mergeCell ref="BP39:BP41"/>
    <mergeCell ref="BQ39:BQ41"/>
    <mergeCell ref="BP27:BP29"/>
    <mergeCell ref="BQ27:BQ29"/>
    <mergeCell ref="AU23:AU24"/>
    <mergeCell ref="BN27:BN29"/>
    <mergeCell ref="AU30:AU31"/>
    <mergeCell ref="AU32:AU33"/>
    <mergeCell ref="AR27:AR28"/>
    <mergeCell ref="AS27:AS28"/>
    <mergeCell ref="AT27:AT28"/>
    <mergeCell ref="AR38:AR39"/>
    <mergeCell ref="AS38:AS39"/>
    <mergeCell ref="AT38:AT39"/>
    <mergeCell ref="AR40:AR41"/>
    <mergeCell ref="AS40:AS41"/>
    <mergeCell ref="AT40:AT41"/>
    <mergeCell ref="BN30:BN32"/>
    <mergeCell ref="BL3:BL47"/>
    <mergeCell ref="BN33:BN35"/>
    <mergeCell ref="BN36:BN38"/>
    <mergeCell ref="BN39:BN41"/>
    <mergeCell ref="BN15:BN17"/>
    <mergeCell ref="BN18:BN20"/>
    <mergeCell ref="BN21:BN23"/>
    <mergeCell ref="BN24:BN26"/>
    <mergeCell ref="BN3:BN5"/>
    <mergeCell ref="BN6:BN8"/>
    <mergeCell ref="BN9:BN11"/>
    <mergeCell ref="BN12:BN14"/>
    <mergeCell ref="R60:R62"/>
    <mergeCell ref="R63:R65"/>
    <mergeCell ref="R67:R69"/>
    <mergeCell ref="P54:P65"/>
    <mergeCell ref="Q54:Q65"/>
    <mergeCell ref="R9:R11"/>
    <mergeCell ref="R12:R14"/>
    <mergeCell ref="R15:R17"/>
    <mergeCell ref="R26:R27"/>
    <mergeCell ref="P67:P69"/>
    <mergeCell ref="R54:R56"/>
    <mergeCell ref="R57:R5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36C-4853-5147-97DD-8129318332B4}">
  <dimension ref="A1:BP8"/>
  <sheetViews>
    <sheetView zoomScale="63" workbookViewId="0">
      <selection activeCell="I12" sqref="I12"/>
    </sheetView>
  </sheetViews>
  <sheetFormatPr baseColWidth="10" defaultColWidth="10.83203125" defaultRowHeight="16"/>
  <cols>
    <col min="8" max="8" width="18.5" bestFit="1" customWidth="1"/>
    <col min="9" max="9" width="26.1640625" customWidth="1"/>
    <col min="16" max="16" width="16.33203125" customWidth="1"/>
    <col min="17" max="17" width="18.5" bestFit="1" customWidth="1"/>
    <col min="28" max="28" width="12" bestFit="1" customWidth="1"/>
    <col min="29" max="30" width="12" style="7" customWidth="1"/>
    <col min="31" max="31" width="14.83203125" customWidth="1"/>
    <col min="32" max="32" width="12.83203125" bestFit="1" customWidth="1"/>
    <col min="33" max="33" width="14.6640625" customWidth="1"/>
    <col min="34" max="34" width="16.33203125" customWidth="1"/>
    <col min="39" max="39" width="22.83203125" customWidth="1"/>
    <col min="40" max="40" width="20.1640625" bestFit="1" customWidth="1"/>
    <col min="41" max="41" width="13.5" customWidth="1"/>
    <col min="42" max="42" width="14.33203125" bestFit="1" customWidth="1"/>
    <col min="43" max="43" width="13.83203125" bestFit="1" customWidth="1"/>
    <col min="44" max="44" width="14.33203125" bestFit="1" customWidth="1"/>
    <col min="45" max="45" width="23" bestFit="1" customWidth="1"/>
    <col min="46" max="46" width="6.83203125" customWidth="1"/>
    <col min="47" max="47" width="5.83203125" customWidth="1"/>
    <col min="48" max="48" width="6.83203125" customWidth="1"/>
    <col min="54" max="55" width="10.83203125" style="7"/>
    <col min="56" max="56" width="24.6640625" customWidth="1"/>
    <col min="62" max="62" width="15" bestFit="1" customWidth="1"/>
    <col min="63" max="63" width="17.1640625" bestFit="1" customWidth="1"/>
    <col min="64" max="64" width="13.6640625" customWidth="1"/>
    <col min="65" max="65" width="14.1640625" customWidth="1"/>
    <col min="66" max="66" width="13.6640625" customWidth="1"/>
    <col min="67" max="67" width="14" customWidth="1"/>
    <col min="68" max="68" width="22" customWidth="1"/>
  </cols>
  <sheetData>
    <row r="1" spans="1:68">
      <c r="A1" s="219" t="s">
        <v>89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X1" s="216" t="s">
        <v>90</v>
      </c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5"/>
      <c r="AU1" s="5"/>
      <c r="AV1" s="5"/>
      <c r="AW1" s="214" t="s">
        <v>91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</row>
    <row r="2" spans="1:68" s="24" customFormat="1" ht="4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9994</v>
      </c>
      <c r="G2" s="71" t="s">
        <v>10355</v>
      </c>
      <c r="H2" s="22" t="s">
        <v>9950</v>
      </c>
      <c r="I2" s="22" t="s">
        <v>10356</v>
      </c>
      <c r="J2" s="68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2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71" t="s">
        <v>9994</v>
      </c>
      <c r="AD2" s="71" t="s">
        <v>10355</v>
      </c>
      <c r="AE2" s="22" t="s">
        <v>9950</v>
      </c>
      <c r="AF2" s="22" t="s">
        <v>10356</v>
      </c>
      <c r="AG2" s="68" t="s">
        <v>4570</v>
      </c>
      <c r="AH2" s="22" t="s">
        <v>5</v>
      </c>
      <c r="AI2" s="22" t="s">
        <v>6</v>
      </c>
      <c r="AJ2" s="22" t="s">
        <v>7</v>
      </c>
      <c r="AK2" s="22" t="s">
        <v>8</v>
      </c>
      <c r="AL2" s="22" t="s">
        <v>9</v>
      </c>
      <c r="AM2" s="22" t="s">
        <v>81</v>
      </c>
      <c r="AN2" s="22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2" t="s">
        <v>93</v>
      </c>
      <c r="AW2" s="22" t="s">
        <v>0</v>
      </c>
      <c r="AX2" s="22" t="s">
        <v>1</v>
      </c>
      <c r="AY2" s="22" t="s">
        <v>2</v>
      </c>
      <c r="AZ2" s="22" t="s">
        <v>3</v>
      </c>
      <c r="BA2" s="22" t="s">
        <v>4</v>
      </c>
      <c r="BB2" s="71" t="s">
        <v>9994</v>
      </c>
      <c r="BC2" s="71" t="s">
        <v>10355</v>
      </c>
      <c r="BD2" s="22" t="s">
        <v>9950</v>
      </c>
      <c r="BE2" s="22" t="s">
        <v>5</v>
      </c>
      <c r="BF2" s="22" t="s">
        <v>6</v>
      </c>
      <c r="BG2" s="22" t="s">
        <v>7</v>
      </c>
      <c r="BH2" s="22" t="s">
        <v>8</v>
      </c>
      <c r="BI2" s="22" t="s">
        <v>9</v>
      </c>
      <c r="BJ2" s="22" t="s">
        <v>81</v>
      </c>
      <c r="BK2" s="22" t="s">
        <v>92</v>
      </c>
      <c r="BL2" s="20" t="s">
        <v>4435</v>
      </c>
      <c r="BM2" s="20" t="s">
        <v>4437</v>
      </c>
      <c r="BN2" s="20" t="s">
        <v>4436</v>
      </c>
      <c r="BO2" s="20" t="s">
        <v>4438</v>
      </c>
      <c r="BP2" s="22" t="s">
        <v>93</v>
      </c>
    </row>
    <row r="3" spans="1:68" ht="16" customHeight="1">
      <c r="A3" s="9">
        <f>1-0.35</f>
        <v>0.65</v>
      </c>
      <c r="B3" s="9">
        <v>0</v>
      </c>
      <c r="C3" s="9">
        <v>-109.40712634026301</v>
      </c>
      <c r="D3" s="9" t="s">
        <v>10</v>
      </c>
      <c r="E3" s="9" t="s">
        <v>96</v>
      </c>
      <c r="F3" s="72" t="s">
        <v>10365</v>
      </c>
      <c r="G3" s="74" t="s">
        <v>5197</v>
      </c>
      <c r="H3" s="9" t="s">
        <v>10008</v>
      </c>
      <c r="I3" s="44" t="s">
        <v>10354</v>
      </c>
      <c r="J3" s="168" t="s">
        <v>4621</v>
      </c>
      <c r="K3" s="9" t="s">
        <v>95</v>
      </c>
      <c r="L3" s="9">
        <v>7</v>
      </c>
      <c r="M3" s="9">
        <v>0.35</v>
      </c>
      <c r="N3" s="9">
        <v>0.114298305499899</v>
      </c>
      <c r="O3" s="9">
        <v>0.69200082502010596</v>
      </c>
      <c r="P3" s="158" t="s">
        <v>10379</v>
      </c>
      <c r="Q3" s="186" t="s">
        <v>4537</v>
      </c>
      <c r="R3" s="153" t="s">
        <v>4448</v>
      </c>
      <c r="S3" s="153" t="s">
        <v>4448</v>
      </c>
      <c r="T3" s="153" t="s">
        <v>4448</v>
      </c>
      <c r="U3" s="153" t="s">
        <v>4448</v>
      </c>
      <c r="V3" s="153"/>
      <c r="X3" s="9">
        <v>0.15</v>
      </c>
      <c r="Y3" s="9">
        <v>0</v>
      </c>
      <c r="Z3" s="9">
        <v>-77.779984747971696</v>
      </c>
      <c r="AA3" s="9" t="s">
        <v>10</v>
      </c>
      <c r="AB3" s="9" t="s">
        <v>97</v>
      </c>
      <c r="AC3" s="74" t="s">
        <v>5197</v>
      </c>
      <c r="AD3" s="74" t="s">
        <v>5196</v>
      </c>
      <c r="AE3" s="74"/>
      <c r="AF3" s="74"/>
      <c r="AG3" s="173" t="s">
        <v>4620</v>
      </c>
      <c r="AH3" s="9" t="s">
        <v>95</v>
      </c>
      <c r="AI3" s="9">
        <v>5</v>
      </c>
      <c r="AJ3" s="9">
        <v>0.15</v>
      </c>
      <c r="AK3" s="9">
        <v>2.1852065792031899E-2</v>
      </c>
      <c r="AL3" s="9">
        <v>0.58228565955619005</v>
      </c>
      <c r="AM3" s="158" t="s">
        <v>88</v>
      </c>
      <c r="AN3" s="186" t="s">
        <v>4553</v>
      </c>
      <c r="AO3" s="153" t="s">
        <v>4455</v>
      </c>
      <c r="AP3" s="153" t="s">
        <v>4488</v>
      </c>
      <c r="AQ3" s="153" t="s">
        <v>4479</v>
      </c>
      <c r="AR3" s="153" t="s">
        <v>4489</v>
      </c>
      <c r="AS3" s="153"/>
      <c r="AW3">
        <v>0</v>
      </c>
      <c r="AX3">
        <v>0</v>
      </c>
      <c r="AY3">
        <v>-7.1759397994000196</v>
      </c>
      <c r="AZ3" t="s">
        <v>14</v>
      </c>
      <c r="BA3" t="s">
        <v>98</v>
      </c>
      <c r="BB3" s="7" t="s">
        <v>5198</v>
      </c>
      <c r="BC3" s="7" t="s">
        <v>5196</v>
      </c>
      <c r="BD3" t="s">
        <v>10009</v>
      </c>
      <c r="BE3" t="s">
        <v>95</v>
      </c>
      <c r="BF3">
        <v>16</v>
      </c>
      <c r="BG3">
        <v>0</v>
      </c>
      <c r="BH3">
        <v>0</v>
      </c>
      <c r="BI3">
        <v>0.193607680534436</v>
      </c>
    </row>
    <row r="4" spans="1:68" ht="16" customHeight="1">
      <c r="A4" s="9">
        <f>1-0.08</f>
        <v>0.92</v>
      </c>
      <c r="B4" s="9">
        <v>0</v>
      </c>
      <c r="C4" s="9">
        <v>-44.303508508891298</v>
      </c>
      <c r="D4" s="9" t="s">
        <v>13</v>
      </c>
      <c r="E4" s="9" t="s">
        <v>96</v>
      </c>
      <c r="F4" s="72" t="s">
        <v>10365</v>
      </c>
      <c r="G4" s="74" t="s">
        <v>5197</v>
      </c>
      <c r="H4" s="9" t="s">
        <v>10008</v>
      </c>
      <c r="I4" s="44" t="s">
        <v>10354</v>
      </c>
      <c r="J4" s="168"/>
      <c r="K4" s="9" t="s">
        <v>95</v>
      </c>
      <c r="L4" s="9">
        <v>7</v>
      </c>
      <c r="M4" s="9">
        <v>0.08</v>
      </c>
      <c r="N4" s="9">
        <v>9.2151622807254401E-3</v>
      </c>
      <c r="O4" s="9">
        <v>0.44842240317529097</v>
      </c>
      <c r="P4" s="159"/>
      <c r="Q4" s="159"/>
      <c r="R4" s="154"/>
      <c r="S4" s="154"/>
      <c r="T4" s="154"/>
      <c r="U4" s="154"/>
      <c r="V4" s="154"/>
      <c r="X4" s="9">
        <v>0.02</v>
      </c>
      <c r="Y4" s="9">
        <v>0</v>
      </c>
      <c r="Z4" s="9">
        <v>-32.6735900129448</v>
      </c>
      <c r="AA4" s="9" t="s">
        <v>13</v>
      </c>
      <c r="AB4" s="9" t="s">
        <v>97</v>
      </c>
      <c r="AC4" s="167"/>
      <c r="AD4" s="74" t="s">
        <v>5196</v>
      </c>
      <c r="AE4" s="167" t="s">
        <v>4448</v>
      </c>
      <c r="AF4" s="72"/>
      <c r="AG4" s="168"/>
      <c r="AH4" s="9" t="s">
        <v>95</v>
      </c>
      <c r="AI4" s="9">
        <v>6</v>
      </c>
      <c r="AJ4" s="9">
        <v>0.02</v>
      </c>
      <c r="AK4" s="45">
        <v>5.8886116581687096E-4</v>
      </c>
      <c r="AL4" s="9">
        <v>0.41413205522026098</v>
      </c>
      <c r="AM4" s="159"/>
      <c r="AN4" s="159"/>
      <c r="AO4" s="154"/>
      <c r="AP4" s="154"/>
      <c r="AQ4" s="154"/>
      <c r="AR4" s="154"/>
      <c r="AS4" s="154"/>
      <c r="AW4">
        <v>0</v>
      </c>
      <c r="AX4">
        <v>0</v>
      </c>
      <c r="AY4">
        <v>-7.0151344257439998</v>
      </c>
      <c r="AZ4" t="s">
        <v>14</v>
      </c>
      <c r="BA4" t="s">
        <v>99</v>
      </c>
      <c r="BB4" s="7" t="s">
        <v>5198</v>
      </c>
      <c r="BC4" s="7" t="s">
        <v>5196</v>
      </c>
      <c r="BD4" t="s">
        <v>10010</v>
      </c>
      <c r="BE4" t="s">
        <v>95</v>
      </c>
      <c r="BF4">
        <v>16</v>
      </c>
      <c r="BG4">
        <v>0</v>
      </c>
      <c r="BH4">
        <v>0</v>
      </c>
      <c r="BI4">
        <v>0.193607680534436</v>
      </c>
    </row>
    <row r="5" spans="1:68">
      <c r="A5" s="42">
        <f>1-0.48</f>
        <v>0.52</v>
      </c>
      <c r="B5" s="42">
        <v>0</v>
      </c>
      <c r="C5" s="42">
        <v>-964.20212395859505</v>
      </c>
      <c r="D5" s="42" t="s">
        <v>14</v>
      </c>
      <c r="E5" s="42" t="s">
        <v>96</v>
      </c>
      <c r="F5" s="72" t="s">
        <v>10365</v>
      </c>
      <c r="G5" s="74" t="s">
        <v>5197</v>
      </c>
      <c r="H5" s="9" t="s">
        <v>10008</v>
      </c>
      <c r="I5" s="44" t="s">
        <v>10354</v>
      </c>
      <c r="J5" s="168"/>
      <c r="K5" s="42" t="s">
        <v>95</v>
      </c>
      <c r="L5" s="42">
        <v>16</v>
      </c>
      <c r="M5" s="42">
        <v>0.48</v>
      </c>
      <c r="N5" s="42">
        <v>0.26400976338675702</v>
      </c>
      <c r="O5" s="42">
        <v>0.70373454383461898</v>
      </c>
      <c r="P5" s="159"/>
      <c r="Q5" s="159"/>
      <c r="R5" s="154"/>
      <c r="S5" s="154"/>
      <c r="T5" s="154"/>
      <c r="U5" s="154"/>
      <c r="V5" s="154"/>
      <c r="X5" s="9">
        <v>0.72</v>
      </c>
      <c r="Y5" s="9">
        <v>0</v>
      </c>
      <c r="Z5" s="9">
        <v>-697.41986346127203</v>
      </c>
      <c r="AA5" s="9" t="s">
        <v>14</v>
      </c>
      <c r="AB5" s="9" t="s">
        <v>97</v>
      </c>
      <c r="AC5" s="167"/>
      <c r="AD5" s="74" t="s">
        <v>5196</v>
      </c>
      <c r="AE5" s="167"/>
      <c r="AF5" s="72"/>
      <c r="AG5" s="168"/>
      <c r="AH5" s="9" t="s">
        <v>95</v>
      </c>
      <c r="AI5" s="9">
        <v>16</v>
      </c>
      <c r="AJ5" s="9">
        <v>0.72</v>
      </c>
      <c r="AK5" s="9">
        <v>0.47530353741797299</v>
      </c>
      <c r="AL5" s="9">
        <v>0.87950908314687404</v>
      </c>
      <c r="AM5" s="159"/>
      <c r="AN5" s="159"/>
      <c r="AO5" s="154"/>
      <c r="AP5" s="154"/>
      <c r="AQ5" s="154"/>
      <c r="AR5" s="154"/>
      <c r="AS5" s="154"/>
      <c r="AW5" s="2">
        <v>0</v>
      </c>
      <c r="AX5" s="2">
        <v>0</v>
      </c>
      <c r="AY5" s="2">
        <v>-40.577269568411502</v>
      </c>
      <c r="AZ5" s="2" t="s">
        <v>14</v>
      </c>
      <c r="BA5" s="2" t="s">
        <v>100</v>
      </c>
      <c r="BB5" s="69" t="s">
        <v>5195</v>
      </c>
      <c r="BC5" s="69" t="s">
        <v>5197</v>
      </c>
      <c r="BD5" s="2" t="s">
        <v>10011</v>
      </c>
      <c r="BE5" s="2" t="s">
        <v>95</v>
      </c>
      <c r="BF5" s="2">
        <v>16</v>
      </c>
      <c r="BG5" s="2">
        <v>0</v>
      </c>
      <c r="BH5" s="2">
        <v>0</v>
      </c>
      <c r="BI5" s="2">
        <v>0.193607680534436</v>
      </c>
    </row>
    <row r="6" spans="1:68">
      <c r="P6" s="15"/>
      <c r="AM6" s="15"/>
      <c r="AV6" s="7"/>
      <c r="AW6" s="7"/>
      <c r="BB6"/>
      <c r="BC6"/>
    </row>
    <row r="7" spans="1:68" ht="16" customHeight="1">
      <c r="P7" s="15"/>
      <c r="AM7" s="15"/>
      <c r="AV7" s="7"/>
      <c r="AW7" s="7"/>
      <c r="BB7"/>
      <c r="BC7"/>
    </row>
    <row r="8" spans="1:68">
      <c r="P8" s="15"/>
      <c r="AM8" s="15"/>
      <c r="AV8" s="7"/>
      <c r="AW8" s="7"/>
      <c r="BB8"/>
      <c r="BC8"/>
    </row>
  </sheetData>
  <mergeCells count="21">
    <mergeCell ref="AW1:BI1"/>
    <mergeCell ref="J3:J5"/>
    <mergeCell ref="V3:V5"/>
    <mergeCell ref="AG3:AG5"/>
    <mergeCell ref="AM3:AM5"/>
    <mergeCell ref="AN3:AN5"/>
    <mergeCell ref="AO3:AO5"/>
    <mergeCell ref="AP3:AP5"/>
    <mergeCell ref="AQ3:AQ5"/>
    <mergeCell ref="AR3:AR5"/>
    <mergeCell ref="AS3:AS5"/>
    <mergeCell ref="AC4:AC5"/>
    <mergeCell ref="AE4:AE5"/>
    <mergeCell ref="Q3:Q5"/>
    <mergeCell ref="R3:R5"/>
    <mergeCell ref="S3:S5"/>
    <mergeCell ref="T3:T5"/>
    <mergeCell ref="U3:U5"/>
    <mergeCell ref="A1:V1"/>
    <mergeCell ref="X1:AS1"/>
    <mergeCell ref="P3:P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6D52-361E-E74A-86E0-11C32D50ABCD}">
  <dimension ref="A1:BR262"/>
  <sheetViews>
    <sheetView topLeftCell="T1" zoomScale="50" zoomScaleNormal="50" workbookViewId="0">
      <selection activeCell="AU3" sqref="Y3:AU123"/>
    </sheetView>
  </sheetViews>
  <sheetFormatPr baseColWidth="10" defaultColWidth="12.33203125" defaultRowHeight="16"/>
  <cols>
    <col min="6" max="7" width="12.33203125" style="7"/>
    <col min="8" max="8" width="24.5" bestFit="1" customWidth="1"/>
    <col min="9" max="9" width="18.83203125" customWidth="1"/>
    <col min="10" max="10" width="21.33203125" customWidth="1"/>
    <col min="11" max="11" width="18.6640625" customWidth="1"/>
    <col min="15" max="15" width="24.1640625" style="18" customWidth="1"/>
    <col min="16" max="16" width="26.6640625" style="15" customWidth="1"/>
    <col min="17" max="17" width="12.33203125" style="18"/>
    <col min="18" max="18" width="15" style="18" customWidth="1"/>
    <col min="19" max="19" width="15.83203125" style="18" customWidth="1"/>
    <col min="20" max="21" width="15.1640625" style="18" customWidth="1"/>
    <col min="22" max="22" width="16" style="18" customWidth="1"/>
    <col min="23" max="23" width="16.33203125" style="18" customWidth="1"/>
    <col min="24" max="24" width="16.6640625" style="18" customWidth="1"/>
    <col min="25" max="26" width="12.33203125" style="18"/>
    <col min="27" max="27" width="13.83203125" style="18" customWidth="1"/>
    <col min="28" max="29" width="12.33203125" style="18"/>
    <col min="30" max="31" width="12.33203125" style="7"/>
    <col min="32" max="33" width="29.33203125" style="18" customWidth="1"/>
    <col min="34" max="34" width="15.1640625" style="18" customWidth="1"/>
    <col min="35" max="35" width="17" style="18" customWidth="1"/>
    <col min="36" max="36" width="8.6640625" style="18" customWidth="1"/>
    <col min="37" max="37" width="7.83203125" style="18" customWidth="1"/>
    <col min="38" max="38" width="15.33203125" style="18" customWidth="1"/>
    <col min="39" max="39" width="20.6640625" style="18" customWidth="1"/>
    <col min="40" max="40" width="16.33203125" style="18" customWidth="1"/>
    <col min="42" max="42" width="16.33203125" customWidth="1"/>
    <col min="43" max="43" width="14.6640625" customWidth="1"/>
    <col min="44" max="44" width="15.33203125" customWidth="1"/>
    <col min="45" max="45" width="15" customWidth="1"/>
    <col min="46" max="46" width="16" customWidth="1"/>
    <col min="47" max="47" width="21" customWidth="1"/>
    <col min="54" max="55" width="12.33203125" style="7"/>
    <col min="56" max="57" width="24.83203125" customWidth="1"/>
    <col min="62" max="62" width="21" bestFit="1" customWidth="1"/>
    <col min="63" max="63" width="15.6640625" customWidth="1"/>
    <col min="64" max="64" width="15" customWidth="1"/>
    <col min="65" max="65" width="16" customWidth="1"/>
    <col min="66" max="66" width="15.83203125" customWidth="1"/>
    <col min="67" max="67" width="17.1640625" customWidth="1"/>
    <col min="68" max="68" width="14.6640625" customWidth="1"/>
    <col min="69" max="69" width="15.5" customWidth="1"/>
    <col min="70" max="70" width="21.33203125" customWidth="1"/>
  </cols>
  <sheetData>
    <row r="1" spans="1:70" s="12" customFormat="1" ht="26" customHeight="1">
      <c r="A1" s="223" t="s">
        <v>89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19"/>
      <c r="Y1" s="222" t="s">
        <v>90</v>
      </c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W1" s="221" t="s">
        <v>91</v>
      </c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</row>
    <row r="2" spans="1:70" s="15" customFormat="1" ht="75" customHeight="1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75" t="s">
        <v>9949</v>
      </c>
      <c r="G2" s="75" t="s">
        <v>10357</v>
      </c>
      <c r="H2" s="20" t="s">
        <v>9950</v>
      </c>
      <c r="I2" s="20" t="s">
        <v>10356</v>
      </c>
      <c r="J2" s="20" t="s">
        <v>4570</v>
      </c>
      <c r="K2" s="20" t="s">
        <v>5</v>
      </c>
      <c r="L2" s="20" t="s">
        <v>6</v>
      </c>
      <c r="M2" s="20" t="s">
        <v>7</v>
      </c>
      <c r="N2" s="20" t="s">
        <v>8</v>
      </c>
      <c r="O2" s="21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X2" s="20"/>
      <c r="Y2" s="24" t="s">
        <v>0</v>
      </c>
      <c r="Z2" s="24" t="s">
        <v>1</v>
      </c>
      <c r="AA2" s="24" t="s">
        <v>2</v>
      </c>
      <c r="AB2" s="24" t="s">
        <v>3</v>
      </c>
      <c r="AC2" s="24" t="s">
        <v>4</v>
      </c>
      <c r="AD2" s="76" t="s">
        <v>9994</v>
      </c>
      <c r="AE2" s="76" t="s">
        <v>10357</v>
      </c>
      <c r="AF2" s="24" t="s">
        <v>9950</v>
      </c>
      <c r="AG2" s="20" t="s">
        <v>10356</v>
      </c>
      <c r="AH2" s="24" t="s">
        <v>4570</v>
      </c>
      <c r="AI2" s="24" t="s">
        <v>5</v>
      </c>
      <c r="AJ2" s="24" t="s">
        <v>6</v>
      </c>
      <c r="AK2" s="24" t="s">
        <v>7</v>
      </c>
      <c r="AL2" s="24" t="s">
        <v>8</v>
      </c>
      <c r="AM2" s="23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V2" s="24"/>
      <c r="AW2" s="24" t="s">
        <v>0</v>
      </c>
      <c r="AX2" s="24" t="s">
        <v>1</v>
      </c>
      <c r="AY2" s="24" t="s">
        <v>2</v>
      </c>
      <c r="AZ2" s="24" t="s">
        <v>3</v>
      </c>
      <c r="BA2" s="24" t="s">
        <v>4</v>
      </c>
      <c r="BB2" s="76" t="s">
        <v>9994</v>
      </c>
      <c r="BC2" s="76" t="s">
        <v>10370</v>
      </c>
      <c r="BD2" s="24" t="s">
        <v>9950</v>
      </c>
      <c r="BE2" s="24"/>
      <c r="BF2" s="24" t="s">
        <v>5</v>
      </c>
      <c r="BG2" s="24" t="s">
        <v>6</v>
      </c>
      <c r="BH2" s="24" t="s">
        <v>7</v>
      </c>
      <c r="BI2" s="24" t="s">
        <v>8</v>
      </c>
      <c r="BJ2" s="23" t="s">
        <v>9</v>
      </c>
      <c r="BK2" s="22" t="s">
        <v>81</v>
      </c>
      <c r="BL2" s="22" t="s">
        <v>82</v>
      </c>
      <c r="BM2" s="20" t="s">
        <v>92</v>
      </c>
      <c r="BN2" s="20" t="s">
        <v>4435</v>
      </c>
      <c r="BO2" s="20" t="s">
        <v>4437</v>
      </c>
      <c r="BP2" s="20" t="s">
        <v>4436</v>
      </c>
      <c r="BQ2" s="20" t="s">
        <v>4438</v>
      </c>
      <c r="BR2" s="20" t="s">
        <v>93</v>
      </c>
    </row>
    <row r="3" spans="1:70" ht="16" customHeight="1">
      <c r="A3" s="9">
        <v>0</v>
      </c>
      <c r="B3" s="9">
        <v>0</v>
      </c>
      <c r="C3" s="9">
        <v>-10.4032293542927</v>
      </c>
      <c r="D3" s="9" t="s">
        <v>10</v>
      </c>
      <c r="E3" s="9" t="s">
        <v>1148</v>
      </c>
      <c r="F3" s="72" t="s">
        <v>5196</v>
      </c>
      <c r="G3" s="72" t="s">
        <v>5198</v>
      </c>
      <c r="H3" s="9" t="s">
        <v>10012</v>
      </c>
      <c r="I3" s="9"/>
      <c r="J3" s="173" t="s">
        <v>4622</v>
      </c>
      <c r="K3" s="9" t="s">
        <v>1106</v>
      </c>
      <c r="L3" s="9">
        <v>5</v>
      </c>
      <c r="M3" s="9">
        <v>0</v>
      </c>
      <c r="N3" s="10" t="s">
        <v>126</v>
      </c>
      <c r="O3" s="43" t="s">
        <v>127</v>
      </c>
      <c r="P3" s="164" t="s">
        <v>78</v>
      </c>
      <c r="Q3" s="156">
        <v>11</v>
      </c>
      <c r="R3" s="164" t="s">
        <v>4552</v>
      </c>
      <c r="S3" s="156" t="s">
        <v>4448</v>
      </c>
      <c r="T3" s="156" t="s">
        <v>4448</v>
      </c>
      <c r="U3" s="156" t="s">
        <v>4448</v>
      </c>
      <c r="V3" s="156" t="s">
        <v>4448</v>
      </c>
      <c r="W3" s="156"/>
      <c r="X3" s="25"/>
      <c r="Y3">
        <v>0.9</v>
      </c>
      <c r="Z3">
        <v>0</v>
      </c>
      <c r="AA3">
        <v>-69.404827398592204</v>
      </c>
      <c r="AB3" t="s">
        <v>10</v>
      </c>
      <c r="AC3" t="s">
        <v>1114</v>
      </c>
      <c r="AD3" s="7" t="s">
        <v>5195</v>
      </c>
      <c r="AE3" s="7" t="s">
        <v>5197</v>
      </c>
      <c r="AF3" t="s">
        <v>10056</v>
      </c>
      <c r="AG3"/>
      <c r="AH3" s="159" t="s">
        <v>4674</v>
      </c>
      <c r="AI3" t="s">
        <v>1106</v>
      </c>
      <c r="AJ3">
        <v>6</v>
      </c>
      <c r="AK3">
        <v>0.9</v>
      </c>
      <c r="AL3" s="6" t="s">
        <v>1115</v>
      </c>
      <c r="AM3" s="25" t="s">
        <v>1116</v>
      </c>
      <c r="AN3" s="156" t="s">
        <v>79</v>
      </c>
      <c r="AO3" s="153">
        <v>11</v>
      </c>
      <c r="AP3" s="220" t="s">
        <v>4568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W3">
        <v>0</v>
      </c>
      <c r="AX3">
        <v>0</v>
      </c>
      <c r="AY3">
        <v>-2.8971217056669598</v>
      </c>
      <c r="AZ3" t="s">
        <v>10</v>
      </c>
      <c r="BA3" t="s">
        <v>1339</v>
      </c>
      <c r="BB3" s="7" t="s">
        <v>5195</v>
      </c>
      <c r="BC3" s="7" t="s">
        <v>5197</v>
      </c>
      <c r="BD3" t="s">
        <v>10099</v>
      </c>
      <c r="BF3" t="s">
        <v>1106</v>
      </c>
      <c r="BG3">
        <v>7</v>
      </c>
      <c r="BH3">
        <v>0</v>
      </c>
      <c r="BI3">
        <v>0</v>
      </c>
      <c r="BJ3" s="25" t="s">
        <v>214</v>
      </c>
    </row>
    <row r="4" spans="1:70">
      <c r="A4" s="9">
        <v>0.23</v>
      </c>
      <c r="B4" s="9">
        <v>0</v>
      </c>
      <c r="C4" s="9">
        <v>-38.945858586173102</v>
      </c>
      <c r="D4" s="9" t="s">
        <v>13</v>
      </c>
      <c r="E4" s="9" t="s">
        <v>1148</v>
      </c>
      <c r="F4" s="72" t="s">
        <v>5196</v>
      </c>
      <c r="G4" s="72" t="s">
        <v>5198</v>
      </c>
      <c r="H4" s="9" t="s">
        <v>10012</v>
      </c>
      <c r="I4" s="9"/>
      <c r="J4" s="168"/>
      <c r="K4" s="9" t="s">
        <v>1106</v>
      </c>
      <c r="L4" s="9">
        <v>5</v>
      </c>
      <c r="M4" s="9">
        <v>0.23</v>
      </c>
      <c r="N4" s="9">
        <v>4.6131675776357399E-2</v>
      </c>
      <c r="O4" s="44">
        <v>0.64848885520655697</v>
      </c>
      <c r="P4" s="165"/>
      <c r="Q4" s="185"/>
      <c r="R4" s="165"/>
      <c r="S4" s="185"/>
      <c r="T4" s="185"/>
      <c r="U4" s="185"/>
      <c r="V4" s="185"/>
      <c r="W4" s="185"/>
      <c r="X4" s="25"/>
      <c r="Y4">
        <v>0.84</v>
      </c>
      <c r="Z4">
        <v>0</v>
      </c>
      <c r="AA4">
        <v>-45.702000065703103</v>
      </c>
      <c r="AB4" t="s">
        <v>13</v>
      </c>
      <c r="AC4" t="s">
        <v>1114</v>
      </c>
      <c r="AD4" s="7" t="s">
        <v>5195</v>
      </c>
      <c r="AE4" s="7" t="s">
        <v>5197</v>
      </c>
      <c r="AF4" t="s">
        <v>10056</v>
      </c>
      <c r="AG4"/>
      <c r="AH4" s="159"/>
      <c r="AI4" t="s">
        <v>1106</v>
      </c>
      <c r="AJ4">
        <v>7</v>
      </c>
      <c r="AK4">
        <v>0.84</v>
      </c>
      <c r="AL4" s="6" t="s">
        <v>1117</v>
      </c>
      <c r="AM4" s="25" t="s">
        <v>1118</v>
      </c>
      <c r="AN4" s="185"/>
      <c r="AO4" s="154"/>
      <c r="AP4" s="165"/>
      <c r="AQ4" s="154"/>
      <c r="AR4" s="154"/>
      <c r="AS4" s="154"/>
      <c r="AT4" s="154"/>
      <c r="AU4" s="154"/>
      <c r="AW4">
        <v>0</v>
      </c>
      <c r="AX4">
        <v>0</v>
      </c>
      <c r="AY4">
        <v>-2.2033504873645402</v>
      </c>
      <c r="AZ4" t="s">
        <v>13</v>
      </c>
      <c r="BA4" t="s">
        <v>1339</v>
      </c>
      <c r="BB4" s="7" t="s">
        <v>5195</v>
      </c>
      <c r="BC4" s="7" t="s">
        <v>5197</v>
      </c>
      <c r="BD4" t="s">
        <v>10099</v>
      </c>
      <c r="BF4" t="s">
        <v>1106</v>
      </c>
      <c r="BG4">
        <v>6</v>
      </c>
      <c r="BH4">
        <v>0</v>
      </c>
      <c r="BI4">
        <v>0</v>
      </c>
      <c r="BJ4" s="25" t="s">
        <v>109</v>
      </c>
    </row>
    <row r="5" spans="1:70">
      <c r="A5" s="9">
        <v>0.55000000000000004</v>
      </c>
      <c r="B5" s="9">
        <v>0</v>
      </c>
      <c r="C5" s="9">
        <v>-643.34150649244702</v>
      </c>
      <c r="D5" s="9" t="s">
        <v>14</v>
      </c>
      <c r="E5" s="9" t="s">
        <v>1148</v>
      </c>
      <c r="F5" s="72" t="s">
        <v>5196</v>
      </c>
      <c r="G5" s="72" t="s">
        <v>5198</v>
      </c>
      <c r="H5" s="9" t="s">
        <v>10012</v>
      </c>
      <c r="I5" s="9"/>
      <c r="J5" s="168"/>
      <c r="K5" s="9" t="s">
        <v>1106</v>
      </c>
      <c r="L5" s="9">
        <v>16</v>
      </c>
      <c r="M5" s="9">
        <v>0.55000000000000004</v>
      </c>
      <c r="N5" s="10" t="s">
        <v>131</v>
      </c>
      <c r="O5" s="43" t="s">
        <v>132</v>
      </c>
      <c r="P5" s="165"/>
      <c r="Q5" s="185"/>
      <c r="R5" s="165"/>
      <c r="S5" s="185"/>
      <c r="T5" s="185"/>
      <c r="U5" s="185"/>
      <c r="V5" s="185"/>
      <c r="W5" s="185"/>
      <c r="X5" s="25"/>
      <c r="Y5">
        <v>0.77</v>
      </c>
      <c r="Z5">
        <v>0</v>
      </c>
      <c r="AA5">
        <v>-469.66513010468401</v>
      </c>
      <c r="AB5" t="s">
        <v>14</v>
      </c>
      <c r="AC5" t="s">
        <v>1114</v>
      </c>
      <c r="AD5" s="7" t="s">
        <v>5195</v>
      </c>
      <c r="AE5" s="7" t="s">
        <v>5197</v>
      </c>
      <c r="AF5" t="s">
        <v>10056</v>
      </c>
      <c r="AG5"/>
      <c r="AH5" s="159"/>
      <c r="AI5" t="s">
        <v>1106</v>
      </c>
      <c r="AJ5">
        <v>16</v>
      </c>
      <c r="AK5">
        <v>0.77</v>
      </c>
      <c r="AL5" s="6" t="s">
        <v>506</v>
      </c>
      <c r="AM5" s="25" t="s">
        <v>507</v>
      </c>
      <c r="AN5" s="185"/>
      <c r="AO5" s="154"/>
      <c r="AP5" s="165"/>
      <c r="AQ5" s="154"/>
      <c r="AR5" s="154"/>
      <c r="AS5" s="154"/>
      <c r="AT5" s="154"/>
      <c r="AU5" s="154"/>
      <c r="AW5">
        <v>0</v>
      </c>
      <c r="AX5">
        <v>0</v>
      </c>
      <c r="AY5">
        <v>-168.95731566854201</v>
      </c>
      <c r="AZ5" t="s">
        <v>14</v>
      </c>
      <c r="BA5" t="s">
        <v>1339</v>
      </c>
      <c r="BB5" s="7" t="s">
        <v>5195</v>
      </c>
      <c r="BC5" s="7" t="s">
        <v>5197</v>
      </c>
      <c r="BD5" t="s">
        <v>10099</v>
      </c>
      <c r="BF5" t="s">
        <v>1106</v>
      </c>
      <c r="BG5">
        <v>16</v>
      </c>
      <c r="BH5">
        <v>0</v>
      </c>
      <c r="BI5">
        <v>0</v>
      </c>
      <c r="BJ5" s="25" t="s">
        <v>140</v>
      </c>
    </row>
    <row r="6" spans="1:70" ht="16" customHeight="1">
      <c r="A6">
        <v>0.56000000000000005</v>
      </c>
      <c r="B6">
        <v>0</v>
      </c>
      <c r="C6">
        <v>-23.502308054224901</v>
      </c>
      <c r="D6" t="s">
        <v>10</v>
      </c>
      <c r="E6" t="s">
        <v>1398</v>
      </c>
      <c r="F6" s="7" t="s">
        <v>5196</v>
      </c>
      <c r="G6" s="7" t="s">
        <v>5197</v>
      </c>
      <c r="H6" t="s">
        <v>10013</v>
      </c>
      <c r="J6" s="159" t="s">
        <v>4623</v>
      </c>
      <c r="K6" t="s">
        <v>1106</v>
      </c>
      <c r="L6">
        <v>5</v>
      </c>
      <c r="M6">
        <v>0.56000000000000005</v>
      </c>
      <c r="N6" s="6" t="s">
        <v>783</v>
      </c>
      <c r="O6" s="25" t="s">
        <v>784</v>
      </c>
      <c r="P6" s="165"/>
      <c r="Q6" s="185"/>
      <c r="R6" s="164" t="s">
        <v>4568</v>
      </c>
      <c r="S6" s="156" t="s">
        <v>4448</v>
      </c>
      <c r="T6" s="156" t="s">
        <v>4448</v>
      </c>
      <c r="U6" s="156" t="s">
        <v>4448</v>
      </c>
      <c r="V6" s="156" t="s">
        <v>4448</v>
      </c>
      <c r="W6" s="156"/>
      <c r="X6" s="25"/>
      <c r="Y6">
        <f>1-0.31</f>
        <v>0.69</v>
      </c>
      <c r="Z6">
        <v>0</v>
      </c>
      <c r="AA6">
        <v>-40.624737899711498</v>
      </c>
      <c r="AB6" t="s">
        <v>10</v>
      </c>
      <c r="AC6" t="s">
        <v>1542</v>
      </c>
      <c r="AD6" s="7" t="s">
        <v>5198</v>
      </c>
      <c r="AE6" s="7" t="s">
        <v>5196</v>
      </c>
      <c r="AF6" t="s">
        <v>10020</v>
      </c>
      <c r="AG6" s="18" t="s">
        <v>10354</v>
      </c>
      <c r="AH6" s="159" t="s">
        <v>4631</v>
      </c>
      <c r="AI6" t="s">
        <v>1106</v>
      </c>
      <c r="AJ6">
        <v>5</v>
      </c>
      <c r="AK6">
        <v>0.31</v>
      </c>
      <c r="AL6">
        <v>7.6718520653767205E-2</v>
      </c>
      <c r="AM6" s="25" t="s">
        <v>278</v>
      </c>
      <c r="AN6" s="185"/>
      <c r="AO6" s="154"/>
      <c r="AP6" s="164" t="s">
        <v>4568</v>
      </c>
      <c r="AQ6" s="156" t="s">
        <v>4448</v>
      </c>
      <c r="AR6" s="156" t="s">
        <v>4448</v>
      </c>
      <c r="AS6" s="156" t="s">
        <v>4448</v>
      </c>
      <c r="AT6" s="156" t="s">
        <v>4448</v>
      </c>
      <c r="AU6" s="156"/>
      <c r="AW6">
        <v>0</v>
      </c>
      <c r="AX6">
        <v>0</v>
      </c>
      <c r="AY6">
        <v>-3.8801618286621098</v>
      </c>
      <c r="AZ6" t="s">
        <v>10</v>
      </c>
      <c r="BA6" t="s">
        <v>1177</v>
      </c>
      <c r="BB6" s="7" t="s">
        <v>5196</v>
      </c>
      <c r="BC6" s="7" t="s">
        <v>10369</v>
      </c>
      <c r="BD6" t="s">
        <v>10100</v>
      </c>
      <c r="BF6" t="s">
        <v>1106</v>
      </c>
      <c r="BG6">
        <v>7</v>
      </c>
      <c r="BH6">
        <v>0</v>
      </c>
      <c r="BI6">
        <v>0</v>
      </c>
      <c r="BJ6" s="25" t="s">
        <v>214</v>
      </c>
    </row>
    <row r="7" spans="1:70">
      <c r="A7">
        <v>0.76</v>
      </c>
      <c r="B7">
        <v>0</v>
      </c>
      <c r="C7">
        <v>-29.986980484895799</v>
      </c>
      <c r="D7" t="s">
        <v>13</v>
      </c>
      <c r="E7" t="s">
        <v>1398</v>
      </c>
      <c r="F7" s="7" t="s">
        <v>5196</v>
      </c>
      <c r="G7" s="7" t="s">
        <v>5197</v>
      </c>
      <c r="H7" t="s">
        <v>10013</v>
      </c>
      <c r="J7" s="159"/>
      <c r="K7" t="s">
        <v>1106</v>
      </c>
      <c r="L7">
        <v>6</v>
      </c>
      <c r="M7">
        <v>0.76</v>
      </c>
      <c r="N7" s="6" t="s">
        <v>1399</v>
      </c>
      <c r="O7" s="25" t="s">
        <v>1400</v>
      </c>
      <c r="P7" s="165"/>
      <c r="Q7" s="185"/>
      <c r="R7" s="165"/>
      <c r="S7" s="185"/>
      <c r="T7" s="185"/>
      <c r="U7" s="185"/>
      <c r="V7" s="185"/>
      <c r="W7" s="185"/>
      <c r="X7" s="25"/>
      <c r="Y7">
        <f>1-0.5</f>
        <v>0.5</v>
      </c>
      <c r="Z7">
        <v>0</v>
      </c>
      <c r="AA7">
        <v>-45.385246438216001</v>
      </c>
      <c r="AB7" t="s">
        <v>13</v>
      </c>
      <c r="AC7" t="s">
        <v>1542</v>
      </c>
      <c r="AD7" s="7" t="s">
        <v>5198</v>
      </c>
      <c r="AE7" s="7" t="s">
        <v>5196</v>
      </c>
      <c r="AF7" t="s">
        <v>10020</v>
      </c>
      <c r="AG7" s="18" t="s">
        <v>10354</v>
      </c>
      <c r="AH7" s="159"/>
      <c r="AI7" t="s">
        <v>1106</v>
      </c>
      <c r="AJ7">
        <v>6</v>
      </c>
      <c r="AK7">
        <v>0.5</v>
      </c>
      <c r="AL7" s="6" t="s">
        <v>1352</v>
      </c>
      <c r="AM7" s="25" t="s">
        <v>1353</v>
      </c>
      <c r="AN7" s="185"/>
      <c r="AO7" s="154"/>
      <c r="AP7" s="165"/>
      <c r="AQ7" s="185"/>
      <c r="AR7" s="185"/>
      <c r="AS7" s="185"/>
      <c r="AT7" s="185"/>
      <c r="AU7" s="185"/>
      <c r="AW7">
        <v>0.01</v>
      </c>
      <c r="AX7">
        <v>0</v>
      </c>
      <c r="AY7">
        <v>-31.074048007571701</v>
      </c>
      <c r="AZ7" t="s">
        <v>13</v>
      </c>
      <c r="BA7" t="s">
        <v>1177</v>
      </c>
      <c r="BB7" s="7" t="s">
        <v>5196</v>
      </c>
      <c r="BC7" s="7" t="s">
        <v>10369</v>
      </c>
      <c r="BD7" t="s">
        <v>10100</v>
      </c>
      <c r="BF7" t="s">
        <v>1106</v>
      </c>
      <c r="BG7">
        <v>7</v>
      </c>
      <c r="BH7">
        <v>0.01</v>
      </c>
      <c r="BI7" s="6" t="s">
        <v>122</v>
      </c>
      <c r="BJ7" s="25" t="s">
        <v>123</v>
      </c>
    </row>
    <row r="8" spans="1:70">
      <c r="A8">
        <v>0.97</v>
      </c>
      <c r="B8">
        <v>0</v>
      </c>
      <c r="C8">
        <v>-367.778052050035</v>
      </c>
      <c r="D8" t="s">
        <v>14</v>
      </c>
      <c r="E8" t="s">
        <v>1398</v>
      </c>
      <c r="F8" s="7" t="s">
        <v>5196</v>
      </c>
      <c r="G8" s="7" t="s">
        <v>5197</v>
      </c>
      <c r="H8" t="s">
        <v>10013</v>
      </c>
      <c r="J8" s="159"/>
      <c r="K8" t="s">
        <v>1106</v>
      </c>
      <c r="L8">
        <v>16</v>
      </c>
      <c r="M8">
        <v>0.97</v>
      </c>
      <c r="N8" s="6" t="s">
        <v>640</v>
      </c>
      <c r="O8" s="25" t="s">
        <v>641</v>
      </c>
      <c r="P8" s="165"/>
      <c r="Q8" s="185"/>
      <c r="R8" s="165"/>
      <c r="S8" s="185"/>
      <c r="T8" s="185"/>
      <c r="U8" s="185"/>
      <c r="V8" s="185"/>
      <c r="W8" s="185"/>
      <c r="X8" s="25"/>
      <c r="Y8">
        <f>1-0.54</f>
        <v>0.45999999999999996</v>
      </c>
      <c r="Z8">
        <v>0</v>
      </c>
      <c r="AA8">
        <v>-413.97803129275798</v>
      </c>
      <c r="AB8" t="s">
        <v>14</v>
      </c>
      <c r="AC8" t="s">
        <v>1542</v>
      </c>
      <c r="AD8" s="7" t="s">
        <v>5198</v>
      </c>
      <c r="AE8" s="7" t="s">
        <v>5196</v>
      </c>
      <c r="AF8" t="s">
        <v>10020</v>
      </c>
      <c r="AG8" s="18" t="s">
        <v>10354</v>
      </c>
      <c r="AH8" s="160"/>
      <c r="AI8" t="s">
        <v>1106</v>
      </c>
      <c r="AJ8">
        <v>16</v>
      </c>
      <c r="AK8">
        <v>0.54</v>
      </c>
      <c r="AL8" s="6" t="s">
        <v>517</v>
      </c>
      <c r="AM8" s="25" t="s">
        <v>518</v>
      </c>
      <c r="AN8" s="185"/>
      <c r="AO8" s="154"/>
      <c r="AP8" s="165"/>
      <c r="AQ8" s="185"/>
      <c r="AR8" s="185"/>
      <c r="AS8" s="185"/>
      <c r="AT8" s="185"/>
      <c r="AU8" s="185"/>
      <c r="AW8">
        <v>0.14000000000000001</v>
      </c>
      <c r="AX8">
        <v>0</v>
      </c>
      <c r="AY8">
        <v>-415.77154496876301</v>
      </c>
      <c r="AZ8" t="s">
        <v>14</v>
      </c>
      <c r="BA8" t="s">
        <v>1177</v>
      </c>
      <c r="BB8" s="7" t="s">
        <v>5196</v>
      </c>
      <c r="BC8" s="7" t="s">
        <v>10369</v>
      </c>
      <c r="BD8" t="s">
        <v>10100</v>
      </c>
      <c r="BF8" t="s">
        <v>1106</v>
      </c>
      <c r="BG8">
        <v>16</v>
      </c>
      <c r="BH8">
        <v>0.14000000000000001</v>
      </c>
      <c r="BI8">
        <v>4.1864672574284501E-2</v>
      </c>
      <c r="BJ8" s="25" t="s">
        <v>170</v>
      </c>
    </row>
    <row r="9" spans="1:70" ht="16" customHeight="1">
      <c r="A9">
        <f>1-0.11</f>
        <v>0.89</v>
      </c>
      <c r="B9">
        <v>0</v>
      </c>
      <c r="C9">
        <v>-40.762450231647698</v>
      </c>
      <c r="D9" t="s">
        <v>10</v>
      </c>
      <c r="E9" t="s">
        <v>1139</v>
      </c>
      <c r="F9" s="7" t="s">
        <v>5198</v>
      </c>
      <c r="G9" s="7" t="s">
        <v>5195</v>
      </c>
      <c r="H9" t="s">
        <v>10060</v>
      </c>
      <c r="I9" s="18" t="s">
        <v>10354</v>
      </c>
      <c r="J9" s="159" t="s">
        <v>4675</v>
      </c>
      <c r="K9" t="s">
        <v>1106</v>
      </c>
      <c r="L9">
        <v>5</v>
      </c>
      <c r="M9">
        <v>0.11</v>
      </c>
      <c r="N9" s="6" t="s">
        <v>551</v>
      </c>
      <c r="O9" s="25" t="s">
        <v>552</v>
      </c>
      <c r="P9" s="165"/>
      <c r="Q9" s="185"/>
      <c r="R9" s="220" t="s">
        <v>4568</v>
      </c>
      <c r="S9" s="153" t="s">
        <v>4444</v>
      </c>
      <c r="T9" s="153" t="s">
        <v>4444</v>
      </c>
      <c r="U9" s="153" t="s">
        <v>4444</v>
      </c>
      <c r="V9" s="153" t="s">
        <v>4448</v>
      </c>
      <c r="W9" s="153"/>
      <c r="X9" s="25"/>
      <c r="Y9">
        <v>0.75</v>
      </c>
      <c r="Z9">
        <v>0</v>
      </c>
      <c r="AA9">
        <v>-152.65691986748701</v>
      </c>
      <c r="AB9" t="s">
        <v>10</v>
      </c>
      <c r="AC9" t="s">
        <v>1366</v>
      </c>
      <c r="AD9" s="7" t="s">
        <v>5197</v>
      </c>
      <c r="AE9" s="7" t="s">
        <v>10358</v>
      </c>
      <c r="AF9" t="s">
        <v>10061</v>
      </c>
      <c r="AG9"/>
      <c r="AH9" s="159" t="s">
        <v>4676</v>
      </c>
      <c r="AI9" t="s">
        <v>1106</v>
      </c>
      <c r="AJ9">
        <v>7</v>
      </c>
      <c r="AK9">
        <v>0.75</v>
      </c>
      <c r="AL9" s="6" t="s">
        <v>923</v>
      </c>
      <c r="AM9" s="25" t="s">
        <v>924</v>
      </c>
      <c r="AN9" s="185"/>
      <c r="AO9" s="154"/>
      <c r="AP9" s="220" t="s">
        <v>4568</v>
      </c>
      <c r="AQ9" s="153" t="s">
        <v>4439</v>
      </c>
      <c r="AR9" s="153" t="s">
        <v>4439</v>
      </c>
      <c r="AS9" s="153" t="s">
        <v>4448</v>
      </c>
      <c r="AT9" s="153" t="s">
        <v>4448</v>
      </c>
      <c r="AU9" s="153"/>
      <c r="AW9">
        <v>0</v>
      </c>
      <c r="AX9">
        <v>0</v>
      </c>
      <c r="AY9">
        <v>-1.3065436609551799</v>
      </c>
      <c r="AZ9" t="s">
        <v>10</v>
      </c>
      <c r="BA9" t="s">
        <v>1313</v>
      </c>
      <c r="BB9" s="7" t="s">
        <v>5196</v>
      </c>
      <c r="BC9" s="7" t="s">
        <v>5197</v>
      </c>
      <c r="BD9" t="s">
        <v>10101</v>
      </c>
      <c r="BF9" t="s">
        <v>1106</v>
      </c>
      <c r="BG9">
        <v>7</v>
      </c>
      <c r="BH9">
        <v>0</v>
      </c>
      <c r="BI9">
        <v>0</v>
      </c>
      <c r="BJ9" s="25" t="s">
        <v>214</v>
      </c>
    </row>
    <row r="10" spans="1:70">
      <c r="A10">
        <f>1-0</f>
        <v>1</v>
      </c>
      <c r="B10">
        <v>0</v>
      </c>
      <c r="C10">
        <v>-23.952934002097599</v>
      </c>
      <c r="D10" t="s">
        <v>13</v>
      </c>
      <c r="E10" t="s">
        <v>1139</v>
      </c>
      <c r="F10" s="7" t="s">
        <v>5198</v>
      </c>
      <c r="G10" s="7" t="s">
        <v>5195</v>
      </c>
      <c r="H10" t="s">
        <v>10060</v>
      </c>
      <c r="I10" s="18" t="s">
        <v>10354</v>
      </c>
      <c r="J10" s="159"/>
      <c r="K10" t="s">
        <v>1106</v>
      </c>
      <c r="L10">
        <v>7</v>
      </c>
      <c r="M10">
        <v>0</v>
      </c>
      <c r="N10">
        <v>0</v>
      </c>
      <c r="O10" s="25" t="s">
        <v>214</v>
      </c>
      <c r="P10" s="165"/>
      <c r="Q10" s="185"/>
      <c r="R10" s="165"/>
      <c r="S10" s="154"/>
      <c r="T10" s="154"/>
      <c r="U10" s="154"/>
      <c r="V10" s="154"/>
      <c r="W10" s="154"/>
      <c r="X10" s="25"/>
      <c r="Y10">
        <v>0.71</v>
      </c>
      <c r="Z10">
        <v>0</v>
      </c>
      <c r="AA10">
        <v>-88.583427076325606</v>
      </c>
      <c r="AB10" t="s">
        <v>13</v>
      </c>
      <c r="AC10" t="s">
        <v>1366</v>
      </c>
      <c r="AD10" s="7" t="s">
        <v>5197</v>
      </c>
      <c r="AE10" s="7" t="s">
        <v>10358</v>
      </c>
      <c r="AF10" t="s">
        <v>10061</v>
      </c>
      <c r="AG10"/>
      <c r="AH10" s="159"/>
      <c r="AI10" t="s">
        <v>1106</v>
      </c>
      <c r="AJ10">
        <v>6</v>
      </c>
      <c r="AK10">
        <v>0.71</v>
      </c>
      <c r="AL10" s="6" t="s">
        <v>908</v>
      </c>
      <c r="AM10" s="25" t="s">
        <v>909</v>
      </c>
      <c r="AN10" s="185"/>
      <c r="AO10" s="154"/>
      <c r="AP10" s="165"/>
      <c r="AQ10" s="154"/>
      <c r="AR10" s="154"/>
      <c r="AS10" s="154"/>
      <c r="AT10" s="154"/>
      <c r="AU10" s="154"/>
      <c r="AW10">
        <v>0</v>
      </c>
      <c r="AX10">
        <v>0</v>
      </c>
      <c r="AY10">
        <v>-28.715075862498502</v>
      </c>
      <c r="AZ10" t="s">
        <v>13</v>
      </c>
      <c r="BA10" t="s">
        <v>1313</v>
      </c>
      <c r="BB10" s="7" t="s">
        <v>5196</v>
      </c>
      <c r="BC10" s="7" t="s">
        <v>5197</v>
      </c>
      <c r="BD10" t="s">
        <v>10101</v>
      </c>
      <c r="BF10" t="s">
        <v>1106</v>
      </c>
      <c r="BG10">
        <v>6</v>
      </c>
      <c r="BH10">
        <v>0</v>
      </c>
      <c r="BI10">
        <v>0</v>
      </c>
      <c r="BJ10" s="25" t="s">
        <v>109</v>
      </c>
    </row>
    <row r="11" spans="1:70">
      <c r="A11">
        <f>1-0</f>
        <v>1</v>
      </c>
      <c r="B11">
        <v>0</v>
      </c>
      <c r="C11">
        <v>-177.20118347758</v>
      </c>
      <c r="D11" t="s">
        <v>14</v>
      </c>
      <c r="E11" t="s">
        <v>1139</v>
      </c>
      <c r="F11" s="7" t="s">
        <v>5198</v>
      </c>
      <c r="G11" s="7" t="s">
        <v>5195</v>
      </c>
      <c r="H11" t="s">
        <v>10060</v>
      </c>
      <c r="I11" s="18" t="s">
        <v>10354</v>
      </c>
      <c r="J11" s="159"/>
      <c r="K11" t="s">
        <v>1106</v>
      </c>
      <c r="L11">
        <v>16</v>
      </c>
      <c r="M11">
        <v>0</v>
      </c>
      <c r="N11">
        <v>0</v>
      </c>
      <c r="O11" s="25" t="s">
        <v>140</v>
      </c>
      <c r="P11" s="165"/>
      <c r="Q11" s="185"/>
      <c r="R11" s="165"/>
      <c r="S11" s="154"/>
      <c r="T11" s="154"/>
      <c r="U11" s="154"/>
      <c r="V11" s="154"/>
      <c r="W11" s="154"/>
      <c r="X11" s="25"/>
      <c r="Y11">
        <v>0.5</v>
      </c>
      <c r="Z11">
        <v>0</v>
      </c>
      <c r="AA11">
        <v>-802.94826735774802</v>
      </c>
      <c r="AB11" t="s">
        <v>14</v>
      </c>
      <c r="AC11" t="s">
        <v>1366</v>
      </c>
      <c r="AD11" s="7" t="s">
        <v>5197</v>
      </c>
      <c r="AE11" s="7" t="s">
        <v>10358</v>
      </c>
      <c r="AF11" t="s">
        <v>10061</v>
      </c>
      <c r="AG11"/>
      <c r="AH11" s="159"/>
      <c r="AI11" t="s">
        <v>1106</v>
      </c>
      <c r="AJ11">
        <v>16</v>
      </c>
      <c r="AK11">
        <v>0.5</v>
      </c>
      <c r="AL11" s="6" t="s">
        <v>188</v>
      </c>
      <c r="AM11" s="25" t="s">
        <v>189</v>
      </c>
      <c r="AN11" s="185"/>
      <c r="AO11" s="154"/>
      <c r="AP11" s="165"/>
      <c r="AQ11" s="154"/>
      <c r="AR11" s="154"/>
      <c r="AS11" s="154"/>
      <c r="AT11" s="154"/>
      <c r="AU11" s="154"/>
      <c r="AW11">
        <v>0.15</v>
      </c>
      <c r="AX11">
        <v>0</v>
      </c>
      <c r="AY11">
        <v>-449.49607053869801</v>
      </c>
      <c r="AZ11" t="s">
        <v>14</v>
      </c>
      <c r="BA11" t="s">
        <v>1313</v>
      </c>
      <c r="BB11" s="7" t="s">
        <v>5196</v>
      </c>
      <c r="BC11" s="7" t="s">
        <v>5197</v>
      </c>
      <c r="BD11" t="s">
        <v>10101</v>
      </c>
      <c r="BF11" t="s">
        <v>1106</v>
      </c>
      <c r="BG11">
        <v>16</v>
      </c>
      <c r="BH11">
        <v>0.15</v>
      </c>
      <c r="BI11">
        <v>4.6658155288370001E-2</v>
      </c>
      <c r="BJ11" s="25" t="s">
        <v>365</v>
      </c>
    </row>
    <row r="12" spans="1:70" ht="16" customHeight="1">
      <c r="A12">
        <f>1-0.8</f>
        <v>0.19999999999999996</v>
      </c>
      <c r="B12">
        <v>0</v>
      </c>
      <c r="C12">
        <v>-139.254026687117</v>
      </c>
      <c r="D12" t="s">
        <v>10</v>
      </c>
      <c r="E12" t="s">
        <v>1384</v>
      </c>
      <c r="F12" s="7" t="s">
        <v>5195</v>
      </c>
      <c r="G12" s="7" t="s">
        <v>5197</v>
      </c>
      <c r="H12" t="s">
        <v>10063</v>
      </c>
      <c r="I12" s="18" t="s">
        <v>10354</v>
      </c>
      <c r="J12" s="159" t="s">
        <v>4678</v>
      </c>
      <c r="K12" t="s">
        <v>1106</v>
      </c>
      <c r="L12">
        <v>7</v>
      </c>
      <c r="M12">
        <v>0.8</v>
      </c>
      <c r="N12" s="6" t="s">
        <v>1385</v>
      </c>
      <c r="O12" s="25" t="s">
        <v>1386</v>
      </c>
      <c r="P12" s="165"/>
      <c r="Q12" s="185"/>
      <c r="R12" s="220" t="s">
        <v>4568</v>
      </c>
      <c r="S12" s="153" t="s">
        <v>4524</v>
      </c>
      <c r="T12" s="153" t="s">
        <v>4439</v>
      </c>
      <c r="U12" s="153" t="s">
        <v>4463</v>
      </c>
      <c r="V12" s="153" t="s">
        <v>4517</v>
      </c>
      <c r="W12" s="153"/>
      <c r="X12" s="25"/>
      <c r="Y12" s="9">
        <v>0.71</v>
      </c>
      <c r="Z12" s="9">
        <v>0</v>
      </c>
      <c r="AA12" s="9">
        <v>-72.261575188262</v>
      </c>
      <c r="AB12" s="9" t="s">
        <v>10</v>
      </c>
      <c r="AC12" s="9" t="s">
        <v>1368</v>
      </c>
      <c r="AD12" s="72" t="s">
        <v>5198</v>
      </c>
      <c r="AE12" s="72" t="s">
        <v>5197</v>
      </c>
      <c r="AF12" s="9" t="s">
        <v>10062</v>
      </c>
      <c r="AG12" s="9"/>
      <c r="AH12" s="168" t="s">
        <v>4677</v>
      </c>
      <c r="AI12" s="9" t="s">
        <v>1106</v>
      </c>
      <c r="AJ12" s="9">
        <v>5</v>
      </c>
      <c r="AK12" s="9">
        <v>0.71</v>
      </c>
      <c r="AL12" s="10" t="s">
        <v>1369</v>
      </c>
      <c r="AM12" s="43" t="s">
        <v>1370</v>
      </c>
      <c r="AN12" s="185"/>
      <c r="AO12" s="154"/>
      <c r="AP12" s="186" t="s">
        <v>4536</v>
      </c>
      <c r="AQ12" s="153" t="s">
        <v>4448</v>
      </c>
      <c r="AR12" s="153" t="s">
        <v>4448</v>
      </c>
      <c r="AS12" s="153" t="s">
        <v>4448</v>
      </c>
      <c r="AT12" s="153" t="s">
        <v>4448</v>
      </c>
      <c r="AU12" s="153"/>
      <c r="AW12">
        <v>0</v>
      </c>
      <c r="AX12">
        <v>0</v>
      </c>
      <c r="AY12">
        <v>-5.6337561170133403</v>
      </c>
      <c r="AZ12" t="s">
        <v>10</v>
      </c>
      <c r="BA12" t="s">
        <v>1562</v>
      </c>
      <c r="BB12" s="7" t="s">
        <v>5196</v>
      </c>
      <c r="BC12" s="7" t="s">
        <v>5198</v>
      </c>
      <c r="BD12" t="s">
        <v>9976</v>
      </c>
      <c r="BF12" t="s">
        <v>1106</v>
      </c>
      <c r="BG12">
        <v>6</v>
      </c>
      <c r="BH12">
        <v>0</v>
      </c>
      <c r="BI12">
        <v>0</v>
      </c>
      <c r="BJ12" s="25" t="s">
        <v>109</v>
      </c>
    </row>
    <row r="13" spans="1:70">
      <c r="A13">
        <f>1-0.77</f>
        <v>0.22999999999999998</v>
      </c>
      <c r="B13">
        <v>0</v>
      </c>
      <c r="C13">
        <v>-72.714798033649004</v>
      </c>
      <c r="D13" t="s">
        <v>13</v>
      </c>
      <c r="E13" t="s">
        <v>1384</v>
      </c>
      <c r="F13" s="7" t="s">
        <v>5195</v>
      </c>
      <c r="G13" s="7" t="s">
        <v>5197</v>
      </c>
      <c r="H13" t="s">
        <v>10063</v>
      </c>
      <c r="I13" s="18" t="s">
        <v>10354</v>
      </c>
      <c r="J13" s="159"/>
      <c r="K13" t="s">
        <v>1106</v>
      </c>
      <c r="L13">
        <v>6</v>
      </c>
      <c r="M13">
        <v>0.77</v>
      </c>
      <c r="N13" s="6" t="s">
        <v>1329</v>
      </c>
      <c r="O13" s="25" t="s">
        <v>1330</v>
      </c>
      <c r="P13" s="165"/>
      <c r="Q13" s="185"/>
      <c r="R13" s="165"/>
      <c r="S13" s="154"/>
      <c r="T13" s="154"/>
      <c r="U13" s="154"/>
      <c r="V13" s="154"/>
      <c r="W13" s="154"/>
      <c r="X13" s="25"/>
      <c r="Y13" s="9">
        <v>0.36</v>
      </c>
      <c r="Z13" s="9">
        <v>0</v>
      </c>
      <c r="AA13" s="9">
        <v>-51.178676635258803</v>
      </c>
      <c r="AB13" s="9" t="s">
        <v>13</v>
      </c>
      <c r="AC13" s="9" t="s">
        <v>1368</v>
      </c>
      <c r="AD13" s="72" t="s">
        <v>5198</v>
      </c>
      <c r="AE13" s="72" t="s">
        <v>5197</v>
      </c>
      <c r="AF13" s="9" t="s">
        <v>10062</v>
      </c>
      <c r="AG13" s="9"/>
      <c r="AH13" s="168"/>
      <c r="AI13" s="9" t="s">
        <v>1106</v>
      </c>
      <c r="AJ13" s="9">
        <v>6</v>
      </c>
      <c r="AK13" s="9">
        <v>0.36</v>
      </c>
      <c r="AL13" s="10" t="s">
        <v>1371</v>
      </c>
      <c r="AM13" s="43" t="s">
        <v>1372</v>
      </c>
      <c r="AN13" s="185"/>
      <c r="AO13" s="154"/>
      <c r="AP13" s="159"/>
      <c r="AQ13" s="154"/>
      <c r="AR13" s="154"/>
      <c r="AS13" s="154"/>
      <c r="AT13" s="154"/>
      <c r="AU13" s="154"/>
      <c r="AW13">
        <v>0</v>
      </c>
      <c r="AX13">
        <v>0</v>
      </c>
      <c r="AY13">
        <v>-6.05898587522063</v>
      </c>
      <c r="AZ13" t="s">
        <v>13</v>
      </c>
      <c r="BA13" t="s">
        <v>1562</v>
      </c>
      <c r="BB13" s="7" t="s">
        <v>5196</v>
      </c>
      <c r="BC13" s="7" t="s">
        <v>5198</v>
      </c>
      <c r="BD13" t="s">
        <v>9976</v>
      </c>
      <c r="BF13" t="s">
        <v>1106</v>
      </c>
      <c r="BG13">
        <v>5</v>
      </c>
      <c r="BH13">
        <v>0</v>
      </c>
      <c r="BI13" s="6" t="s">
        <v>126</v>
      </c>
      <c r="BJ13" s="25" t="s">
        <v>127</v>
      </c>
    </row>
    <row r="14" spans="1:70">
      <c r="A14">
        <f>1-0.39</f>
        <v>0.61</v>
      </c>
      <c r="B14">
        <v>0</v>
      </c>
      <c r="C14">
        <v>-651.80019592444796</v>
      </c>
      <c r="D14" t="s">
        <v>14</v>
      </c>
      <c r="E14" t="s">
        <v>1384</v>
      </c>
      <c r="F14" s="7" t="s">
        <v>5195</v>
      </c>
      <c r="G14" s="7" t="s">
        <v>5197</v>
      </c>
      <c r="H14" t="s">
        <v>10063</v>
      </c>
      <c r="I14" s="18" t="s">
        <v>10354</v>
      </c>
      <c r="J14" s="159"/>
      <c r="K14" t="s">
        <v>1106</v>
      </c>
      <c r="L14">
        <v>16</v>
      </c>
      <c r="M14">
        <v>0.39</v>
      </c>
      <c r="N14" s="6" t="s">
        <v>493</v>
      </c>
      <c r="O14" s="25" t="s">
        <v>494</v>
      </c>
      <c r="P14" s="165"/>
      <c r="Q14" s="185"/>
      <c r="R14" s="165"/>
      <c r="S14" s="154"/>
      <c r="T14" s="154"/>
      <c r="U14" s="154"/>
      <c r="V14" s="154"/>
      <c r="W14" s="154"/>
      <c r="X14" s="25"/>
      <c r="Y14" s="9">
        <v>0.32</v>
      </c>
      <c r="Z14" s="9">
        <v>0</v>
      </c>
      <c r="AA14" s="9">
        <v>-705.25670526102294</v>
      </c>
      <c r="AB14" s="9" t="s">
        <v>14</v>
      </c>
      <c r="AC14" s="9" t="s">
        <v>1368</v>
      </c>
      <c r="AD14" s="72" t="s">
        <v>5198</v>
      </c>
      <c r="AE14" s="72" t="s">
        <v>5197</v>
      </c>
      <c r="AF14" s="9" t="s">
        <v>10062</v>
      </c>
      <c r="AG14" s="9"/>
      <c r="AH14" s="168"/>
      <c r="AI14" s="9" t="s">
        <v>1106</v>
      </c>
      <c r="AJ14" s="9">
        <v>16</v>
      </c>
      <c r="AK14" s="9">
        <v>0.32</v>
      </c>
      <c r="AL14" s="10" t="s">
        <v>182</v>
      </c>
      <c r="AM14" s="43" t="s">
        <v>183</v>
      </c>
      <c r="AN14" s="185"/>
      <c r="AO14" s="154"/>
      <c r="AP14" s="159"/>
      <c r="AQ14" s="154"/>
      <c r="AR14" s="154"/>
      <c r="AS14" s="154"/>
      <c r="AT14" s="154"/>
      <c r="AU14" s="154"/>
      <c r="AW14">
        <v>0.19</v>
      </c>
      <c r="AX14">
        <v>0</v>
      </c>
      <c r="AY14">
        <v>-596.74392059219599</v>
      </c>
      <c r="AZ14" t="s">
        <v>14</v>
      </c>
      <c r="BA14" t="s">
        <v>1562</v>
      </c>
      <c r="BB14" s="7" t="s">
        <v>5196</v>
      </c>
      <c r="BC14" s="7" t="s">
        <v>5198</v>
      </c>
      <c r="BD14" t="s">
        <v>9976</v>
      </c>
      <c r="BF14" t="s">
        <v>1106</v>
      </c>
      <c r="BG14">
        <v>16</v>
      </c>
      <c r="BH14">
        <v>0.19</v>
      </c>
      <c r="BI14">
        <v>6.7266012751223098E-2</v>
      </c>
      <c r="BJ14" s="25" t="s">
        <v>504</v>
      </c>
    </row>
    <row r="15" spans="1:70" ht="16" customHeight="1">
      <c r="A15" s="9">
        <f>1-1</f>
        <v>0</v>
      </c>
      <c r="B15" s="9">
        <v>0</v>
      </c>
      <c r="C15" s="9">
        <v>-34.102725729167801</v>
      </c>
      <c r="D15" s="9" t="s">
        <v>10</v>
      </c>
      <c r="E15" s="9" t="s">
        <v>1394</v>
      </c>
      <c r="F15" s="72" t="s">
        <v>10362</v>
      </c>
      <c r="G15" s="72" t="s">
        <v>5196</v>
      </c>
      <c r="H15" s="9" t="s">
        <v>10064</v>
      </c>
      <c r="I15" s="44" t="s">
        <v>10354</v>
      </c>
      <c r="J15" s="168" t="s">
        <v>4679</v>
      </c>
      <c r="K15" s="9" t="s">
        <v>1106</v>
      </c>
      <c r="L15" s="9">
        <v>6</v>
      </c>
      <c r="M15" s="9">
        <v>1</v>
      </c>
      <c r="N15" s="10" t="s">
        <v>342</v>
      </c>
      <c r="O15" s="44">
        <v>1</v>
      </c>
      <c r="P15" s="165"/>
      <c r="Q15" s="185"/>
      <c r="R15" s="186" t="s">
        <v>4552</v>
      </c>
      <c r="S15" s="153" t="s">
        <v>4448</v>
      </c>
      <c r="T15" s="153" t="s">
        <v>4448</v>
      </c>
      <c r="U15" s="153" t="s">
        <v>4448</v>
      </c>
      <c r="V15" s="153" t="s">
        <v>4448</v>
      </c>
      <c r="W15" s="153"/>
      <c r="X15" s="25"/>
      <c r="Y15">
        <f>1-0.5</f>
        <v>0.5</v>
      </c>
      <c r="Z15">
        <v>0</v>
      </c>
      <c r="AA15">
        <v>-103.389752733113</v>
      </c>
      <c r="AB15" t="s">
        <v>10</v>
      </c>
      <c r="AC15" t="s">
        <v>1351</v>
      </c>
      <c r="AD15" s="7" t="s">
        <v>5195</v>
      </c>
      <c r="AE15" s="7" t="s">
        <v>5197</v>
      </c>
      <c r="AF15" t="s">
        <v>9987</v>
      </c>
      <c r="AG15" s="18" t="s">
        <v>10354</v>
      </c>
      <c r="AH15" s="159" t="s">
        <v>4624</v>
      </c>
      <c r="AI15" t="s">
        <v>1106</v>
      </c>
      <c r="AJ15">
        <v>6</v>
      </c>
      <c r="AK15">
        <v>0.5</v>
      </c>
      <c r="AL15" s="6" t="s">
        <v>1352</v>
      </c>
      <c r="AM15" s="25" t="s">
        <v>1353</v>
      </c>
      <c r="AN15" s="185"/>
      <c r="AO15" s="154"/>
      <c r="AP15" s="164" t="s">
        <v>4568</v>
      </c>
      <c r="AQ15" s="156" t="s">
        <v>4448</v>
      </c>
      <c r="AR15" s="156" t="s">
        <v>4448</v>
      </c>
      <c r="AS15" s="156" t="s">
        <v>4448</v>
      </c>
      <c r="AT15" s="156" t="s">
        <v>4439</v>
      </c>
      <c r="AU15" s="156"/>
      <c r="AW15">
        <v>0</v>
      </c>
      <c r="AX15">
        <v>0</v>
      </c>
      <c r="AY15">
        <v>-0.70352350974510003</v>
      </c>
      <c r="AZ15" t="s">
        <v>10</v>
      </c>
      <c r="BA15" t="s">
        <v>1492</v>
      </c>
      <c r="BB15" s="7" t="s">
        <v>5195</v>
      </c>
      <c r="BC15" s="7" t="s">
        <v>5197</v>
      </c>
      <c r="BD15" t="s">
        <v>10102</v>
      </c>
      <c r="BF15" t="s">
        <v>1106</v>
      </c>
      <c r="BG15">
        <v>5</v>
      </c>
      <c r="BH15">
        <v>0</v>
      </c>
      <c r="BI15" s="6" t="s">
        <v>126</v>
      </c>
      <c r="BJ15" s="25" t="s">
        <v>127</v>
      </c>
    </row>
    <row r="16" spans="1:70">
      <c r="A16" s="9">
        <f>1-1</f>
        <v>0</v>
      </c>
      <c r="B16" s="9">
        <v>0</v>
      </c>
      <c r="C16" s="9">
        <v>-20.8165479831776</v>
      </c>
      <c r="D16" s="9" t="s">
        <v>13</v>
      </c>
      <c r="E16" s="9" t="s">
        <v>1394</v>
      </c>
      <c r="F16" s="72" t="s">
        <v>10362</v>
      </c>
      <c r="G16" s="72" t="s">
        <v>5196</v>
      </c>
      <c r="H16" s="9" t="s">
        <v>10064</v>
      </c>
      <c r="I16" s="44" t="s">
        <v>10354</v>
      </c>
      <c r="J16" s="168"/>
      <c r="K16" s="9" t="s">
        <v>1106</v>
      </c>
      <c r="L16" s="9">
        <v>7</v>
      </c>
      <c r="M16" s="9">
        <v>1</v>
      </c>
      <c r="N16" s="10" t="s">
        <v>1395</v>
      </c>
      <c r="O16" s="43" t="s">
        <v>1396</v>
      </c>
      <c r="P16" s="165"/>
      <c r="Q16" s="185"/>
      <c r="R16" s="159"/>
      <c r="S16" s="154"/>
      <c r="T16" s="154"/>
      <c r="U16" s="154"/>
      <c r="V16" s="154"/>
      <c r="W16" s="154"/>
      <c r="Y16">
        <f>1-0.72</f>
        <v>0.28000000000000003</v>
      </c>
      <c r="Z16">
        <v>0</v>
      </c>
      <c r="AA16">
        <v>-50.528258331345199</v>
      </c>
      <c r="AB16" t="s">
        <v>13</v>
      </c>
      <c r="AC16" t="s">
        <v>1351</v>
      </c>
      <c r="AD16" s="7" t="s">
        <v>5195</v>
      </c>
      <c r="AE16" s="7" t="s">
        <v>5197</v>
      </c>
      <c r="AF16" t="s">
        <v>9987</v>
      </c>
      <c r="AG16" s="18" t="s">
        <v>10354</v>
      </c>
      <c r="AH16" s="159"/>
      <c r="AI16" t="s">
        <v>1106</v>
      </c>
      <c r="AJ16">
        <v>7</v>
      </c>
      <c r="AK16">
        <v>0.72</v>
      </c>
      <c r="AL16" s="6" t="s">
        <v>1354</v>
      </c>
      <c r="AM16" s="25" t="s">
        <v>1355</v>
      </c>
      <c r="AN16" s="185"/>
      <c r="AO16" s="154"/>
      <c r="AP16" s="165"/>
      <c r="AQ16" s="185"/>
      <c r="AR16" s="185"/>
      <c r="AS16" s="185"/>
      <c r="AT16" s="185"/>
      <c r="AU16" s="185"/>
      <c r="AW16">
        <v>0</v>
      </c>
      <c r="AX16">
        <v>0</v>
      </c>
      <c r="AY16">
        <v>-0.46231544926106599</v>
      </c>
      <c r="AZ16" t="s">
        <v>13</v>
      </c>
      <c r="BA16" t="s">
        <v>1492</v>
      </c>
      <c r="BB16" s="7" t="s">
        <v>5195</v>
      </c>
      <c r="BC16" s="7" t="s">
        <v>5197</v>
      </c>
      <c r="BD16" t="s">
        <v>10102</v>
      </c>
      <c r="BF16" t="s">
        <v>1106</v>
      </c>
      <c r="BG16">
        <v>5</v>
      </c>
      <c r="BH16">
        <v>0</v>
      </c>
      <c r="BI16" s="6" t="s">
        <v>126</v>
      </c>
      <c r="BJ16" s="25" t="s">
        <v>127</v>
      </c>
    </row>
    <row r="17" spans="1:62">
      <c r="A17" s="9">
        <f>1-0.61</f>
        <v>0.39</v>
      </c>
      <c r="B17" s="9">
        <v>0</v>
      </c>
      <c r="C17" s="9">
        <v>-347.87088349780601</v>
      </c>
      <c r="D17" s="9" t="s">
        <v>14</v>
      </c>
      <c r="E17" s="9" t="s">
        <v>1394</v>
      </c>
      <c r="F17" s="72" t="s">
        <v>10362</v>
      </c>
      <c r="G17" s="72" t="s">
        <v>5196</v>
      </c>
      <c r="H17" s="9" t="s">
        <v>10064</v>
      </c>
      <c r="I17" s="44" t="s">
        <v>10354</v>
      </c>
      <c r="J17" s="168"/>
      <c r="K17" s="9" t="s">
        <v>1106</v>
      </c>
      <c r="L17" s="9">
        <v>16</v>
      </c>
      <c r="M17" s="9">
        <v>0.61</v>
      </c>
      <c r="N17" s="10" t="s">
        <v>593</v>
      </c>
      <c r="O17" s="43" t="s">
        <v>594</v>
      </c>
      <c r="P17" s="165"/>
      <c r="Q17" s="185"/>
      <c r="R17" s="159"/>
      <c r="S17" s="154"/>
      <c r="T17" s="154"/>
      <c r="U17" s="154"/>
      <c r="V17" s="154"/>
      <c r="W17" s="154"/>
      <c r="X17" s="25"/>
      <c r="Y17">
        <f>1-1</f>
        <v>0</v>
      </c>
      <c r="Z17">
        <v>0</v>
      </c>
      <c r="AA17">
        <v>-170.97379839408299</v>
      </c>
      <c r="AB17" t="s">
        <v>14</v>
      </c>
      <c r="AC17" t="s">
        <v>1351</v>
      </c>
      <c r="AD17" s="7" t="s">
        <v>5195</v>
      </c>
      <c r="AE17" s="7" t="s">
        <v>5197</v>
      </c>
      <c r="AF17" t="s">
        <v>9987</v>
      </c>
      <c r="AG17" s="18" t="s">
        <v>10354</v>
      </c>
      <c r="AH17" s="159"/>
      <c r="AI17" t="s">
        <v>1106</v>
      </c>
      <c r="AJ17">
        <v>16</v>
      </c>
      <c r="AK17">
        <v>1</v>
      </c>
      <c r="AL17" s="6" t="s">
        <v>149</v>
      </c>
      <c r="AM17" s="18">
        <v>1</v>
      </c>
      <c r="AN17" s="185"/>
      <c r="AO17" s="154"/>
      <c r="AP17" s="165"/>
      <c r="AQ17" s="185"/>
      <c r="AR17" s="185"/>
      <c r="AS17" s="185"/>
      <c r="AT17" s="185"/>
      <c r="AU17" s="185"/>
      <c r="AW17">
        <v>0.19</v>
      </c>
      <c r="AX17">
        <v>0</v>
      </c>
      <c r="AY17">
        <v>-601.84677624240601</v>
      </c>
      <c r="AZ17" t="s">
        <v>14</v>
      </c>
      <c r="BA17" t="s">
        <v>1492</v>
      </c>
      <c r="BB17" s="7" t="s">
        <v>5195</v>
      </c>
      <c r="BC17" s="7" t="s">
        <v>5197</v>
      </c>
      <c r="BD17" t="s">
        <v>10102</v>
      </c>
      <c r="BF17" t="s">
        <v>1106</v>
      </c>
      <c r="BG17">
        <v>16</v>
      </c>
      <c r="BH17">
        <v>0.19</v>
      </c>
      <c r="BI17">
        <v>6.7266012751223098E-2</v>
      </c>
      <c r="BJ17" s="25" t="s">
        <v>504</v>
      </c>
    </row>
    <row r="18" spans="1:62" ht="16" customHeight="1">
      <c r="A18" s="9">
        <v>0.66</v>
      </c>
      <c r="B18" s="9">
        <v>0</v>
      </c>
      <c r="C18" s="9">
        <v>-107.776871369426</v>
      </c>
      <c r="D18" s="9" t="s">
        <v>10</v>
      </c>
      <c r="E18" s="9" t="s">
        <v>1121</v>
      </c>
      <c r="F18" s="72" t="s">
        <v>5195</v>
      </c>
      <c r="G18" s="72" t="s">
        <v>5197</v>
      </c>
      <c r="H18" s="9" t="s">
        <v>10016</v>
      </c>
      <c r="I18" s="9"/>
      <c r="J18" s="168" t="s">
        <v>4627</v>
      </c>
      <c r="K18" s="9" t="s">
        <v>1106</v>
      </c>
      <c r="L18" s="9">
        <v>5</v>
      </c>
      <c r="M18" s="9">
        <v>0.66</v>
      </c>
      <c r="N18" s="10" t="s">
        <v>778</v>
      </c>
      <c r="O18" s="43" t="s">
        <v>779</v>
      </c>
      <c r="P18" s="165"/>
      <c r="Q18" s="185"/>
      <c r="R18" s="164" t="s">
        <v>4553</v>
      </c>
      <c r="S18" s="156" t="s">
        <v>4503</v>
      </c>
      <c r="T18" s="156" t="s">
        <v>4448</v>
      </c>
      <c r="U18" s="156" t="s">
        <v>4466</v>
      </c>
      <c r="V18" s="156" t="s">
        <v>4440</v>
      </c>
      <c r="W18" s="156"/>
      <c r="X18" s="25"/>
      <c r="Y18">
        <f>1-0.61</f>
        <v>0.39</v>
      </c>
      <c r="Z18">
        <v>0</v>
      </c>
      <c r="AA18">
        <v>-52.920411514228597</v>
      </c>
      <c r="AB18" t="s">
        <v>10</v>
      </c>
      <c r="AC18" t="s">
        <v>1264</v>
      </c>
      <c r="AD18" s="7" t="s">
        <v>5198</v>
      </c>
      <c r="AE18" s="7" t="s">
        <v>5196</v>
      </c>
      <c r="AF18" t="s">
        <v>10014</v>
      </c>
      <c r="AG18" s="18" t="s">
        <v>10354</v>
      </c>
      <c r="AH18" s="159" t="s">
        <v>4625</v>
      </c>
      <c r="AI18" t="s">
        <v>1106</v>
      </c>
      <c r="AJ18">
        <v>6</v>
      </c>
      <c r="AK18">
        <v>0.61</v>
      </c>
      <c r="AL18" s="6" t="s">
        <v>785</v>
      </c>
      <c r="AM18" s="18">
        <v>0.87480353029542401</v>
      </c>
      <c r="AN18" s="185"/>
      <c r="AO18" s="154"/>
      <c r="AP18" s="164" t="s">
        <v>4568</v>
      </c>
      <c r="AQ18" s="156" t="s">
        <v>4448</v>
      </c>
      <c r="AR18" s="156" t="s">
        <v>4448</v>
      </c>
      <c r="AS18" s="156" t="s">
        <v>4448</v>
      </c>
      <c r="AT18" s="156" t="s">
        <v>4451</v>
      </c>
      <c r="AU18" s="156"/>
      <c r="AW18">
        <v>0</v>
      </c>
      <c r="AX18">
        <v>0</v>
      </c>
      <c r="AY18">
        <v>-0.61307048706358702</v>
      </c>
      <c r="AZ18" t="s">
        <v>10</v>
      </c>
      <c r="BA18" t="s">
        <v>1225</v>
      </c>
      <c r="BB18" s="7" t="s">
        <v>5197</v>
      </c>
      <c r="BC18" s="7" t="s">
        <v>5196</v>
      </c>
      <c r="BD18" t="s">
        <v>10086</v>
      </c>
      <c r="BF18" t="s">
        <v>1106</v>
      </c>
      <c r="BG18">
        <v>5</v>
      </c>
      <c r="BH18">
        <v>0</v>
      </c>
      <c r="BI18" s="6" t="s">
        <v>126</v>
      </c>
      <c r="BJ18" s="25" t="s">
        <v>127</v>
      </c>
    </row>
    <row r="19" spans="1:62">
      <c r="A19" s="9">
        <v>0.68</v>
      </c>
      <c r="B19" s="9">
        <v>0</v>
      </c>
      <c r="C19" s="9">
        <v>-65.144193989315795</v>
      </c>
      <c r="D19" s="9" t="s">
        <v>13</v>
      </c>
      <c r="E19" s="9" t="s">
        <v>1121</v>
      </c>
      <c r="F19" s="72" t="s">
        <v>5195</v>
      </c>
      <c r="G19" s="72" t="s">
        <v>5197</v>
      </c>
      <c r="H19" s="9" t="s">
        <v>10016</v>
      </c>
      <c r="I19" s="9"/>
      <c r="J19" s="168"/>
      <c r="K19" s="9" t="s">
        <v>1106</v>
      </c>
      <c r="L19" s="9">
        <v>6</v>
      </c>
      <c r="M19" s="9">
        <v>0.68</v>
      </c>
      <c r="N19" s="10" t="s">
        <v>1122</v>
      </c>
      <c r="O19" s="43" t="s">
        <v>1123</v>
      </c>
      <c r="P19" s="165"/>
      <c r="Q19" s="185"/>
      <c r="R19" s="165"/>
      <c r="S19" s="185"/>
      <c r="T19" s="185"/>
      <c r="U19" s="185"/>
      <c r="V19" s="185"/>
      <c r="W19" s="185"/>
      <c r="X19" s="25"/>
      <c r="Y19">
        <f>1-0.76</f>
        <v>0.24</v>
      </c>
      <c r="Z19">
        <v>0</v>
      </c>
      <c r="AA19">
        <v>-36.417206617928798</v>
      </c>
      <c r="AB19" t="s">
        <v>13</v>
      </c>
      <c r="AC19" t="s">
        <v>1264</v>
      </c>
      <c r="AD19" s="7" t="s">
        <v>5198</v>
      </c>
      <c r="AE19" s="7" t="s">
        <v>5196</v>
      </c>
      <c r="AF19" t="s">
        <v>10014</v>
      </c>
      <c r="AG19" s="18" t="s">
        <v>10354</v>
      </c>
      <c r="AH19" s="159"/>
      <c r="AI19" t="s">
        <v>1106</v>
      </c>
      <c r="AJ19">
        <v>5</v>
      </c>
      <c r="AK19">
        <v>0.76</v>
      </c>
      <c r="AL19" s="6" t="s">
        <v>1265</v>
      </c>
      <c r="AM19" s="25" t="s">
        <v>1266</v>
      </c>
      <c r="AN19" s="185"/>
      <c r="AO19" s="154"/>
      <c r="AP19" s="165"/>
      <c r="AQ19" s="185"/>
      <c r="AR19" s="185"/>
      <c r="AS19" s="185"/>
      <c r="AT19" s="185"/>
      <c r="AU19" s="185"/>
      <c r="AW19">
        <v>0.02</v>
      </c>
      <c r="AX19">
        <v>0</v>
      </c>
      <c r="AY19">
        <v>-20.354192092645299</v>
      </c>
      <c r="AZ19" t="s">
        <v>13</v>
      </c>
      <c r="BA19" t="s">
        <v>1225</v>
      </c>
      <c r="BB19" s="7" t="s">
        <v>5197</v>
      </c>
      <c r="BC19" s="7" t="s">
        <v>5196</v>
      </c>
      <c r="BD19" t="s">
        <v>10086</v>
      </c>
      <c r="BF19" t="s">
        <v>1106</v>
      </c>
      <c r="BG19">
        <v>5</v>
      </c>
      <c r="BH19">
        <v>0.02</v>
      </c>
      <c r="BI19" s="6" t="s">
        <v>391</v>
      </c>
      <c r="BJ19" s="25" t="s">
        <v>392</v>
      </c>
    </row>
    <row r="20" spans="1:62">
      <c r="A20" s="9">
        <v>0.89</v>
      </c>
      <c r="B20" s="9">
        <v>0</v>
      </c>
      <c r="C20" s="9">
        <v>-285.69541612230103</v>
      </c>
      <c r="D20" s="9" t="s">
        <v>14</v>
      </c>
      <c r="E20" s="9" t="s">
        <v>1121</v>
      </c>
      <c r="F20" s="72" t="s">
        <v>5195</v>
      </c>
      <c r="G20" s="72" t="s">
        <v>5197</v>
      </c>
      <c r="H20" s="9" t="s">
        <v>10016</v>
      </c>
      <c r="I20" s="9"/>
      <c r="J20" s="168"/>
      <c r="K20" s="9" t="s">
        <v>1106</v>
      </c>
      <c r="L20" s="9">
        <v>16</v>
      </c>
      <c r="M20" s="9">
        <v>0.89</v>
      </c>
      <c r="N20" s="10" t="s">
        <v>159</v>
      </c>
      <c r="O20" s="43" t="s">
        <v>160</v>
      </c>
      <c r="P20" s="165"/>
      <c r="Q20" s="185"/>
      <c r="R20" s="165"/>
      <c r="S20" s="185"/>
      <c r="T20" s="185"/>
      <c r="U20" s="185"/>
      <c r="V20" s="185"/>
      <c r="W20" s="185"/>
      <c r="X20" s="25"/>
      <c r="Y20">
        <f>1-0.8</f>
        <v>0.19999999999999996</v>
      </c>
      <c r="Z20">
        <v>0</v>
      </c>
      <c r="AA20">
        <v>-580.25369535201105</v>
      </c>
      <c r="AB20" t="s">
        <v>14</v>
      </c>
      <c r="AC20" t="s">
        <v>1264</v>
      </c>
      <c r="AD20" s="7" t="s">
        <v>5198</v>
      </c>
      <c r="AE20" s="7" t="s">
        <v>5196</v>
      </c>
      <c r="AF20" t="s">
        <v>10014</v>
      </c>
      <c r="AG20" s="18" t="s">
        <v>10354</v>
      </c>
      <c r="AH20" s="159"/>
      <c r="AI20" t="s">
        <v>1106</v>
      </c>
      <c r="AJ20">
        <v>16</v>
      </c>
      <c r="AK20">
        <v>0.8</v>
      </c>
      <c r="AL20" s="6" t="s">
        <v>417</v>
      </c>
      <c r="AM20" s="18">
        <v>0.92725733796213305</v>
      </c>
      <c r="AN20" s="185"/>
      <c r="AO20" s="154"/>
      <c r="AP20" s="165"/>
      <c r="AQ20" s="185"/>
      <c r="AR20" s="185"/>
      <c r="AS20" s="185"/>
      <c r="AT20" s="185"/>
      <c r="AU20" s="185"/>
      <c r="AW20">
        <v>0.09</v>
      </c>
      <c r="AX20">
        <v>0</v>
      </c>
      <c r="AY20">
        <v>-417.96020621769497</v>
      </c>
      <c r="AZ20" t="s">
        <v>14</v>
      </c>
      <c r="BA20" t="s">
        <v>1225</v>
      </c>
      <c r="BB20" s="7" t="s">
        <v>5197</v>
      </c>
      <c r="BC20" s="7" t="s">
        <v>5196</v>
      </c>
      <c r="BD20" t="s">
        <v>10086</v>
      </c>
      <c r="BF20" t="s">
        <v>1106</v>
      </c>
      <c r="BG20">
        <v>16</v>
      </c>
      <c r="BH20">
        <v>0.09</v>
      </c>
      <c r="BI20" s="6" t="s">
        <v>116</v>
      </c>
      <c r="BJ20" s="25" t="s">
        <v>117</v>
      </c>
    </row>
    <row r="21" spans="1:62">
      <c r="A21" s="6">
        <v>0.35</v>
      </c>
      <c r="B21">
        <v>0</v>
      </c>
      <c r="C21">
        <v>-114.267795545846</v>
      </c>
      <c r="D21" t="s">
        <v>10</v>
      </c>
      <c r="E21" t="s">
        <v>1199</v>
      </c>
      <c r="F21" s="7" t="s">
        <v>5196</v>
      </c>
      <c r="G21" s="7" t="s">
        <v>5195</v>
      </c>
      <c r="H21" t="s">
        <v>10017</v>
      </c>
      <c r="J21" s="159" t="s">
        <v>4628</v>
      </c>
      <c r="K21" t="s">
        <v>1106</v>
      </c>
      <c r="L21">
        <v>5</v>
      </c>
      <c r="M21" s="6">
        <v>0.35</v>
      </c>
      <c r="N21">
        <v>9.4092631159024595E-2</v>
      </c>
      <c r="O21" s="25" t="s">
        <v>998</v>
      </c>
      <c r="P21" s="165"/>
      <c r="Q21" s="185"/>
      <c r="R21" s="164" t="s">
        <v>4568</v>
      </c>
      <c r="S21" s="156" t="s">
        <v>4448</v>
      </c>
      <c r="T21" s="156" t="s">
        <v>4448</v>
      </c>
      <c r="U21" s="156" t="s">
        <v>4448</v>
      </c>
      <c r="V21" s="156" t="s">
        <v>4448</v>
      </c>
      <c r="W21" s="156"/>
      <c r="X21" s="25"/>
      <c r="Y21">
        <v>0.57999999999999996</v>
      </c>
      <c r="Z21">
        <v>0</v>
      </c>
      <c r="AA21">
        <v>-197.93779101608601</v>
      </c>
      <c r="AB21" t="s">
        <v>10</v>
      </c>
      <c r="AC21" t="s">
        <v>1422</v>
      </c>
      <c r="AD21" s="7" t="s">
        <v>5195</v>
      </c>
      <c r="AE21" s="7" t="s">
        <v>10366</v>
      </c>
      <c r="AF21" t="s">
        <v>9988</v>
      </c>
      <c r="AG21"/>
      <c r="AH21" s="159" t="s">
        <v>4680</v>
      </c>
      <c r="AI21" t="s">
        <v>1106</v>
      </c>
      <c r="AJ21">
        <v>7</v>
      </c>
      <c r="AK21">
        <v>0.57999999999999996</v>
      </c>
      <c r="AL21" s="6" t="s">
        <v>1172</v>
      </c>
      <c r="AM21" s="25" t="s">
        <v>1173</v>
      </c>
      <c r="AN21" s="185"/>
      <c r="AO21" s="154"/>
      <c r="AP21" s="220" t="s">
        <v>4568</v>
      </c>
      <c r="AQ21" s="153" t="s">
        <v>4448</v>
      </c>
      <c r="AR21" s="153" t="s">
        <v>4448</v>
      </c>
      <c r="AS21" s="153" t="s">
        <v>4439</v>
      </c>
      <c r="AT21" s="153" t="s">
        <v>4448</v>
      </c>
      <c r="AU21" s="153"/>
      <c r="AW21">
        <v>7.0000000000000007E-2</v>
      </c>
      <c r="AX21">
        <v>0</v>
      </c>
      <c r="AY21">
        <v>-63.709611994230798</v>
      </c>
      <c r="AZ21" t="s">
        <v>10</v>
      </c>
      <c r="BA21" t="s">
        <v>1316</v>
      </c>
      <c r="BB21" s="7" t="s">
        <v>5195</v>
      </c>
      <c r="BC21" s="7" t="s">
        <v>5197</v>
      </c>
      <c r="BD21" t="s">
        <v>10103</v>
      </c>
      <c r="BF21" t="s">
        <v>1106</v>
      </c>
      <c r="BG21">
        <v>5</v>
      </c>
      <c r="BH21">
        <v>7.0000000000000007E-2</v>
      </c>
      <c r="BI21">
        <v>5.4526237774235398E-3</v>
      </c>
      <c r="BJ21" s="25" t="s">
        <v>389</v>
      </c>
    </row>
    <row r="22" spans="1:62">
      <c r="A22">
        <v>0.37</v>
      </c>
      <c r="B22">
        <v>0</v>
      </c>
      <c r="C22">
        <v>-69.172870439973394</v>
      </c>
      <c r="D22" t="s">
        <v>13</v>
      </c>
      <c r="E22" t="s">
        <v>1199</v>
      </c>
      <c r="F22" s="7" t="s">
        <v>5196</v>
      </c>
      <c r="G22" s="7" t="s">
        <v>5195</v>
      </c>
      <c r="H22" t="s">
        <v>10017</v>
      </c>
      <c r="J22" s="159"/>
      <c r="K22" t="s">
        <v>1106</v>
      </c>
      <c r="L22">
        <v>5</v>
      </c>
      <c r="M22">
        <v>0.37</v>
      </c>
      <c r="N22" s="6" t="s">
        <v>268</v>
      </c>
      <c r="O22" s="25" t="s">
        <v>269</v>
      </c>
      <c r="P22" s="165"/>
      <c r="Q22" s="185"/>
      <c r="R22" s="165"/>
      <c r="S22" s="185"/>
      <c r="T22" s="185"/>
      <c r="U22" s="185"/>
      <c r="V22" s="185"/>
      <c r="W22" s="185"/>
      <c r="X22" s="25"/>
      <c r="Y22" s="6">
        <v>0.41</v>
      </c>
      <c r="Z22">
        <v>0</v>
      </c>
      <c r="AA22">
        <v>-92.757305710290197</v>
      </c>
      <c r="AB22" t="s">
        <v>13</v>
      </c>
      <c r="AC22" t="s">
        <v>1422</v>
      </c>
      <c r="AD22" s="7" t="s">
        <v>5195</v>
      </c>
      <c r="AE22" s="7" t="s">
        <v>10366</v>
      </c>
      <c r="AF22" t="s">
        <v>9988</v>
      </c>
      <c r="AG22"/>
      <c r="AH22" s="159"/>
      <c r="AI22" t="s">
        <v>1106</v>
      </c>
      <c r="AJ22">
        <v>5</v>
      </c>
      <c r="AK22" s="6">
        <v>0.41</v>
      </c>
      <c r="AL22" s="6" t="s">
        <v>1423</v>
      </c>
      <c r="AM22" s="25" t="s">
        <v>1424</v>
      </c>
      <c r="AN22" s="185"/>
      <c r="AO22" s="154"/>
      <c r="AP22" s="165"/>
      <c r="AQ22" s="154"/>
      <c r="AR22" s="154"/>
      <c r="AS22" s="154"/>
      <c r="AT22" s="154"/>
      <c r="AU22" s="154"/>
      <c r="AW22">
        <v>0</v>
      </c>
      <c r="AX22">
        <v>0</v>
      </c>
      <c r="AY22">
        <v>-9.1739626995290795</v>
      </c>
      <c r="AZ22" t="s">
        <v>13</v>
      </c>
      <c r="BA22" t="s">
        <v>1316</v>
      </c>
      <c r="BB22" s="7" t="s">
        <v>5195</v>
      </c>
      <c r="BC22" s="7" t="s">
        <v>5197</v>
      </c>
      <c r="BD22" t="s">
        <v>10103</v>
      </c>
      <c r="BF22" t="s">
        <v>1106</v>
      </c>
      <c r="BG22">
        <v>6</v>
      </c>
      <c r="BH22">
        <v>0</v>
      </c>
      <c r="BI22">
        <v>0</v>
      </c>
      <c r="BJ22" s="25" t="s">
        <v>109</v>
      </c>
    </row>
    <row r="23" spans="1:62">
      <c r="A23">
        <v>0.75</v>
      </c>
      <c r="B23">
        <v>0</v>
      </c>
      <c r="C23">
        <v>-367.30464496509802</v>
      </c>
      <c r="D23" t="s">
        <v>14</v>
      </c>
      <c r="E23" t="s">
        <v>1199</v>
      </c>
      <c r="F23" s="7" t="s">
        <v>5196</v>
      </c>
      <c r="G23" s="7" t="s">
        <v>5195</v>
      </c>
      <c r="H23" t="s">
        <v>10017</v>
      </c>
      <c r="J23" s="159"/>
      <c r="K23" t="s">
        <v>1106</v>
      </c>
      <c r="L23">
        <v>16</v>
      </c>
      <c r="M23">
        <v>0.75</v>
      </c>
      <c r="N23" s="6" t="s">
        <v>1200</v>
      </c>
      <c r="O23" s="25" t="s">
        <v>1201</v>
      </c>
      <c r="P23" s="165"/>
      <c r="Q23" s="185"/>
      <c r="R23" s="165"/>
      <c r="S23" s="185"/>
      <c r="T23" s="185"/>
      <c r="U23" s="185"/>
      <c r="V23" s="185"/>
      <c r="W23" s="185"/>
      <c r="X23" s="25"/>
      <c r="Y23">
        <v>0.24</v>
      </c>
      <c r="Z23">
        <v>0</v>
      </c>
      <c r="AA23">
        <v>-529.966236258771</v>
      </c>
      <c r="AB23" t="s">
        <v>14</v>
      </c>
      <c r="AC23" t="s">
        <v>1422</v>
      </c>
      <c r="AD23" s="7" t="s">
        <v>5195</v>
      </c>
      <c r="AE23" s="7" t="s">
        <v>10366</v>
      </c>
      <c r="AF23" t="s">
        <v>9988</v>
      </c>
      <c r="AG23"/>
      <c r="AH23" s="159"/>
      <c r="AI23" t="s">
        <v>1106</v>
      </c>
      <c r="AJ23">
        <v>16</v>
      </c>
      <c r="AK23">
        <v>0.24</v>
      </c>
      <c r="AL23">
        <v>9.5792488470350406E-2</v>
      </c>
      <c r="AM23" s="25" t="s">
        <v>152</v>
      </c>
      <c r="AN23" s="185"/>
      <c r="AO23" s="154"/>
      <c r="AP23" s="165"/>
      <c r="AQ23" s="154"/>
      <c r="AR23" s="154"/>
      <c r="AS23" s="154"/>
      <c r="AT23" s="154"/>
      <c r="AU23" s="154"/>
      <c r="AW23">
        <v>0.09</v>
      </c>
      <c r="AX23">
        <v>0</v>
      </c>
      <c r="AY23">
        <v>-525.38771109979996</v>
      </c>
      <c r="AZ23" t="s">
        <v>14</v>
      </c>
      <c r="BA23" t="s">
        <v>1316</v>
      </c>
      <c r="BB23" s="7" t="s">
        <v>5195</v>
      </c>
      <c r="BC23" s="7" t="s">
        <v>5197</v>
      </c>
      <c r="BD23" t="s">
        <v>10103</v>
      </c>
      <c r="BF23" t="s">
        <v>1106</v>
      </c>
      <c r="BG23">
        <v>16</v>
      </c>
      <c r="BH23">
        <v>0.09</v>
      </c>
      <c r="BI23" s="6" t="s">
        <v>116</v>
      </c>
      <c r="BJ23" s="25" t="s">
        <v>117</v>
      </c>
    </row>
    <row r="24" spans="1:62" ht="16" customHeight="1">
      <c r="A24">
        <f>1-0.2</f>
        <v>0.8</v>
      </c>
      <c r="B24">
        <v>0</v>
      </c>
      <c r="C24">
        <v>-178.50463620233299</v>
      </c>
      <c r="D24" t="s">
        <v>10</v>
      </c>
      <c r="E24" t="s">
        <v>1487</v>
      </c>
      <c r="F24" s="7" t="s">
        <v>5195</v>
      </c>
      <c r="G24" s="7" t="s">
        <v>5197</v>
      </c>
      <c r="H24" t="s">
        <v>10014</v>
      </c>
      <c r="I24" s="18" t="s">
        <v>10354</v>
      </c>
      <c r="J24" s="159" t="s">
        <v>4681</v>
      </c>
      <c r="K24" t="s">
        <v>1106</v>
      </c>
      <c r="L24">
        <v>5</v>
      </c>
      <c r="M24">
        <v>0.2</v>
      </c>
      <c r="N24">
        <v>3.6224108632430099E-2</v>
      </c>
      <c r="O24" s="25" t="s">
        <v>142</v>
      </c>
      <c r="P24" s="165"/>
      <c r="Q24" s="185"/>
      <c r="R24" s="220" t="s">
        <v>4568</v>
      </c>
      <c r="S24" s="153" t="s">
        <v>4457</v>
      </c>
      <c r="T24" s="153" t="s">
        <v>4511</v>
      </c>
      <c r="U24" s="153" t="s">
        <v>4525</v>
      </c>
      <c r="V24" s="153" t="s">
        <v>4441</v>
      </c>
      <c r="W24" s="153"/>
      <c r="X24" s="25"/>
      <c r="Y24">
        <f>1-0.39</f>
        <v>0.61</v>
      </c>
      <c r="Z24">
        <v>0</v>
      </c>
      <c r="AA24">
        <v>-102.98521708924901</v>
      </c>
      <c r="AB24" t="s">
        <v>10</v>
      </c>
      <c r="AC24" t="s">
        <v>1269</v>
      </c>
      <c r="AD24" s="7" t="s">
        <v>5197</v>
      </c>
      <c r="AE24" s="7" t="s">
        <v>5196</v>
      </c>
      <c r="AF24" t="s">
        <v>10018</v>
      </c>
      <c r="AG24" s="18" t="s">
        <v>10354</v>
      </c>
      <c r="AH24" s="159" t="s">
        <v>4629</v>
      </c>
      <c r="AI24" t="s">
        <v>1106</v>
      </c>
      <c r="AJ24">
        <v>5</v>
      </c>
      <c r="AK24">
        <v>0.39</v>
      </c>
      <c r="AL24" s="6" t="s">
        <v>627</v>
      </c>
      <c r="AM24" s="25" t="s">
        <v>628</v>
      </c>
      <c r="AN24" s="185"/>
      <c r="AO24" s="154"/>
      <c r="AP24" s="164" t="s">
        <v>4568</v>
      </c>
      <c r="AQ24" s="156" t="s">
        <v>4439</v>
      </c>
      <c r="AR24" s="156" t="s">
        <v>4464</v>
      </c>
      <c r="AS24" s="156" t="s">
        <v>4440</v>
      </c>
      <c r="AT24" s="156" t="s">
        <v>4504</v>
      </c>
      <c r="AU24" s="156"/>
      <c r="AW24">
        <v>0</v>
      </c>
      <c r="AX24">
        <v>0</v>
      </c>
      <c r="AY24">
        <v>-32.409379319061998</v>
      </c>
      <c r="AZ24" t="s">
        <v>10</v>
      </c>
      <c r="BA24" t="s">
        <v>1333</v>
      </c>
      <c r="BB24" s="7" t="s">
        <v>5195</v>
      </c>
      <c r="BC24" s="7" t="s">
        <v>5198</v>
      </c>
      <c r="BD24" t="s">
        <v>10104</v>
      </c>
      <c r="BF24" t="s">
        <v>1106</v>
      </c>
      <c r="BG24">
        <v>7</v>
      </c>
      <c r="BH24">
        <v>0</v>
      </c>
      <c r="BI24">
        <v>0</v>
      </c>
      <c r="BJ24" s="25" t="s">
        <v>214</v>
      </c>
    </row>
    <row r="25" spans="1:62">
      <c r="A25">
        <f>1-0.18</f>
        <v>0.82000000000000006</v>
      </c>
      <c r="B25">
        <v>0</v>
      </c>
      <c r="C25">
        <v>-110.879882694968</v>
      </c>
      <c r="D25" t="s">
        <v>13</v>
      </c>
      <c r="E25" t="s">
        <v>1487</v>
      </c>
      <c r="F25" s="7" t="s">
        <v>5195</v>
      </c>
      <c r="G25" s="7" t="s">
        <v>5197</v>
      </c>
      <c r="H25" t="s">
        <v>10014</v>
      </c>
      <c r="I25" s="18" t="s">
        <v>10354</v>
      </c>
      <c r="J25" s="159"/>
      <c r="K25" t="s">
        <v>1106</v>
      </c>
      <c r="L25">
        <v>7</v>
      </c>
      <c r="M25">
        <v>0.18</v>
      </c>
      <c r="N25" s="6" t="s">
        <v>968</v>
      </c>
      <c r="O25" s="25" t="s">
        <v>969</v>
      </c>
      <c r="P25" s="165"/>
      <c r="Q25" s="185"/>
      <c r="R25" s="165"/>
      <c r="S25" s="154"/>
      <c r="T25" s="154"/>
      <c r="U25" s="154"/>
      <c r="V25" s="154"/>
      <c r="W25" s="154"/>
      <c r="X25" s="25"/>
      <c r="Y25">
        <f>1-0.61</f>
        <v>0.39</v>
      </c>
      <c r="Z25">
        <v>0</v>
      </c>
      <c r="AA25">
        <v>-59.805538090992997</v>
      </c>
      <c r="AB25" t="s">
        <v>13</v>
      </c>
      <c r="AC25" t="s">
        <v>1269</v>
      </c>
      <c r="AD25" s="7" t="s">
        <v>5197</v>
      </c>
      <c r="AE25" s="7" t="s">
        <v>5196</v>
      </c>
      <c r="AF25" t="s">
        <v>10018</v>
      </c>
      <c r="AG25" s="18" t="s">
        <v>10354</v>
      </c>
      <c r="AH25" s="159"/>
      <c r="AI25" t="s">
        <v>1106</v>
      </c>
      <c r="AJ25">
        <v>6</v>
      </c>
      <c r="AK25">
        <v>0.61</v>
      </c>
      <c r="AL25" s="6" t="s">
        <v>785</v>
      </c>
      <c r="AM25" s="18">
        <v>0.87480353029542401</v>
      </c>
      <c r="AN25" s="185"/>
      <c r="AO25" s="154"/>
      <c r="AP25" s="165"/>
      <c r="AQ25" s="185"/>
      <c r="AR25" s="185"/>
      <c r="AS25" s="185"/>
      <c r="AT25" s="185"/>
      <c r="AU25" s="185"/>
      <c r="AW25">
        <v>0.16</v>
      </c>
      <c r="AX25">
        <v>0</v>
      </c>
      <c r="AY25">
        <v>-45.216087242332797</v>
      </c>
      <c r="AZ25" t="s">
        <v>13</v>
      </c>
      <c r="BA25" t="s">
        <v>1333</v>
      </c>
      <c r="BB25" s="7" t="s">
        <v>5195</v>
      </c>
      <c r="BC25" s="7" t="s">
        <v>5198</v>
      </c>
      <c r="BD25" t="s">
        <v>10104</v>
      </c>
      <c r="BF25" t="s">
        <v>1106</v>
      </c>
      <c r="BG25">
        <v>6</v>
      </c>
      <c r="BH25">
        <v>0.16</v>
      </c>
      <c r="BI25" s="6" t="s">
        <v>1334</v>
      </c>
      <c r="BJ25" s="25" t="s">
        <v>1335</v>
      </c>
    </row>
    <row r="26" spans="1:62">
      <c r="A26">
        <f>1-0.06</f>
        <v>0.94</v>
      </c>
      <c r="B26">
        <v>0</v>
      </c>
      <c r="C26">
        <v>-389.27149086171801</v>
      </c>
      <c r="D26" t="s">
        <v>14</v>
      </c>
      <c r="E26" t="s">
        <v>1487</v>
      </c>
      <c r="F26" s="7" t="s">
        <v>5195</v>
      </c>
      <c r="G26" s="7" t="s">
        <v>5197</v>
      </c>
      <c r="H26" t="s">
        <v>10014</v>
      </c>
      <c r="I26" s="18" t="s">
        <v>10354</v>
      </c>
      <c r="J26" s="159"/>
      <c r="K26" t="s">
        <v>1106</v>
      </c>
      <c r="L26">
        <v>16</v>
      </c>
      <c r="M26">
        <v>0.06</v>
      </c>
      <c r="N26" s="6" t="s">
        <v>932</v>
      </c>
      <c r="O26" s="25" t="s">
        <v>933</v>
      </c>
      <c r="P26" s="165"/>
      <c r="Q26" s="185"/>
      <c r="R26" s="165"/>
      <c r="S26" s="154"/>
      <c r="T26" s="154"/>
      <c r="U26" s="154"/>
      <c r="V26" s="154"/>
      <c r="W26" s="154"/>
      <c r="X26" s="25"/>
      <c r="Y26">
        <f>1-0.68</f>
        <v>0.31999999999999995</v>
      </c>
      <c r="Z26">
        <v>0</v>
      </c>
      <c r="AA26">
        <v>-712.66337266817197</v>
      </c>
      <c r="AB26" t="s">
        <v>14</v>
      </c>
      <c r="AC26" t="s">
        <v>1269</v>
      </c>
      <c r="AD26" s="7" t="s">
        <v>5197</v>
      </c>
      <c r="AE26" s="7" t="s">
        <v>5196</v>
      </c>
      <c r="AF26" t="s">
        <v>10018</v>
      </c>
      <c r="AG26" s="18" t="s">
        <v>10354</v>
      </c>
      <c r="AH26" s="159"/>
      <c r="AI26" t="s">
        <v>1106</v>
      </c>
      <c r="AJ26">
        <v>16</v>
      </c>
      <c r="AK26">
        <v>0.68</v>
      </c>
      <c r="AL26" s="6" t="s">
        <v>106</v>
      </c>
      <c r="AM26" s="25" t="s">
        <v>107</v>
      </c>
      <c r="AN26" s="185"/>
      <c r="AO26" s="154"/>
      <c r="AP26" s="165"/>
      <c r="AQ26" s="185"/>
      <c r="AR26" s="185"/>
      <c r="AS26" s="185"/>
      <c r="AT26" s="185"/>
      <c r="AU26" s="185"/>
      <c r="AW26">
        <v>0.1</v>
      </c>
      <c r="AX26">
        <v>0</v>
      </c>
      <c r="AY26">
        <v>-266.91177087984499</v>
      </c>
      <c r="AZ26" t="s">
        <v>14</v>
      </c>
      <c r="BA26" t="s">
        <v>1333</v>
      </c>
      <c r="BB26" s="7" t="s">
        <v>5195</v>
      </c>
      <c r="BC26" s="7" t="s">
        <v>5198</v>
      </c>
      <c r="BD26" t="s">
        <v>10104</v>
      </c>
      <c r="BF26" t="s">
        <v>1106</v>
      </c>
      <c r="BG26">
        <v>16</v>
      </c>
      <c r="BH26">
        <v>0.1</v>
      </c>
      <c r="BI26" s="6" t="s">
        <v>172</v>
      </c>
      <c r="BJ26" s="25" t="s">
        <v>173</v>
      </c>
    </row>
    <row r="27" spans="1:62">
      <c r="A27">
        <v>0.44</v>
      </c>
      <c r="B27">
        <v>0</v>
      </c>
      <c r="C27">
        <v>-169.63191224743599</v>
      </c>
      <c r="D27" t="s">
        <v>10</v>
      </c>
      <c r="E27" t="s">
        <v>1293</v>
      </c>
      <c r="F27" s="7" t="s">
        <v>5196</v>
      </c>
      <c r="G27" s="7" t="s">
        <v>5198</v>
      </c>
      <c r="H27" t="s">
        <v>10019</v>
      </c>
      <c r="J27" s="159" t="s">
        <v>4630</v>
      </c>
      <c r="K27" t="s">
        <v>1106</v>
      </c>
      <c r="L27">
        <v>7</v>
      </c>
      <c r="M27">
        <v>0.44</v>
      </c>
      <c r="N27" s="6" t="s">
        <v>1294</v>
      </c>
      <c r="O27" s="25" t="s">
        <v>1295</v>
      </c>
      <c r="P27" s="165"/>
      <c r="Q27" s="185"/>
      <c r="R27" s="164" t="s">
        <v>4568</v>
      </c>
      <c r="S27" s="156" t="s">
        <v>4448</v>
      </c>
      <c r="T27" s="156" t="s">
        <v>4448</v>
      </c>
      <c r="U27" s="156" t="s">
        <v>4448</v>
      </c>
      <c r="V27" s="156" t="s">
        <v>4448</v>
      </c>
      <c r="W27" s="156"/>
      <c r="X27" s="25"/>
      <c r="Y27">
        <v>0.76</v>
      </c>
      <c r="Z27">
        <v>0</v>
      </c>
      <c r="AA27">
        <v>-77.742678428969199</v>
      </c>
      <c r="AB27" t="s">
        <v>10</v>
      </c>
      <c r="AC27" t="s">
        <v>1489</v>
      </c>
      <c r="AD27" s="7" t="s">
        <v>5196</v>
      </c>
      <c r="AE27" s="7" t="s">
        <v>5198</v>
      </c>
      <c r="AF27" t="s">
        <v>10065</v>
      </c>
      <c r="AG27"/>
      <c r="AH27" s="159" t="s">
        <v>4682</v>
      </c>
      <c r="AI27" t="s">
        <v>1106</v>
      </c>
      <c r="AJ27">
        <v>5</v>
      </c>
      <c r="AK27">
        <v>0.76</v>
      </c>
      <c r="AL27" s="6" t="s">
        <v>1265</v>
      </c>
      <c r="AM27" s="25" t="s">
        <v>1266</v>
      </c>
      <c r="AN27" s="185"/>
      <c r="AO27" s="154"/>
      <c r="AP27" s="220" t="s">
        <v>4568</v>
      </c>
      <c r="AQ27" s="153" t="s">
        <v>4448</v>
      </c>
      <c r="AR27" s="153" t="s">
        <v>4448</v>
      </c>
      <c r="AS27" s="153" t="s">
        <v>4439</v>
      </c>
      <c r="AT27" s="153" t="s">
        <v>4448</v>
      </c>
      <c r="AU27" s="153"/>
      <c r="AW27">
        <v>0.19</v>
      </c>
      <c r="AX27">
        <v>0</v>
      </c>
      <c r="AY27">
        <v>-57.966798785913497</v>
      </c>
      <c r="AZ27" t="s">
        <v>10</v>
      </c>
      <c r="BA27" t="s">
        <v>1453</v>
      </c>
      <c r="BB27" s="7" t="s">
        <v>5196</v>
      </c>
      <c r="BC27" s="7" t="s">
        <v>5198</v>
      </c>
      <c r="BD27" t="s">
        <v>10105</v>
      </c>
      <c r="BF27" t="s">
        <v>1106</v>
      </c>
      <c r="BG27">
        <v>7</v>
      </c>
      <c r="BH27">
        <v>0.19</v>
      </c>
      <c r="BI27" s="6" t="s">
        <v>1454</v>
      </c>
      <c r="BJ27" s="25" t="s">
        <v>1455</v>
      </c>
    </row>
    <row r="28" spans="1:62">
      <c r="A28">
        <v>0.49</v>
      </c>
      <c r="B28">
        <v>0</v>
      </c>
      <c r="C28">
        <v>-74.598346064712103</v>
      </c>
      <c r="D28" t="s">
        <v>13</v>
      </c>
      <c r="E28" t="s">
        <v>1293</v>
      </c>
      <c r="F28" s="7" t="s">
        <v>5196</v>
      </c>
      <c r="G28" s="7" t="s">
        <v>5198</v>
      </c>
      <c r="H28" t="s">
        <v>10019</v>
      </c>
      <c r="J28" s="159"/>
      <c r="K28" t="s">
        <v>1106</v>
      </c>
      <c r="L28">
        <v>5</v>
      </c>
      <c r="M28">
        <v>0.49</v>
      </c>
      <c r="N28" s="6" t="s">
        <v>1296</v>
      </c>
      <c r="O28" s="25" t="s">
        <v>1297</v>
      </c>
      <c r="P28" s="165"/>
      <c r="Q28" s="185"/>
      <c r="R28" s="165"/>
      <c r="S28" s="185"/>
      <c r="T28" s="185"/>
      <c r="U28" s="185"/>
      <c r="V28" s="185"/>
      <c r="W28" s="185"/>
      <c r="Y28">
        <v>0.64</v>
      </c>
      <c r="Z28">
        <v>0</v>
      </c>
      <c r="AA28">
        <v>-42.516222904008501</v>
      </c>
      <c r="AB28" t="s">
        <v>13</v>
      </c>
      <c r="AC28" t="s">
        <v>1489</v>
      </c>
      <c r="AD28" s="7" t="s">
        <v>5196</v>
      </c>
      <c r="AE28" s="7" t="s">
        <v>5198</v>
      </c>
      <c r="AF28" t="s">
        <v>10065</v>
      </c>
      <c r="AG28"/>
      <c r="AH28" s="159"/>
      <c r="AI28" t="s">
        <v>1106</v>
      </c>
      <c r="AJ28">
        <v>6</v>
      </c>
      <c r="AK28">
        <v>0.64</v>
      </c>
      <c r="AL28" s="6" t="s">
        <v>1490</v>
      </c>
      <c r="AM28" s="25" t="s">
        <v>1491</v>
      </c>
      <c r="AN28" s="185"/>
      <c r="AO28" s="154"/>
      <c r="AP28" s="165"/>
      <c r="AQ28" s="154"/>
      <c r="AR28" s="154"/>
      <c r="AS28" s="154"/>
      <c r="AT28" s="154"/>
      <c r="AU28" s="154"/>
      <c r="AW28">
        <v>0</v>
      </c>
      <c r="AX28">
        <v>0</v>
      </c>
      <c r="AY28">
        <v>-6.1092375544881401</v>
      </c>
      <c r="AZ28" t="s">
        <v>13</v>
      </c>
      <c r="BA28" t="s">
        <v>1453</v>
      </c>
      <c r="BB28" s="7" t="s">
        <v>5196</v>
      </c>
      <c r="BC28" s="7" t="s">
        <v>5198</v>
      </c>
      <c r="BD28" t="s">
        <v>10105</v>
      </c>
      <c r="BF28" t="s">
        <v>1106</v>
      </c>
      <c r="BG28">
        <v>7</v>
      </c>
      <c r="BH28">
        <v>0</v>
      </c>
      <c r="BI28">
        <v>0</v>
      </c>
      <c r="BJ28" s="25" t="s">
        <v>214</v>
      </c>
    </row>
    <row r="29" spans="1:62">
      <c r="A29" s="6">
        <v>0.7</v>
      </c>
      <c r="B29">
        <v>0</v>
      </c>
      <c r="C29">
        <v>-610.80982572505502</v>
      </c>
      <c r="D29" t="s">
        <v>14</v>
      </c>
      <c r="E29" t="s">
        <v>1293</v>
      </c>
      <c r="F29" s="7" t="s">
        <v>5196</v>
      </c>
      <c r="G29" s="7" t="s">
        <v>5198</v>
      </c>
      <c r="H29" t="s">
        <v>10019</v>
      </c>
      <c r="J29" s="159"/>
      <c r="K29" t="s">
        <v>1106</v>
      </c>
      <c r="L29">
        <v>16</v>
      </c>
      <c r="M29" s="6">
        <v>0.7</v>
      </c>
      <c r="N29" s="6" t="s">
        <v>193</v>
      </c>
      <c r="O29" s="25" t="s">
        <v>194</v>
      </c>
      <c r="P29" s="165"/>
      <c r="Q29" s="185"/>
      <c r="R29" s="165"/>
      <c r="S29" s="185"/>
      <c r="T29" s="185"/>
      <c r="U29" s="185"/>
      <c r="V29" s="185"/>
      <c r="W29" s="185"/>
      <c r="X29" s="25"/>
      <c r="Y29">
        <v>0.59</v>
      </c>
      <c r="Z29">
        <v>0</v>
      </c>
      <c r="AA29">
        <v>-687.97652290322901</v>
      </c>
      <c r="AB29" t="s">
        <v>14</v>
      </c>
      <c r="AC29" t="s">
        <v>1489</v>
      </c>
      <c r="AD29" s="7" t="s">
        <v>5196</v>
      </c>
      <c r="AE29" s="7" t="s">
        <v>5198</v>
      </c>
      <c r="AF29" t="s">
        <v>10065</v>
      </c>
      <c r="AG29"/>
      <c r="AH29" s="159"/>
      <c r="AI29" t="s">
        <v>1106</v>
      </c>
      <c r="AJ29">
        <v>16</v>
      </c>
      <c r="AK29">
        <v>0.59</v>
      </c>
      <c r="AL29" s="6" t="s">
        <v>426</v>
      </c>
      <c r="AM29" s="25" t="s">
        <v>427</v>
      </c>
      <c r="AN29" s="185"/>
      <c r="AO29" s="154"/>
      <c r="AP29" s="165"/>
      <c r="AQ29" s="154"/>
      <c r="AR29" s="154"/>
      <c r="AS29" s="154"/>
      <c r="AT29" s="154"/>
      <c r="AU29" s="154"/>
      <c r="AW29">
        <v>0.18</v>
      </c>
      <c r="AX29">
        <v>0</v>
      </c>
      <c r="AY29">
        <v>-515.43702083175799</v>
      </c>
      <c r="AZ29" t="s">
        <v>14</v>
      </c>
      <c r="BA29" t="s">
        <v>1453</v>
      </c>
      <c r="BB29" s="7" t="s">
        <v>5196</v>
      </c>
      <c r="BC29" s="7" t="s">
        <v>5198</v>
      </c>
      <c r="BD29" t="s">
        <v>10105</v>
      </c>
      <c r="BF29" t="s">
        <v>1106</v>
      </c>
      <c r="BG29">
        <v>16</v>
      </c>
      <c r="BH29">
        <v>0.18</v>
      </c>
      <c r="BI29">
        <v>6.1913216705024199E-2</v>
      </c>
      <c r="BJ29" s="25" t="s">
        <v>733</v>
      </c>
    </row>
    <row r="30" spans="1:62" ht="16" customHeight="1">
      <c r="A30" s="9">
        <v>0.34</v>
      </c>
      <c r="B30" s="9">
        <v>0</v>
      </c>
      <c r="C30" s="9">
        <v>-89.9080961921984</v>
      </c>
      <c r="D30" s="9" t="s">
        <v>10</v>
      </c>
      <c r="E30" s="9" t="s">
        <v>1603</v>
      </c>
      <c r="F30" s="72" t="s">
        <v>5195</v>
      </c>
      <c r="G30" s="72" t="s">
        <v>5198</v>
      </c>
      <c r="H30" s="9" t="s">
        <v>10058</v>
      </c>
      <c r="I30" s="9"/>
      <c r="J30" s="168" t="s">
        <v>4673</v>
      </c>
      <c r="K30" s="9" t="s">
        <v>1595</v>
      </c>
      <c r="L30" s="9">
        <v>6</v>
      </c>
      <c r="M30" s="9">
        <v>0.34</v>
      </c>
      <c r="N30" s="9">
        <v>9.9977946347768007E-2</v>
      </c>
      <c r="O30" s="9">
        <v>0.70492902578092498</v>
      </c>
      <c r="P30" s="165"/>
      <c r="Q30" s="185"/>
      <c r="R30" s="159" t="s">
        <v>4553</v>
      </c>
      <c r="S30" s="189" t="s">
        <v>4448</v>
      </c>
      <c r="T30" s="189" t="s">
        <v>4448</v>
      </c>
      <c r="U30" s="189" t="s">
        <v>4448</v>
      </c>
      <c r="V30" s="189" t="s">
        <v>4448</v>
      </c>
      <c r="W30" s="156"/>
      <c r="X30" s="25"/>
      <c r="Y30" s="9">
        <v>0.96</v>
      </c>
      <c r="Z30" s="9">
        <v>0</v>
      </c>
      <c r="AA30" s="9">
        <v>-25.328573148118199</v>
      </c>
      <c r="AB30" s="9" t="s">
        <v>10</v>
      </c>
      <c r="AC30" s="9" t="s">
        <v>1546</v>
      </c>
      <c r="AD30" s="72" t="s">
        <v>5195</v>
      </c>
      <c r="AE30" s="72" t="s">
        <v>5198</v>
      </c>
      <c r="AF30" s="9" t="s">
        <v>10066</v>
      </c>
      <c r="AG30" s="9"/>
      <c r="AH30" s="168" t="s">
        <v>4683</v>
      </c>
      <c r="AI30" s="9" t="s">
        <v>1106</v>
      </c>
      <c r="AJ30" s="9">
        <v>5</v>
      </c>
      <c r="AK30" s="9">
        <v>0.96</v>
      </c>
      <c r="AL30" s="10" t="s">
        <v>129</v>
      </c>
      <c r="AM30" s="43" t="s">
        <v>130</v>
      </c>
      <c r="AN30" s="185"/>
      <c r="AO30" s="154"/>
      <c r="AP30" s="186" t="s">
        <v>4554</v>
      </c>
      <c r="AQ30" s="153" t="s">
        <v>4523</v>
      </c>
      <c r="AR30" s="153" t="s">
        <v>4448</v>
      </c>
      <c r="AS30" s="153" t="s">
        <v>4465</v>
      </c>
      <c r="AT30" s="153" t="s">
        <v>4526</v>
      </c>
      <c r="AU30" s="153"/>
      <c r="AW30" s="6">
        <v>0.35</v>
      </c>
      <c r="AX30">
        <v>0</v>
      </c>
      <c r="AY30">
        <v>-53.358695114568199</v>
      </c>
      <c r="AZ30" t="s">
        <v>13</v>
      </c>
      <c r="BA30" t="s">
        <v>1478</v>
      </c>
      <c r="BB30" s="7" t="s">
        <v>5195</v>
      </c>
      <c r="BC30" s="7" t="s">
        <v>5197</v>
      </c>
      <c r="BD30" t="s">
        <v>10106</v>
      </c>
      <c r="BF30" t="s">
        <v>1106</v>
      </c>
      <c r="BG30">
        <v>5</v>
      </c>
      <c r="BH30" s="6">
        <v>0.35</v>
      </c>
      <c r="BI30">
        <v>9.4092631159024595E-2</v>
      </c>
      <c r="BJ30" s="25" t="s">
        <v>998</v>
      </c>
    </row>
    <row r="31" spans="1:62">
      <c r="A31" s="9">
        <v>0.49</v>
      </c>
      <c r="B31" s="9">
        <v>0</v>
      </c>
      <c r="C31" s="9">
        <v>-68.442708093674597</v>
      </c>
      <c r="D31" s="9" t="s">
        <v>13</v>
      </c>
      <c r="E31" s="9" t="s">
        <v>1603</v>
      </c>
      <c r="F31" s="72" t="s">
        <v>5195</v>
      </c>
      <c r="G31" s="72" t="s">
        <v>5198</v>
      </c>
      <c r="H31" s="9" t="s">
        <v>10058</v>
      </c>
      <c r="I31" s="9"/>
      <c r="J31" s="168"/>
      <c r="K31" s="9" t="s">
        <v>1595</v>
      </c>
      <c r="L31" s="9">
        <v>6</v>
      </c>
      <c r="M31" s="9">
        <v>0.49</v>
      </c>
      <c r="N31" s="10" t="s">
        <v>1604</v>
      </c>
      <c r="O31" s="10" t="s">
        <v>1605</v>
      </c>
      <c r="P31" s="165"/>
      <c r="Q31" s="185"/>
      <c r="R31" s="159"/>
      <c r="S31" s="185"/>
      <c r="T31" s="185"/>
      <c r="U31" s="185"/>
      <c r="V31" s="185"/>
      <c r="W31" s="185"/>
      <c r="X31" s="25"/>
      <c r="Y31" s="9">
        <v>0.4</v>
      </c>
      <c r="Z31" s="9">
        <v>0</v>
      </c>
      <c r="AA31" s="9">
        <v>-49.379572349637897</v>
      </c>
      <c r="AB31" s="9" t="s">
        <v>13</v>
      </c>
      <c r="AC31" s="9" t="s">
        <v>1546</v>
      </c>
      <c r="AD31" s="72" t="s">
        <v>5195</v>
      </c>
      <c r="AE31" s="72" t="s">
        <v>5198</v>
      </c>
      <c r="AF31" s="9" t="s">
        <v>10066</v>
      </c>
      <c r="AG31" s="9"/>
      <c r="AH31" s="168"/>
      <c r="AI31" s="9" t="s">
        <v>1106</v>
      </c>
      <c r="AJ31" s="9">
        <v>5</v>
      </c>
      <c r="AK31" s="9">
        <v>0.4</v>
      </c>
      <c r="AL31" s="10" t="s">
        <v>802</v>
      </c>
      <c r="AM31" s="44">
        <v>0.76927571872398703</v>
      </c>
      <c r="AN31" s="185"/>
      <c r="AO31" s="154"/>
      <c r="AP31" s="159"/>
      <c r="AQ31" s="154"/>
      <c r="AR31" s="154"/>
      <c r="AS31" s="154"/>
      <c r="AT31" s="154"/>
      <c r="AU31" s="154"/>
      <c r="AW31">
        <v>0.33</v>
      </c>
      <c r="AX31">
        <v>0</v>
      </c>
      <c r="AY31">
        <v>-745.51525087653897</v>
      </c>
      <c r="AZ31" t="s">
        <v>14</v>
      </c>
      <c r="BA31" t="s">
        <v>1478</v>
      </c>
      <c r="BB31" s="7" t="s">
        <v>5195</v>
      </c>
      <c r="BC31" s="7" t="s">
        <v>5197</v>
      </c>
      <c r="BD31" t="s">
        <v>10106</v>
      </c>
      <c r="BF31" t="s">
        <v>1106</v>
      </c>
      <c r="BG31">
        <v>16</v>
      </c>
      <c r="BH31">
        <v>0.33</v>
      </c>
      <c r="BI31" s="6" t="s">
        <v>1025</v>
      </c>
      <c r="BJ31" s="25" t="s">
        <v>1026</v>
      </c>
    </row>
    <row r="32" spans="1:62">
      <c r="A32" s="9">
        <v>0.89</v>
      </c>
      <c r="B32" s="9">
        <v>0</v>
      </c>
      <c r="C32" s="9">
        <v>-410.64370792832898</v>
      </c>
      <c r="D32" s="9" t="s">
        <v>14</v>
      </c>
      <c r="E32" s="9" t="s">
        <v>1603</v>
      </c>
      <c r="F32" s="72" t="s">
        <v>5195</v>
      </c>
      <c r="G32" s="72" t="s">
        <v>5198</v>
      </c>
      <c r="H32" s="9" t="s">
        <v>10058</v>
      </c>
      <c r="I32" s="9"/>
      <c r="J32" s="168"/>
      <c r="K32" s="9" t="s">
        <v>1595</v>
      </c>
      <c r="L32" s="9">
        <v>16</v>
      </c>
      <c r="M32" s="9">
        <v>0.89</v>
      </c>
      <c r="N32" s="10" t="s">
        <v>159</v>
      </c>
      <c r="O32" s="10" t="s">
        <v>160</v>
      </c>
      <c r="P32" s="165"/>
      <c r="Q32" s="185"/>
      <c r="R32" s="159"/>
      <c r="S32" s="185"/>
      <c r="T32" s="185"/>
      <c r="U32" s="185"/>
      <c r="V32" s="185"/>
      <c r="W32" s="185"/>
      <c r="X32" s="25"/>
      <c r="Y32" s="9">
        <v>0.31</v>
      </c>
      <c r="Z32" s="9">
        <v>0</v>
      </c>
      <c r="AA32" s="9">
        <v>-560.36904262167502</v>
      </c>
      <c r="AB32" s="9" t="s">
        <v>14</v>
      </c>
      <c r="AC32" s="9" t="s">
        <v>1546</v>
      </c>
      <c r="AD32" s="72" t="s">
        <v>5195</v>
      </c>
      <c r="AE32" s="72" t="s">
        <v>5198</v>
      </c>
      <c r="AF32" s="9" t="s">
        <v>10066</v>
      </c>
      <c r="AG32" s="9"/>
      <c r="AH32" s="168"/>
      <c r="AI32" s="9" t="s">
        <v>1106</v>
      </c>
      <c r="AJ32" s="9">
        <v>16</v>
      </c>
      <c r="AK32" s="9">
        <v>0.31</v>
      </c>
      <c r="AL32" s="10" t="s">
        <v>860</v>
      </c>
      <c r="AM32" s="43" t="s">
        <v>861</v>
      </c>
      <c r="AN32" s="185"/>
      <c r="AO32" s="154"/>
      <c r="AP32" s="159"/>
      <c r="AQ32" s="154"/>
      <c r="AR32" s="154"/>
      <c r="AS32" s="154"/>
      <c r="AT32" s="154"/>
      <c r="AU32" s="154"/>
      <c r="AW32">
        <v>0.2</v>
      </c>
      <c r="AX32">
        <v>0</v>
      </c>
      <c r="AY32">
        <v>-35.648015538372299</v>
      </c>
      <c r="AZ32" t="s">
        <v>13</v>
      </c>
      <c r="BA32" t="s">
        <v>1515</v>
      </c>
      <c r="BB32" s="7" t="s">
        <v>5196</v>
      </c>
      <c r="BC32" s="7" t="s">
        <v>5198</v>
      </c>
      <c r="BD32" t="s">
        <v>10107</v>
      </c>
      <c r="BF32" t="s">
        <v>1106</v>
      </c>
      <c r="BG32">
        <v>5</v>
      </c>
      <c r="BH32">
        <v>0.2</v>
      </c>
      <c r="BI32">
        <v>3.6224108632430099E-2</v>
      </c>
      <c r="BJ32" s="25" t="s">
        <v>142</v>
      </c>
    </row>
    <row r="33" spans="1:62" ht="16" customHeight="1">
      <c r="A33">
        <f>1-0.65</f>
        <v>0.35</v>
      </c>
      <c r="B33">
        <v>0</v>
      </c>
      <c r="C33">
        <v>-78.639510349903702</v>
      </c>
      <c r="D33" t="s">
        <v>10</v>
      </c>
      <c r="E33" t="s">
        <v>1252</v>
      </c>
      <c r="F33" s="7" t="s">
        <v>5195</v>
      </c>
      <c r="G33" s="7" t="s">
        <v>5196</v>
      </c>
      <c r="H33" t="s">
        <v>10067</v>
      </c>
      <c r="I33" s="18" t="s">
        <v>10354</v>
      </c>
      <c r="J33" s="159" t="s">
        <v>4684</v>
      </c>
      <c r="K33" t="s">
        <v>1106</v>
      </c>
      <c r="L33">
        <v>5</v>
      </c>
      <c r="M33">
        <v>0.65</v>
      </c>
      <c r="N33" s="6" t="s">
        <v>1107</v>
      </c>
      <c r="O33" s="25" t="s">
        <v>1108</v>
      </c>
      <c r="P33" s="165"/>
      <c r="Q33" s="185"/>
      <c r="R33" s="220" t="s">
        <v>4568</v>
      </c>
      <c r="S33" s="153" t="s">
        <v>4448</v>
      </c>
      <c r="T33" s="153" t="s">
        <v>4448</v>
      </c>
      <c r="U33" s="153" t="s">
        <v>4453</v>
      </c>
      <c r="V33" s="153" t="s">
        <v>4448</v>
      </c>
      <c r="W33" s="153"/>
      <c r="X33" s="25"/>
      <c r="Y33">
        <f>1-0.76</f>
        <v>0.24</v>
      </c>
      <c r="Z33">
        <v>0</v>
      </c>
      <c r="AA33">
        <v>-98.784872048894002</v>
      </c>
      <c r="AB33" t="s">
        <v>10</v>
      </c>
      <c r="AC33" t="s">
        <v>1110</v>
      </c>
      <c r="AD33" s="7" t="s">
        <v>5197</v>
      </c>
      <c r="AE33" s="7" t="s">
        <v>5196</v>
      </c>
      <c r="AF33" t="s">
        <v>10015</v>
      </c>
      <c r="AG33" s="18" t="s">
        <v>10354</v>
      </c>
      <c r="AH33" s="159" t="s">
        <v>4626</v>
      </c>
      <c r="AI33" t="s">
        <v>1106</v>
      </c>
      <c r="AJ33">
        <v>7</v>
      </c>
      <c r="AK33">
        <v>0.76</v>
      </c>
      <c r="AL33" s="6" t="s">
        <v>248</v>
      </c>
      <c r="AM33" s="25" t="s">
        <v>249</v>
      </c>
      <c r="AN33" s="185"/>
      <c r="AO33" s="154"/>
      <c r="AP33" s="164" t="s">
        <v>4568</v>
      </c>
      <c r="AQ33" s="156" t="s">
        <v>4448</v>
      </c>
      <c r="AR33" s="156" t="s">
        <v>4448</v>
      </c>
      <c r="AS33" s="156" t="s">
        <v>4448</v>
      </c>
      <c r="AT33" s="156" t="s">
        <v>4448</v>
      </c>
      <c r="AU33" s="156"/>
      <c r="AW33">
        <v>0.28999999999999998</v>
      </c>
      <c r="AX33">
        <v>0</v>
      </c>
      <c r="AY33">
        <v>-612.29083640189003</v>
      </c>
      <c r="AZ33" t="s">
        <v>14</v>
      </c>
      <c r="BA33" t="s">
        <v>1515</v>
      </c>
      <c r="BB33" s="7" t="s">
        <v>5196</v>
      </c>
      <c r="BC33" s="7" t="s">
        <v>5198</v>
      </c>
      <c r="BD33" t="s">
        <v>10107</v>
      </c>
      <c r="BF33" t="s">
        <v>1106</v>
      </c>
      <c r="BG33">
        <v>16</v>
      </c>
      <c r="BH33">
        <v>0.28999999999999998</v>
      </c>
      <c r="BI33" s="6" t="s">
        <v>386</v>
      </c>
      <c r="BJ33" s="25" t="s">
        <v>387</v>
      </c>
    </row>
    <row r="34" spans="1:62" ht="16" customHeight="1">
      <c r="A34">
        <f>1-0.61</f>
        <v>0.39</v>
      </c>
      <c r="B34">
        <v>0</v>
      </c>
      <c r="C34">
        <v>-43.941472791467</v>
      </c>
      <c r="D34" t="s">
        <v>13</v>
      </c>
      <c r="E34" t="s">
        <v>1252</v>
      </c>
      <c r="F34" s="7" t="s">
        <v>5195</v>
      </c>
      <c r="G34" s="7" t="s">
        <v>5196</v>
      </c>
      <c r="H34" t="s">
        <v>10067</v>
      </c>
      <c r="I34" s="18" t="s">
        <v>10354</v>
      </c>
      <c r="J34" s="159"/>
      <c r="K34" t="s">
        <v>1106</v>
      </c>
      <c r="L34">
        <v>5</v>
      </c>
      <c r="M34">
        <v>0.61</v>
      </c>
      <c r="N34" s="6" t="s">
        <v>134</v>
      </c>
      <c r="O34" s="25" t="s">
        <v>135</v>
      </c>
      <c r="P34" s="165"/>
      <c r="Q34" s="185"/>
      <c r="R34" s="165"/>
      <c r="S34" s="154"/>
      <c r="T34" s="154"/>
      <c r="U34" s="154"/>
      <c r="V34" s="154"/>
      <c r="W34" s="154"/>
      <c r="X34" s="25"/>
      <c r="Y34">
        <f>1-0.78</f>
        <v>0.21999999999999997</v>
      </c>
      <c r="Z34">
        <v>0</v>
      </c>
      <c r="AA34">
        <v>-63.160580591141198</v>
      </c>
      <c r="AB34" t="s">
        <v>13</v>
      </c>
      <c r="AC34" t="s">
        <v>1110</v>
      </c>
      <c r="AD34" s="7" t="s">
        <v>5197</v>
      </c>
      <c r="AE34" s="7" t="s">
        <v>5196</v>
      </c>
      <c r="AF34" t="s">
        <v>10015</v>
      </c>
      <c r="AG34" s="18" t="s">
        <v>10354</v>
      </c>
      <c r="AH34" s="159"/>
      <c r="AI34" t="s">
        <v>1106</v>
      </c>
      <c r="AJ34">
        <v>7</v>
      </c>
      <c r="AK34">
        <v>0.78</v>
      </c>
      <c r="AL34" s="6" t="s">
        <v>1111</v>
      </c>
      <c r="AM34" s="25" t="s">
        <v>1112</v>
      </c>
      <c r="AN34" s="185"/>
      <c r="AO34" s="154"/>
      <c r="AP34" s="165"/>
      <c r="AQ34" s="185"/>
      <c r="AR34" s="185"/>
      <c r="AS34" s="185"/>
      <c r="AT34" s="185"/>
      <c r="AU34" s="185"/>
      <c r="AW34">
        <v>0.57999999999999996</v>
      </c>
      <c r="AX34">
        <v>0</v>
      </c>
      <c r="AY34">
        <v>-35.611914190074202</v>
      </c>
      <c r="AZ34" t="s">
        <v>13</v>
      </c>
      <c r="BA34" t="s">
        <v>1528</v>
      </c>
      <c r="BB34" s="7" t="s">
        <v>5195</v>
      </c>
      <c r="BC34" s="7" t="s">
        <v>10366</v>
      </c>
      <c r="BD34" t="s">
        <v>10108</v>
      </c>
      <c r="BF34" t="s">
        <v>1106</v>
      </c>
      <c r="BG34">
        <v>5</v>
      </c>
      <c r="BH34">
        <v>0.57999999999999996</v>
      </c>
      <c r="BI34" s="6" t="s">
        <v>1358</v>
      </c>
      <c r="BJ34" s="25" t="s">
        <v>1359</v>
      </c>
    </row>
    <row r="35" spans="1:62">
      <c r="A35" s="6">
        <f>1-0.57</f>
        <v>0.43000000000000005</v>
      </c>
      <c r="B35">
        <v>0</v>
      </c>
      <c r="C35">
        <v>-726.40746742872602</v>
      </c>
      <c r="D35" t="s">
        <v>14</v>
      </c>
      <c r="E35" t="s">
        <v>1252</v>
      </c>
      <c r="F35" s="7" t="s">
        <v>5195</v>
      </c>
      <c r="G35" s="7" t="s">
        <v>5196</v>
      </c>
      <c r="H35" t="s">
        <v>10067</v>
      </c>
      <c r="I35" s="18" t="s">
        <v>10354</v>
      </c>
      <c r="J35" s="160"/>
      <c r="K35" t="s">
        <v>1106</v>
      </c>
      <c r="L35">
        <v>16</v>
      </c>
      <c r="M35" s="6">
        <v>0.56999999999999995</v>
      </c>
      <c r="N35" s="6" t="s">
        <v>575</v>
      </c>
      <c r="O35" s="25" t="s">
        <v>576</v>
      </c>
      <c r="P35" s="166"/>
      <c r="Q35" s="157"/>
      <c r="R35" s="165"/>
      <c r="S35" s="154"/>
      <c r="T35" s="154"/>
      <c r="U35" s="154"/>
      <c r="V35" s="154"/>
      <c r="W35" s="154"/>
      <c r="X35" s="25"/>
      <c r="Y35">
        <f>1-0.85</f>
        <v>0.15000000000000002</v>
      </c>
      <c r="Z35">
        <v>0</v>
      </c>
      <c r="AA35">
        <v>-441.835836039068</v>
      </c>
      <c r="AB35" t="s">
        <v>14</v>
      </c>
      <c r="AC35" t="s">
        <v>1110</v>
      </c>
      <c r="AD35" s="7" t="s">
        <v>5197</v>
      </c>
      <c r="AE35" s="7" t="s">
        <v>5196</v>
      </c>
      <c r="AF35" t="s">
        <v>10015</v>
      </c>
      <c r="AG35" s="18" t="s">
        <v>10354</v>
      </c>
      <c r="AH35" s="159"/>
      <c r="AI35" t="s">
        <v>1106</v>
      </c>
      <c r="AJ35">
        <v>16</v>
      </c>
      <c r="AK35">
        <v>0.85</v>
      </c>
      <c r="AL35" s="6" t="s">
        <v>287</v>
      </c>
      <c r="AM35" s="25" t="s">
        <v>288</v>
      </c>
      <c r="AN35" s="157"/>
      <c r="AO35" s="155"/>
      <c r="AP35" s="165"/>
      <c r="AQ35" s="185"/>
      <c r="AR35" s="185"/>
      <c r="AS35" s="185"/>
      <c r="AT35" s="185"/>
      <c r="AU35" s="185"/>
      <c r="AW35">
        <v>0.56000000000000005</v>
      </c>
      <c r="AX35">
        <v>0</v>
      </c>
      <c r="AY35">
        <v>-628.03990597500899</v>
      </c>
      <c r="AZ35" t="s">
        <v>14</v>
      </c>
      <c r="BA35" t="s">
        <v>1528</v>
      </c>
      <c r="BB35" s="7" t="s">
        <v>5195</v>
      </c>
      <c r="BC35" s="7" t="s">
        <v>10366</v>
      </c>
      <c r="BD35" t="s">
        <v>10108</v>
      </c>
      <c r="BF35" t="s">
        <v>1106</v>
      </c>
      <c r="BG35">
        <v>16</v>
      </c>
      <c r="BH35">
        <v>0.56000000000000005</v>
      </c>
      <c r="BI35" s="6" t="s">
        <v>225</v>
      </c>
      <c r="BJ35" s="18">
        <v>0.76710682244145301</v>
      </c>
    </row>
    <row r="36" spans="1:62">
      <c r="A36" s="3"/>
      <c r="B36" s="3"/>
      <c r="C36" s="3"/>
      <c r="D36" s="3"/>
      <c r="E36" s="3"/>
      <c r="F36" s="73"/>
      <c r="G36" s="73"/>
      <c r="H36" s="3"/>
      <c r="I36" s="3"/>
      <c r="J36" s="3"/>
      <c r="K36" s="3"/>
      <c r="L36" s="3"/>
      <c r="M36" s="3"/>
      <c r="N36" s="3"/>
      <c r="O36" s="27"/>
      <c r="P36" s="28"/>
      <c r="Q36" s="29"/>
      <c r="R36" s="40"/>
      <c r="S36" s="40"/>
      <c r="T36" s="40"/>
      <c r="U36" s="40"/>
      <c r="V36" s="40"/>
      <c r="W36" s="40"/>
      <c r="X36" s="25"/>
      <c r="Y36" s="3"/>
      <c r="Z36" s="3"/>
      <c r="AA36" s="3"/>
      <c r="AB36" s="3"/>
      <c r="AC36" s="3"/>
      <c r="AD36" s="73"/>
      <c r="AE36" s="73"/>
      <c r="AF36" s="3"/>
      <c r="AG36" s="3"/>
      <c r="AH36" s="3"/>
      <c r="AI36" s="3"/>
      <c r="AJ36" s="3"/>
      <c r="AK36" s="3"/>
      <c r="AL36" s="3"/>
      <c r="AM36" s="27"/>
      <c r="AN36" s="28"/>
      <c r="AO36" s="29"/>
      <c r="AP36" s="8"/>
      <c r="AQ36" s="8"/>
      <c r="AR36" s="8"/>
      <c r="AS36" s="8"/>
      <c r="AT36" s="8"/>
      <c r="AU36" s="8"/>
      <c r="AW36">
        <v>0.43</v>
      </c>
      <c r="AX36">
        <v>0</v>
      </c>
      <c r="AY36">
        <v>-51.860336995241497</v>
      </c>
      <c r="AZ36" t="s">
        <v>13</v>
      </c>
      <c r="BA36" t="s">
        <v>1564</v>
      </c>
      <c r="BB36" s="7" t="s">
        <v>5196</v>
      </c>
      <c r="BC36" s="7" t="s">
        <v>5197</v>
      </c>
      <c r="BD36" t="s">
        <v>10109</v>
      </c>
      <c r="BF36" t="s">
        <v>1106</v>
      </c>
      <c r="BG36">
        <v>6</v>
      </c>
      <c r="BH36">
        <v>0.43</v>
      </c>
      <c r="BI36" s="6" t="s">
        <v>964</v>
      </c>
      <c r="BJ36" s="25" t="s">
        <v>965</v>
      </c>
    </row>
    <row r="37" spans="1:62" ht="16" customHeight="1">
      <c r="A37" s="9">
        <v>0.08</v>
      </c>
      <c r="B37" s="9">
        <v>0</v>
      </c>
      <c r="C37" s="9">
        <v>-47.3018237778873</v>
      </c>
      <c r="D37" s="9" t="s">
        <v>10</v>
      </c>
      <c r="E37" s="9" t="s">
        <v>1155</v>
      </c>
      <c r="F37" s="72" t="s">
        <v>5196</v>
      </c>
      <c r="G37" s="72" t="s">
        <v>5198</v>
      </c>
      <c r="H37" s="9" t="s">
        <v>10021</v>
      </c>
      <c r="I37" s="9"/>
      <c r="J37" s="173" t="s">
        <v>4632</v>
      </c>
      <c r="K37" s="9" t="s">
        <v>1106</v>
      </c>
      <c r="L37" s="9">
        <v>5</v>
      </c>
      <c r="M37" s="9">
        <v>0.08</v>
      </c>
      <c r="N37" s="9">
        <v>6.9873875802577102E-3</v>
      </c>
      <c r="O37" s="44">
        <v>0.51797788283760904</v>
      </c>
      <c r="P37" s="158" t="s">
        <v>83</v>
      </c>
      <c r="Q37" s="156">
        <v>14</v>
      </c>
      <c r="R37" s="190" t="s">
        <v>4552</v>
      </c>
      <c r="S37" s="189" t="s">
        <v>4444</v>
      </c>
      <c r="T37" s="189" t="s">
        <v>4448</v>
      </c>
      <c r="U37" s="189" t="s">
        <v>4448</v>
      </c>
      <c r="V37" s="189" t="s">
        <v>4445</v>
      </c>
      <c r="W37" s="189"/>
      <c r="X37" s="25"/>
      <c r="Y37">
        <f>1-0.22</f>
        <v>0.78</v>
      </c>
      <c r="Z37">
        <v>0</v>
      </c>
      <c r="AA37">
        <v>-115.016199960305</v>
      </c>
      <c r="AB37" t="s">
        <v>10</v>
      </c>
      <c r="AC37" t="s">
        <v>1241</v>
      </c>
      <c r="AD37" s="7" t="s">
        <v>5198</v>
      </c>
      <c r="AE37" s="7" t="s">
        <v>5196</v>
      </c>
      <c r="AF37" t="s">
        <v>10023</v>
      </c>
      <c r="AG37" s="18" t="s">
        <v>10354</v>
      </c>
      <c r="AH37" s="159" t="s">
        <v>4634</v>
      </c>
      <c r="AI37" t="s">
        <v>1106</v>
      </c>
      <c r="AJ37">
        <v>6</v>
      </c>
      <c r="AK37">
        <v>0.22</v>
      </c>
      <c r="AL37">
        <v>4.8355075417360997E-2</v>
      </c>
      <c r="AM37" s="6" t="s">
        <v>830</v>
      </c>
      <c r="AN37" s="158" t="s">
        <v>85</v>
      </c>
      <c r="AO37" s="156">
        <v>20</v>
      </c>
      <c r="AP37" s="220" t="s">
        <v>4568</v>
      </c>
      <c r="AQ37" s="189" t="s">
        <v>4448</v>
      </c>
      <c r="AR37" s="189" t="s">
        <v>4448</v>
      </c>
      <c r="AS37" s="189" t="s">
        <v>4448</v>
      </c>
      <c r="AT37" s="189" t="s">
        <v>4448</v>
      </c>
      <c r="AU37" s="189"/>
      <c r="AW37">
        <v>0.45</v>
      </c>
      <c r="AX37">
        <v>0</v>
      </c>
      <c r="AY37">
        <v>-634.85479710666095</v>
      </c>
      <c r="AZ37" t="s">
        <v>14</v>
      </c>
      <c r="BA37" t="s">
        <v>1564</v>
      </c>
      <c r="BB37" s="7" t="s">
        <v>5196</v>
      </c>
      <c r="BC37" s="7" t="s">
        <v>5197</v>
      </c>
      <c r="BD37" t="s">
        <v>10109</v>
      </c>
      <c r="BF37" t="s">
        <v>1106</v>
      </c>
      <c r="BG37">
        <v>16</v>
      </c>
      <c r="BH37">
        <v>0.45</v>
      </c>
      <c r="BI37" s="6" t="s">
        <v>233</v>
      </c>
      <c r="BJ37" s="25" t="s">
        <v>234</v>
      </c>
    </row>
    <row r="38" spans="1:62" ht="16" customHeight="1">
      <c r="A38" s="9">
        <v>0.65</v>
      </c>
      <c r="B38" s="9">
        <v>0</v>
      </c>
      <c r="C38" s="9">
        <v>-587.73398897470497</v>
      </c>
      <c r="D38" s="9" t="s">
        <v>14</v>
      </c>
      <c r="E38" s="9" t="s">
        <v>1155</v>
      </c>
      <c r="F38" s="72" t="s">
        <v>5196</v>
      </c>
      <c r="G38" s="72" t="s">
        <v>5198</v>
      </c>
      <c r="H38" s="9" t="s">
        <v>10021</v>
      </c>
      <c r="I38" s="9"/>
      <c r="J38" s="168"/>
      <c r="K38" s="9" t="s">
        <v>1106</v>
      </c>
      <c r="L38" s="9">
        <v>16</v>
      </c>
      <c r="M38" s="9">
        <v>0.65</v>
      </c>
      <c r="N38" s="10" t="s">
        <v>470</v>
      </c>
      <c r="O38" s="10" t="s">
        <v>471</v>
      </c>
      <c r="P38" s="159"/>
      <c r="Q38" s="185"/>
      <c r="R38" s="188"/>
      <c r="S38" s="185"/>
      <c r="T38" s="185"/>
      <c r="U38" s="185"/>
      <c r="V38" s="185"/>
      <c r="W38" s="185"/>
      <c r="X38" s="25"/>
      <c r="Y38" s="6">
        <f>1-0.57</f>
        <v>0.43000000000000005</v>
      </c>
      <c r="Z38">
        <v>0</v>
      </c>
      <c r="AA38">
        <v>-895.35889379777598</v>
      </c>
      <c r="AB38" t="s">
        <v>14</v>
      </c>
      <c r="AC38" t="s">
        <v>1241</v>
      </c>
      <c r="AD38" s="7" t="s">
        <v>5198</v>
      </c>
      <c r="AE38" s="7" t="s">
        <v>5196</v>
      </c>
      <c r="AF38" t="s">
        <v>10023</v>
      </c>
      <c r="AG38" s="18" t="s">
        <v>10354</v>
      </c>
      <c r="AH38" s="159"/>
      <c r="AI38" t="s">
        <v>1106</v>
      </c>
      <c r="AJ38">
        <v>16</v>
      </c>
      <c r="AK38" s="6" t="s">
        <v>573</v>
      </c>
      <c r="AL38" s="6" t="s">
        <v>575</v>
      </c>
      <c r="AM38" s="6" t="s">
        <v>576</v>
      </c>
      <c r="AN38" s="159"/>
      <c r="AO38" s="185"/>
      <c r="AP38" s="185"/>
      <c r="AQ38" s="185"/>
      <c r="AR38" s="185"/>
      <c r="AS38" s="185"/>
      <c r="AT38" s="185"/>
      <c r="AU38" s="185"/>
      <c r="AW38">
        <v>0.28999999999999998</v>
      </c>
      <c r="AX38">
        <v>0</v>
      </c>
      <c r="AY38">
        <v>-78.679332580051494</v>
      </c>
      <c r="AZ38" t="s">
        <v>10</v>
      </c>
      <c r="BA38" t="s">
        <v>1156</v>
      </c>
      <c r="BB38" s="7" t="s">
        <v>5196</v>
      </c>
      <c r="BC38" s="7" t="s">
        <v>5198</v>
      </c>
      <c r="BD38" t="s">
        <v>10070</v>
      </c>
      <c r="BF38" t="s">
        <v>1106</v>
      </c>
      <c r="BG38">
        <v>6</v>
      </c>
      <c r="BH38">
        <v>0.28999999999999998</v>
      </c>
      <c r="BI38">
        <v>7.6861841305704101E-2</v>
      </c>
      <c r="BJ38" s="6" t="s">
        <v>608</v>
      </c>
    </row>
    <row r="39" spans="1:62" ht="17" customHeight="1">
      <c r="A39" s="9">
        <v>0</v>
      </c>
      <c r="B39" s="9">
        <v>0</v>
      </c>
      <c r="C39" s="9">
        <v>-18.867424045442</v>
      </c>
      <c r="D39" s="9" t="s">
        <v>10</v>
      </c>
      <c r="E39" s="9" t="s">
        <v>1240</v>
      </c>
      <c r="F39" s="72" t="s">
        <v>5197</v>
      </c>
      <c r="G39" s="72" t="s">
        <v>5196</v>
      </c>
      <c r="H39" s="9" t="s">
        <v>10022</v>
      </c>
      <c r="I39" s="9"/>
      <c r="J39" s="168" t="s">
        <v>4633</v>
      </c>
      <c r="K39" s="9" t="s">
        <v>1106</v>
      </c>
      <c r="L39" s="9">
        <v>5</v>
      </c>
      <c r="M39" s="9">
        <v>0</v>
      </c>
      <c r="N39" s="10" t="s">
        <v>126</v>
      </c>
      <c r="O39" s="10" t="s">
        <v>127</v>
      </c>
      <c r="P39" s="159"/>
      <c r="Q39" s="185"/>
      <c r="R39" s="190" t="s">
        <v>4552</v>
      </c>
      <c r="S39" s="189" t="s">
        <v>4448</v>
      </c>
      <c r="T39" s="189" t="s">
        <v>4448</v>
      </c>
      <c r="U39" s="189" t="s">
        <v>4448</v>
      </c>
      <c r="V39" s="189" t="s">
        <v>4448</v>
      </c>
      <c r="W39" s="189"/>
      <c r="X39" s="25"/>
      <c r="Y39">
        <v>0.4</v>
      </c>
      <c r="Z39">
        <v>0</v>
      </c>
      <c r="AA39">
        <v>-46.197796241661102</v>
      </c>
      <c r="AB39" t="s">
        <v>10</v>
      </c>
      <c r="AC39" t="s">
        <v>1143</v>
      </c>
      <c r="AD39" s="7" t="s">
        <v>5196</v>
      </c>
      <c r="AE39" s="7" t="s">
        <v>5198</v>
      </c>
      <c r="AF39" t="s">
        <v>10069</v>
      </c>
      <c r="AG39"/>
      <c r="AH39" s="159" t="s">
        <v>4686</v>
      </c>
      <c r="AI39" t="s">
        <v>1106</v>
      </c>
      <c r="AJ39">
        <v>5</v>
      </c>
      <c r="AK39">
        <v>0.4</v>
      </c>
      <c r="AL39" s="6" t="s">
        <v>802</v>
      </c>
      <c r="AM39">
        <v>0.76927571872398703</v>
      </c>
      <c r="AN39" s="159"/>
      <c r="AO39" s="185"/>
      <c r="AP39" s="186" t="s">
        <v>4568</v>
      </c>
      <c r="AQ39" s="184" t="s">
        <v>4462</v>
      </c>
      <c r="AR39" s="184" t="s">
        <v>4527</v>
      </c>
      <c r="AS39" s="184" t="s">
        <v>4528</v>
      </c>
      <c r="AT39" s="184" t="s">
        <v>4448</v>
      </c>
      <c r="AU39" s="184"/>
      <c r="AW39">
        <v>0.3</v>
      </c>
      <c r="AX39">
        <v>0</v>
      </c>
      <c r="AY39">
        <v>-624.19744173426102</v>
      </c>
      <c r="AZ39" t="s">
        <v>14</v>
      </c>
      <c r="BA39" t="s">
        <v>1156</v>
      </c>
      <c r="BB39" s="7" t="s">
        <v>5196</v>
      </c>
      <c r="BC39" s="7" t="s">
        <v>5198</v>
      </c>
      <c r="BD39" t="s">
        <v>10070</v>
      </c>
      <c r="BF39" t="s">
        <v>1106</v>
      </c>
      <c r="BG39">
        <v>16</v>
      </c>
      <c r="BH39">
        <v>0.3</v>
      </c>
      <c r="BI39" s="6" t="s">
        <v>111</v>
      </c>
      <c r="BJ39" s="6" t="s">
        <v>112</v>
      </c>
    </row>
    <row r="40" spans="1:62" ht="17" customHeight="1">
      <c r="A40" s="9">
        <v>0.63</v>
      </c>
      <c r="B40" s="9">
        <v>0</v>
      </c>
      <c r="C40" s="9">
        <v>-729.93848502097001</v>
      </c>
      <c r="D40" s="9" t="s">
        <v>14</v>
      </c>
      <c r="E40" s="9" t="s">
        <v>1240</v>
      </c>
      <c r="F40" s="72" t="s">
        <v>5197</v>
      </c>
      <c r="G40" s="72" t="s">
        <v>5196</v>
      </c>
      <c r="H40" s="9" t="s">
        <v>10022</v>
      </c>
      <c r="I40" s="9"/>
      <c r="J40" s="168"/>
      <c r="K40" s="9" t="s">
        <v>1106</v>
      </c>
      <c r="L40" s="9">
        <v>16</v>
      </c>
      <c r="M40" s="9">
        <v>0.63</v>
      </c>
      <c r="N40" s="10" t="s">
        <v>497</v>
      </c>
      <c r="O40" s="10" t="s">
        <v>498</v>
      </c>
      <c r="P40" s="159"/>
      <c r="Q40" s="185"/>
      <c r="R40" s="188"/>
      <c r="S40" s="185"/>
      <c r="T40" s="185"/>
      <c r="U40" s="185"/>
      <c r="V40" s="185"/>
      <c r="W40" s="185"/>
      <c r="X40" s="25"/>
      <c r="Y40">
        <v>0.19</v>
      </c>
      <c r="Z40">
        <v>0</v>
      </c>
      <c r="AA40">
        <v>-624.88607646793298</v>
      </c>
      <c r="AB40" t="s">
        <v>14</v>
      </c>
      <c r="AC40" t="s">
        <v>1143</v>
      </c>
      <c r="AD40" s="7" t="s">
        <v>5196</v>
      </c>
      <c r="AE40" s="7" t="s">
        <v>5198</v>
      </c>
      <c r="AF40" t="s">
        <v>10069</v>
      </c>
      <c r="AG40"/>
      <c r="AH40" s="159"/>
      <c r="AI40" t="s">
        <v>1106</v>
      </c>
      <c r="AJ40">
        <v>16</v>
      </c>
      <c r="AK40">
        <v>0.19</v>
      </c>
      <c r="AL40">
        <v>6.7266012751223098E-2</v>
      </c>
      <c r="AM40" s="6" t="s">
        <v>504</v>
      </c>
      <c r="AN40" s="159"/>
      <c r="AO40" s="185"/>
      <c r="AP40" s="154"/>
      <c r="AQ40" s="154"/>
      <c r="AR40" s="154"/>
      <c r="AS40" s="154"/>
      <c r="AT40" s="154"/>
      <c r="AU40" s="154"/>
    </row>
    <row r="41" spans="1:62" ht="16" customHeight="1">
      <c r="A41">
        <f>1-0.32</f>
        <v>0.67999999999999994</v>
      </c>
      <c r="B41">
        <v>0</v>
      </c>
      <c r="C41">
        <v>-89.1395907003037</v>
      </c>
      <c r="D41" t="s">
        <v>10</v>
      </c>
      <c r="E41" t="s">
        <v>1131</v>
      </c>
      <c r="F41" s="7" t="s">
        <v>5197</v>
      </c>
      <c r="G41" s="7" t="s">
        <v>5195</v>
      </c>
      <c r="H41" t="s">
        <v>10068</v>
      </c>
      <c r="I41" s="18" t="s">
        <v>10354</v>
      </c>
      <c r="J41" s="158" t="s">
        <v>4685</v>
      </c>
      <c r="K41" t="s">
        <v>1106</v>
      </c>
      <c r="L41">
        <v>5</v>
      </c>
      <c r="M41">
        <v>0.32</v>
      </c>
      <c r="N41">
        <v>8.0937723303772996E-2</v>
      </c>
      <c r="O41" s="6" t="s">
        <v>409</v>
      </c>
      <c r="P41" s="159"/>
      <c r="Q41" s="185"/>
      <c r="R41" s="186" t="s">
        <v>4568</v>
      </c>
      <c r="S41" s="184" t="s">
        <v>4448</v>
      </c>
      <c r="T41" s="184" t="s">
        <v>4448</v>
      </c>
      <c r="U41" s="184" t="s">
        <v>4448</v>
      </c>
      <c r="V41" s="184" t="s">
        <v>4448</v>
      </c>
      <c r="W41" s="184"/>
      <c r="X41" s="25"/>
      <c r="Y41">
        <f>1-0.04</f>
        <v>0.96</v>
      </c>
      <c r="Z41">
        <v>0</v>
      </c>
      <c r="AA41">
        <v>-22.972410816132601</v>
      </c>
      <c r="AB41" t="s">
        <v>10</v>
      </c>
      <c r="AC41" t="s">
        <v>1364</v>
      </c>
      <c r="AD41" s="7" t="s">
        <v>5195</v>
      </c>
      <c r="AE41" s="7" t="s">
        <v>5196</v>
      </c>
      <c r="AF41" t="s">
        <v>10026</v>
      </c>
      <c r="AG41" s="18" t="s">
        <v>10354</v>
      </c>
      <c r="AH41" s="159" t="s">
        <v>4637</v>
      </c>
      <c r="AI41" t="s">
        <v>1106</v>
      </c>
      <c r="AJ41">
        <v>5</v>
      </c>
      <c r="AK41">
        <v>0.04</v>
      </c>
      <c r="AL41">
        <v>1.89361819909976E-3</v>
      </c>
      <c r="AM41" s="25" t="s">
        <v>270</v>
      </c>
      <c r="AN41" s="159"/>
      <c r="AO41" s="185"/>
      <c r="AP41" s="220" t="s">
        <v>4568</v>
      </c>
      <c r="AQ41" s="189" t="s">
        <v>4448</v>
      </c>
      <c r="AR41" s="189" t="s">
        <v>4448</v>
      </c>
      <c r="AS41" s="189" t="s">
        <v>4448</v>
      </c>
      <c r="AT41" s="189" t="s">
        <v>4448</v>
      </c>
      <c r="AU41" s="189"/>
    </row>
    <row r="42" spans="1:62" ht="17" customHeight="1">
      <c r="A42">
        <f>1-0.21</f>
        <v>0.79</v>
      </c>
      <c r="B42">
        <v>0</v>
      </c>
      <c r="C42">
        <v>-568.37862417246095</v>
      </c>
      <c r="D42" t="s">
        <v>14</v>
      </c>
      <c r="E42" t="s">
        <v>1131</v>
      </c>
      <c r="F42" s="7" t="s">
        <v>5197</v>
      </c>
      <c r="G42" s="7" t="s">
        <v>5195</v>
      </c>
      <c r="H42" t="s">
        <v>10068</v>
      </c>
      <c r="I42" s="18" t="s">
        <v>10354</v>
      </c>
      <c r="J42" s="159"/>
      <c r="K42" t="s">
        <v>1106</v>
      </c>
      <c r="L42">
        <v>16</v>
      </c>
      <c r="M42">
        <v>0.21</v>
      </c>
      <c r="N42" s="6" t="s">
        <v>162</v>
      </c>
      <c r="O42" s="6" t="s">
        <v>163</v>
      </c>
      <c r="P42" s="159"/>
      <c r="Q42" s="185"/>
      <c r="R42" s="154"/>
      <c r="S42" s="154"/>
      <c r="T42" s="154"/>
      <c r="U42" s="154"/>
      <c r="V42" s="154"/>
      <c r="W42" s="154"/>
      <c r="X42" s="25"/>
      <c r="Y42">
        <f>1-0.27</f>
        <v>0.73</v>
      </c>
      <c r="Z42">
        <v>0</v>
      </c>
      <c r="AA42">
        <v>-508.031740316401</v>
      </c>
      <c r="AB42" t="s">
        <v>14</v>
      </c>
      <c r="AC42" t="s">
        <v>1364</v>
      </c>
      <c r="AD42" s="7" t="s">
        <v>5195</v>
      </c>
      <c r="AE42" s="7" t="s">
        <v>5196</v>
      </c>
      <c r="AF42" t="s">
        <v>10026</v>
      </c>
      <c r="AG42" s="18" t="s">
        <v>10354</v>
      </c>
      <c r="AH42" s="159"/>
      <c r="AI42" t="s">
        <v>1106</v>
      </c>
      <c r="AJ42">
        <v>16</v>
      </c>
      <c r="AK42">
        <v>0.27</v>
      </c>
      <c r="AL42">
        <v>0.114172650502742</v>
      </c>
      <c r="AM42" s="25" t="s">
        <v>429</v>
      </c>
      <c r="AN42" s="159"/>
      <c r="AO42" s="185"/>
      <c r="AP42" s="185"/>
      <c r="AQ42" s="185"/>
      <c r="AR42" s="185"/>
      <c r="AS42" s="185"/>
      <c r="AT42" s="185"/>
      <c r="AU42" s="185"/>
    </row>
    <row r="43" spans="1:62" ht="17" customHeight="1">
      <c r="A43">
        <v>0</v>
      </c>
      <c r="B43">
        <v>0</v>
      </c>
      <c r="C43">
        <v>-40.0165389637217</v>
      </c>
      <c r="D43" t="s">
        <v>10</v>
      </c>
      <c r="E43" t="s">
        <v>1319</v>
      </c>
      <c r="F43" s="7" t="s">
        <v>5198</v>
      </c>
      <c r="G43" s="7" t="s">
        <v>10365</v>
      </c>
      <c r="H43" t="s">
        <v>10024</v>
      </c>
      <c r="J43" s="159" t="s">
        <v>4635</v>
      </c>
      <c r="K43" t="s">
        <v>1106</v>
      </c>
      <c r="L43">
        <v>5</v>
      </c>
      <c r="M43">
        <v>0</v>
      </c>
      <c r="N43" s="6" t="s">
        <v>126</v>
      </c>
      <c r="O43" s="25" t="s">
        <v>127</v>
      </c>
      <c r="P43" s="159"/>
      <c r="Q43" s="185"/>
      <c r="R43" s="220" t="s">
        <v>4568</v>
      </c>
      <c r="S43" s="189" t="s">
        <v>4444</v>
      </c>
      <c r="T43" s="189" t="s">
        <v>4444</v>
      </c>
      <c r="U43" s="189" t="s">
        <v>4483</v>
      </c>
      <c r="V43" s="189" t="s">
        <v>4448</v>
      </c>
      <c r="W43" s="189"/>
      <c r="X43" s="25"/>
      <c r="Y43" s="10">
        <v>0.82</v>
      </c>
      <c r="Z43" s="9">
        <v>0</v>
      </c>
      <c r="AA43" s="9">
        <v>-117.84261048067501</v>
      </c>
      <c r="AB43" s="9" t="s">
        <v>10</v>
      </c>
      <c r="AC43" s="9" t="s">
        <v>1165</v>
      </c>
      <c r="AD43" s="72" t="s">
        <v>5195</v>
      </c>
      <c r="AE43" s="72" t="s">
        <v>5197</v>
      </c>
      <c r="AF43" s="9" t="s">
        <v>10070</v>
      </c>
      <c r="AG43" s="9"/>
      <c r="AH43" s="168" t="s">
        <v>4688</v>
      </c>
      <c r="AI43" s="9" t="s">
        <v>1106</v>
      </c>
      <c r="AJ43" s="9">
        <v>6</v>
      </c>
      <c r="AK43" s="10" t="s">
        <v>760</v>
      </c>
      <c r="AL43" s="10" t="s">
        <v>1166</v>
      </c>
      <c r="AM43" s="10" t="s">
        <v>1167</v>
      </c>
      <c r="AN43" s="159"/>
      <c r="AO43" s="185"/>
      <c r="AP43" s="186" t="s">
        <v>4552</v>
      </c>
      <c r="AQ43" s="184" t="s">
        <v>4504</v>
      </c>
      <c r="AR43" s="184" t="s">
        <v>4448</v>
      </c>
      <c r="AS43" s="184" t="s">
        <v>4529</v>
      </c>
      <c r="AT43" s="184" t="s">
        <v>4448</v>
      </c>
      <c r="AU43" s="184"/>
    </row>
    <row r="44" spans="1:62" ht="16" customHeight="1">
      <c r="A44">
        <v>0.45</v>
      </c>
      <c r="B44">
        <v>0</v>
      </c>
      <c r="C44">
        <v>-710.14305466710505</v>
      </c>
      <c r="D44" t="s">
        <v>14</v>
      </c>
      <c r="E44" t="s">
        <v>1319</v>
      </c>
      <c r="F44" s="7" t="s">
        <v>5198</v>
      </c>
      <c r="G44" s="7" t="s">
        <v>10365</v>
      </c>
      <c r="H44" t="s">
        <v>10024</v>
      </c>
      <c r="J44" s="159"/>
      <c r="K44" t="s">
        <v>1106</v>
      </c>
      <c r="L44">
        <v>16</v>
      </c>
      <c r="M44">
        <v>0.45</v>
      </c>
      <c r="N44" s="6" t="s">
        <v>233</v>
      </c>
      <c r="O44" s="25" t="s">
        <v>234</v>
      </c>
      <c r="P44" s="159"/>
      <c r="Q44" s="185"/>
      <c r="R44" s="185"/>
      <c r="S44" s="185"/>
      <c r="T44" s="185"/>
      <c r="U44" s="185"/>
      <c r="V44" s="185"/>
      <c r="W44" s="185"/>
      <c r="X44" s="25"/>
      <c r="Y44" s="9">
        <v>0</v>
      </c>
      <c r="Z44" s="9">
        <v>0</v>
      </c>
      <c r="AA44" s="9">
        <v>-252.043998212491</v>
      </c>
      <c r="AB44" s="9" t="s">
        <v>14</v>
      </c>
      <c r="AC44" s="9" t="s">
        <v>1165</v>
      </c>
      <c r="AD44" s="72" t="s">
        <v>5195</v>
      </c>
      <c r="AE44" s="72" t="s">
        <v>5197</v>
      </c>
      <c r="AF44" s="9" t="s">
        <v>10070</v>
      </c>
      <c r="AG44" s="9"/>
      <c r="AH44" s="168"/>
      <c r="AI44" s="9" t="s">
        <v>1106</v>
      </c>
      <c r="AJ44" s="9">
        <v>16</v>
      </c>
      <c r="AK44" s="9">
        <v>0</v>
      </c>
      <c r="AL44" s="9">
        <v>0</v>
      </c>
      <c r="AM44" s="10" t="s">
        <v>140</v>
      </c>
      <c r="AN44" s="159"/>
      <c r="AO44" s="185"/>
      <c r="AP44" s="159"/>
      <c r="AQ44" s="154"/>
      <c r="AR44" s="154"/>
      <c r="AS44" s="154"/>
      <c r="AT44" s="154"/>
      <c r="AU44" s="154"/>
    </row>
    <row r="45" spans="1:62" ht="17" customHeight="1">
      <c r="A45">
        <v>0.3</v>
      </c>
      <c r="B45">
        <v>0</v>
      </c>
      <c r="C45">
        <v>-63.333569550109502</v>
      </c>
      <c r="D45" t="s">
        <v>10</v>
      </c>
      <c r="E45" t="s">
        <v>1325</v>
      </c>
      <c r="F45" s="7" t="s">
        <v>5195</v>
      </c>
      <c r="G45" s="7" t="s">
        <v>5198</v>
      </c>
      <c r="H45" t="s">
        <v>10025</v>
      </c>
      <c r="J45" s="159" t="s">
        <v>4636</v>
      </c>
      <c r="K45" t="s">
        <v>1106</v>
      </c>
      <c r="L45">
        <v>5</v>
      </c>
      <c r="M45">
        <v>0.3</v>
      </c>
      <c r="N45">
        <v>7.2584039985663401E-2</v>
      </c>
      <c r="O45" s="25" t="s">
        <v>972</v>
      </c>
      <c r="P45" s="159"/>
      <c r="Q45" s="185"/>
      <c r="R45" s="220" t="s">
        <v>4568</v>
      </c>
      <c r="S45" s="189" t="s">
        <v>4488</v>
      </c>
      <c r="T45" s="189" t="s">
        <v>4445</v>
      </c>
      <c r="U45" s="189" t="s">
        <v>4441</v>
      </c>
      <c r="V45" s="189" t="s">
        <v>4488</v>
      </c>
      <c r="W45" s="189"/>
      <c r="X45" s="25"/>
      <c r="Y45">
        <v>0.57999999999999996</v>
      </c>
      <c r="Z45">
        <v>0</v>
      </c>
      <c r="AA45">
        <v>-104.411928417339</v>
      </c>
      <c r="AB45" t="s">
        <v>10</v>
      </c>
      <c r="AC45" t="s">
        <v>1171</v>
      </c>
      <c r="AD45" s="7" t="s">
        <v>5195</v>
      </c>
      <c r="AE45" s="7" t="s">
        <v>5197</v>
      </c>
      <c r="AF45" t="s">
        <v>10071</v>
      </c>
      <c r="AG45"/>
      <c r="AH45" s="159" t="s">
        <v>4689</v>
      </c>
      <c r="AI45" t="s">
        <v>1106</v>
      </c>
      <c r="AJ45">
        <v>7</v>
      </c>
      <c r="AK45">
        <v>0.57999999999999996</v>
      </c>
      <c r="AL45" s="6" t="s">
        <v>1172</v>
      </c>
      <c r="AM45" s="6" t="s">
        <v>1173</v>
      </c>
      <c r="AN45" s="159"/>
      <c r="AO45" s="185"/>
      <c r="AP45" s="186" t="s">
        <v>4568</v>
      </c>
      <c r="AQ45" s="184" t="s">
        <v>4517</v>
      </c>
      <c r="AR45" s="184" t="s">
        <v>4452</v>
      </c>
      <c r="AS45" s="184" t="s">
        <v>4515</v>
      </c>
      <c r="AT45" s="184" t="s">
        <v>4448</v>
      </c>
      <c r="AU45" s="184"/>
    </row>
    <row r="46" spans="1:62" ht="17" customHeight="1">
      <c r="A46">
        <v>0.44</v>
      </c>
      <c r="B46">
        <v>0</v>
      </c>
      <c r="C46">
        <v>-851.09269718846599</v>
      </c>
      <c r="D46" t="s">
        <v>14</v>
      </c>
      <c r="E46" t="s">
        <v>1325</v>
      </c>
      <c r="F46" s="7" t="s">
        <v>5195</v>
      </c>
      <c r="G46" s="7" t="s">
        <v>5198</v>
      </c>
      <c r="H46" t="s">
        <v>10025</v>
      </c>
      <c r="J46" s="159"/>
      <c r="K46" t="s">
        <v>1106</v>
      </c>
      <c r="L46">
        <v>16</v>
      </c>
      <c r="M46">
        <v>0.44</v>
      </c>
      <c r="N46" s="6" t="s">
        <v>414</v>
      </c>
      <c r="O46" s="25" t="s">
        <v>415</v>
      </c>
      <c r="P46" s="159"/>
      <c r="Q46" s="185"/>
      <c r="R46" s="185"/>
      <c r="S46" s="185"/>
      <c r="T46" s="185"/>
      <c r="U46" s="185"/>
      <c r="V46" s="185"/>
      <c r="W46" s="185"/>
      <c r="X46" s="25"/>
      <c r="Y46" s="6">
        <v>0.47</v>
      </c>
      <c r="Z46">
        <v>0</v>
      </c>
      <c r="AA46">
        <v>-545.02031874336797</v>
      </c>
      <c r="AB46" t="s">
        <v>14</v>
      </c>
      <c r="AC46" t="s">
        <v>1171</v>
      </c>
      <c r="AD46" s="7" t="s">
        <v>5195</v>
      </c>
      <c r="AE46" s="7" t="s">
        <v>5197</v>
      </c>
      <c r="AF46" t="s">
        <v>10071</v>
      </c>
      <c r="AG46"/>
      <c r="AH46" s="159"/>
      <c r="AI46" t="s">
        <v>1106</v>
      </c>
      <c r="AJ46">
        <v>16</v>
      </c>
      <c r="AK46" s="6" t="s">
        <v>472</v>
      </c>
      <c r="AL46" s="6" t="s">
        <v>474</v>
      </c>
      <c r="AM46" s="6" t="s">
        <v>475</v>
      </c>
      <c r="AN46" s="159"/>
      <c r="AO46" s="185"/>
      <c r="AP46" s="154"/>
      <c r="AQ46" s="154"/>
      <c r="AR46" s="154"/>
      <c r="AS46" s="154"/>
      <c r="AT46" s="154"/>
      <c r="AU46" s="154"/>
    </row>
    <row r="47" spans="1:62" ht="16" customHeight="1">
      <c r="A47" s="6">
        <f>1-0.47</f>
        <v>0.53</v>
      </c>
      <c r="B47">
        <v>0</v>
      </c>
      <c r="C47">
        <v>-102.30034185604499</v>
      </c>
      <c r="D47" t="s">
        <v>10</v>
      </c>
      <c r="E47" t="s">
        <v>1144</v>
      </c>
      <c r="F47" s="7" t="s">
        <v>5195</v>
      </c>
      <c r="G47" s="7" t="s">
        <v>5197</v>
      </c>
      <c r="H47" t="s">
        <v>9982</v>
      </c>
      <c r="I47" s="18" t="s">
        <v>10354</v>
      </c>
      <c r="J47" s="159" t="s">
        <v>4687</v>
      </c>
      <c r="K47" t="s">
        <v>1106</v>
      </c>
      <c r="L47">
        <v>5</v>
      </c>
      <c r="M47" s="6" t="s">
        <v>472</v>
      </c>
      <c r="N47" s="6" t="s">
        <v>1145</v>
      </c>
      <c r="O47" s="6" t="s">
        <v>1146</v>
      </c>
      <c r="P47" s="159"/>
      <c r="Q47" s="185"/>
      <c r="R47" s="186" t="s">
        <v>4568</v>
      </c>
      <c r="S47" s="184" t="s">
        <v>4448</v>
      </c>
      <c r="T47" s="184" t="s">
        <v>4448</v>
      </c>
      <c r="U47" s="184" t="s">
        <v>4448</v>
      </c>
      <c r="V47" s="184" t="s">
        <v>4448</v>
      </c>
      <c r="W47" s="184"/>
      <c r="X47" s="25"/>
      <c r="Y47">
        <f>1-0.14</f>
        <v>0.86</v>
      </c>
      <c r="Z47">
        <v>0</v>
      </c>
      <c r="AA47">
        <v>-127.211204417904</v>
      </c>
      <c r="AB47" t="s">
        <v>10</v>
      </c>
      <c r="AC47" t="s">
        <v>1574</v>
      </c>
      <c r="AD47" s="7" t="s">
        <v>5195</v>
      </c>
      <c r="AE47" s="7" t="s">
        <v>5196</v>
      </c>
      <c r="AF47" t="s">
        <v>10028</v>
      </c>
      <c r="AG47" s="18" t="s">
        <v>10354</v>
      </c>
      <c r="AH47" s="159" t="s">
        <v>4639</v>
      </c>
      <c r="AI47" t="s">
        <v>1106</v>
      </c>
      <c r="AJ47">
        <v>6</v>
      </c>
      <c r="AK47">
        <v>0.14000000000000001</v>
      </c>
      <c r="AL47" s="6" t="s">
        <v>1083</v>
      </c>
      <c r="AM47" s="25" t="s">
        <v>1084</v>
      </c>
      <c r="AN47" s="159"/>
      <c r="AO47" s="185"/>
      <c r="AP47" s="220" t="s">
        <v>4568</v>
      </c>
      <c r="AQ47" s="189" t="s">
        <v>4448</v>
      </c>
      <c r="AR47" s="189" t="s">
        <v>4448</v>
      </c>
      <c r="AS47" s="189" t="s">
        <v>4448</v>
      </c>
      <c r="AT47" s="189" t="s">
        <v>4448</v>
      </c>
      <c r="AU47" s="189"/>
    </row>
    <row r="48" spans="1:62" ht="16" customHeight="1">
      <c r="A48">
        <f>1-0.24</f>
        <v>0.76</v>
      </c>
      <c r="B48">
        <v>0</v>
      </c>
      <c r="C48">
        <v>-645.03134523977803</v>
      </c>
      <c r="D48" t="s">
        <v>14</v>
      </c>
      <c r="E48" t="s">
        <v>1144</v>
      </c>
      <c r="F48" s="7" t="s">
        <v>5195</v>
      </c>
      <c r="G48" s="7" t="s">
        <v>5197</v>
      </c>
      <c r="H48" t="s">
        <v>9982</v>
      </c>
      <c r="I48" s="18" t="s">
        <v>10354</v>
      </c>
      <c r="J48" s="159"/>
      <c r="K48" t="s">
        <v>1106</v>
      </c>
      <c r="L48">
        <v>16</v>
      </c>
      <c r="M48">
        <v>0.24</v>
      </c>
      <c r="N48">
        <v>9.5792488470350406E-2</v>
      </c>
      <c r="O48" s="6" t="s">
        <v>152</v>
      </c>
      <c r="P48" s="159"/>
      <c r="Q48" s="185"/>
      <c r="R48" s="154"/>
      <c r="S48" s="154"/>
      <c r="T48" s="154"/>
      <c r="U48" s="154"/>
      <c r="V48" s="154"/>
      <c r="W48" s="154"/>
      <c r="X48" s="25"/>
      <c r="Y48">
        <f>1-0.53</f>
        <v>0.47</v>
      </c>
      <c r="Z48">
        <v>0</v>
      </c>
      <c r="AA48">
        <v>-424.991816160513</v>
      </c>
      <c r="AB48" t="s">
        <v>14</v>
      </c>
      <c r="AC48" t="s">
        <v>1574</v>
      </c>
      <c r="AD48" s="7" t="s">
        <v>5195</v>
      </c>
      <c r="AE48" s="7" t="s">
        <v>5196</v>
      </c>
      <c r="AF48" t="s">
        <v>10028</v>
      </c>
      <c r="AG48" s="18" t="s">
        <v>10354</v>
      </c>
      <c r="AH48" s="159"/>
      <c r="AI48" t="s">
        <v>1106</v>
      </c>
      <c r="AJ48">
        <v>16</v>
      </c>
      <c r="AK48">
        <v>0.53</v>
      </c>
      <c r="AL48" s="6" t="s">
        <v>202</v>
      </c>
      <c r="AM48" s="25" t="s">
        <v>203</v>
      </c>
      <c r="AN48" s="159"/>
      <c r="AO48" s="185"/>
      <c r="AP48" s="185"/>
      <c r="AQ48" s="185"/>
      <c r="AR48" s="185"/>
      <c r="AS48" s="185"/>
      <c r="AT48" s="185"/>
      <c r="AU48" s="185"/>
    </row>
    <row r="49" spans="1:47" ht="17" customHeight="1">
      <c r="A49">
        <v>0.23</v>
      </c>
      <c r="B49">
        <v>0</v>
      </c>
      <c r="C49">
        <v>-86.674767747666706</v>
      </c>
      <c r="D49" t="s">
        <v>10</v>
      </c>
      <c r="E49" t="s">
        <v>1412</v>
      </c>
      <c r="F49" s="7" t="s">
        <v>5198</v>
      </c>
      <c r="G49" s="7" t="s">
        <v>5196</v>
      </c>
      <c r="H49" t="s">
        <v>10027</v>
      </c>
      <c r="J49" s="159" t="s">
        <v>4638</v>
      </c>
      <c r="K49" t="s">
        <v>1106</v>
      </c>
      <c r="L49">
        <v>5</v>
      </c>
      <c r="M49">
        <v>0.23</v>
      </c>
      <c r="N49">
        <v>4.6131675776357399E-2</v>
      </c>
      <c r="O49" s="18">
        <v>0.64848885520655697</v>
      </c>
      <c r="P49" s="159"/>
      <c r="Q49" s="185"/>
      <c r="R49" s="220" t="s">
        <v>4568</v>
      </c>
      <c r="S49" s="189" t="s">
        <v>4448</v>
      </c>
      <c r="T49" s="189" t="s">
        <v>4448</v>
      </c>
      <c r="U49" s="189" t="s">
        <v>4505</v>
      </c>
      <c r="V49" s="189" t="s">
        <v>4448</v>
      </c>
      <c r="W49" s="189"/>
      <c r="X49" s="25"/>
      <c r="Y49">
        <v>0.45</v>
      </c>
      <c r="Z49">
        <v>0</v>
      </c>
      <c r="AA49">
        <v>-106.25267276771601</v>
      </c>
      <c r="AB49" t="s">
        <v>10</v>
      </c>
      <c r="AC49" t="s">
        <v>1271</v>
      </c>
      <c r="AD49" s="7" t="s">
        <v>5195</v>
      </c>
      <c r="AE49" s="7" t="s">
        <v>5197</v>
      </c>
      <c r="AF49" t="s">
        <v>10072</v>
      </c>
      <c r="AG49"/>
      <c r="AH49" s="159" t="s">
        <v>4691</v>
      </c>
      <c r="AI49" t="s">
        <v>1106</v>
      </c>
      <c r="AJ49">
        <v>5</v>
      </c>
      <c r="AK49">
        <v>0.45</v>
      </c>
      <c r="AL49" s="6" t="s">
        <v>911</v>
      </c>
      <c r="AM49" s="25" t="s">
        <v>912</v>
      </c>
      <c r="AN49" s="159"/>
      <c r="AO49" s="185"/>
      <c r="AP49" s="186" t="s">
        <v>4568</v>
      </c>
      <c r="AQ49" s="184" t="s">
        <v>4448</v>
      </c>
      <c r="AR49" s="184" t="s">
        <v>4448</v>
      </c>
      <c r="AS49" s="184" t="s">
        <v>4448</v>
      </c>
      <c r="AT49" s="184" t="s">
        <v>4448</v>
      </c>
      <c r="AU49" s="184"/>
    </row>
    <row r="50" spans="1:47" ht="16" customHeight="1">
      <c r="A50">
        <v>0.71</v>
      </c>
      <c r="B50">
        <v>0</v>
      </c>
      <c r="C50">
        <v>-634.39171579874301</v>
      </c>
      <c r="D50" t="s">
        <v>14</v>
      </c>
      <c r="E50" t="s">
        <v>1412</v>
      </c>
      <c r="F50" s="7" t="s">
        <v>5198</v>
      </c>
      <c r="G50" s="7" t="s">
        <v>5196</v>
      </c>
      <c r="H50" t="s">
        <v>10027</v>
      </c>
      <c r="J50" s="159"/>
      <c r="K50" t="s">
        <v>1106</v>
      </c>
      <c r="L50">
        <v>16</v>
      </c>
      <c r="M50">
        <v>0.71</v>
      </c>
      <c r="N50" s="6" t="s">
        <v>796</v>
      </c>
      <c r="O50" s="25" t="s">
        <v>797</v>
      </c>
      <c r="P50" s="159"/>
      <c r="Q50" s="185"/>
      <c r="R50" s="185"/>
      <c r="S50" s="185"/>
      <c r="T50" s="185"/>
      <c r="U50" s="185"/>
      <c r="V50" s="185"/>
      <c r="W50" s="185"/>
      <c r="Y50">
        <v>0.17</v>
      </c>
      <c r="Z50">
        <v>0</v>
      </c>
      <c r="AA50">
        <v>-522.00445367497696</v>
      </c>
      <c r="AB50" t="s">
        <v>14</v>
      </c>
      <c r="AC50" t="s">
        <v>1271</v>
      </c>
      <c r="AD50" s="7" t="s">
        <v>5195</v>
      </c>
      <c r="AE50" s="7" t="s">
        <v>5197</v>
      </c>
      <c r="AF50" t="s">
        <v>10072</v>
      </c>
      <c r="AG50"/>
      <c r="AH50" s="159"/>
      <c r="AI50" t="s">
        <v>1106</v>
      </c>
      <c r="AJ50">
        <v>16</v>
      </c>
      <c r="AK50">
        <v>0.17</v>
      </c>
      <c r="AL50">
        <v>5.6689958584459903E-2</v>
      </c>
      <c r="AM50" s="25" t="s">
        <v>179</v>
      </c>
      <c r="AN50" s="159"/>
      <c r="AO50" s="185"/>
      <c r="AP50" s="154"/>
      <c r="AQ50" s="154"/>
      <c r="AR50" s="154"/>
      <c r="AS50" s="154"/>
      <c r="AT50" s="154"/>
      <c r="AU50" s="154"/>
    </row>
    <row r="51" spans="1:47" ht="16" customHeight="1">
      <c r="A51">
        <f>1-0.36</f>
        <v>0.64</v>
      </c>
      <c r="B51">
        <v>0</v>
      </c>
      <c r="C51">
        <v>-150.39312638218701</v>
      </c>
      <c r="D51" t="s">
        <v>10</v>
      </c>
      <c r="E51" t="s">
        <v>1229</v>
      </c>
      <c r="F51" s="7" t="s">
        <v>5198</v>
      </c>
      <c r="G51" s="7" t="s">
        <v>5197</v>
      </c>
      <c r="H51" t="s">
        <v>10048</v>
      </c>
      <c r="I51" s="18" t="s">
        <v>10354</v>
      </c>
      <c r="J51" s="159" t="s">
        <v>4690</v>
      </c>
      <c r="K51" t="s">
        <v>1106</v>
      </c>
      <c r="L51">
        <v>5</v>
      </c>
      <c r="M51">
        <v>0.36</v>
      </c>
      <c r="N51">
        <v>9.8640099433966205E-2</v>
      </c>
      <c r="O51" s="6" t="s">
        <v>844</v>
      </c>
      <c r="P51" s="159"/>
      <c r="Q51" s="185"/>
      <c r="R51" s="186" t="s">
        <v>4568</v>
      </c>
      <c r="S51" s="184" t="s">
        <v>4448</v>
      </c>
      <c r="T51" s="184" t="s">
        <v>4448</v>
      </c>
      <c r="U51" s="184" t="s">
        <v>4448</v>
      </c>
      <c r="V51" s="184" t="s">
        <v>4448</v>
      </c>
      <c r="W51" s="184"/>
      <c r="X51" s="25"/>
      <c r="Y51">
        <f>1-0.37</f>
        <v>0.63</v>
      </c>
      <c r="Z51">
        <v>0</v>
      </c>
      <c r="AA51">
        <v>-90.836957060792599</v>
      </c>
      <c r="AB51" t="s">
        <v>10</v>
      </c>
      <c r="AC51" t="s">
        <v>1416</v>
      </c>
      <c r="AD51" s="7" t="s">
        <v>5198</v>
      </c>
      <c r="AE51" s="7" t="s">
        <v>5196</v>
      </c>
      <c r="AF51" t="s">
        <v>10023</v>
      </c>
      <c r="AG51" s="18" t="s">
        <v>10354</v>
      </c>
      <c r="AH51" s="159" t="s">
        <v>4640</v>
      </c>
      <c r="AI51" t="s">
        <v>1106</v>
      </c>
      <c r="AJ51">
        <v>5</v>
      </c>
      <c r="AK51">
        <v>0.37</v>
      </c>
      <c r="AL51" s="6" t="s">
        <v>268</v>
      </c>
      <c r="AM51" s="25" t="s">
        <v>269</v>
      </c>
      <c r="AN51" s="159"/>
      <c r="AO51" s="185"/>
      <c r="AP51" s="220" t="s">
        <v>4568</v>
      </c>
      <c r="AQ51" s="189" t="s">
        <v>4506</v>
      </c>
      <c r="AR51" s="189" t="s">
        <v>4449</v>
      </c>
      <c r="AS51" s="189" t="s">
        <v>4507</v>
      </c>
      <c r="AT51" s="189" t="s">
        <v>4448</v>
      </c>
      <c r="AU51" s="189"/>
    </row>
    <row r="52" spans="1:47" ht="16" customHeight="1">
      <c r="A52">
        <f>1-0.15</f>
        <v>0.85</v>
      </c>
      <c r="B52">
        <v>0</v>
      </c>
      <c r="C52">
        <v>-515.53759929796195</v>
      </c>
      <c r="D52" t="s">
        <v>14</v>
      </c>
      <c r="E52" t="s">
        <v>1229</v>
      </c>
      <c r="F52" s="7" t="s">
        <v>5198</v>
      </c>
      <c r="G52" s="7" t="s">
        <v>5197</v>
      </c>
      <c r="H52" t="s">
        <v>10048</v>
      </c>
      <c r="I52" s="18" t="s">
        <v>10354</v>
      </c>
      <c r="J52" s="159"/>
      <c r="K52" t="s">
        <v>1106</v>
      </c>
      <c r="L52">
        <v>16</v>
      </c>
      <c r="M52">
        <v>0.15</v>
      </c>
      <c r="N52">
        <v>4.6658155288370001E-2</v>
      </c>
      <c r="O52" s="6" t="s">
        <v>365</v>
      </c>
      <c r="P52" s="159"/>
      <c r="Q52" s="185"/>
      <c r="R52" s="154"/>
      <c r="S52" s="154"/>
      <c r="T52" s="154"/>
      <c r="U52" s="154"/>
      <c r="V52" s="154"/>
      <c r="W52" s="154"/>
      <c r="Y52" s="6">
        <f>1-0.57</f>
        <v>0.43000000000000005</v>
      </c>
      <c r="Z52">
        <v>0</v>
      </c>
      <c r="AA52">
        <v>-431.53831340960699</v>
      </c>
      <c r="AB52" t="s">
        <v>14</v>
      </c>
      <c r="AC52" t="s">
        <v>1416</v>
      </c>
      <c r="AD52" s="7" t="s">
        <v>5198</v>
      </c>
      <c r="AE52" s="7" t="s">
        <v>5196</v>
      </c>
      <c r="AF52" t="s">
        <v>10023</v>
      </c>
      <c r="AG52" s="18" t="s">
        <v>10354</v>
      </c>
      <c r="AH52" s="159"/>
      <c r="AI52" t="s">
        <v>1106</v>
      </c>
      <c r="AJ52">
        <v>16</v>
      </c>
      <c r="AK52" s="6" t="s">
        <v>573</v>
      </c>
      <c r="AL52" s="6" t="s">
        <v>575</v>
      </c>
      <c r="AM52" s="25" t="s">
        <v>576</v>
      </c>
      <c r="AN52" s="159"/>
      <c r="AO52" s="185"/>
      <c r="AP52" s="185"/>
      <c r="AQ52" s="185"/>
      <c r="AR52" s="185"/>
      <c r="AS52" s="185"/>
      <c r="AT52" s="185"/>
      <c r="AU52" s="185"/>
    </row>
    <row r="53" spans="1:47" ht="17" customHeight="1">
      <c r="A53">
        <f>1-0.43</f>
        <v>0.57000000000000006</v>
      </c>
      <c r="B53">
        <v>0</v>
      </c>
      <c r="C53">
        <v>-46.585929104313102</v>
      </c>
      <c r="D53" t="s">
        <v>10</v>
      </c>
      <c r="E53" t="s">
        <v>1290</v>
      </c>
      <c r="F53" s="7" t="s">
        <v>10367</v>
      </c>
      <c r="G53" s="7" t="s">
        <v>5195</v>
      </c>
      <c r="H53" t="s">
        <v>10073</v>
      </c>
      <c r="I53" s="18" t="s">
        <v>10354</v>
      </c>
      <c r="J53" s="159" t="s">
        <v>4692</v>
      </c>
      <c r="K53" t="s">
        <v>1106</v>
      </c>
      <c r="L53">
        <v>5</v>
      </c>
      <c r="M53">
        <v>0.43</v>
      </c>
      <c r="N53" s="6" t="s">
        <v>810</v>
      </c>
      <c r="O53" s="25" t="s">
        <v>811</v>
      </c>
      <c r="P53" s="159"/>
      <c r="Q53" s="185"/>
      <c r="R53" s="186" t="s">
        <v>4568</v>
      </c>
      <c r="S53" s="184" t="s">
        <v>4448</v>
      </c>
      <c r="T53" s="184" t="s">
        <v>4448</v>
      </c>
      <c r="U53" s="184" t="s">
        <v>4448</v>
      </c>
      <c r="V53" s="184" t="s">
        <v>4448</v>
      </c>
      <c r="W53" s="184"/>
      <c r="X53" s="25"/>
      <c r="Y53">
        <v>0.34</v>
      </c>
      <c r="Z53">
        <v>0</v>
      </c>
      <c r="AA53">
        <v>-123.434573551656</v>
      </c>
      <c r="AB53" t="s">
        <v>10</v>
      </c>
      <c r="AC53" t="s">
        <v>1304</v>
      </c>
      <c r="AD53" s="7" t="s">
        <v>5197</v>
      </c>
      <c r="AE53" s="7" t="s">
        <v>5195</v>
      </c>
      <c r="AF53" t="s">
        <v>10070</v>
      </c>
      <c r="AG53"/>
      <c r="AH53" s="159" t="s">
        <v>4693</v>
      </c>
      <c r="AI53" t="s">
        <v>1106</v>
      </c>
      <c r="AJ53">
        <v>6</v>
      </c>
      <c r="AK53">
        <v>0.34</v>
      </c>
      <c r="AL53">
        <v>9.9977946347768007E-2</v>
      </c>
      <c r="AM53" s="18">
        <v>0.70492902578092498</v>
      </c>
      <c r="AN53" s="159"/>
      <c r="AO53" s="185"/>
      <c r="AP53" s="186" t="s">
        <v>4568</v>
      </c>
      <c r="AQ53" s="184" t="s">
        <v>4448</v>
      </c>
      <c r="AR53" s="184" t="s">
        <v>4448</v>
      </c>
      <c r="AS53" s="184" t="s">
        <v>4448</v>
      </c>
      <c r="AT53" s="184" t="s">
        <v>4448</v>
      </c>
      <c r="AU53" s="184"/>
    </row>
    <row r="54" spans="1:47" ht="17" customHeight="1">
      <c r="A54">
        <f>1-0.25</f>
        <v>0.75</v>
      </c>
      <c r="B54">
        <v>0</v>
      </c>
      <c r="C54">
        <v>-450.02326891050802</v>
      </c>
      <c r="D54" t="s">
        <v>14</v>
      </c>
      <c r="E54" t="s">
        <v>1290</v>
      </c>
      <c r="F54" s="7" t="s">
        <v>10367</v>
      </c>
      <c r="G54" s="7" t="s">
        <v>5195</v>
      </c>
      <c r="H54" t="s">
        <v>10073</v>
      </c>
      <c r="I54" s="18" t="s">
        <v>10354</v>
      </c>
      <c r="J54" s="159"/>
      <c r="K54" t="s">
        <v>1106</v>
      </c>
      <c r="L54">
        <v>16</v>
      </c>
      <c r="M54">
        <v>0.25</v>
      </c>
      <c r="N54" s="6" t="s">
        <v>196</v>
      </c>
      <c r="O54" s="25" t="s">
        <v>197</v>
      </c>
      <c r="P54" s="159"/>
      <c r="Q54" s="185"/>
      <c r="R54" s="154"/>
      <c r="S54" s="154"/>
      <c r="T54" s="154"/>
      <c r="U54" s="154"/>
      <c r="V54" s="154"/>
      <c r="W54" s="154"/>
      <c r="Y54">
        <v>0.19</v>
      </c>
      <c r="Z54">
        <v>0</v>
      </c>
      <c r="AA54">
        <v>-666.76933828301105</v>
      </c>
      <c r="AB54" t="s">
        <v>14</v>
      </c>
      <c r="AC54" t="s">
        <v>1304</v>
      </c>
      <c r="AD54" s="7" t="s">
        <v>5197</v>
      </c>
      <c r="AE54" s="7" t="s">
        <v>5195</v>
      </c>
      <c r="AF54" t="s">
        <v>10070</v>
      </c>
      <c r="AG54"/>
      <c r="AH54" s="159"/>
      <c r="AI54" t="s">
        <v>1106</v>
      </c>
      <c r="AJ54">
        <v>16</v>
      </c>
      <c r="AK54">
        <v>0.19</v>
      </c>
      <c r="AL54">
        <v>6.7266012751223098E-2</v>
      </c>
      <c r="AM54" s="25" t="s">
        <v>504</v>
      </c>
      <c r="AN54" s="159"/>
      <c r="AO54" s="185"/>
      <c r="AP54" s="154"/>
      <c r="AQ54" s="154"/>
      <c r="AR54" s="154"/>
      <c r="AS54" s="154"/>
      <c r="AT54" s="154"/>
      <c r="AU54" s="154"/>
    </row>
    <row r="55" spans="1:47" ht="17" customHeight="1">
      <c r="A55" s="9">
        <f>1-0.6</f>
        <v>0.4</v>
      </c>
      <c r="B55" s="9">
        <v>0</v>
      </c>
      <c r="C55" s="9">
        <v>-46.283161066702903</v>
      </c>
      <c r="D55" s="9" t="s">
        <v>10</v>
      </c>
      <c r="E55" s="9" t="s">
        <v>1497</v>
      </c>
      <c r="F55" s="82" t="s">
        <v>5195</v>
      </c>
      <c r="G55" s="82" t="s">
        <v>5197</v>
      </c>
      <c r="H55" s="9" t="s">
        <v>10079</v>
      </c>
      <c r="I55" s="44" t="s">
        <v>10354</v>
      </c>
      <c r="J55" s="168" t="s">
        <v>4700</v>
      </c>
      <c r="K55" s="9" t="s">
        <v>1106</v>
      </c>
      <c r="L55" s="9">
        <v>5</v>
      </c>
      <c r="M55" s="9">
        <v>0.6</v>
      </c>
      <c r="N55" s="9">
        <v>0.23072428127601299</v>
      </c>
      <c r="O55" s="44">
        <v>0.88237922576735195</v>
      </c>
      <c r="P55" s="159"/>
      <c r="Q55" s="185"/>
      <c r="R55" s="186" t="s">
        <v>4552</v>
      </c>
      <c r="S55" s="184" t="s">
        <v>4448</v>
      </c>
      <c r="T55" s="184" t="s">
        <v>4448</v>
      </c>
      <c r="U55" s="184" t="s">
        <v>4448</v>
      </c>
      <c r="V55" s="184" t="s">
        <v>4448</v>
      </c>
      <c r="W55" s="184"/>
      <c r="X55" s="25"/>
      <c r="Y55">
        <v>0.77</v>
      </c>
      <c r="Z55">
        <v>0</v>
      </c>
      <c r="AA55">
        <v>-42.318179940032401</v>
      </c>
      <c r="AB55" t="s">
        <v>10</v>
      </c>
      <c r="AC55" t="s">
        <v>1328</v>
      </c>
      <c r="AD55" s="7" t="s">
        <v>5197</v>
      </c>
      <c r="AE55" s="7" t="s">
        <v>5195</v>
      </c>
      <c r="AF55" t="s">
        <v>10019</v>
      </c>
      <c r="AG55"/>
      <c r="AH55" s="159" t="s">
        <v>4694</v>
      </c>
      <c r="AI55" t="s">
        <v>1106</v>
      </c>
      <c r="AJ55">
        <v>6</v>
      </c>
      <c r="AK55">
        <v>0.77</v>
      </c>
      <c r="AL55" s="6" t="s">
        <v>1329</v>
      </c>
      <c r="AM55" s="25" t="s">
        <v>1330</v>
      </c>
      <c r="AN55" s="159"/>
      <c r="AO55" s="185"/>
      <c r="AP55" s="186" t="s">
        <v>4568</v>
      </c>
      <c r="AQ55" s="184" t="s">
        <v>4448</v>
      </c>
      <c r="AR55" s="184" t="s">
        <v>4448</v>
      </c>
      <c r="AS55" s="184" t="s">
        <v>4448</v>
      </c>
      <c r="AT55" s="184" t="s">
        <v>4448</v>
      </c>
      <c r="AU55" s="184"/>
    </row>
    <row r="56" spans="1:47" ht="17" customHeight="1">
      <c r="A56" s="9">
        <f>1-0.11</f>
        <v>0.89</v>
      </c>
      <c r="B56" s="9">
        <v>0</v>
      </c>
      <c r="C56" s="9">
        <v>-465.50368683796597</v>
      </c>
      <c r="D56" s="9" t="s">
        <v>14</v>
      </c>
      <c r="E56" s="9" t="s">
        <v>1497</v>
      </c>
      <c r="F56" s="82" t="s">
        <v>5195</v>
      </c>
      <c r="G56" s="82" t="s">
        <v>5197</v>
      </c>
      <c r="H56" s="9" t="s">
        <v>10079</v>
      </c>
      <c r="I56" s="44" t="s">
        <v>10354</v>
      </c>
      <c r="J56" s="168"/>
      <c r="K56" s="9" t="s">
        <v>1106</v>
      </c>
      <c r="L56" s="9">
        <v>16</v>
      </c>
      <c r="M56" s="9">
        <v>0.11</v>
      </c>
      <c r="N56" s="10" t="s">
        <v>695</v>
      </c>
      <c r="O56" s="43" t="s">
        <v>696</v>
      </c>
      <c r="P56" s="159"/>
      <c r="Q56" s="185"/>
      <c r="R56" s="159"/>
      <c r="S56" s="154"/>
      <c r="T56" s="154"/>
      <c r="U56" s="154"/>
      <c r="V56" s="154"/>
      <c r="W56" s="154"/>
      <c r="X56" s="25"/>
      <c r="Y56">
        <v>0.71</v>
      </c>
      <c r="Z56">
        <v>0</v>
      </c>
      <c r="AA56">
        <v>-645.59419033443396</v>
      </c>
      <c r="AB56" t="s">
        <v>14</v>
      </c>
      <c r="AC56" t="s">
        <v>1328</v>
      </c>
      <c r="AD56" s="7" t="s">
        <v>5197</v>
      </c>
      <c r="AE56" s="7" t="s">
        <v>5195</v>
      </c>
      <c r="AF56" t="s">
        <v>10019</v>
      </c>
      <c r="AG56"/>
      <c r="AH56" s="159"/>
      <c r="AI56" t="s">
        <v>1106</v>
      </c>
      <c r="AJ56">
        <v>16</v>
      </c>
      <c r="AK56">
        <v>0.71</v>
      </c>
      <c r="AL56" s="6" t="s">
        <v>796</v>
      </c>
      <c r="AM56" s="25" t="s">
        <v>797</v>
      </c>
      <c r="AN56" s="159"/>
      <c r="AO56" s="185"/>
      <c r="AP56" s="154"/>
      <c r="AQ56" s="154"/>
      <c r="AR56" s="154"/>
      <c r="AS56" s="154"/>
      <c r="AT56" s="154"/>
      <c r="AU56" s="154"/>
    </row>
    <row r="57" spans="1:47" ht="17" customHeight="1">
      <c r="A57" s="9">
        <v>0</v>
      </c>
      <c r="B57" s="9">
        <v>0</v>
      </c>
      <c r="C57" s="9">
        <v>-41.112594026468997</v>
      </c>
      <c r="D57" s="9" t="s">
        <v>10</v>
      </c>
      <c r="E57" s="9" t="s">
        <v>1417</v>
      </c>
      <c r="F57" s="72" t="s">
        <v>5195</v>
      </c>
      <c r="G57" s="72" t="s">
        <v>5197</v>
      </c>
      <c r="H57" s="9" t="s">
        <v>10030</v>
      </c>
      <c r="I57" s="9"/>
      <c r="J57" s="168" t="s">
        <v>4642</v>
      </c>
      <c r="K57" s="9" t="s">
        <v>1106</v>
      </c>
      <c r="L57" s="9">
        <v>5</v>
      </c>
      <c r="M57" s="9">
        <v>0</v>
      </c>
      <c r="N57" s="10" t="s">
        <v>126</v>
      </c>
      <c r="O57" s="43" t="s">
        <v>127</v>
      </c>
      <c r="P57" s="159"/>
      <c r="Q57" s="185"/>
      <c r="R57" s="190" t="s">
        <v>4552</v>
      </c>
      <c r="S57" s="189" t="s">
        <v>4485</v>
      </c>
      <c r="T57" s="189" t="s">
        <v>4448</v>
      </c>
      <c r="U57" s="189" t="s">
        <v>4441</v>
      </c>
      <c r="V57" s="189" t="s">
        <v>4508</v>
      </c>
      <c r="W57" s="189"/>
      <c r="Y57">
        <v>0.39</v>
      </c>
      <c r="Z57">
        <v>0</v>
      </c>
      <c r="AA57">
        <v>-162.073090789573</v>
      </c>
      <c r="AB57" t="s">
        <v>10</v>
      </c>
      <c r="AC57" t="s">
        <v>1338</v>
      </c>
      <c r="AD57" s="7" t="s">
        <v>5196</v>
      </c>
      <c r="AE57" s="7" t="s">
        <v>5198</v>
      </c>
      <c r="AF57" t="s">
        <v>10074</v>
      </c>
      <c r="AG57"/>
      <c r="AH57" s="159" t="s">
        <v>4695</v>
      </c>
      <c r="AI57" t="s">
        <v>1106</v>
      </c>
      <c r="AJ57">
        <v>6</v>
      </c>
      <c r="AK57">
        <v>0.39</v>
      </c>
      <c r="AL57" s="6" t="s">
        <v>901</v>
      </c>
      <c r="AM57" s="25" t="s">
        <v>902</v>
      </c>
      <c r="AN57" s="159"/>
      <c r="AO57" s="185"/>
      <c r="AP57" s="186" t="s">
        <v>4568</v>
      </c>
      <c r="AQ57" s="184" t="s">
        <v>4448</v>
      </c>
      <c r="AR57" s="184" t="s">
        <v>4448</v>
      </c>
      <c r="AS57" s="184" t="s">
        <v>4448</v>
      </c>
      <c r="AT57" s="184" t="s">
        <v>4448</v>
      </c>
      <c r="AU57" s="184"/>
    </row>
    <row r="58" spans="1:47" ht="17" customHeight="1">
      <c r="A58" s="10">
        <v>0.69</v>
      </c>
      <c r="B58" s="9">
        <v>0</v>
      </c>
      <c r="C58" s="9">
        <v>-747.827272538236</v>
      </c>
      <c r="D58" s="9" t="s">
        <v>14</v>
      </c>
      <c r="E58" s="9" t="s">
        <v>1417</v>
      </c>
      <c r="F58" s="72" t="s">
        <v>5195</v>
      </c>
      <c r="G58" s="72" t="s">
        <v>5197</v>
      </c>
      <c r="H58" s="9" t="s">
        <v>10030</v>
      </c>
      <c r="I58" s="9"/>
      <c r="J58" s="168"/>
      <c r="K58" s="9" t="s">
        <v>1106</v>
      </c>
      <c r="L58" s="9">
        <v>16</v>
      </c>
      <c r="M58" s="10" t="s">
        <v>290</v>
      </c>
      <c r="N58" s="10" t="s">
        <v>381</v>
      </c>
      <c r="O58" s="44">
        <v>0.86001360472521104</v>
      </c>
      <c r="P58" s="159"/>
      <c r="Q58" s="185"/>
      <c r="R58" s="188"/>
      <c r="S58" s="185"/>
      <c r="T58" s="185"/>
      <c r="U58" s="185"/>
      <c r="V58" s="185"/>
      <c r="W58" s="185"/>
      <c r="X58" s="25"/>
      <c r="Y58">
        <v>0</v>
      </c>
      <c r="Z58">
        <v>0</v>
      </c>
      <c r="AA58">
        <v>-269.78731943517198</v>
      </c>
      <c r="AB58" t="s">
        <v>14</v>
      </c>
      <c r="AC58" t="s">
        <v>1338</v>
      </c>
      <c r="AD58" s="7" t="s">
        <v>5196</v>
      </c>
      <c r="AE58" s="7" t="s">
        <v>5198</v>
      </c>
      <c r="AF58" t="s">
        <v>10074</v>
      </c>
      <c r="AG58"/>
      <c r="AH58" s="159"/>
      <c r="AI58" t="s">
        <v>1106</v>
      </c>
      <c r="AJ58">
        <v>16</v>
      </c>
      <c r="AK58">
        <v>0</v>
      </c>
      <c r="AL58">
        <v>0</v>
      </c>
      <c r="AM58" s="25" t="s">
        <v>140</v>
      </c>
      <c r="AN58" s="159"/>
      <c r="AO58" s="185"/>
      <c r="AP58" s="154"/>
      <c r="AQ58" s="154"/>
      <c r="AR58" s="154"/>
      <c r="AS58" s="154"/>
      <c r="AT58" s="154"/>
      <c r="AU58" s="154"/>
    </row>
    <row r="59" spans="1:47" ht="17" customHeight="1">
      <c r="A59">
        <v>0.2</v>
      </c>
      <c r="B59">
        <v>0</v>
      </c>
      <c r="C59">
        <v>-97.950521292337001</v>
      </c>
      <c r="D59" t="s">
        <v>10</v>
      </c>
      <c r="E59" t="s">
        <v>1505</v>
      </c>
      <c r="F59" s="7" t="s">
        <v>5196</v>
      </c>
      <c r="G59" s="7" t="s">
        <v>5198</v>
      </c>
      <c r="H59" t="s">
        <v>10033</v>
      </c>
      <c r="J59" s="159" t="s">
        <v>4645</v>
      </c>
      <c r="K59" t="s">
        <v>1106</v>
      </c>
      <c r="L59">
        <v>5</v>
      </c>
      <c r="M59">
        <v>0.2</v>
      </c>
      <c r="N59">
        <v>3.6224108632430099E-2</v>
      </c>
      <c r="O59" s="25" t="s">
        <v>142</v>
      </c>
      <c r="P59" s="159"/>
      <c r="Q59" s="185"/>
      <c r="R59" s="220" t="s">
        <v>4568</v>
      </c>
      <c r="S59" s="189" t="s">
        <v>4444</v>
      </c>
      <c r="T59" s="189" t="s">
        <v>4448</v>
      </c>
      <c r="U59" s="189" t="s">
        <v>4478</v>
      </c>
      <c r="V59" s="189" t="s">
        <v>4448</v>
      </c>
      <c r="W59" s="189"/>
      <c r="X59" s="25"/>
      <c r="Y59">
        <v>0.57999999999999996</v>
      </c>
      <c r="Z59">
        <v>0</v>
      </c>
      <c r="AA59">
        <v>-93.489192469136498</v>
      </c>
      <c r="AB59" t="s">
        <v>10</v>
      </c>
      <c r="AC59" t="s">
        <v>1357</v>
      </c>
      <c r="AD59" s="7" t="s">
        <v>5196</v>
      </c>
      <c r="AE59" s="7" t="s">
        <v>5198</v>
      </c>
      <c r="AF59" t="s">
        <v>10075</v>
      </c>
      <c r="AG59"/>
      <c r="AH59" s="159" t="s">
        <v>4696</v>
      </c>
      <c r="AI59" t="s">
        <v>1106</v>
      </c>
      <c r="AJ59">
        <v>5</v>
      </c>
      <c r="AK59">
        <v>0.57999999999999996</v>
      </c>
      <c r="AL59" s="6" t="s">
        <v>1358</v>
      </c>
      <c r="AM59" s="25" t="s">
        <v>1359</v>
      </c>
      <c r="AN59" s="159"/>
      <c r="AO59" s="185"/>
      <c r="AP59" s="186" t="s">
        <v>4568</v>
      </c>
      <c r="AQ59" s="184" t="s">
        <v>4448</v>
      </c>
      <c r="AR59" s="184" t="s">
        <v>4448</v>
      </c>
      <c r="AS59" s="184" t="s">
        <v>4458</v>
      </c>
      <c r="AT59" s="184" t="s">
        <v>4448</v>
      </c>
      <c r="AU59" s="184"/>
    </row>
    <row r="60" spans="1:47" ht="17" customHeight="1">
      <c r="A60">
        <v>0.52</v>
      </c>
      <c r="B60">
        <v>0</v>
      </c>
      <c r="C60">
        <v>-827.43116961538794</v>
      </c>
      <c r="D60" t="s">
        <v>14</v>
      </c>
      <c r="E60" t="s">
        <v>1505</v>
      </c>
      <c r="F60" s="7" t="s">
        <v>5196</v>
      </c>
      <c r="G60" s="7" t="s">
        <v>5198</v>
      </c>
      <c r="H60" t="s">
        <v>10033</v>
      </c>
      <c r="J60" s="159"/>
      <c r="K60" t="s">
        <v>1106</v>
      </c>
      <c r="L60">
        <v>16</v>
      </c>
      <c r="M60">
        <v>0.52</v>
      </c>
      <c r="N60" s="6" t="s">
        <v>405</v>
      </c>
      <c r="O60" s="25" t="s">
        <v>406</v>
      </c>
      <c r="P60" s="159"/>
      <c r="Q60" s="185"/>
      <c r="R60" s="185"/>
      <c r="S60" s="185"/>
      <c r="T60" s="185"/>
      <c r="U60" s="185"/>
      <c r="V60" s="185"/>
      <c r="W60" s="185"/>
      <c r="X60" s="25"/>
      <c r="Y60">
        <v>0.45</v>
      </c>
      <c r="Z60">
        <v>0</v>
      </c>
      <c r="AA60">
        <v>-1110.58954248594</v>
      </c>
      <c r="AB60" t="s">
        <v>14</v>
      </c>
      <c r="AC60" t="s">
        <v>1357</v>
      </c>
      <c r="AD60" s="7" t="s">
        <v>5196</v>
      </c>
      <c r="AE60" s="7" t="s">
        <v>5198</v>
      </c>
      <c r="AF60" t="s">
        <v>10075</v>
      </c>
      <c r="AG60"/>
      <c r="AH60" s="159"/>
      <c r="AI60" t="s">
        <v>1106</v>
      </c>
      <c r="AJ60">
        <v>16</v>
      </c>
      <c r="AK60">
        <v>0.45</v>
      </c>
      <c r="AL60" s="6" t="s">
        <v>233</v>
      </c>
      <c r="AM60" s="25" t="s">
        <v>234</v>
      </c>
      <c r="AN60" s="159"/>
      <c r="AO60" s="185"/>
      <c r="AP60" s="154"/>
      <c r="AQ60" s="154"/>
      <c r="AR60" s="154"/>
      <c r="AS60" s="154"/>
      <c r="AT60" s="154"/>
      <c r="AU60" s="154"/>
    </row>
    <row r="61" spans="1:47" ht="17" customHeight="1">
      <c r="A61" s="9">
        <v>0</v>
      </c>
      <c r="B61" s="9">
        <v>0</v>
      </c>
      <c r="C61" s="9">
        <v>-24.694917350494102</v>
      </c>
      <c r="D61" s="9" t="s">
        <v>10</v>
      </c>
      <c r="E61" s="9" t="s">
        <v>1250</v>
      </c>
      <c r="F61" s="72" t="s">
        <v>5196</v>
      </c>
      <c r="G61" s="72" t="s">
        <v>5198</v>
      </c>
      <c r="H61" s="9" t="s">
        <v>10034</v>
      </c>
      <c r="I61" s="9"/>
      <c r="J61" s="168" t="s">
        <v>4646</v>
      </c>
      <c r="K61" s="9" t="s">
        <v>1106</v>
      </c>
      <c r="L61" s="9">
        <v>5</v>
      </c>
      <c r="M61" s="9">
        <v>0</v>
      </c>
      <c r="N61" s="10" t="s">
        <v>126</v>
      </c>
      <c r="O61" s="43" t="s">
        <v>127</v>
      </c>
      <c r="P61" s="159"/>
      <c r="Q61" s="185"/>
      <c r="R61" s="190" t="s">
        <v>4537</v>
      </c>
      <c r="S61" s="189" t="s">
        <v>4448</v>
      </c>
      <c r="T61" s="189" t="s">
        <v>4448</v>
      </c>
      <c r="U61" s="189" t="s">
        <v>4448</v>
      </c>
      <c r="V61" s="189" t="s">
        <v>4448</v>
      </c>
      <c r="W61" s="189"/>
      <c r="X61" s="25"/>
      <c r="Y61">
        <v>0.42</v>
      </c>
      <c r="Z61">
        <v>0</v>
      </c>
      <c r="AA61">
        <v>-72.778149997141</v>
      </c>
      <c r="AB61" t="s">
        <v>10</v>
      </c>
      <c r="AC61" t="s">
        <v>1381</v>
      </c>
      <c r="AD61" s="7" t="s">
        <v>5195</v>
      </c>
      <c r="AE61" s="7" t="s">
        <v>5197</v>
      </c>
      <c r="AF61" t="s">
        <v>10076</v>
      </c>
      <c r="AG61"/>
      <c r="AH61" s="159" t="s">
        <v>4697</v>
      </c>
      <c r="AI61" t="s">
        <v>1106</v>
      </c>
      <c r="AJ61">
        <v>5</v>
      </c>
      <c r="AK61">
        <v>0.42</v>
      </c>
      <c r="AL61" s="6" t="s">
        <v>157</v>
      </c>
      <c r="AM61" s="25" t="s">
        <v>158</v>
      </c>
      <c r="AN61" s="159"/>
      <c r="AO61" s="185"/>
      <c r="AP61" s="186" t="s">
        <v>4568</v>
      </c>
      <c r="AQ61" s="184" t="s">
        <v>4448</v>
      </c>
      <c r="AR61" s="184" t="s">
        <v>4448</v>
      </c>
      <c r="AS61" s="184" t="s">
        <v>4448</v>
      </c>
      <c r="AT61" s="184" t="s">
        <v>4448</v>
      </c>
      <c r="AU61" s="184"/>
    </row>
    <row r="62" spans="1:47" ht="16" customHeight="1">
      <c r="A62" s="9">
        <v>0.39</v>
      </c>
      <c r="B62" s="9">
        <v>0</v>
      </c>
      <c r="C62" s="9">
        <v>-310.496203692243</v>
      </c>
      <c r="D62" s="9" t="s">
        <v>14</v>
      </c>
      <c r="E62" s="9" t="s">
        <v>1250</v>
      </c>
      <c r="F62" s="72" t="s">
        <v>5196</v>
      </c>
      <c r="G62" s="72" t="s">
        <v>5198</v>
      </c>
      <c r="H62" s="9" t="s">
        <v>10034</v>
      </c>
      <c r="I62" s="9"/>
      <c r="J62" s="168"/>
      <c r="K62" s="9" t="s">
        <v>1106</v>
      </c>
      <c r="L62" s="9">
        <v>16</v>
      </c>
      <c r="M62" s="9">
        <v>0.39</v>
      </c>
      <c r="N62" s="10" t="s">
        <v>493</v>
      </c>
      <c r="O62" s="43" t="s">
        <v>494</v>
      </c>
      <c r="P62" s="159"/>
      <c r="Q62" s="185"/>
      <c r="R62" s="188"/>
      <c r="S62" s="185"/>
      <c r="T62" s="185"/>
      <c r="U62" s="185"/>
      <c r="V62" s="185"/>
      <c r="W62" s="185"/>
      <c r="X62" s="25"/>
      <c r="Y62">
        <v>0.11</v>
      </c>
      <c r="Z62">
        <v>0</v>
      </c>
      <c r="AA62">
        <v>-497.07719369031099</v>
      </c>
      <c r="AB62" t="s">
        <v>14</v>
      </c>
      <c r="AC62" t="s">
        <v>1381</v>
      </c>
      <c r="AD62" s="7" t="s">
        <v>5195</v>
      </c>
      <c r="AE62" s="7" t="s">
        <v>5197</v>
      </c>
      <c r="AF62" t="s">
        <v>10076</v>
      </c>
      <c r="AG62"/>
      <c r="AH62" s="159"/>
      <c r="AI62" t="s">
        <v>1106</v>
      </c>
      <c r="AJ62">
        <v>16</v>
      </c>
      <c r="AK62">
        <v>0.11</v>
      </c>
      <c r="AL62" s="6" t="s">
        <v>695</v>
      </c>
      <c r="AM62" s="25" t="s">
        <v>696</v>
      </c>
      <c r="AN62" s="159"/>
      <c r="AO62" s="185"/>
      <c r="AP62" s="154"/>
      <c r="AQ62" s="154"/>
      <c r="AR62" s="154"/>
      <c r="AS62" s="154"/>
      <c r="AT62" s="154"/>
      <c r="AU62" s="154"/>
    </row>
    <row r="63" spans="1:47" ht="16" customHeight="1">
      <c r="A63">
        <v>0.06</v>
      </c>
      <c r="B63">
        <v>0</v>
      </c>
      <c r="C63">
        <v>-98.304771916407702</v>
      </c>
      <c r="D63" t="s">
        <v>10</v>
      </c>
      <c r="E63" t="s">
        <v>1511</v>
      </c>
      <c r="F63" s="7" t="s">
        <v>5196</v>
      </c>
      <c r="G63" s="7" t="s">
        <v>5198</v>
      </c>
      <c r="H63" t="s">
        <v>10035</v>
      </c>
      <c r="J63" s="159" t="s">
        <v>4647</v>
      </c>
      <c r="K63" t="s">
        <v>1106</v>
      </c>
      <c r="L63">
        <v>6</v>
      </c>
      <c r="M63">
        <v>0.06</v>
      </c>
      <c r="N63">
        <v>4.78472059018753E-3</v>
      </c>
      <c r="O63" s="25" t="s">
        <v>213</v>
      </c>
      <c r="P63" s="159"/>
      <c r="Q63" s="185"/>
      <c r="R63" s="220" t="s">
        <v>4568</v>
      </c>
      <c r="S63" s="189" t="s">
        <v>4448</v>
      </c>
      <c r="T63" s="189" t="s">
        <v>4448</v>
      </c>
      <c r="U63" s="189" t="s">
        <v>4448</v>
      </c>
      <c r="V63" s="189" t="s">
        <v>4448</v>
      </c>
      <c r="W63" s="189"/>
      <c r="X63" s="25"/>
      <c r="Y63">
        <v>0.49</v>
      </c>
      <c r="Z63">
        <v>0</v>
      </c>
      <c r="AA63">
        <v>-104.154480887292</v>
      </c>
      <c r="AB63" t="s">
        <v>10</v>
      </c>
      <c r="AC63" t="s">
        <v>1408</v>
      </c>
      <c r="AD63" s="7" t="s">
        <v>5195</v>
      </c>
      <c r="AE63" s="7" t="s">
        <v>5197</v>
      </c>
      <c r="AF63" t="s">
        <v>10077</v>
      </c>
      <c r="AG63"/>
      <c r="AH63" s="159" t="s">
        <v>4698</v>
      </c>
      <c r="AI63" t="s">
        <v>1106</v>
      </c>
      <c r="AJ63">
        <v>5</v>
      </c>
      <c r="AK63">
        <v>0.49</v>
      </c>
      <c r="AL63" s="6" t="s">
        <v>1296</v>
      </c>
      <c r="AM63" s="25" t="s">
        <v>1297</v>
      </c>
      <c r="AN63" s="159"/>
      <c r="AO63" s="185"/>
      <c r="AP63" s="186" t="s">
        <v>4568</v>
      </c>
      <c r="AQ63" s="184" t="s">
        <v>4448</v>
      </c>
      <c r="AR63" s="184" t="s">
        <v>4448</v>
      </c>
      <c r="AS63" s="184" t="s">
        <v>4448</v>
      </c>
      <c r="AT63" s="184" t="s">
        <v>4448</v>
      </c>
      <c r="AU63" s="184"/>
    </row>
    <row r="64" spans="1:47" ht="17" customHeight="1">
      <c r="A64">
        <v>0.27</v>
      </c>
      <c r="B64">
        <v>0</v>
      </c>
      <c r="C64">
        <v>-570.71166789307802</v>
      </c>
      <c r="D64" t="s">
        <v>14</v>
      </c>
      <c r="E64" t="s">
        <v>1511</v>
      </c>
      <c r="F64" s="7" t="s">
        <v>5196</v>
      </c>
      <c r="G64" s="7" t="s">
        <v>5198</v>
      </c>
      <c r="H64" t="s">
        <v>10035</v>
      </c>
      <c r="J64" s="160"/>
      <c r="K64" t="s">
        <v>1106</v>
      </c>
      <c r="L64">
        <v>16</v>
      </c>
      <c r="M64">
        <v>0.27</v>
      </c>
      <c r="N64">
        <v>0.114172650502742</v>
      </c>
      <c r="O64" s="25" t="s">
        <v>429</v>
      </c>
      <c r="P64" s="160"/>
      <c r="Q64" s="157"/>
      <c r="R64" s="185"/>
      <c r="S64" s="185"/>
      <c r="T64" s="185"/>
      <c r="U64" s="185"/>
      <c r="V64" s="185"/>
      <c r="W64" s="185"/>
      <c r="X64" s="25"/>
      <c r="Y64">
        <v>0.14000000000000001</v>
      </c>
      <c r="Z64">
        <v>0</v>
      </c>
      <c r="AA64">
        <v>-598.19183840754499</v>
      </c>
      <c r="AB64" t="s">
        <v>14</v>
      </c>
      <c r="AC64" t="s">
        <v>1408</v>
      </c>
      <c r="AD64" s="7" t="s">
        <v>5195</v>
      </c>
      <c r="AE64" s="7" t="s">
        <v>5197</v>
      </c>
      <c r="AF64" t="s">
        <v>10077</v>
      </c>
      <c r="AG64"/>
      <c r="AH64" s="159"/>
      <c r="AI64" t="s">
        <v>1106</v>
      </c>
      <c r="AJ64">
        <v>16</v>
      </c>
      <c r="AK64">
        <v>0.14000000000000001</v>
      </c>
      <c r="AL64">
        <v>4.1864672574284501E-2</v>
      </c>
      <c r="AM64" s="25" t="s">
        <v>170</v>
      </c>
      <c r="AN64" s="159"/>
      <c r="AO64" s="185"/>
      <c r="AP64" s="154"/>
      <c r="AQ64" s="154"/>
      <c r="AR64" s="154"/>
      <c r="AS64" s="154"/>
      <c r="AT64" s="154"/>
      <c r="AU64" s="154"/>
    </row>
    <row r="65" spans="1:47" ht="17" customHeight="1">
      <c r="A65" s="3"/>
      <c r="B65" s="3"/>
      <c r="C65" s="3"/>
      <c r="D65" s="3"/>
      <c r="E65" s="3"/>
      <c r="F65" s="73"/>
      <c r="G65" s="73"/>
      <c r="H65" s="3"/>
      <c r="I65" s="3"/>
      <c r="J65" s="3"/>
      <c r="K65" s="3"/>
      <c r="L65" s="3"/>
      <c r="M65" s="3"/>
      <c r="N65" s="3"/>
      <c r="O65" s="27"/>
      <c r="P65" s="28"/>
      <c r="Q65" s="29"/>
      <c r="R65" s="40"/>
      <c r="S65" s="40"/>
      <c r="T65" s="40"/>
      <c r="U65" s="40"/>
      <c r="V65" s="40"/>
      <c r="W65" s="40"/>
      <c r="X65" s="25"/>
      <c r="Y65">
        <v>0.56000000000000005</v>
      </c>
      <c r="Z65">
        <v>0</v>
      </c>
      <c r="AA65">
        <v>-55.958754425478098</v>
      </c>
      <c r="AB65" t="s">
        <v>10</v>
      </c>
      <c r="AC65" t="s">
        <v>1413</v>
      </c>
      <c r="AD65" s="7" t="s">
        <v>5197</v>
      </c>
      <c r="AE65" s="7" t="s">
        <v>5198</v>
      </c>
      <c r="AF65" t="s">
        <v>10078</v>
      </c>
      <c r="AG65"/>
      <c r="AH65" s="159" t="s">
        <v>4699</v>
      </c>
      <c r="AI65" t="s">
        <v>1106</v>
      </c>
      <c r="AJ65">
        <v>5</v>
      </c>
      <c r="AK65">
        <v>0.56000000000000005</v>
      </c>
      <c r="AL65" s="6" t="s">
        <v>783</v>
      </c>
      <c r="AM65" s="25" t="s">
        <v>784</v>
      </c>
      <c r="AN65" s="159"/>
      <c r="AO65" s="185"/>
      <c r="AP65" s="186" t="s">
        <v>4568</v>
      </c>
      <c r="AQ65" s="184" t="s">
        <v>4448</v>
      </c>
      <c r="AR65" s="184" t="s">
        <v>4448</v>
      </c>
      <c r="AS65" s="184" t="s">
        <v>4448</v>
      </c>
      <c r="AT65" s="184" t="s">
        <v>4448</v>
      </c>
      <c r="AU65" s="184"/>
    </row>
    <row r="66" spans="1:47" ht="17" customHeight="1">
      <c r="A66" s="9">
        <v>0.18</v>
      </c>
      <c r="B66" s="9">
        <v>0</v>
      </c>
      <c r="C66" s="9">
        <v>-37.0730544227536</v>
      </c>
      <c r="D66" s="9" t="s">
        <v>13</v>
      </c>
      <c r="E66" s="9" t="s">
        <v>1147</v>
      </c>
      <c r="F66" s="72" t="s">
        <v>5196</v>
      </c>
      <c r="G66" s="72" t="s">
        <v>5198</v>
      </c>
      <c r="H66" s="9" t="s">
        <v>10036</v>
      </c>
      <c r="I66" s="9"/>
      <c r="J66" s="173" t="s">
        <v>4648</v>
      </c>
      <c r="K66" s="9" t="s">
        <v>1106</v>
      </c>
      <c r="L66" s="9">
        <v>5</v>
      </c>
      <c r="M66" s="9">
        <v>0.18</v>
      </c>
      <c r="N66" s="10" t="s">
        <v>400</v>
      </c>
      <c r="O66" s="10" t="s">
        <v>401</v>
      </c>
      <c r="P66" s="164" t="s">
        <v>84</v>
      </c>
      <c r="Q66" s="156">
        <v>17</v>
      </c>
      <c r="R66" s="187" t="s">
        <v>4537</v>
      </c>
      <c r="S66" s="189" t="s">
        <v>4448</v>
      </c>
      <c r="T66" s="189" t="s">
        <v>4448</v>
      </c>
      <c r="U66" s="189" t="s">
        <v>4448</v>
      </c>
      <c r="V66" s="189" t="s">
        <v>4448</v>
      </c>
      <c r="W66" s="189"/>
      <c r="X66" s="25"/>
      <c r="Y66">
        <v>0.18</v>
      </c>
      <c r="Z66">
        <v>0</v>
      </c>
      <c r="AA66">
        <v>-499.61412485566802</v>
      </c>
      <c r="AB66" t="s">
        <v>14</v>
      </c>
      <c r="AC66" t="s">
        <v>1413</v>
      </c>
      <c r="AD66" s="7" t="s">
        <v>5197</v>
      </c>
      <c r="AE66" s="7" t="s">
        <v>5198</v>
      </c>
      <c r="AF66" t="s">
        <v>10078</v>
      </c>
      <c r="AG66"/>
      <c r="AH66" s="159"/>
      <c r="AI66" t="s">
        <v>1106</v>
      </c>
      <c r="AJ66">
        <v>16</v>
      </c>
      <c r="AK66">
        <v>0.18</v>
      </c>
      <c r="AL66">
        <v>6.1913216705024199E-2</v>
      </c>
      <c r="AM66" s="25" t="s">
        <v>733</v>
      </c>
      <c r="AN66" s="159"/>
      <c r="AO66" s="185"/>
      <c r="AP66" s="154"/>
      <c r="AQ66" s="154"/>
      <c r="AR66" s="154"/>
      <c r="AS66" s="154"/>
      <c r="AT66" s="154"/>
      <c r="AU66" s="154"/>
    </row>
    <row r="67" spans="1:47" ht="16" customHeight="1">
      <c r="A67" s="9">
        <v>0.73</v>
      </c>
      <c r="B67" s="9">
        <v>0</v>
      </c>
      <c r="C67" s="9">
        <v>-521.83106463315801</v>
      </c>
      <c r="D67" s="9" t="s">
        <v>14</v>
      </c>
      <c r="E67" s="9" t="s">
        <v>1147</v>
      </c>
      <c r="F67" s="72" t="s">
        <v>5196</v>
      </c>
      <c r="G67" s="72" t="s">
        <v>5198</v>
      </c>
      <c r="H67" s="9" t="s">
        <v>10036</v>
      </c>
      <c r="I67" s="9"/>
      <c r="J67" s="168"/>
      <c r="K67" s="9" t="s">
        <v>1106</v>
      </c>
      <c r="L67" s="9">
        <v>16</v>
      </c>
      <c r="M67" s="9">
        <v>0.73</v>
      </c>
      <c r="N67" s="10" t="s">
        <v>584</v>
      </c>
      <c r="O67" s="10" t="s">
        <v>585</v>
      </c>
      <c r="P67" s="165"/>
      <c r="Q67" s="185"/>
      <c r="R67" s="188"/>
      <c r="S67" s="185"/>
      <c r="T67" s="185"/>
      <c r="U67" s="185"/>
      <c r="V67" s="185"/>
      <c r="W67" s="185"/>
      <c r="X67" s="25"/>
      <c r="Y67">
        <f>1-0.36</f>
        <v>0.64</v>
      </c>
      <c r="Z67">
        <v>0</v>
      </c>
      <c r="AA67">
        <v>-119.960631154536</v>
      </c>
      <c r="AB67" t="s">
        <v>10</v>
      </c>
      <c r="AC67" t="s">
        <v>1548</v>
      </c>
      <c r="AD67" s="7" t="s">
        <v>5198</v>
      </c>
      <c r="AE67" s="7" t="s">
        <v>5196</v>
      </c>
      <c r="AF67" t="s">
        <v>10029</v>
      </c>
      <c r="AG67" s="18" t="s">
        <v>10354</v>
      </c>
      <c r="AH67" s="159" t="s">
        <v>4641</v>
      </c>
      <c r="AI67" t="s">
        <v>1106</v>
      </c>
      <c r="AJ67">
        <v>5</v>
      </c>
      <c r="AK67">
        <v>0.36</v>
      </c>
      <c r="AL67">
        <v>9.8640099433966205E-2</v>
      </c>
      <c r="AM67" s="25" t="s">
        <v>844</v>
      </c>
      <c r="AN67" s="159"/>
      <c r="AO67" s="185"/>
      <c r="AP67" s="220" t="s">
        <v>4568</v>
      </c>
      <c r="AQ67" s="189" t="s">
        <v>4448</v>
      </c>
      <c r="AR67" s="189" t="s">
        <v>4448</v>
      </c>
      <c r="AS67" s="189" t="s">
        <v>4448</v>
      </c>
      <c r="AT67" s="189" t="s">
        <v>4448</v>
      </c>
      <c r="AU67" s="189"/>
    </row>
    <row r="68" spans="1:47" ht="17" customHeight="1">
      <c r="A68">
        <v>0.43</v>
      </c>
      <c r="B68">
        <v>0</v>
      </c>
      <c r="C68">
        <v>-66.2224955295938</v>
      </c>
      <c r="D68" t="s">
        <v>13</v>
      </c>
      <c r="E68" t="s">
        <v>1130</v>
      </c>
      <c r="F68" s="7" t="s">
        <v>5197</v>
      </c>
      <c r="G68" s="7" t="s">
        <v>5195</v>
      </c>
      <c r="H68" t="s">
        <v>10037</v>
      </c>
      <c r="J68" s="159" t="s">
        <v>4649</v>
      </c>
      <c r="K68" t="s">
        <v>1106</v>
      </c>
      <c r="L68">
        <v>6</v>
      </c>
      <c r="M68">
        <v>0.43</v>
      </c>
      <c r="N68" s="6" t="s">
        <v>964</v>
      </c>
      <c r="O68" s="6" t="s">
        <v>965</v>
      </c>
      <c r="P68" s="165"/>
      <c r="Q68" s="185"/>
      <c r="R68" s="220" t="s">
        <v>4568</v>
      </c>
      <c r="S68" s="189" t="s">
        <v>4448</v>
      </c>
      <c r="T68" s="189" t="s">
        <v>4448</v>
      </c>
      <c r="U68" s="189" t="s">
        <v>4448</v>
      </c>
      <c r="V68" s="189" t="s">
        <v>4510</v>
      </c>
      <c r="W68" s="189"/>
      <c r="X68" s="25"/>
      <c r="Y68">
        <f>1-0.91</f>
        <v>8.9999999999999969E-2</v>
      </c>
      <c r="Z68">
        <v>0</v>
      </c>
      <c r="AA68">
        <v>-328.23709909897599</v>
      </c>
      <c r="AB68" t="s">
        <v>14</v>
      </c>
      <c r="AC68" t="s">
        <v>1548</v>
      </c>
      <c r="AD68" s="7" t="s">
        <v>5198</v>
      </c>
      <c r="AE68" s="7" t="s">
        <v>5196</v>
      </c>
      <c r="AF68" t="s">
        <v>10029</v>
      </c>
      <c r="AG68" s="18" t="s">
        <v>10354</v>
      </c>
      <c r="AH68" s="159"/>
      <c r="AI68" t="s">
        <v>1106</v>
      </c>
      <c r="AJ68">
        <v>16</v>
      </c>
      <c r="AK68">
        <v>0.91</v>
      </c>
      <c r="AL68">
        <v>0.68176683412285399</v>
      </c>
      <c r="AM68" s="25" t="s">
        <v>276</v>
      </c>
      <c r="AN68" s="159"/>
      <c r="AO68" s="185"/>
      <c r="AP68" s="185"/>
      <c r="AQ68" s="185"/>
      <c r="AR68" s="185"/>
      <c r="AS68" s="185"/>
      <c r="AT68" s="185"/>
      <c r="AU68" s="185"/>
    </row>
    <row r="69" spans="1:47" ht="17" customHeight="1">
      <c r="A69">
        <v>0.63</v>
      </c>
      <c r="B69">
        <v>0</v>
      </c>
      <c r="C69">
        <v>-904.11335955423397</v>
      </c>
      <c r="D69" t="s">
        <v>14</v>
      </c>
      <c r="E69" t="s">
        <v>1130</v>
      </c>
      <c r="F69" s="7" t="s">
        <v>5197</v>
      </c>
      <c r="G69" s="7" t="s">
        <v>5195</v>
      </c>
      <c r="H69" t="s">
        <v>10037</v>
      </c>
      <c r="J69" s="159"/>
      <c r="K69" t="s">
        <v>1106</v>
      </c>
      <c r="L69">
        <v>16</v>
      </c>
      <c r="M69">
        <v>0.63</v>
      </c>
      <c r="N69" s="6" t="s">
        <v>497</v>
      </c>
      <c r="O69" s="6" t="s">
        <v>498</v>
      </c>
      <c r="P69" s="165"/>
      <c r="Q69" s="185"/>
      <c r="R69" s="185"/>
      <c r="S69" s="185"/>
      <c r="T69" s="185"/>
      <c r="U69" s="185"/>
      <c r="V69" s="185"/>
      <c r="W69" s="185"/>
      <c r="X69" s="25"/>
      <c r="Y69">
        <f>1-0.27</f>
        <v>0.73</v>
      </c>
      <c r="Z69">
        <v>0</v>
      </c>
      <c r="AA69">
        <v>-65.444204395220595</v>
      </c>
      <c r="AB69" t="s">
        <v>10</v>
      </c>
      <c r="AC69" t="s">
        <v>1449</v>
      </c>
      <c r="AD69" s="7" t="s">
        <v>5197</v>
      </c>
      <c r="AE69" s="7" t="s">
        <v>5195</v>
      </c>
      <c r="AF69" t="s">
        <v>10031</v>
      </c>
      <c r="AG69" s="18" t="s">
        <v>10354</v>
      </c>
      <c r="AH69" s="159" t="s">
        <v>4643</v>
      </c>
      <c r="AI69" t="s">
        <v>1106</v>
      </c>
      <c r="AJ69">
        <v>5</v>
      </c>
      <c r="AK69">
        <v>0.27</v>
      </c>
      <c r="AL69">
        <v>6.0701776889939399E-2</v>
      </c>
      <c r="AM69" s="18">
        <v>0.67916015691032094</v>
      </c>
      <c r="AN69" s="159"/>
      <c r="AO69" s="185"/>
      <c r="AP69" s="220" t="s">
        <v>4568</v>
      </c>
      <c r="AQ69" s="189" t="s">
        <v>4448</v>
      </c>
      <c r="AR69" s="189" t="s">
        <v>4448</v>
      </c>
      <c r="AS69" s="189" t="s">
        <v>4448</v>
      </c>
      <c r="AT69" s="189" t="s">
        <v>4448</v>
      </c>
      <c r="AU69" s="189"/>
    </row>
    <row r="70" spans="1:47" ht="17" customHeight="1">
      <c r="A70" s="9">
        <f>1-0.8</f>
        <v>0.19999999999999996</v>
      </c>
      <c r="B70" s="9">
        <v>0</v>
      </c>
      <c r="C70" s="9">
        <v>-43.275165364096203</v>
      </c>
      <c r="D70" s="9" t="s">
        <v>13</v>
      </c>
      <c r="E70" s="9" t="s">
        <v>1237</v>
      </c>
      <c r="F70" s="72" t="s">
        <v>5198</v>
      </c>
      <c r="G70" s="72" t="s">
        <v>5197</v>
      </c>
      <c r="H70" s="9" t="s">
        <v>10088</v>
      </c>
      <c r="I70" s="44" t="s">
        <v>10354</v>
      </c>
      <c r="J70" s="168" t="s">
        <v>4709</v>
      </c>
      <c r="K70" s="9" t="s">
        <v>1106</v>
      </c>
      <c r="L70" s="9">
        <v>5</v>
      </c>
      <c r="M70" s="9">
        <v>0.8</v>
      </c>
      <c r="N70" s="10" t="s">
        <v>1238</v>
      </c>
      <c r="O70" s="10" t="s">
        <v>1239</v>
      </c>
      <c r="P70" s="165"/>
      <c r="Q70" s="185"/>
      <c r="R70" s="186" t="s">
        <v>4537</v>
      </c>
      <c r="S70" s="184" t="s">
        <v>4448</v>
      </c>
      <c r="T70" s="184" t="s">
        <v>4448</v>
      </c>
      <c r="U70" s="184" t="s">
        <v>4448</v>
      </c>
      <c r="V70" s="184" t="s">
        <v>4448</v>
      </c>
      <c r="W70" s="184"/>
      <c r="X70" s="25"/>
      <c r="Y70">
        <f>1-0.43</f>
        <v>0.57000000000000006</v>
      </c>
      <c r="Z70">
        <v>0</v>
      </c>
      <c r="AA70">
        <v>-476.205597191018</v>
      </c>
      <c r="AB70" t="s">
        <v>14</v>
      </c>
      <c r="AC70" t="s">
        <v>1449</v>
      </c>
      <c r="AD70" s="7" t="s">
        <v>5197</v>
      </c>
      <c r="AE70" s="7" t="s">
        <v>5195</v>
      </c>
      <c r="AF70" t="s">
        <v>10031</v>
      </c>
      <c r="AG70" s="18" t="s">
        <v>10354</v>
      </c>
      <c r="AH70" s="159"/>
      <c r="AI70" t="s">
        <v>1106</v>
      </c>
      <c r="AJ70">
        <v>16</v>
      </c>
      <c r="AK70">
        <v>0.43</v>
      </c>
      <c r="AL70" s="6" t="s">
        <v>459</v>
      </c>
      <c r="AM70" s="25" t="s">
        <v>460</v>
      </c>
      <c r="AN70" s="159"/>
      <c r="AO70" s="185"/>
      <c r="AP70" s="185"/>
      <c r="AQ70" s="185"/>
      <c r="AR70" s="185"/>
      <c r="AS70" s="185"/>
      <c r="AT70" s="185"/>
      <c r="AU70" s="185"/>
    </row>
    <row r="71" spans="1:47" ht="16" customHeight="1">
      <c r="A71" s="9">
        <f>1-0.12</f>
        <v>0.88</v>
      </c>
      <c r="B71" s="9">
        <v>0</v>
      </c>
      <c r="C71" s="9">
        <v>-341.729347290433</v>
      </c>
      <c r="D71" s="9" t="s">
        <v>14</v>
      </c>
      <c r="E71" s="9" t="s">
        <v>1237</v>
      </c>
      <c r="F71" s="72" t="s">
        <v>5198</v>
      </c>
      <c r="G71" s="72" t="s">
        <v>5197</v>
      </c>
      <c r="H71" s="9" t="s">
        <v>10088</v>
      </c>
      <c r="I71" s="44" t="s">
        <v>10354</v>
      </c>
      <c r="J71" s="168"/>
      <c r="K71" s="9" t="s">
        <v>1106</v>
      </c>
      <c r="L71" s="9">
        <v>16</v>
      </c>
      <c r="M71" s="9">
        <v>0.12</v>
      </c>
      <c r="N71" s="9">
        <v>3.2767774577421999E-2</v>
      </c>
      <c r="O71" s="10" t="s">
        <v>260</v>
      </c>
      <c r="P71" s="165"/>
      <c r="Q71" s="185"/>
      <c r="R71" s="159"/>
      <c r="S71" s="154"/>
      <c r="T71" s="154"/>
      <c r="U71" s="154"/>
      <c r="V71" s="154"/>
      <c r="W71" s="154"/>
      <c r="X71" s="25"/>
      <c r="Y71">
        <f>1-0.22</f>
        <v>0.78</v>
      </c>
      <c r="Z71">
        <v>0</v>
      </c>
      <c r="AA71">
        <v>-136.25103315618401</v>
      </c>
      <c r="AB71" t="s">
        <v>10</v>
      </c>
      <c r="AC71" t="s">
        <v>1502</v>
      </c>
      <c r="AD71" s="7" t="s">
        <v>5197</v>
      </c>
      <c r="AE71" s="7" t="s">
        <v>5195</v>
      </c>
      <c r="AF71" t="s">
        <v>10032</v>
      </c>
      <c r="AG71" s="18" t="s">
        <v>10354</v>
      </c>
      <c r="AH71" s="159" t="s">
        <v>4644</v>
      </c>
      <c r="AI71" t="s">
        <v>1106</v>
      </c>
      <c r="AJ71">
        <v>7</v>
      </c>
      <c r="AK71">
        <v>0.22</v>
      </c>
      <c r="AL71">
        <v>5.3418941867869003E-2</v>
      </c>
      <c r="AM71" s="25" t="s">
        <v>1138</v>
      </c>
      <c r="AN71" s="159"/>
      <c r="AO71" s="185"/>
      <c r="AP71" s="220" t="s">
        <v>4568</v>
      </c>
      <c r="AQ71" s="189" t="s">
        <v>4448</v>
      </c>
      <c r="AR71" s="189" t="s">
        <v>4448</v>
      </c>
      <c r="AS71" s="189" t="s">
        <v>4448</v>
      </c>
      <c r="AT71" s="189" t="s">
        <v>4448</v>
      </c>
      <c r="AU71" s="189"/>
    </row>
    <row r="72" spans="1:47" ht="17" customHeight="1">
      <c r="A72">
        <f>1-0.44</f>
        <v>0.56000000000000005</v>
      </c>
      <c r="B72">
        <v>0</v>
      </c>
      <c r="C72">
        <v>-54.2447326964543</v>
      </c>
      <c r="D72" t="s">
        <v>13</v>
      </c>
      <c r="E72" t="s">
        <v>1342</v>
      </c>
      <c r="F72" s="7" t="s">
        <v>10362</v>
      </c>
      <c r="G72" s="7" t="s">
        <v>5195</v>
      </c>
      <c r="H72" t="s">
        <v>10023</v>
      </c>
      <c r="I72" s="18" t="s">
        <v>10354</v>
      </c>
      <c r="J72" s="159" t="s">
        <v>4711</v>
      </c>
      <c r="K72" t="s">
        <v>1106</v>
      </c>
      <c r="L72">
        <v>5</v>
      </c>
      <c r="M72">
        <v>0.44</v>
      </c>
      <c r="N72" s="6" t="s">
        <v>715</v>
      </c>
      <c r="O72" s="25" t="s">
        <v>716</v>
      </c>
      <c r="P72" s="165"/>
      <c r="Q72" s="185"/>
      <c r="R72" s="186" t="s">
        <v>4568</v>
      </c>
      <c r="S72" s="184" t="s">
        <v>4512</v>
      </c>
      <c r="T72" s="184" t="s">
        <v>4517</v>
      </c>
      <c r="U72" s="184" t="s">
        <v>4508</v>
      </c>
      <c r="V72" s="184" t="s">
        <v>4448</v>
      </c>
      <c r="W72" s="184"/>
      <c r="X72" s="25"/>
      <c r="Y72">
        <f>1-0.33</f>
        <v>0.66999999999999993</v>
      </c>
      <c r="Z72">
        <v>0</v>
      </c>
      <c r="AA72">
        <v>-697.08610903723604</v>
      </c>
      <c r="AB72" t="s">
        <v>14</v>
      </c>
      <c r="AC72" t="s">
        <v>1502</v>
      </c>
      <c r="AD72" s="7" t="s">
        <v>5197</v>
      </c>
      <c r="AE72" s="7" t="s">
        <v>5195</v>
      </c>
      <c r="AF72" t="s">
        <v>10032</v>
      </c>
      <c r="AG72" s="18" t="s">
        <v>10354</v>
      </c>
      <c r="AH72" s="159"/>
      <c r="AI72" t="s">
        <v>1106</v>
      </c>
      <c r="AJ72">
        <v>16</v>
      </c>
      <c r="AK72">
        <v>0.33</v>
      </c>
      <c r="AL72" s="6" t="s">
        <v>1025</v>
      </c>
      <c r="AM72" s="25" t="s">
        <v>1026</v>
      </c>
      <c r="AN72" s="159"/>
      <c r="AO72" s="185"/>
      <c r="AP72" s="185"/>
      <c r="AQ72" s="185"/>
      <c r="AR72" s="185"/>
      <c r="AS72" s="185"/>
      <c r="AT72" s="185"/>
      <c r="AU72" s="185"/>
    </row>
    <row r="73" spans="1:47" ht="17" customHeight="1">
      <c r="A73">
        <f>1-0.09</f>
        <v>0.91</v>
      </c>
      <c r="B73">
        <v>0</v>
      </c>
      <c r="C73">
        <v>-424.29995300189302</v>
      </c>
      <c r="D73" t="s">
        <v>14</v>
      </c>
      <c r="E73" t="s">
        <v>1342</v>
      </c>
      <c r="F73" s="7" t="s">
        <v>10362</v>
      </c>
      <c r="G73" s="7" t="s">
        <v>5195</v>
      </c>
      <c r="H73" t="s">
        <v>10023</v>
      </c>
      <c r="I73" s="18" t="s">
        <v>10354</v>
      </c>
      <c r="J73" s="159"/>
      <c r="K73" t="s">
        <v>1106</v>
      </c>
      <c r="L73">
        <v>16</v>
      </c>
      <c r="M73">
        <v>0.09</v>
      </c>
      <c r="N73" s="6" t="s">
        <v>116</v>
      </c>
      <c r="O73" s="25" t="s">
        <v>117</v>
      </c>
      <c r="P73" s="165"/>
      <c r="Q73" s="185"/>
      <c r="R73" s="154"/>
      <c r="S73" s="154"/>
      <c r="T73" s="154"/>
      <c r="U73" s="154"/>
      <c r="V73" s="154"/>
      <c r="W73" s="154"/>
      <c r="X73" s="25"/>
      <c r="Y73">
        <v>0.33</v>
      </c>
      <c r="Z73">
        <v>0</v>
      </c>
      <c r="AA73">
        <v>-113.87525636964401</v>
      </c>
      <c r="AB73" t="s">
        <v>10</v>
      </c>
      <c r="AC73" t="s">
        <v>1570</v>
      </c>
      <c r="AD73" s="7" t="s">
        <v>5197</v>
      </c>
      <c r="AE73" s="7" t="s">
        <v>10358</v>
      </c>
      <c r="AF73" s="18" t="s">
        <v>10080</v>
      </c>
      <c r="AH73" s="159" t="s">
        <v>4701</v>
      </c>
      <c r="AI73" t="s">
        <v>1106</v>
      </c>
      <c r="AJ73">
        <v>6</v>
      </c>
      <c r="AK73">
        <v>0.33</v>
      </c>
      <c r="AL73">
        <v>9.5182228748417794E-2</v>
      </c>
      <c r="AM73" s="25" t="s">
        <v>1571</v>
      </c>
      <c r="AN73" s="159"/>
      <c r="AO73" s="185"/>
      <c r="AP73" s="186" t="s">
        <v>4568</v>
      </c>
      <c r="AQ73" s="184" t="s">
        <v>4448</v>
      </c>
      <c r="AR73" s="184" t="s">
        <v>4448</v>
      </c>
      <c r="AS73" s="184" t="s">
        <v>4530</v>
      </c>
      <c r="AT73" s="184" t="s">
        <v>4448</v>
      </c>
      <c r="AU73" s="184"/>
    </row>
    <row r="74" spans="1:47" ht="17" customHeight="1">
      <c r="A74">
        <f>1-0.79</f>
        <v>0.20999999999999996</v>
      </c>
      <c r="B74">
        <v>0</v>
      </c>
      <c r="C74">
        <v>-16.112609461672601</v>
      </c>
      <c r="D74" t="s">
        <v>13</v>
      </c>
      <c r="E74" t="s">
        <v>1375</v>
      </c>
      <c r="F74" s="7" t="s">
        <v>5198</v>
      </c>
      <c r="G74" s="7" t="s">
        <v>5196</v>
      </c>
      <c r="H74" t="s">
        <v>10090</v>
      </c>
      <c r="I74" s="18" t="s">
        <v>10354</v>
      </c>
      <c r="J74" s="159" t="s">
        <v>4712</v>
      </c>
      <c r="K74" t="s">
        <v>1106</v>
      </c>
      <c r="L74">
        <v>5</v>
      </c>
      <c r="M74">
        <v>0.79</v>
      </c>
      <c r="N74" s="6" t="s">
        <v>1376</v>
      </c>
      <c r="O74" s="18">
        <v>0.96057489775415095</v>
      </c>
      <c r="P74" s="165"/>
      <c r="Q74" s="185"/>
      <c r="R74" s="186" t="s">
        <v>4568</v>
      </c>
      <c r="S74" s="184" t="s">
        <v>4533</v>
      </c>
      <c r="T74" s="184" t="s">
        <v>4526</v>
      </c>
      <c r="U74" s="184" t="s">
        <v>4473</v>
      </c>
      <c r="V74" s="184" t="s">
        <v>4448</v>
      </c>
      <c r="W74" s="184"/>
      <c r="X74" s="25"/>
      <c r="Y74">
        <v>0.24</v>
      </c>
      <c r="Z74">
        <v>0</v>
      </c>
      <c r="AA74">
        <v>-467.13275190714899</v>
      </c>
      <c r="AB74" t="s">
        <v>14</v>
      </c>
      <c r="AC74" t="s">
        <v>1570</v>
      </c>
      <c r="AD74" s="7" t="s">
        <v>5197</v>
      </c>
      <c r="AE74" s="7" t="s">
        <v>10358</v>
      </c>
      <c r="AF74" s="18" t="s">
        <v>10080</v>
      </c>
      <c r="AH74" s="159"/>
      <c r="AI74" t="s">
        <v>1106</v>
      </c>
      <c r="AJ74">
        <v>16</v>
      </c>
      <c r="AK74">
        <v>0.24</v>
      </c>
      <c r="AL74">
        <v>9.5792488470350406E-2</v>
      </c>
      <c r="AM74" s="25" t="s">
        <v>152</v>
      </c>
      <c r="AN74" s="159"/>
      <c r="AO74" s="185"/>
      <c r="AP74" s="154"/>
      <c r="AQ74" s="154"/>
      <c r="AR74" s="154"/>
      <c r="AS74" s="154"/>
      <c r="AT74" s="154"/>
      <c r="AU74" s="154"/>
    </row>
    <row r="75" spans="1:47" ht="17" customHeight="1">
      <c r="A75">
        <f>1-0.42</f>
        <v>0.58000000000000007</v>
      </c>
      <c r="B75">
        <v>0</v>
      </c>
      <c r="C75">
        <v>-861.18484233886204</v>
      </c>
      <c r="D75" t="s">
        <v>14</v>
      </c>
      <c r="E75" t="s">
        <v>1375</v>
      </c>
      <c r="F75" s="7" t="s">
        <v>5198</v>
      </c>
      <c r="G75" s="7" t="s">
        <v>5196</v>
      </c>
      <c r="H75" t="s">
        <v>10090</v>
      </c>
      <c r="I75" s="18" t="s">
        <v>10354</v>
      </c>
      <c r="J75" s="159"/>
      <c r="K75" t="s">
        <v>1106</v>
      </c>
      <c r="L75">
        <v>16</v>
      </c>
      <c r="M75">
        <v>0.42</v>
      </c>
      <c r="N75" s="6" t="s">
        <v>228</v>
      </c>
      <c r="O75" s="25" t="s">
        <v>229</v>
      </c>
      <c r="P75" s="165"/>
      <c r="Q75" s="185"/>
      <c r="R75" s="154"/>
      <c r="S75" s="154"/>
      <c r="T75" s="154"/>
      <c r="U75" s="154"/>
      <c r="V75" s="154"/>
      <c r="W75" s="154"/>
      <c r="X75" s="25"/>
      <c r="Y75" s="9">
        <f>1-0</f>
        <v>1</v>
      </c>
      <c r="Z75" s="9">
        <v>0</v>
      </c>
      <c r="AA75" s="9">
        <v>-19.014251390458501</v>
      </c>
      <c r="AB75" s="9" t="s">
        <v>10</v>
      </c>
      <c r="AC75" s="9" t="s">
        <v>1072</v>
      </c>
      <c r="AD75" s="72" t="s">
        <v>5196</v>
      </c>
      <c r="AE75" s="72" t="s">
        <v>5198</v>
      </c>
      <c r="AF75" s="9" t="s">
        <v>10059</v>
      </c>
      <c r="AG75" s="44" t="s">
        <v>10354</v>
      </c>
      <c r="AH75" s="9"/>
      <c r="AI75" s="9" t="s">
        <v>1066</v>
      </c>
      <c r="AJ75" s="9">
        <v>6</v>
      </c>
      <c r="AK75" s="9">
        <v>0</v>
      </c>
      <c r="AL75" s="9">
        <v>0</v>
      </c>
      <c r="AM75" s="10" t="s">
        <v>109</v>
      </c>
      <c r="AN75" s="159"/>
      <c r="AO75" s="185"/>
      <c r="AP75" s="159" t="s">
        <v>4552</v>
      </c>
      <c r="AQ75" s="189" t="s">
        <v>4448</v>
      </c>
      <c r="AR75" s="189" t="s">
        <v>4448</v>
      </c>
      <c r="AS75" s="189" t="s">
        <v>4448</v>
      </c>
      <c r="AT75" s="189" t="s">
        <v>4448</v>
      </c>
      <c r="AU75" s="184"/>
    </row>
    <row r="76" spans="1:47" ht="17" customHeight="1">
      <c r="A76">
        <f>1-0.61</f>
        <v>0.39</v>
      </c>
      <c r="B76">
        <v>0</v>
      </c>
      <c r="C76">
        <v>-37.8929791910601</v>
      </c>
      <c r="D76" t="s">
        <v>13</v>
      </c>
      <c r="E76" t="s">
        <v>1378</v>
      </c>
      <c r="F76" s="7" t="s">
        <v>10362</v>
      </c>
      <c r="G76" s="7" t="s">
        <v>5195</v>
      </c>
      <c r="H76" t="s">
        <v>10091</v>
      </c>
      <c r="I76" s="18" t="s">
        <v>10354</v>
      </c>
      <c r="J76" s="159" t="s">
        <v>4713</v>
      </c>
      <c r="K76" t="s">
        <v>1106</v>
      </c>
      <c r="L76">
        <v>5</v>
      </c>
      <c r="M76">
        <v>0.61</v>
      </c>
      <c r="N76" s="6" t="s">
        <v>134</v>
      </c>
      <c r="O76" s="25" t="s">
        <v>135</v>
      </c>
      <c r="P76" s="165"/>
      <c r="Q76" s="185"/>
      <c r="R76" s="186" t="s">
        <v>4568</v>
      </c>
      <c r="S76" s="184" t="s">
        <v>4439</v>
      </c>
      <c r="T76" s="184" t="s">
        <v>4448</v>
      </c>
      <c r="U76" s="184" t="s">
        <v>4448</v>
      </c>
      <c r="V76" s="184" t="s">
        <v>4448</v>
      </c>
      <c r="W76" s="184"/>
      <c r="X76" s="25"/>
      <c r="Y76" s="9">
        <f>1-0.51</f>
        <v>0.49</v>
      </c>
      <c r="Z76" s="9">
        <v>0</v>
      </c>
      <c r="AA76" s="9">
        <v>-595.85509658601404</v>
      </c>
      <c r="AB76" s="9" t="s">
        <v>14</v>
      </c>
      <c r="AC76" s="9" t="s">
        <v>1072</v>
      </c>
      <c r="AD76" s="72" t="s">
        <v>5196</v>
      </c>
      <c r="AE76" s="72" t="s">
        <v>5198</v>
      </c>
      <c r="AF76" s="9" t="s">
        <v>10059</v>
      </c>
      <c r="AG76" s="44" t="s">
        <v>10354</v>
      </c>
      <c r="AH76" s="9"/>
      <c r="AI76" s="9" t="s">
        <v>1066</v>
      </c>
      <c r="AJ76" s="9">
        <v>16</v>
      </c>
      <c r="AK76" s="9">
        <v>0.51</v>
      </c>
      <c r="AL76" s="10" t="s">
        <v>271</v>
      </c>
      <c r="AM76" s="10" t="s">
        <v>272</v>
      </c>
      <c r="AN76" s="159"/>
      <c r="AO76" s="185"/>
      <c r="AP76" s="159"/>
      <c r="AQ76" s="185"/>
      <c r="AR76" s="185"/>
      <c r="AS76" s="185"/>
      <c r="AT76" s="185"/>
      <c r="AU76" s="154"/>
    </row>
    <row r="77" spans="1:47">
      <c r="A77" s="6">
        <f>1-0.47</f>
        <v>0.53</v>
      </c>
      <c r="B77">
        <v>0</v>
      </c>
      <c r="C77">
        <v>-763.28332322860297</v>
      </c>
      <c r="D77" t="s">
        <v>14</v>
      </c>
      <c r="E77" t="s">
        <v>1378</v>
      </c>
      <c r="F77" s="7" t="s">
        <v>10362</v>
      </c>
      <c r="G77" s="7" t="s">
        <v>5195</v>
      </c>
      <c r="H77" t="s">
        <v>10091</v>
      </c>
      <c r="I77" s="18" t="s">
        <v>10354</v>
      </c>
      <c r="J77" s="159"/>
      <c r="K77" t="s">
        <v>1106</v>
      </c>
      <c r="L77">
        <v>16</v>
      </c>
      <c r="M77" s="6" t="s">
        <v>472</v>
      </c>
      <c r="N77" s="6" t="s">
        <v>474</v>
      </c>
      <c r="O77" s="25" t="s">
        <v>475</v>
      </c>
      <c r="P77" s="165"/>
      <c r="Q77" s="185"/>
      <c r="R77" s="154"/>
      <c r="S77" s="154"/>
      <c r="T77" s="154"/>
      <c r="U77" s="154"/>
      <c r="V77" s="154"/>
      <c r="W77" s="154"/>
      <c r="X77" s="25"/>
      <c r="Y77">
        <v>0.65</v>
      </c>
      <c r="Z77">
        <v>0</v>
      </c>
      <c r="AA77">
        <v>-130.713266768381</v>
      </c>
      <c r="AB77" t="s">
        <v>10</v>
      </c>
      <c r="AC77" t="s">
        <v>1206</v>
      </c>
      <c r="AD77" s="7" t="s">
        <v>5196</v>
      </c>
      <c r="AE77" s="7" t="s">
        <v>5197</v>
      </c>
      <c r="AF77" t="s">
        <v>10081</v>
      </c>
      <c r="AG77"/>
      <c r="AH77" s="159" t="s">
        <v>4702</v>
      </c>
      <c r="AI77" t="s">
        <v>1106</v>
      </c>
      <c r="AJ77">
        <v>6</v>
      </c>
      <c r="AK77">
        <v>0.65</v>
      </c>
      <c r="AL77" s="6" t="s">
        <v>1207</v>
      </c>
      <c r="AM77" s="25" t="s">
        <v>1208</v>
      </c>
      <c r="AN77" s="159"/>
      <c r="AO77" s="185"/>
      <c r="AP77" s="186" t="s">
        <v>4568</v>
      </c>
      <c r="AQ77" s="184" t="s">
        <v>4448</v>
      </c>
      <c r="AR77" s="184" t="s">
        <v>4448</v>
      </c>
      <c r="AS77" s="184" t="s">
        <v>4448</v>
      </c>
      <c r="AT77" s="184" t="s">
        <v>4448</v>
      </c>
      <c r="AU77" s="184"/>
    </row>
    <row r="78" spans="1:47">
      <c r="A78">
        <f>1-0.64</f>
        <v>0.36</v>
      </c>
      <c r="B78">
        <v>0</v>
      </c>
      <c r="C78">
        <v>-39.636003517576398</v>
      </c>
      <c r="D78" t="s">
        <v>13</v>
      </c>
      <c r="E78" t="s">
        <v>1403</v>
      </c>
      <c r="F78" s="7" t="s">
        <v>5198</v>
      </c>
      <c r="G78" s="7" t="s">
        <v>5195</v>
      </c>
      <c r="H78" t="s">
        <v>10092</v>
      </c>
      <c r="I78" s="18" t="s">
        <v>10354</v>
      </c>
      <c r="J78" s="159" t="s">
        <v>4714</v>
      </c>
      <c r="K78" t="s">
        <v>1106</v>
      </c>
      <c r="L78">
        <v>5</v>
      </c>
      <c r="M78">
        <v>0.64</v>
      </c>
      <c r="N78" s="6" t="s">
        <v>1404</v>
      </c>
      <c r="O78" s="25" t="s">
        <v>1405</v>
      </c>
      <c r="P78" s="165"/>
      <c r="Q78" s="185"/>
      <c r="R78" s="186" t="s">
        <v>4568</v>
      </c>
      <c r="S78" s="184" t="s">
        <v>4448</v>
      </c>
      <c r="T78" s="184" t="s">
        <v>4448</v>
      </c>
      <c r="U78" s="184" t="s">
        <v>4439</v>
      </c>
      <c r="V78" s="184" t="s">
        <v>4448</v>
      </c>
      <c r="W78" s="184"/>
      <c r="Y78">
        <v>0.28000000000000003</v>
      </c>
      <c r="Z78">
        <v>0</v>
      </c>
      <c r="AA78">
        <v>-463.89838746097502</v>
      </c>
      <c r="AB78" t="s">
        <v>14</v>
      </c>
      <c r="AC78" t="s">
        <v>1206</v>
      </c>
      <c r="AD78" s="7" t="s">
        <v>5196</v>
      </c>
      <c r="AE78" s="7" t="s">
        <v>5197</v>
      </c>
      <c r="AF78" t="s">
        <v>10081</v>
      </c>
      <c r="AG78"/>
      <c r="AH78" s="160"/>
      <c r="AI78" t="s">
        <v>1106</v>
      </c>
      <c r="AJ78">
        <v>16</v>
      </c>
      <c r="AK78">
        <v>0.28000000000000003</v>
      </c>
      <c r="AL78" s="6" t="s">
        <v>280</v>
      </c>
      <c r="AM78" s="25" t="s">
        <v>281</v>
      </c>
      <c r="AN78" s="160"/>
      <c r="AO78" s="157"/>
      <c r="AP78" s="154"/>
      <c r="AQ78" s="154"/>
      <c r="AR78" s="154"/>
      <c r="AS78" s="154"/>
      <c r="AT78" s="154"/>
      <c r="AU78" s="154"/>
    </row>
    <row r="79" spans="1:47" ht="16" customHeight="1">
      <c r="A79" s="6">
        <f>1-0.47</f>
        <v>0.53</v>
      </c>
      <c r="B79">
        <v>0</v>
      </c>
      <c r="C79">
        <v>-657.36859183470403</v>
      </c>
      <c r="D79" t="s">
        <v>14</v>
      </c>
      <c r="E79" t="s">
        <v>1403</v>
      </c>
      <c r="F79" s="7" t="s">
        <v>5198</v>
      </c>
      <c r="G79" s="7" t="s">
        <v>5195</v>
      </c>
      <c r="H79" t="s">
        <v>10092</v>
      </c>
      <c r="I79" s="18" t="s">
        <v>10354</v>
      </c>
      <c r="J79" s="159"/>
      <c r="K79" t="s">
        <v>1106</v>
      </c>
      <c r="L79">
        <v>16</v>
      </c>
      <c r="M79" s="6" t="s">
        <v>472</v>
      </c>
      <c r="N79" s="6" t="s">
        <v>474</v>
      </c>
      <c r="O79" s="25" t="s">
        <v>475</v>
      </c>
      <c r="P79" s="165"/>
      <c r="Q79" s="185"/>
      <c r="R79" s="154"/>
      <c r="S79" s="154"/>
      <c r="T79" s="154"/>
      <c r="U79" s="154"/>
      <c r="V79" s="154"/>
      <c r="W79" s="154"/>
      <c r="X79" s="25"/>
      <c r="Y79" s="3"/>
      <c r="Z79" s="3"/>
      <c r="AA79" s="3"/>
      <c r="AB79" s="3"/>
      <c r="AC79" s="3"/>
      <c r="AD79" s="73"/>
      <c r="AE79" s="73"/>
      <c r="AF79" s="3"/>
      <c r="AG79" s="3"/>
      <c r="AH79" s="3"/>
      <c r="AI79" s="3"/>
      <c r="AJ79" s="3"/>
      <c r="AK79" s="3"/>
      <c r="AL79" s="3"/>
      <c r="AM79" s="27"/>
      <c r="AN79" s="28"/>
      <c r="AO79" s="29"/>
      <c r="AP79" s="8"/>
      <c r="AQ79" s="8"/>
      <c r="AR79" s="8"/>
      <c r="AS79" s="8"/>
      <c r="AT79" s="8"/>
      <c r="AU79" s="8"/>
    </row>
    <row r="80" spans="1:47" ht="16" customHeight="1">
      <c r="A80">
        <f>1-0.8</f>
        <v>0.19999999999999996</v>
      </c>
      <c r="B80">
        <v>0</v>
      </c>
      <c r="C80">
        <v>-51.266275428148099</v>
      </c>
      <c r="D80" t="s">
        <v>13</v>
      </c>
      <c r="E80" t="s">
        <v>1461</v>
      </c>
      <c r="F80" s="7" t="s">
        <v>5197</v>
      </c>
      <c r="G80" s="7" t="s">
        <v>5195</v>
      </c>
      <c r="H80" t="s">
        <v>10093</v>
      </c>
      <c r="I80" s="18" t="s">
        <v>10354</v>
      </c>
      <c r="J80" s="159" t="s">
        <v>4715</v>
      </c>
      <c r="K80" t="s">
        <v>1106</v>
      </c>
      <c r="L80">
        <v>5</v>
      </c>
      <c r="M80">
        <v>0.8</v>
      </c>
      <c r="N80" s="6" t="s">
        <v>1238</v>
      </c>
      <c r="O80" s="25" t="s">
        <v>1239</v>
      </c>
      <c r="P80" s="165"/>
      <c r="Q80" s="185"/>
      <c r="R80" s="186" t="s">
        <v>4568</v>
      </c>
      <c r="S80" s="184" t="s">
        <v>4439</v>
      </c>
      <c r="T80" s="184" t="s">
        <v>4516</v>
      </c>
      <c r="U80" s="184" t="s">
        <v>4481</v>
      </c>
      <c r="V80" s="184" t="s">
        <v>4466</v>
      </c>
      <c r="W80" s="184"/>
      <c r="Y80">
        <v>0.5</v>
      </c>
      <c r="Z80">
        <v>0</v>
      </c>
      <c r="AA80">
        <v>-47.324593343530601</v>
      </c>
      <c r="AB80" t="s">
        <v>13</v>
      </c>
      <c r="AC80" t="s">
        <v>1193</v>
      </c>
      <c r="AD80" s="7" t="s">
        <v>5196</v>
      </c>
      <c r="AE80" s="7" t="s">
        <v>5198</v>
      </c>
      <c r="AF80" t="s">
        <v>10082</v>
      </c>
      <c r="AG80"/>
      <c r="AH80" s="158" t="s">
        <v>4703</v>
      </c>
      <c r="AI80" t="s">
        <v>1106</v>
      </c>
      <c r="AJ80">
        <v>5</v>
      </c>
      <c r="AK80">
        <v>0.5</v>
      </c>
      <c r="AL80" s="6" t="s">
        <v>883</v>
      </c>
      <c r="AM80" s="6" t="s">
        <v>884</v>
      </c>
      <c r="AN80" s="153" t="s">
        <v>86</v>
      </c>
      <c r="AO80" s="153">
        <v>8</v>
      </c>
      <c r="AP80" s="186" t="s">
        <v>4568</v>
      </c>
      <c r="AQ80" s="184" t="s">
        <v>4448</v>
      </c>
      <c r="AR80" s="184" t="s">
        <v>4448</v>
      </c>
      <c r="AS80" s="184" t="s">
        <v>4448</v>
      </c>
      <c r="AT80" s="184" t="s">
        <v>4448</v>
      </c>
      <c r="AU80" s="184"/>
    </row>
    <row r="81" spans="1:47">
      <c r="A81">
        <f>1-0.46</f>
        <v>0.54</v>
      </c>
      <c r="B81">
        <v>0</v>
      </c>
      <c r="C81">
        <v>-775.26999561477101</v>
      </c>
      <c r="D81" t="s">
        <v>14</v>
      </c>
      <c r="E81" t="s">
        <v>1461</v>
      </c>
      <c r="F81" s="7" t="s">
        <v>5197</v>
      </c>
      <c r="G81" s="7" t="s">
        <v>5195</v>
      </c>
      <c r="H81" t="s">
        <v>10093</v>
      </c>
      <c r="I81" s="18" t="s">
        <v>10354</v>
      </c>
      <c r="J81" s="159"/>
      <c r="K81" t="s">
        <v>1106</v>
      </c>
      <c r="L81">
        <v>16</v>
      </c>
      <c r="M81">
        <v>0.46</v>
      </c>
      <c r="N81" s="6" t="s">
        <v>396</v>
      </c>
      <c r="O81" s="25" t="s">
        <v>397</v>
      </c>
      <c r="P81" s="165"/>
      <c r="Q81" s="185"/>
      <c r="R81" s="154"/>
      <c r="S81" s="154"/>
      <c r="T81" s="154"/>
      <c r="U81" s="154"/>
      <c r="V81" s="154"/>
      <c r="W81" s="154"/>
      <c r="X81" s="25"/>
      <c r="Y81">
        <v>0.33</v>
      </c>
      <c r="Z81">
        <v>0</v>
      </c>
      <c r="AA81">
        <v>-634.83874717796095</v>
      </c>
      <c r="AB81" t="s">
        <v>14</v>
      </c>
      <c r="AC81" t="s">
        <v>1193</v>
      </c>
      <c r="AD81" s="7" t="s">
        <v>5196</v>
      </c>
      <c r="AE81" s="7" t="s">
        <v>5198</v>
      </c>
      <c r="AF81" t="s">
        <v>10082</v>
      </c>
      <c r="AG81"/>
      <c r="AH81" s="159"/>
      <c r="AI81" t="s">
        <v>1106</v>
      </c>
      <c r="AJ81">
        <v>16</v>
      </c>
      <c r="AK81">
        <v>0.33</v>
      </c>
      <c r="AL81" s="6" t="s">
        <v>1025</v>
      </c>
      <c r="AM81" s="6" t="s">
        <v>1026</v>
      </c>
      <c r="AN81" s="154"/>
      <c r="AO81" s="154"/>
      <c r="AP81" s="154"/>
      <c r="AQ81" s="154"/>
      <c r="AR81" s="154"/>
      <c r="AS81" s="154"/>
      <c r="AT81" s="154"/>
      <c r="AU81" s="154"/>
    </row>
    <row r="82" spans="1:47" ht="16" customHeight="1">
      <c r="A82" s="9">
        <f>1-1</f>
        <v>0</v>
      </c>
      <c r="B82" s="9">
        <v>0</v>
      </c>
      <c r="C82" s="9">
        <v>-9.9121223769586901</v>
      </c>
      <c r="D82" s="9" t="s">
        <v>13</v>
      </c>
      <c r="E82" s="9" t="s">
        <v>1506</v>
      </c>
      <c r="F82" s="72" t="s">
        <v>5198</v>
      </c>
      <c r="G82" s="72" t="s">
        <v>5196</v>
      </c>
      <c r="H82" s="9" t="s">
        <v>10094</v>
      </c>
      <c r="I82" s="44" t="s">
        <v>10354</v>
      </c>
      <c r="J82" s="168" t="s">
        <v>4716</v>
      </c>
      <c r="K82" s="9" t="s">
        <v>1106</v>
      </c>
      <c r="L82" s="9">
        <v>5</v>
      </c>
      <c r="M82" s="9">
        <v>1</v>
      </c>
      <c r="N82" s="10" t="s">
        <v>343</v>
      </c>
      <c r="O82" s="44">
        <v>1</v>
      </c>
      <c r="P82" s="165"/>
      <c r="Q82" s="185"/>
      <c r="R82" s="186" t="s">
        <v>4537</v>
      </c>
      <c r="S82" s="184" t="s">
        <v>4534</v>
      </c>
      <c r="T82" s="184" t="s">
        <v>4512</v>
      </c>
      <c r="U82" s="184" t="s">
        <v>4535</v>
      </c>
      <c r="V82" s="184" t="s">
        <v>4448</v>
      </c>
      <c r="W82" s="184"/>
      <c r="X82" s="25"/>
      <c r="Y82">
        <f>1-0.25</f>
        <v>0.75</v>
      </c>
      <c r="Z82">
        <v>0</v>
      </c>
      <c r="AA82">
        <v>-60.221882494904797</v>
      </c>
      <c r="AB82" t="s">
        <v>13</v>
      </c>
      <c r="AC82" t="s">
        <v>1132</v>
      </c>
      <c r="AD82" s="7" t="s">
        <v>5197</v>
      </c>
      <c r="AE82" s="7" t="s">
        <v>5195</v>
      </c>
      <c r="AF82" t="s">
        <v>10038</v>
      </c>
      <c r="AG82" s="18" t="s">
        <v>10354</v>
      </c>
      <c r="AH82" s="159" t="s">
        <v>4650</v>
      </c>
      <c r="AI82" t="s">
        <v>1106</v>
      </c>
      <c r="AJ82">
        <v>5</v>
      </c>
      <c r="AK82">
        <v>0.25</v>
      </c>
      <c r="AL82" s="6" t="s">
        <v>345</v>
      </c>
      <c r="AM82" s="6" t="s">
        <v>346</v>
      </c>
      <c r="AN82" s="154"/>
      <c r="AO82" s="154"/>
      <c r="AP82" s="220" t="s">
        <v>4568</v>
      </c>
      <c r="AQ82" s="189" t="s">
        <v>4448</v>
      </c>
      <c r="AR82" s="189" t="s">
        <v>4448</v>
      </c>
      <c r="AS82" s="189" t="s">
        <v>4439</v>
      </c>
      <c r="AT82" s="189" t="s">
        <v>4511</v>
      </c>
      <c r="AU82" s="189"/>
    </row>
    <row r="83" spans="1:47">
      <c r="A83" s="9">
        <f>1-0.36</f>
        <v>0.64</v>
      </c>
      <c r="B83" s="9">
        <v>0</v>
      </c>
      <c r="C83" s="9">
        <v>-567.24049137426505</v>
      </c>
      <c r="D83" s="9" t="s">
        <v>14</v>
      </c>
      <c r="E83" s="9" t="s">
        <v>1506</v>
      </c>
      <c r="F83" s="72" t="s">
        <v>5198</v>
      </c>
      <c r="G83" s="72" t="s">
        <v>5196</v>
      </c>
      <c r="H83" s="9" t="s">
        <v>10094</v>
      </c>
      <c r="I83" s="44" t="s">
        <v>10354</v>
      </c>
      <c r="J83" s="175"/>
      <c r="K83" s="9" t="s">
        <v>1106</v>
      </c>
      <c r="L83" s="9">
        <v>16</v>
      </c>
      <c r="M83" s="9">
        <v>0.36</v>
      </c>
      <c r="N83" s="10" t="s">
        <v>252</v>
      </c>
      <c r="O83" s="43" t="s">
        <v>253</v>
      </c>
      <c r="P83" s="165"/>
      <c r="Q83" s="185"/>
      <c r="R83" s="159"/>
      <c r="S83" s="154"/>
      <c r="T83" s="154"/>
      <c r="U83" s="154"/>
      <c r="V83" s="154"/>
      <c r="W83" s="154"/>
      <c r="X83" s="25"/>
      <c r="Y83">
        <f>1-0.45</f>
        <v>0.55000000000000004</v>
      </c>
      <c r="Z83">
        <v>0</v>
      </c>
      <c r="AA83">
        <v>-347.17906331837997</v>
      </c>
      <c r="AB83" t="s">
        <v>14</v>
      </c>
      <c r="AC83" t="s">
        <v>1132</v>
      </c>
      <c r="AD83" s="7" t="s">
        <v>5197</v>
      </c>
      <c r="AE83" s="7" t="s">
        <v>5195</v>
      </c>
      <c r="AF83" t="s">
        <v>10038</v>
      </c>
      <c r="AG83" s="18" t="s">
        <v>10354</v>
      </c>
      <c r="AH83" s="159"/>
      <c r="AI83" t="s">
        <v>1106</v>
      </c>
      <c r="AJ83">
        <v>16</v>
      </c>
      <c r="AK83">
        <v>0.45</v>
      </c>
      <c r="AL83" s="6" t="s">
        <v>233</v>
      </c>
      <c r="AM83" s="6" t="s">
        <v>234</v>
      </c>
      <c r="AN83" s="154"/>
      <c r="AO83" s="154"/>
      <c r="AP83" s="185"/>
      <c r="AQ83" s="185"/>
      <c r="AR83" s="185"/>
      <c r="AS83" s="185"/>
      <c r="AT83" s="185"/>
      <c r="AU83" s="185"/>
    </row>
    <row r="84" spans="1:47" ht="16" customHeight="1">
      <c r="A84" s="9">
        <f>1-0.65</f>
        <v>0.35</v>
      </c>
      <c r="B84" s="9">
        <v>0</v>
      </c>
      <c r="C84" s="9">
        <v>-80.855530083585705</v>
      </c>
      <c r="D84" s="9" t="s">
        <v>13</v>
      </c>
      <c r="E84" s="9" t="s">
        <v>1105</v>
      </c>
      <c r="F84" s="72" t="s">
        <v>5197</v>
      </c>
      <c r="G84" s="72" t="s">
        <v>5195</v>
      </c>
      <c r="H84" s="9" t="s">
        <v>10083</v>
      </c>
      <c r="I84" s="44" t="s">
        <v>10354</v>
      </c>
      <c r="J84" s="168" t="s">
        <v>4704</v>
      </c>
      <c r="K84" s="9" t="s">
        <v>1106</v>
      </c>
      <c r="L84" s="9">
        <v>5</v>
      </c>
      <c r="M84" s="9">
        <v>0.65</v>
      </c>
      <c r="N84" s="10" t="s">
        <v>1107</v>
      </c>
      <c r="O84" s="10" t="s">
        <v>1108</v>
      </c>
      <c r="P84" s="165"/>
      <c r="Q84" s="185"/>
      <c r="R84" s="186" t="s">
        <v>4537</v>
      </c>
      <c r="S84" s="184" t="s">
        <v>4448</v>
      </c>
      <c r="T84" s="184" t="s">
        <v>4448</v>
      </c>
      <c r="U84" s="184" t="s">
        <v>4448</v>
      </c>
      <c r="V84" s="184" t="s">
        <v>4448</v>
      </c>
      <c r="W84" s="184"/>
      <c r="X84" s="25"/>
      <c r="Y84">
        <f>1-0.16</f>
        <v>0.84</v>
      </c>
      <c r="Z84">
        <v>0</v>
      </c>
      <c r="AA84">
        <v>-38.985287080496398</v>
      </c>
      <c r="AB84" t="s">
        <v>13</v>
      </c>
      <c r="AC84" t="s">
        <v>1236</v>
      </c>
      <c r="AD84" s="7" t="s">
        <v>5198</v>
      </c>
      <c r="AE84" s="7" t="s">
        <v>5196</v>
      </c>
      <c r="AF84" t="s">
        <v>10040</v>
      </c>
      <c r="AG84" s="18" t="s">
        <v>10354</v>
      </c>
      <c r="AH84" s="159" t="s">
        <v>4652</v>
      </c>
      <c r="AI84" t="s">
        <v>1106</v>
      </c>
      <c r="AJ84">
        <v>5</v>
      </c>
      <c r="AK84">
        <v>0.16</v>
      </c>
      <c r="AL84">
        <v>2.4498271759069299E-2</v>
      </c>
      <c r="AM84" s="6" t="s">
        <v>572</v>
      </c>
      <c r="AN84" s="154"/>
      <c r="AO84" s="154"/>
      <c r="AP84" s="220" t="s">
        <v>4568</v>
      </c>
      <c r="AQ84" s="189" t="s">
        <v>4448</v>
      </c>
      <c r="AR84" s="189" t="s">
        <v>4448</v>
      </c>
      <c r="AS84" s="189" t="s">
        <v>4448</v>
      </c>
      <c r="AT84" s="189" t="s">
        <v>4448</v>
      </c>
      <c r="AU84" s="189"/>
    </row>
    <row r="85" spans="1:47" ht="16" customHeight="1">
      <c r="A85" s="9">
        <f>1-0.06</f>
        <v>0.94</v>
      </c>
      <c r="B85" s="9">
        <v>0</v>
      </c>
      <c r="C85" s="9">
        <v>-521.87682484807704</v>
      </c>
      <c r="D85" s="9" t="s">
        <v>14</v>
      </c>
      <c r="E85" s="9" t="s">
        <v>1105</v>
      </c>
      <c r="F85" s="72" t="s">
        <v>5197</v>
      </c>
      <c r="G85" s="72" t="s">
        <v>5195</v>
      </c>
      <c r="H85" s="9" t="s">
        <v>10083</v>
      </c>
      <c r="I85" s="44" t="s">
        <v>10354</v>
      </c>
      <c r="J85" s="168"/>
      <c r="K85" s="9" t="s">
        <v>1106</v>
      </c>
      <c r="L85" s="9">
        <v>16</v>
      </c>
      <c r="M85" s="9">
        <v>0.06</v>
      </c>
      <c r="N85" s="10" t="s">
        <v>932</v>
      </c>
      <c r="O85" s="10" t="s">
        <v>933</v>
      </c>
      <c r="P85" s="165"/>
      <c r="Q85" s="185"/>
      <c r="R85" s="159"/>
      <c r="S85" s="154"/>
      <c r="T85" s="154"/>
      <c r="U85" s="154"/>
      <c r="V85" s="154"/>
      <c r="W85" s="154"/>
      <c r="X85" s="25"/>
      <c r="Y85">
        <f>1-0.62</f>
        <v>0.38</v>
      </c>
      <c r="Z85">
        <v>0</v>
      </c>
      <c r="AA85">
        <v>-692.30922261435205</v>
      </c>
      <c r="AB85" t="s">
        <v>14</v>
      </c>
      <c r="AC85" t="s">
        <v>1236</v>
      </c>
      <c r="AD85" s="7" t="s">
        <v>5198</v>
      </c>
      <c r="AE85" s="7" t="s">
        <v>5196</v>
      </c>
      <c r="AF85" t="s">
        <v>10040</v>
      </c>
      <c r="AG85" s="18" t="s">
        <v>10354</v>
      </c>
      <c r="AH85" s="159"/>
      <c r="AI85" t="s">
        <v>1106</v>
      </c>
      <c r="AJ85">
        <v>16</v>
      </c>
      <c r="AK85">
        <v>0.62</v>
      </c>
      <c r="AL85" s="6" t="s">
        <v>119</v>
      </c>
      <c r="AM85" s="6" t="s">
        <v>120</v>
      </c>
      <c r="AN85" s="154"/>
      <c r="AO85" s="154"/>
      <c r="AP85" s="185"/>
      <c r="AQ85" s="185"/>
      <c r="AR85" s="185"/>
      <c r="AS85" s="185"/>
      <c r="AT85" s="185"/>
      <c r="AU85" s="185"/>
    </row>
    <row r="86" spans="1:47">
      <c r="A86">
        <v>0.28999999999999998</v>
      </c>
      <c r="B86">
        <v>0</v>
      </c>
      <c r="C86">
        <v>-47.775733467557799</v>
      </c>
      <c r="D86" t="s">
        <v>13</v>
      </c>
      <c r="E86" t="s">
        <v>1176</v>
      </c>
      <c r="F86" s="7" t="s">
        <v>5198</v>
      </c>
      <c r="G86" s="7" t="s">
        <v>5196</v>
      </c>
      <c r="H86" t="s">
        <v>10039</v>
      </c>
      <c r="J86" s="159" t="s">
        <v>4651</v>
      </c>
      <c r="K86" t="s">
        <v>1106</v>
      </c>
      <c r="L86">
        <v>5</v>
      </c>
      <c r="M86">
        <v>0.28999999999999998</v>
      </c>
      <c r="N86">
        <v>6.8535517311196101E-2</v>
      </c>
      <c r="O86" s="6" t="s">
        <v>910</v>
      </c>
      <c r="P86" s="165"/>
      <c r="Q86" s="185"/>
      <c r="R86" s="220" t="s">
        <v>4568</v>
      </c>
      <c r="S86" s="189" t="s">
        <v>4451</v>
      </c>
      <c r="T86" s="189" t="s">
        <v>4512</v>
      </c>
      <c r="U86" s="189" t="s">
        <v>4481</v>
      </c>
      <c r="V86" s="189" t="s">
        <v>4513</v>
      </c>
      <c r="W86" s="189"/>
      <c r="X86" s="25"/>
      <c r="Y86">
        <f>1-0</f>
        <v>1</v>
      </c>
      <c r="Z86">
        <v>0</v>
      </c>
      <c r="AA86">
        <v>-0.56281880779607996</v>
      </c>
      <c r="AB86" t="s">
        <v>13</v>
      </c>
      <c r="AC86" t="s">
        <v>1432</v>
      </c>
      <c r="AD86" s="7" t="s">
        <v>5198</v>
      </c>
      <c r="AE86" s="7" t="s">
        <v>5195</v>
      </c>
      <c r="AF86" t="s">
        <v>10026</v>
      </c>
      <c r="AG86" s="18" t="s">
        <v>10354</v>
      </c>
      <c r="AH86" s="159" t="s">
        <v>4656</v>
      </c>
      <c r="AI86" t="s">
        <v>1106</v>
      </c>
      <c r="AJ86">
        <v>5</v>
      </c>
      <c r="AK86">
        <v>0</v>
      </c>
      <c r="AL86" s="6" t="s">
        <v>126</v>
      </c>
      <c r="AM86" s="25" t="s">
        <v>127</v>
      </c>
      <c r="AN86" s="154"/>
      <c r="AO86" s="154"/>
      <c r="AP86" s="220" t="s">
        <v>4568</v>
      </c>
      <c r="AQ86" s="189" t="s">
        <v>4476</v>
      </c>
      <c r="AR86" s="189" t="s">
        <v>4509</v>
      </c>
      <c r="AS86" s="189" t="s">
        <v>4444</v>
      </c>
      <c r="AT86" s="189" t="s">
        <v>4444</v>
      </c>
      <c r="AU86" s="189"/>
    </row>
    <row r="87" spans="1:47">
      <c r="A87">
        <v>0.56000000000000005</v>
      </c>
      <c r="B87">
        <v>0</v>
      </c>
      <c r="C87">
        <v>-710.24692036830697</v>
      </c>
      <c r="D87" t="s">
        <v>14</v>
      </c>
      <c r="E87" t="s">
        <v>1176</v>
      </c>
      <c r="F87" s="7" t="s">
        <v>5198</v>
      </c>
      <c r="G87" s="7" t="s">
        <v>5196</v>
      </c>
      <c r="H87" t="s">
        <v>10039</v>
      </c>
      <c r="J87" s="159"/>
      <c r="K87" t="s">
        <v>1106</v>
      </c>
      <c r="L87">
        <v>16</v>
      </c>
      <c r="M87">
        <v>0.56000000000000005</v>
      </c>
      <c r="N87" s="6" t="s">
        <v>225</v>
      </c>
      <c r="O87">
        <v>0.76710682244145301</v>
      </c>
      <c r="P87" s="165"/>
      <c r="Q87" s="185"/>
      <c r="R87" s="185"/>
      <c r="S87" s="185"/>
      <c r="T87" s="185"/>
      <c r="U87" s="185"/>
      <c r="V87" s="185"/>
      <c r="W87" s="185"/>
      <c r="X87" s="25"/>
      <c r="Y87">
        <f>1-0.28</f>
        <v>0.72</v>
      </c>
      <c r="Z87">
        <v>0</v>
      </c>
      <c r="AA87">
        <v>-641.13943099928099</v>
      </c>
      <c r="AB87" t="s">
        <v>14</v>
      </c>
      <c r="AC87" t="s">
        <v>1432</v>
      </c>
      <c r="AD87" s="7" t="s">
        <v>5198</v>
      </c>
      <c r="AE87" s="7" t="s">
        <v>5195</v>
      </c>
      <c r="AF87" t="s">
        <v>10026</v>
      </c>
      <c r="AG87" s="18" t="s">
        <v>10354</v>
      </c>
      <c r="AH87" s="159"/>
      <c r="AI87" t="s">
        <v>1106</v>
      </c>
      <c r="AJ87">
        <v>16</v>
      </c>
      <c r="AK87">
        <v>0.28000000000000003</v>
      </c>
      <c r="AL87" s="6" t="s">
        <v>280</v>
      </c>
      <c r="AM87" s="25" t="s">
        <v>281</v>
      </c>
      <c r="AN87" s="154"/>
      <c r="AO87" s="154"/>
      <c r="AP87" s="185"/>
      <c r="AQ87" s="185"/>
      <c r="AR87" s="185"/>
      <c r="AS87" s="185"/>
      <c r="AT87" s="185"/>
      <c r="AU87" s="185"/>
    </row>
    <row r="88" spans="1:47">
      <c r="A88">
        <f>1-0.22</f>
        <v>0.78</v>
      </c>
      <c r="B88">
        <v>0</v>
      </c>
      <c r="C88">
        <v>-47.503808826695497</v>
      </c>
      <c r="D88" t="s">
        <v>13</v>
      </c>
      <c r="E88" t="s">
        <v>1137</v>
      </c>
      <c r="F88" s="7" t="s">
        <v>5197</v>
      </c>
      <c r="G88" s="7" t="s">
        <v>5195</v>
      </c>
      <c r="H88" t="s">
        <v>10084</v>
      </c>
      <c r="I88" s="18" t="s">
        <v>10354</v>
      </c>
      <c r="J88" s="159" t="s">
        <v>4705</v>
      </c>
      <c r="K88" t="s">
        <v>1106</v>
      </c>
      <c r="L88">
        <v>7</v>
      </c>
      <c r="M88">
        <v>0.22</v>
      </c>
      <c r="N88">
        <v>5.3418941867869003E-2</v>
      </c>
      <c r="O88" s="6" t="s">
        <v>1138</v>
      </c>
      <c r="P88" s="165"/>
      <c r="Q88" s="185"/>
      <c r="R88" s="186" t="s">
        <v>4568</v>
      </c>
      <c r="S88" s="184" t="s">
        <v>4448</v>
      </c>
      <c r="T88" s="184" t="s">
        <v>4448</v>
      </c>
      <c r="U88" s="184" t="s">
        <v>4448</v>
      </c>
      <c r="V88" s="184" t="s">
        <v>4448</v>
      </c>
      <c r="W88" s="184"/>
      <c r="X88" s="25"/>
      <c r="Y88" s="6">
        <v>0.69</v>
      </c>
      <c r="Z88">
        <v>0</v>
      </c>
      <c r="AA88">
        <v>-37.040777416330698</v>
      </c>
      <c r="AB88" t="s">
        <v>13</v>
      </c>
      <c r="AC88" t="s">
        <v>1485</v>
      </c>
      <c r="AD88" s="7" t="s">
        <v>5197</v>
      </c>
      <c r="AE88" s="7" t="s">
        <v>10358</v>
      </c>
      <c r="AF88" t="s">
        <v>10086</v>
      </c>
      <c r="AG88"/>
      <c r="AH88" s="159" t="s">
        <v>4707</v>
      </c>
      <c r="AI88" t="s">
        <v>1106</v>
      </c>
      <c r="AJ88">
        <v>5</v>
      </c>
      <c r="AK88" s="6" t="s">
        <v>290</v>
      </c>
      <c r="AL88" s="6" t="s">
        <v>292</v>
      </c>
      <c r="AM88" s="25" t="s">
        <v>293</v>
      </c>
      <c r="AN88" s="154"/>
      <c r="AO88" s="154"/>
      <c r="AP88" s="186" t="s">
        <v>4568</v>
      </c>
      <c r="AQ88" s="184" t="s">
        <v>4448</v>
      </c>
      <c r="AR88" s="184" t="s">
        <v>4448</v>
      </c>
      <c r="AS88" s="184" t="s">
        <v>4448</v>
      </c>
      <c r="AT88" s="184" t="s">
        <v>4448</v>
      </c>
      <c r="AU88" s="184"/>
    </row>
    <row r="89" spans="1:47">
      <c r="A89">
        <f>1-0.14</f>
        <v>0.86</v>
      </c>
      <c r="B89">
        <v>0</v>
      </c>
      <c r="C89">
        <v>-354.19579501677998</v>
      </c>
      <c r="D89" t="s">
        <v>14</v>
      </c>
      <c r="E89" t="s">
        <v>1137</v>
      </c>
      <c r="F89" s="7" t="s">
        <v>5197</v>
      </c>
      <c r="G89" s="7" t="s">
        <v>5195</v>
      </c>
      <c r="H89" t="s">
        <v>10084</v>
      </c>
      <c r="I89" s="18" t="s">
        <v>10354</v>
      </c>
      <c r="J89" s="159"/>
      <c r="K89" t="s">
        <v>1106</v>
      </c>
      <c r="L89">
        <v>16</v>
      </c>
      <c r="M89">
        <v>0.14000000000000001</v>
      </c>
      <c r="N89">
        <v>4.1864672574284501E-2</v>
      </c>
      <c r="O89" s="6" t="s">
        <v>170</v>
      </c>
      <c r="P89" s="165"/>
      <c r="Q89" s="185"/>
      <c r="R89" s="154"/>
      <c r="S89" s="154"/>
      <c r="T89" s="154"/>
      <c r="U89" s="154"/>
      <c r="V89" s="154"/>
      <c r="W89" s="154"/>
      <c r="X89" s="25"/>
      <c r="Y89">
        <v>0.3</v>
      </c>
      <c r="Z89">
        <v>0</v>
      </c>
      <c r="AA89">
        <v>-618.72868271189805</v>
      </c>
      <c r="AB89" t="s">
        <v>14</v>
      </c>
      <c r="AC89" t="s">
        <v>1485</v>
      </c>
      <c r="AD89" s="7" t="s">
        <v>5197</v>
      </c>
      <c r="AE89" s="7" t="s">
        <v>10358</v>
      </c>
      <c r="AF89" t="s">
        <v>10086</v>
      </c>
      <c r="AG89"/>
      <c r="AH89" s="159"/>
      <c r="AI89" t="s">
        <v>1106</v>
      </c>
      <c r="AJ89">
        <v>16</v>
      </c>
      <c r="AK89">
        <v>0.3</v>
      </c>
      <c r="AL89" s="6" t="s">
        <v>111</v>
      </c>
      <c r="AM89" s="25" t="s">
        <v>112</v>
      </c>
      <c r="AN89" s="154"/>
      <c r="AO89" s="154"/>
      <c r="AP89" s="154"/>
      <c r="AQ89" s="154"/>
      <c r="AR89" s="154"/>
      <c r="AS89" s="154"/>
      <c r="AT89" s="154"/>
      <c r="AU89" s="154"/>
    </row>
    <row r="90" spans="1:47">
      <c r="A90">
        <v>0.32</v>
      </c>
      <c r="B90">
        <v>0</v>
      </c>
      <c r="C90">
        <v>-65.330779049186006</v>
      </c>
      <c r="D90" t="s">
        <v>13</v>
      </c>
      <c r="E90" t="s">
        <v>1298</v>
      </c>
      <c r="F90" s="7" t="s">
        <v>5195</v>
      </c>
      <c r="G90" s="7" t="s">
        <v>5198</v>
      </c>
      <c r="H90" t="s">
        <v>10041</v>
      </c>
      <c r="J90" s="159" t="s">
        <v>4653</v>
      </c>
      <c r="K90" t="s">
        <v>1106</v>
      </c>
      <c r="L90">
        <v>6</v>
      </c>
      <c r="M90">
        <v>0.32</v>
      </c>
      <c r="N90">
        <v>9.0471524952594307E-2</v>
      </c>
      <c r="O90" s="25" t="s">
        <v>743</v>
      </c>
      <c r="P90" s="165"/>
      <c r="Q90" s="185"/>
      <c r="R90" s="220" t="s">
        <v>4568</v>
      </c>
      <c r="S90" s="189" t="s">
        <v>4448</v>
      </c>
      <c r="T90" s="189" t="s">
        <v>4448</v>
      </c>
      <c r="U90" s="189" t="s">
        <v>4448</v>
      </c>
      <c r="V90" s="189" t="s">
        <v>4448</v>
      </c>
      <c r="W90" s="189"/>
      <c r="X90" s="25"/>
      <c r="Y90" s="6">
        <v>0.56999999999999995</v>
      </c>
      <c r="Z90">
        <v>0</v>
      </c>
      <c r="AA90">
        <v>-100.133592059446</v>
      </c>
      <c r="AB90" t="s">
        <v>13</v>
      </c>
      <c r="AC90" t="s">
        <v>1231</v>
      </c>
      <c r="AD90" s="7" t="s">
        <v>5195</v>
      </c>
      <c r="AE90" s="7" t="s">
        <v>5197</v>
      </c>
      <c r="AF90" t="s">
        <v>10087</v>
      </c>
      <c r="AG90"/>
      <c r="AH90" s="159" t="s">
        <v>4708</v>
      </c>
      <c r="AI90" t="s">
        <v>1106</v>
      </c>
      <c r="AJ90">
        <v>7</v>
      </c>
      <c r="AK90" s="6" t="s">
        <v>573</v>
      </c>
      <c r="AL90" s="6" t="s">
        <v>1232</v>
      </c>
      <c r="AM90" s="6" t="s">
        <v>1233</v>
      </c>
      <c r="AN90" s="154"/>
      <c r="AO90" s="154"/>
      <c r="AP90" s="186" t="s">
        <v>4568</v>
      </c>
      <c r="AQ90" s="184" t="s">
        <v>4448</v>
      </c>
      <c r="AR90" s="184" t="s">
        <v>4448</v>
      </c>
      <c r="AS90" s="184" t="s">
        <v>4448</v>
      </c>
      <c r="AT90" s="184" t="s">
        <v>4448</v>
      </c>
      <c r="AU90" s="184"/>
    </row>
    <row r="91" spans="1:47">
      <c r="A91">
        <v>0.46</v>
      </c>
      <c r="B91">
        <v>0</v>
      </c>
      <c r="C91">
        <v>-433.206481871118</v>
      </c>
      <c r="D91" t="s">
        <v>14</v>
      </c>
      <c r="E91" t="s">
        <v>1298</v>
      </c>
      <c r="F91" s="7" t="s">
        <v>5195</v>
      </c>
      <c r="G91" s="7" t="s">
        <v>5198</v>
      </c>
      <c r="H91" t="s">
        <v>10041</v>
      </c>
      <c r="J91" s="159"/>
      <c r="K91" t="s">
        <v>1106</v>
      </c>
      <c r="L91">
        <v>16</v>
      </c>
      <c r="M91">
        <v>0.46</v>
      </c>
      <c r="N91" s="6" t="s">
        <v>396</v>
      </c>
      <c r="O91" s="25" t="s">
        <v>397</v>
      </c>
      <c r="P91" s="165"/>
      <c r="Q91" s="185"/>
      <c r="R91" s="185"/>
      <c r="S91" s="185"/>
      <c r="T91" s="185"/>
      <c r="U91" s="185"/>
      <c r="V91" s="185"/>
      <c r="W91" s="185"/>
      <c r="X91" s="25"/>
      <c r="Y91">
        <v>0.3</v>
      </c>
      <c r="Z91">
        <v>0</v>
      </c>
      <c r="AA91">
        <v>-611.43462787200099</v>
      </c>
      <c r="AB91" t="s">
        <v>14</v>
      </c>
      <c r="AC91" t="s">
        <v>1231</v>
      </c>
      <c r="AD91" s="7" t="s">
        <v>5195</v>
      </c>
      <c r="AE91" s="7" t="s">
        <v>5197</v>
      </c>
      <c r="AF91" t="s">
        <v>10087</v>
      </c>
      <c r="AG91"/>
      <c r="AH91" s="159"/>
      <c r="AI91" t="s">
        <v>1106</v>
      </c>
      <c r="AJ91">
        <v>16</v>
      </c>
      <c r="AK91">
        <v>0.3</v>
      </c>
      <c r="AL91" s="6" t="s">
        <v>111</v>
      </c>
      <c r="AM91" s="6" t="s">
        <v>112</v>
      </c>
      <c r="AN91" s="154"/>
      <c r="AO91" s="154"/>
      <c r="AP91" s="154"/>
      <c r="AQ91" s="154"/>
      <c r="AR91" s="154"/>
      <c r="AS91" s="154"/>
      <c r="AT91" s="154"/>
      <c r="AU91" s="154"/>
    </row>
    <row r="92" spans="1:47">
      <c r="A92" s="9">
        <v>0.15</v>
      </c>
      <c r="B92" s="9">
        <v>0</v>
      </c>
      <c r="C92" s="9">
        <v>-50.0915966209229</v>
      </c>
      <c r="D92" s="9" t="s">
        <v>13</v>
      </c>
      <c r="E92" s="9" t="s">
        <v>1380</v>
      </c>
      <c r="F92" s="72" t="s">
        <v>5196</v>
      </c>
      <c r="G92" s="72" t="s">
        <v>5198</v>
      </c>
      <c r="H92" s="9" t="s">
        <v>10042</v>
      </c>
      <c r="I92" s="9"/>
      <c r="J92" s="168" t="s">
        <v>4654</v>
      </c>
      <c r="K92" s="9" t="s">
        <v>1106</v>
      </c>
      <c r="L92" s="9">
        <v>6</v>
      </c>
      <c r="M92" s="9">
        <v>0.15</v>
      </c>
      <c r="N92" s="10" t="s">
        <v>221</v>
      </c>
      <c r="O92" s="43" t="s">
        <v>222</v>
      </c>
      <c r="P92" s="165"/>
      <c r="Q92" s="185"/>
      <c r="R92" s="190" t="s">
        <v>4537</v>
      </c>
      <c r="S92" s="189" t="s">
        <v>4448</v>
      </c>
      <c r="T92" s="189" t="s">
        <v>4448</v>
      </c>
      <c r="U92" s="189" t="s">
        <v>4448</v>
      </c>
      <c r="V92" s="189" t="s">
        <v>4448</v>
      </c>
      <c r="W92" s="189"/>
      <c r="X92" s="25"/>
      <c r="Y92" s="9">
        <f>1-0.06</f>
        <v>0.94</v>
      </c>
      <c r="Z92" s="9">
        <v>0</v>
      </c>
      <c r="AA92" s="9">
        <v>-37.2235915016688</v>
      </c>
      <c r="AB92" s="9" t="s">
        <v>13</v>
      </c>
      <c r="AC92" s="9" t="s">
        <v>1093</v>
      </c>
      <c r="AD92" s="72" t="s">
        <v>5195</v>
      </c>
      <c r="AE92" s="72" t="s">
        <v>5197</v>
      </c>
      <c r="AF92" s="9" t="s">
        <v>10057</v>
      </c>
      <c r="AG92" s="44" t="s">
        <v>10354</v>
      </c>
      <c r="AH92" s="168" t="s">
        <v>4672</v>
      </c>
      <c r="AI92" s="9" t="s">
        <v>1094</v>
      </c>
      <c r="AJ92" s="9">
        <v>5</v>
      </c>
      <c r="AK92" s="9">
        <v>0.06</v>
      </c>
      <c r="AL92" s="9">
        <v>4.0859567232370397E-3</v>
      </c>
      <c r="AM92" s="10" t="s">
        <v>994</v>
      </c>
      <c r="AN92" s="154"/>
      <c r="AO92" s="154"/>
      <c r="AP92" s="159" t="s">
        <v>4537</v>
      </c>
      <c r="AQ92" s="154" t="s">
        <v>4444</v>
      </c>
      <c r="AR92" s="154" t="s">
        <v>4530</v>
      </c>
      <c r="AS92" s="154" t="s">
        <v>4560</v>
      </c>
      <c r="AT92" s="154" t="s">
        <v>4507</v>
      </c>
      <c r="AU92" s="184"/>
    </row>
    <row r="93" spans="1:47" ht="16" customHeight="1">
      <c r="A93" s="10">
        <v>0.7</v>
      </c>
      <c r="B93" s="9">
        <v>0</v>
      </c>
      <c r="C93" s="9">
        <v>-452.71022598526599</v>
      </c>
      <c r="D93" s="9" t="s">
        <v>14</v>
      </c>
      <c r="E93" s="9" t="s">
        <v>1380</v>
      </c>
      <c r="F93" s="72" t="s">
        <v>5196</v>
      </c>
      <c r="G93" s="72" t="s">
        <v>5198</v>
      </c>
      <c r="H93" s="9" t="s">
        <v>10042</v>
      </c>
      <c r="I93" s="9"/>
      <c r="J93" s="168"/>
      <c r="K93" s="9" t="s">
        <v>1106</v>
      </c>
      <c r="L93" s="9">
        <v>16</v>
      </c>
      <c r="M93" s="10" t="s">
        <v>192</v>
      </c>
      <c r="N93" s="10" t="s">
        <v>193</v>
      </c>
      <c r="O93" s="43" t="s">
        <v>194</v>
      </c>
      <c r="P93" s="165"/>
      <c r="Q93" s="185"/>
      <c r="R93" s="188"/>
      <c r="S93" s="185"/>
      <c r="T93" s="185"/>
      <c r="U93" s="185"/>
      <c r="V93" s="185"/>
      <c r="W93" s="185"/>
      <c r="X93" s="25"/>
      <c r="Y93" s="9">
        <f>1-0.49</f>
        <v>0.51</v>
      </c>
      <c r="Z93" s="9">
        <v>0</v>
      </c>
      <c r="AA93" s="9">
        <v>-588.54831457922796</v>
      </c>
      <c r="AB93" s="9" t="s">
        <v>14</v>
      </c>
      <c r="AC93" s="9" t="s">
        <v>1093</v>
      </c>
      <c r="AD93" s="72" t="s">
        <v>5195</v>
      </c>
      <c r="AE93" s="72" t="s">
        <v>5197</v>
      </c>
      <c r="AF93" s="9" t="s">
        <v>10057</v>
      </c>
      <c r="AG93" s="44" t="s">
        <v>10354</v>
      </c>
      <c r="AH93" s="168"/>
      <c r="AI93" s="9" t="s">
        <v>1094</v>
      </c>
      <c r="AJ93" s="9">
        <v>16</v>
      </c>
      <c r="AK93" s="9">
        <v>0.49</v>
      </c>
      <c r="AL93" s="10" t="s">
        <v>393</v>
      </c>
      <c r="AM93" s="10" t="s">
        <v>394</v>
      </c>
      <c r="AN93" s="154"/>
      <c r="AO93" s="154"/>
      <c r="AP93" s="159"/>
      <c r="AQ93" s="154"/>
      <c r="AR93" s="154"/>
      <c r="AS93" s="154"/>
      <c r="AT93" s="154"/>
      <c r="AU93" s="154"/>
    </row>
    <row r="94" spans="1:47" ht="10" customHeight="1">
      <c r="A94">
        <v>0.31</v>
      </c>
      <c r="B94">
        <v>0</v>
      </c>
      <c r="C94">
        <v>-66.731709289290393</v>
      </c>
      <c r="D94" t="s">
        <v>13</v>
      </c>
      <c r="E94" t="s">
        <v>1390</v>
      </c>
      <c r="F94" s="7" t="s">
        <v>5195</v>
      </c>
      <c r="G94" s="7" t="s">
        <v>5197</v>
      </c>
      <c r="H94" t="s">
        <v>10043</v>
      </c>
      <c r="J94" s="159" t="s">
        <v>4655</v>
      </c>
      <c r="K94" t="s">
        <v>1106</v>
      </c>
      <c r="L94">
        <v>6</v>
      </c>
      <c r="M94">
        <v>0.31</v>
      </c>
      <c r="N94">
        <v>8.5847019858870693E-2</v>
      </c>
      <c r="O94" s="18">
        <v>0.68248000954395205</v>
      </c>
      <c r="P94" s="165"/>
      <c r="Q94" s="185"/>
      <c r="R94" s="220" t="s">
        <v>4568</v>
      </c>
      <c r="S94" s="189" t="s">
        <v>4448</v>
      </c>
      <c r="T94" s="189" t="s">
        <v>4448</v>
      </c>
      <c r="U94" s="189" t="s">
        <v>4448</v>
      </c>
      <c r="V94" s="189" t="s">
        <v>4448</v>
      </c>
      <c r="W94" s="189"/>
      <c r="Y94">
        <v>0.65</v>
      </c>
      <c r="Z94">
        <v>0</v>
      </c>
      <c r="AA94">
        <v>-80.602741630958207</v>
      </c>
      <c r="AB94" t="s">
        <v>13</v>
      </c>
      <c r="AC94" t="s">
        <v>1312</v>
      </c>
      <c r="AD94" s="7" t="s">
        <v>5195</v>
      </c>
      <c r="AE94" s="7" t="s">
        <v>5197</v>
      </c>
      <c r="AF94" t="s">
        <v>10089</v>
      </c>
      <c r="AG94"/>
      <c r="AH94" s="159" t="s">
        <v>4710</v>
      </c>
      <c r="AI94" t="s">
        <v>1106</v>
      </c>
      <c r="AJ94">
        <v>6</v>
      </c>
      <c r="AK94">
        <v>0.65</v>
      </c>
      <c r="AL94" s="6" t="s">
        <v>1207</v>
      </c>
      <c r="AM94" s="25" t="s">
        <v>1208</v>
      </c>
      <c r="AN94" s="154"/>
      <c r="AO94" s="154"/>
      <c r="AP94" s="186" t="s">
        <v>4568</v>
      </c>
      <c r="AQ94" s="184" t="s">
        <v>4451</v>
      </c>
      <c r="AR94" s="184" t="s">
        <v>4531</v>
      </c>
      <c r="AS94" s="184" t="s">
        <v>4514</v>
      </c>
      <c r="AT94" s="184" t="s">
        <v>4532</v>
      </c>
      <c r="AU94" s="184"/>
    </row>
    <row r="95" spans="1:47" ht="17" customHeight="1">
      <c r="A95" s="6">
        <v>0.95</v>
      </c>
      <c r="B95">
        <v>0</v>
      </c>
      <c r="C95">
        <v>-340.79579434219499</v>
      </c>
      <c r="D95" t="s">
        <v>14</v>
      </c>
      <c r="E95" t="s">
        <v>1390</v>
      </c>
      <c r="F95" s="7" t="s">
        <v>5195</v>
      </c>
      <c r="G95" s="7" t="s">
        <v>5197</v>
      </c>
      <c r="H95" t="s">
        <v>10043</v>
      </c>
      <c r="J95" s="159"/>
      <c r="K95" t="s">
        <v>1106</v>
      </c>
      <c r="L95">
        <v>16</v>
      </c>
      <c r="M95" s="6" t="s">
        <v>610</v>
      </c>
      <c r="N95" s="6" t="s">
        <v>612</v>
      </c>
      <c r="O95" s="25" t="s">
        <v>613</v>
      </c>
      <c r="P95" s="165"/>
      <c r="Q95" s="185"/>
      <c r="R95" s="185"/>
      <c r="S95" s="185"/>
      <c r="T95" s="185"/>
      <c r="U95" s="185"/>
      <c r="V95" s="185"/>
      <c r="W95" s="185"/>
      <c r="X95" s="25"/>
      <c r="Y95">
        <v>0.42</v>
      </c>
      <c r="Z95">
        <v>0</v>
      </c>
      <c r="AA95">
        <v>-643.60652214444303</v>
      </c>
      <c r="AB95" t="s">
        <v>14</v>
      </c>
      <c r="AC95" t="s">
        <v>1312</v>
      </c>
      <c r="AD95" s="7" t="s">
        <v>5195</v>
      </c>
      <c r="AE95" s="7" t="s">
        <v>5197</v>
      </c>
      <c r="AF95" t="s">
        <v>10089</v>
      </c>
      <c r="AG95"/>
      <c r="AH95" s="159"/>
      <c r="AI95" t="s">
        <v>1106</v>
      </c>
      <c r="AJ95">
        <v>16</v>
      </c>
      <c r="AK95">
        <v>0.42</v>
      </c>
      <c r="AL95" s="6" t="s">
        <v>228</v>
      </c>
      <c r="AM95" s="25" t="s">
        <v>229</v>
      </c>
      <c r="AN95" s="155"/>
      <c r="AO95" s="155"/>
      <c r="AP95" s="154"/>
      <c r="AQ95" s="154"/>
      <c r="AR95" s="154"/>
      <c r="AS95" s="154"/>
      <c r="AT95" s="154"/>
      <c r="AU95" s="154"/>
    </row>
    <row r="96" spans="1:47" ht="18" customHeight="1">
      <c r="A96">
        <f>1-0.45</f>
        <v>0.55000000000000004</v>
      </c>
      <c r="B96">
        <v>0</v>
      </c>
      <c r="C96">
        <v>-54.701308807370303</v>
      </c>
      <c r="D96" t="s">
        <v>13</v>
      </c>
      <c r="E96" t="s">
        <v>1480</v>
      </c>
      <c r="F96" s="7" t="s">
        <v>5197</v>
      </c>
      <c r="G96" s="7" t="s">
        <v>5195</v>
      </c>
      <c r="H96" t="s">
        <v>10085</v>
      </c>
      <c r="I96" s="18" t="s">
        <v>10354</v>
      </c>
      <c r="J96" s="159" t="s">
        <v>4706</v>
      </c>
      <c r="K96" t="s">
        <v>1106</v>
      </c>
      <c r="L96">
        <v>6</v>
      </c>
      <c r="M96">
        <v>0.45</v>
      </c>
      <c r="N96" s="6" t="s">
        <v>1457</v>
      </c>
      <c r="O96" s="25" t="s">
        <v>1458</v>
      </c>
      <c r="P96" s="165"/>
      <c r="Q96" s="185"/>
      <c r="R96" s="186" t="s">
        <v>4568</v>
      </c>
      <c r="S96" s="184" t="s">
        <v>4448</v>
      </c>
      <c r="T96" s="184" t="s">
        <v>4448</v>
      </c>
      <c r="U96" s="184" t="s">
        <v>4448</v>
      </c>
      <c r="V96" s="184" t="s">
        <v>4448</v>
      </c>
      <c r="W96" s="184"/>
      <c r="X96" s="25"/>
      <c r="Y96" s="3"/>
      <c r="Z96" s="3"/>
      <c r="AA96" s="3"/>
      <c r="AB96" s="3"/>
      <c r="AC96" s="3"/>
      <c r="AD96" s="73"/>
      <c r="AE96" s="73"/>
      <c r="AF96" s="3"/>
      <c r="AG96" s="3"/>
      <c r="AH96" s="3"/>
      <c r="AI96" s="3"/>
      <c r="AJ96" s="3"/>
      <c r="AK96" s="3"/>
      <c r="AL96" s="3"/>
      <c r="AM96" s="27"/>
      <c r="AN96" s="28"/>
      <c r="AO96" s="29"/>
      <c r="AP96" s="8"/>
      <c r="AQ96" s="8"/>
      <c r="AR96" s="8"/>
      <c r="AS96" s="8"/>
      <c r="AT96" s="8"/>
      <c r="AU96" s="8"/>
    </row>
    <row r="97" spans="1:47" ht="13" customHeight="1">
      <c r="A97">
        <f>1-0.15</f>
        <v>0.85</v>
      </c>
      <c r="B97">
        <v>0</v>
      </c>
      <c r="C97">
        <v>-459.64623476507802</v>
      </c>
      <c r="D97" t="s">
        <v>14</v>
      </c>
      <c r="E97" t="s">
        <v>1480</v>
      </c>
      <c r="F97" s="7" t="s">
        <v>5197</v>
      </c>
      <c r="G97" s="7" t="s">
        <v>5195</v>
      </c>
      <c r="H97" t="s">
        <v>10085</v>
      </c>
      <c r="I97" s="18" t="s">
        <v>10354</v>
      </c>
      <c r="J97" s="159"/>
      <c r="K97" t="s">
        <v>1106</v>
      </c>
      <c r="L97">
        <v>16</v>
      </c>
      <c r="M97">
        <v>0.15</v>
      </c>
      <c r="N97">
        <v>4.6658155288370001E-2</v>
      </c>
      <c r="O97" s="25" t="s">
        <v>365</v>
      </c>
      <c r="P97" s="165"/>
      <c r="Q97" s="185"/>
      <c r="R97" s="154"/>
      <c r="S97" s="154"/>
      <c r="T97" s="154"/>
      <c r="U97" s="154"/>
      <c r="V97" s="154"/>
      <c r="W97" s="154"/>
      <c r="X97" s="25"/>
      <c r="Y97" s="10">
        <v>0.82</v>
      </c>
      <c r="Z97" s="9">
        <v>0</v>
      </c>
      <c r="AA97" s="9">
        <v>-62.710456903557102</v>
      </c>
      <c r="AB97" s="9" t="s">
        <v>10</v>
      </c>
      <c r="AC97" s="9" t="s">
        <v>1226</v>
      </c>
      <c r="AD97" s="72" t="s">
        <v>5195</v>
      </c>
      <c r="AE97" s="72" t="s">
        <v>5197</v>
      </c>
      <c r="AF97" s="9" t="s">
        <v>10056</v>
      </c>
      <c r="AG97" s="9"/>
      <c r="AH97" s="173" t="s">
        <v>4717</v>
      </c>
      <c r="AI97" s="9" t="s">
        <v>1106</v>
      </c>
      <c r="AJ97" s="9">
        <v>6</v>
      </c>
      <c r="AK97" s="10">
        <v>0.82</v>
      </c>
      <c r="AL97" s="10" t="s">
        <v>1166</v>
      </c>
      <c r="AM97" s="43" t="s">
        <v>1167</v>
      </c>
      <c r="AN97" s="164" t="s">
        <v>88</v>
      </c>
      <c r="AO97" s="153">
        <v>9</v>
      </c>
      <c r="AP97" s="186" t="s">
        <v>4536</v>
      </c>
      <c r="AQ97" s="184" t="s">
        <v>4448</v>
      </c>
      <c r="AR97" s="184" t="s">
        <v>4448</v>
      </c>
      <c r="AS97" s="184" t="s">
        <v>4439</v>
      </c>
      <c r="AT97" s="184" t="s">
        <v>4439</v>
      </c>
      <c r="AU97" s="184"/>
    </row>
    <row r="98" spans="1:47" ht="16" customHeight="1">
      <c r="A98" s="9">
        <v>0.22</v>
      </c>
      <c r="B98" s="9">
        <v>0</v>
      </c>
      <c r="C98" s="9">
        <v>-58.435714603533498</v>
      </c>
      <c r="D98" s="9" t="s">
        <v>13</v>
      </c>
      <c r="E98" s="9" t="s">
        <v>1459</v>
      </c>
      <c r="F98" s="72" t="s">
        <v>5195</v>
      </c>
      <c r="G98" s="72" t="s">
        <v>5197</v>
      </c>
      <c r="H98" s="9" t="s">
        <v>10044</v>
      </c>
      <c r="I98" s="9"/>
      <c r="J98" s="168" t="s">
        <v>4657</v>
      </c>
      <c r="K98" s="9" t="s">
        <v>1106</v>
      </c>
      <c r="L98" s="9">
        <v>5</v>
      </c>
      <c r="M98" s="9">
        <v>0.22</v>
      </c>
      <c r="N98" s="9">
        <v>4.2728423691493898E-2</v>
      </c>
      <c r="O98" s="43" t="s">
        <v>361</v>
      </c>
      <c r="P98" s="165"/>
      <c r="Q98" s="185"/>
      <c r="R98" s="190" t="s">
        <v>4537</v>
      </c>
      <c r="S98" s="189" t="s">
        <v>4448</v>
      </c>
      <c r="T98" s="189" t="s">
        <v>4448</v>
      </c>
      <c r="U98" s="189" t="s">
        <v>4448</v>
      </c>
      <c r="V98" s="189" t="s">
        <v>4448</v>
      </c>
      <c r="W98" s="189"/>
      <c r="X98" s="25"/>
      <c r="Y98" s="9">
        <v>0.45</v>
      </c>
      <c r="Z98" s="9">
        <v>0</v>
      </c>
      <c r="AA98" s="9">
        <v>-69.102690270782603</v>
      </c>
      <c r="AB98" s="9" t="s">
        <v>13</v>
      </c>
      <c r="AC98" s="9" t="s">
        <v>1226</v>
      </c>
      <c r="AD98" s="72" t="s">
        <v>5195</v>
      </c>
      <c r="AE98" s="72" t="s">
        <v>5197</v>
      </c>
      <c r="AF98" s="9" t="s">
        <v>10056</v>
      </c>
      <c r="AG98" s="9"/>
      <c r="AH98" s="168"/>
      <c r="AI98" s="9" t="s">
        <v>1106</v>
      </c>
      <c r="AJ98" s="9">
        <v>7</v>
      </c>
      <c r="AK98" s="9">
        <v>0.45</v>
      </c>
      <c r="AL98" s="10" t="s">
        <v>1227</v>
      </c>
      <c r="AM98" s="43" t="s">
        <v>1228</v>
      </c>
      <c r="AN98" s="165"/>
      <c r="AO98" s="154"/>
      <c r="AP98" s="159"/>
      <c r="AQ98" s="154"/>
      <c r="AR98" s="154"/>
      <c r="AS98" s="154"/>
      <c r="AT98" s="154"/>
      <c r="AU98" s="154"/>
    </row>
    <row r="99" spans="1:47" ht="13" customHeight="1">
      <c r="A99" s="9">
        <v>0.81</v>
      </c>
      <c r="B99" s="9">
        <v>0</v>
      </c>
      <c r="C99" s="9">
        <v>-569.92419166552099</v>
      </c>
      <c r="D99" s="9" t="s">
        <v>14</v>
      </c>
      <c r="E99" s="9" t="s">
        <v>1459</v>
      </c>
      <c r="F99" s="72" t="s">
        <v>5195</v>
      </c>
      <c r="G99" s="72" t="s">
        <v>5197</v>
      </c>
      <c r="H99" s="9" t="s">
        <v>10044</v>
      </c>
      <c r="I99" s="9"/>
      <c r="J99" s="175"/>
      <c r="K99" s="9" t="s">
        <v>1106</v>
      </c>
      <c r="L99" s="9">
        <v>16</v>
      </c>
      <c r="M99" s="9">
        <v>0.81</v>
      </c>
      <c r="N99" s="10" t="s">
        <v>525</v>
      </c>
      <c r="O99" s="43" t="s">
        <v>526</v>
      </c>
      <c r="P99" s="166"/>
      <c r="Q99" s="157"/>
      <c r="R99" s="188"/>
      <c r="S99" s="185"/>
      <c r="T99" s="185"/>
      <c r="U99" s="185"/>
      <c r="V99" s="185"/>
      <c r="W99" s="185"/>
      <c r="X99" s="25"/>
      <c r="Y99" s="9">
        <v>0.66</v>
      </c>
      <c r="Z99" s="9">
        <v>0</v>
      </c>
      <c r="AA99" s="9">
        <v>-625.310205197654</v>
      </c>
      <c r="AB99" s="9" t="s">
        <v>14</v>
      </c>
      <c r="AC99" s="9" t="s">
        <v>1226</v>
      </c>
      <c r="AD99" s="72" t="s">
        <v>5195</v>
      </c>
      <c r="AE99" s="72" t="s">
        <v>5197</v>
      </c>
      <c r="AF99" s="9" t="s">
        <v>10056</v>
      </c>
      <c r="AG99" s="9"/>
      <c r="AH99" s="168"/>
      <c r="AI99" s="9" t="s">
        <v>1106</v>
      </c>
      <c r="AJ99" s="9">
        <v>16</v>
      </c>
      <c r="AK99" s="9">
        <v>0.66</v>
      </c>
      <c r="AL99" s="10" t="s">
        <v>486</v>
      </c>
      <c r="AM99" s="43" t="s">
        <v>487</v>
      </c>
      <c r="AN99" s="165"/>
      <c r="AO99" s="154"/>
      <c r="AP99" s="159"/>
      <c r="AQ99" s="154"/>
      <c r="AR99" s="154"/>
      <c r="AS99" s="154"/>
      <c r="AT99" s="154"/>
      <c r="AU99" s="154"/>
    </row>
    <row r="100" spans="1:47" ht="20" customHeight="1">
      <c r="A100" s="3"/>
      <c r="B100" s="3"/>
      <c r="C100" s="3"/>
      <c r="D100" s="3"/>
      <c r="E100" s="3"/>
      <c r="F100" s="73"/>
      <c r="G100" s="73"/>
      <c r="H100" s="3"/>
      <c r="I100" s="3"/>
      <c r="J100" s="3"/>
      <c r="K100" s="3"/>
      <c r="L100" s="3"/>
      <c r="M100" s="3"/>
      <c r="N100" s="3"/>
      <c r="O100" s="27"/>
      <c r="P100" s="28"/>
      <c r="Q100" s="29"/>
      <c r="R100" s="40"/>
      <c r="S100" s="40"/>
      <c r="T100" s="40"/>
      <c r="U100" s="40"/>
      <c r="V100" s="40"/>
      <c r="W100" s="40"/>
      <c r="X100" s="25"/>
      <c r="Y100" s="9">
        <v>0.9</v>
      </c>
      <c r="Z100" s="9">
        <v>0</v>
      </c>
      <c r="AA100" s="9">
        <v>-101.521920396383</v>
      </c>
      <c r="AB100" s="9" t="s">
        <v>10</v>
      </c>
      <c r="AC100" s="9" t="s">
        <v>1554</v>
      </c>
      <c r="AD100" s="72" t="s">
        <v>5198</v>
      </c>
      <c r="AE100" s="72" t="s">
        <v>5196</v>
      </c>
      <c r="AF100" s="9" t="s">
        <v>10098</v>
      </c>
      <c r="AG100" s="9"/>
      <c r="AH100" s="168" t="s">
        <v>4721</v>
      </c>
      <c r="AI100" s="9" t="s">
        <v>1106</v>
      </c>
      <c r="AJ100" s="9">
        <v>7</v>
      </c>
      <c r="AK100" s="9">
        <v>0.9</v>
      </c>
      <c r="AL100" s="10" t="s">
        <v>1555</v>
      </c>
      <c r="AM100" s="43" t="s">
        <v>1556</v>
      </c>
      <c r="AN100" s="165"/>
      <c r="AO100" s="154"/>
      <c r="AP100" s="186" t="s">
        <v>4536</v>
      </c>
      <c r="AQ100" s="184" t="s">
        <v>4439</v>
      </c>
      <c r="AR100" s="184" t="s">
        <v>4463</v>
      </c>
      <c r="AS100" s="184" t="s">
        <v>4439</v>
      </c>
      <c r="AT100" s="184" t="s">
        <v>4526</v>
      </c>
      <c r="AU100" s="184"/>
    </row>
    <row r="101" spans="1:47" ht="17" customHeight="1">
      <c r="A101" s="10">
        <v>0.35</v>
      </c>
      <c r="B101" s="9">
        <v>0</v>
      </c>
      <c r="C101" s="9">
        <v>-88.711721972784105</v>
      </c>
      <c r="D101" s="9" t="s">
        <v>10</v>
      </c>
      <c r="E101" s="9" t="s">
        <v>1151</v>
      </c>
      <c r="F101" s="72" t="s">
        <v>5195</v>
      </c>
      <c r="G101" s="72" t="s">
        <v>10366</v>
      </c>
      <c r="H101" s="9" t="s">
        <v>10045</v>
      </c>
      <c r="I101" s="9"/>
      <c r="J101" s="173" t="s">
        <v>4658</v>
      </c>
      <c r="K101" s="9" t="s">
        <v>1106</v>
      </c>
      <c r="L101" s="9">
        <v>6</v>
      </c>
      <c r="M101" s="10" t="s">
        <v>773</v>
      </c>
      <c r="N101" s="10" t="s">
        <v>776</v>
      </c>
      <c r="O101" s="43" t="s">
        <v>777</v>
      </c>
      <c r="P101" s="164" t="s">
        <v>87</v>
      </c>
      <c r="Q101" s="164">
        <v>12</v>
      </c>
      <c r="R101" s="186" t="s">
        <v>4536</v>
      </c>
      <c r="S101" s="189" t="s">
        <v>4448</v>
      </c>
      <c r="T101" s="189" t="s">
        <v>4448</v>
      </c>
      <c r="U101" s="189" t="s">
        <v>4448</v>
      </c>
      <c r="V101" s="189" t="s">
        <v>4448</v>
      </c>
      <c r="W101" s="189"/>
      <c r="X101" s="25"/>
      <c r="Y101" s="9">
        <v>0.56000000000000005</v>
      </c>
      <c r="Z101" s="9">
        <v>0</v>
      </c>
      <c r="AA101" s="9">
        <v>-106.755109478696</v>
      </c>
      <c r="AB101" s="9" t="s">
        <v>13</v>
      </c>
      <c r="AC101" s="9" t="s">
        <v>1554</v>
      </c>
      <c r="AD101" s="72" t="s">
        <v>5198</v>
      </c>
      <c r="AE101" s="72" t="s">
        <v>5196</v>
      </c>
      <c r="AF101" s="9" t="s">
        <v>10098</v>
      </c>
      <c r="AG101" s="9"/>
      <c r="AH101" s="168"/>
      <c r="AI101" s="9" t="s">
        <v>1106</v>
      </c>
      <c r="AJ101" s="9">
        <v>7</v>
      </c>
      <c r="AK101" s="9">
        <v>0.56000000000000005</v>
      </c>
      <c r="AL101" s="10" t="s">
        <v>1557</v>
      </c>
      <c r="AM101" s="43" t="s">
        <v>1558</v>
      </c>
      <c r="AN101" s="165"/>
      <c r="AO101" s="154"/>
      <c r="AP101" s="159"/>
      <c r="AQ101" s="154"/>
      <c r="AR101" s="154"/>
      <c r="AS101" s="154"/>
      <c r="AT101" s="154"/>
      <c r="AU101" s="154"/>
    </row>
    <row r="102" spans="1:47" ht="16" customHeight="1">
      <c r="A102" s="9">
        <v>0.74</v>
      </c>
      <c r="B102" s="9">
        <v>0</v>
      </c>
      <c r="C102" s="9">
        <v>-50.298230033984701</v>
      </c>
      <c r="D102" s="9" t="s">
        <v>13</v>
      </c>
      <c r="E102" s="9" t="s">
        <v>1151</v>
      </c>
      <c r="F102" s="72" t="s">
        <v>5195</v>
      </c>
      <c r="G102" s="72" t="s">
        <v>10366</v>
      </c>
      <c r="H102" s="9" t="s">
        <v>10045</v>
      </c>
      <c r="I102" s="9"/>
      <c r="J102" s="168"/>
      <c r="K102" s="9" t="s">
        <v>1106</v>
      </c>
      <c r="L102" s="9">
        <v>5</v>
      </c>
      <c r="M102" s="9">
        <v>0.74</v>
      </c>
      <c r="N102" s="10" t="s">
        <v>1152</v>
      </c>
      <c r="O102" s="43" t="s">
        <v>1153</v>
      </c>
      <c r="P102" s="165"/>
      <c r="Q102" s="165"/>
      <c r="R102" s="159"/>
      <c r="S102" s="185"/>
      <c r="T102" s="185"/>
      <c r="U102" s="185"/>
      <c r="V102" s="185"/>
      <c r="W102" s="185"/>
      <c r="X102" s="25"/>
      <c r="Y102" s="10">
        <v>0.94</v>
      </c>
      <c r="Z102" s="9">
        <v>0</v>
      </c>
      <c r="AA102" s="9">
        <v>-409.09528012239099</v>
      </c>
      <c r="AB102" s="9" t="s">
        <v>14</v>
      </c>
      <c r="AC102" s="9" t="s">
        <v>1554</v>
      </c>
      <c r="AD102" s="72" t="s">
        <v>5198</v>
      </c>
      <c r="AE102" s="72" t="s">
        <v>5196</v>
      </c>
      <c r="AF102" s="9" t="s">
        <v>10098</v>
      </c>
      <c r="AG102" s="9"/>
      <c r="AH102" s="168"/>
      <c r="AI102" s="9" t="s">
        <v>1106</v>
      </c>
      <c r="AJ102" s="9">
        <v>16</v>
      </c>
      <c r="AK102" s="10">
        <v>0.94</v>
      </c>
      <c r="AL102" s="10" t="s">
        <v>540</v>
      </c>
      <c r="AM102" s="44">
        <v>0.98963236243216801</v>
      </c>
      <c r="AN102" s="165"/>
      <c r="AO102" s="154"/>
      <c r="AP102" s="159"/>
      <c r="AQ102" s="154"/>
      <c r="AR102" s="154"/>
      <c r="AS102" s="154"/>
      <c r="AT102" s="154"/>
      <c r="AU102" s="154"/>
    </row>
    <row r="103" spans="1:47" ht="13" customHeight="1">
      <c r="A103" s="9">
        <v>0.28999999999999998</v>
      </c>
      <c r="B103" s="9">
        <v>0</v>
      </c>
      <c r="C103" s="9">
        <v>-505.90351837051298</v>
      </c>
      <c r="D103" s="9" t="s">
        <v>14</v>
      </c>
      <c r="E103" s="9" t="s">
        <v>1151</v>
      </c>
      <c r="F103" s="72" t="s">
        <v>5195</v>
      </c>
      <c r="G103" s="72" t="s">
        <v>10366</v>
      </c>
      <c r="H103" s="9" t="s">
        <v>10045</v>
      </c>
      <c r="I103" s="9"/>
      <c r="J103" s="168"/>
      <c r="K103" s="9" t="s">
        <v>1106</v>
      </c>
      <c r="L103" s="9">
        <v>16</v>
      </c>
      <c r="M103" s="9">
        <v>0.28999999999999998</v>
      </c>
      <c r="N103" s="10" t="s">
        <v>386</v>
      </c>
      <c r="O103" s="43" t="s">
        <v>387</v>
      </c>
      <c r="P103" s="165"/>
      <c r="Q103" s="165"/>
      <c r="R103" s="159"/>
      <c r="S103" s="185"/>
      <c r="T103" s="185"/>
      <c r="U103" s="185"/>
      <c r="V103" s="185"/>
      <c r="W103" s="185"/>
      <c r="X103" s="25"/>
      <c r="Y103" s="9">
        <v>0.22</v>
      </c>
      <c r="Z103" s="9">
        <v>0</v>
      </c>
      <c r="AA103" s="9">
        <v>-100.644625626634</v>
      </c>
      <c r="AB103" s="9" t="s">
        <v>10</v>
      </c>
      <c r="AC103" s="9" t="s">
        <v>1567</v>
      </c>
      <c r="AD103" s="72" t="s">
        <v>5197</v>
      </c>
      <c r="AE103" s="72" t="s">
        <v>5195</v>
      </c>
      <c r="AF103" s="9" t="s">
        <v>10036</v>
      </c>
      <c r="AG103" s="9"/>
      <c r="AH103" s="168" t="s">
        <v>4722</v>
      </c>
      <c r="AI103" s="9" t="s">
        <v>1106</v>
      </c>
      <c r="AJ103" s="9">
        <v>6</v>
      </c>
      <c r="AK103" s="9">
        <v>0.22</v>
      </c>
      <c r="AL103" s="9">
        <v>4.8355075417360997E-2</v>
      </c>
      <c r="AM103" s="43" t="s">
        <v>830</v>
      </c>
      <c r="AN103" s="165"/>
      <c r="AO103" s="154"/>
      <c r="AP103" s="186" t="s">
        <v>4537</v>
      </c>
      <c r="AQ103" s="184" t="s">
        <v>4487</v>
      </c>
      <c r="AR103" s="184" t="s">
        <v>4444</v>
      </c>
      <c r="AS103" s="184" t="s">
        <v>4442</v>
      </c>
      <c r="AT103" s="184" t="s">
        <v>4444</v>
      </c>
      <c r="AU103" s="184"/>
    </row>
    <row r="104" spans="1:47" ht="10" customHeight="1">
      <c r="A104">
        <v>0.68</v>
      </c>
      <c r="B104">
        <v>0</v>
      </c>
      <c r="C104">
        <v>-57.523854052233602</v>
      </c>
      <c r="D104" t="s">
        <v>10</v>
      </c>
      <c r="E104" t="s">
        <v>1191</v>
      </c>
      <c r="F104" s="7" t="s">
        <v>5195</v>
      </c>
      <c r="G104" s="7" t="s">
        <v>5197</v>
      </c>
      <c r="H104" t="s">
        <v>10047</v>
      </c>
      <c r="J104" s="159" t="s">
        <v>4659</v>
      </c>
      <c r="K104" t="s">
        <v>1106</v>
      </c>
      <c r="L104">
        <v>5</v>
      </c>
      <c r="M104">
        <v>0.68</v>
      </c>
      <c r="N104" s="6" t="s">
        <v>881</v>
      </c>
      <c r="O104" s="25" t="s">
        <v>882</v>
      </c>
      <c r="P104" s="165"/>
      <c r="Q104" s="165"/>
      <c r="R104" s="220" t="s">
        <v>4568</v>
      </c>
      <c r="S104" s="189" t="s">
        <v>4515</v>
      </c>
      <c r="T104" s="189" t="s">
        <v>4439</v>
      </c>
      <c r="U104" s="189" t="s">
        <v>4516</v>
      </c>
      <c r="V104" s="189" t="s">
        <v>4464</v>
      </c>
      <c r="W104" s="189"/>
      <c r="X104" s="25"/>
      <c r="Y104" s="9">
        <v>0</v>
      </c>
      <c r="Z104" s="9">
        <v>0</v>
      </c>
      <c r="AA104" s="9">
        <v>-18.928054693750202</v>
      </c>
      <c r="AB104" s="9" t="s">
        <v>13</v>
      </c>
      <c r="AC104" s="9" t="s">
        <v>1567</v>
      </c>
      <c r="AD104" s="72" t="s">
        <v>5197</v>
      </c>
      <c r="AE104" s="72" t="s">
        <v>5195</v>
      </c>
      <c r="AF104" s="9" t="s">
        <v>10036</v>
      </c>
      <c r="AG104" s="9"/>
      <c r="AH104" s="168"/>
      <c r="AI104" s="9" t="s">
        <v>1106</v>
      </c>
      <c r="AJ104" s="9">
        <v>5</v>
      </c>
      <c r="AK104" s="9">
        <v>0</v>
      </c>
      <c r="AL104" s="10" t="s">
        <v>126</v>
      </c>
      <c r="AM104" s="43" t="s">
        <v>127</v>
      </c>
      <c r="AN104" s="165"/>
      <c r="AO104" s="154"/>
      <c r="AP104" s="159"/>
      <c r="AQ104" s="154"/>
      <c r="AR104" s="154"/>
      <c r="AS104" s="154"/>
      <c r="AT104" s="154"/>
      <c r="AU104" s="154"/>
    </row>
    <row r="105" spans="1:47" ht="16" customHeight="1">
      <c r="A105">
        <v>0.78</v>
      </c>
      <c r="B105">
        <v>0</v>
      </c>
      <c r="C105">
        <v>-37.826919713996602</v>
      </c>
      <c r="D105" t="s">
        <v>13</v>
      </c>
      <c r="E105" t="s">
        <v>1191</v>
      </c>
      <c r="F105" s="7" t="s">
        <v>5195</v>
      </c>
      <c r="G105" s="7" t="s">
        <v>5197</v>
      </c>
      <c r="H105" t="s">
        <v>10047</v>
      </c>
      <c r="J105" s="159"/>
      <c r="K105" t="s">
        <v>1106</v>
      </c>
      <c r="L105">
        <v>5</v>
      </c>
      <c r="M105">
        <v>0.78</v>
      </c>
      <c r="N105" s="6" t="s">
        <v>1192</v>
      </c>
      <c r="O105" s="18">
        <v>0.95727157630850601</v>
      </c>
      <c r="P105" s="165"/>
      <c r="Q105" s="165"/>
      <c r="R105" s="165"/>
      <c r="S105" s="185"/>
      <c r="T105" s="185"/>
      <c r="U105" s="185"/>
      <c r="V105" s="185"/>
      <c r="W105" s="185"/>
      <c r="X105" s="25"/>
      <c r="Y105" s="9">
        <v>0.48</v>
      </c>
      <c r="Z105" s="9">
        <v>0</v>
      </c>
      <c r="AA105" s="9">
        <v>-665.74078180588594</v>
      </c>
      <c r="AB105" s="9" t="s">
        <v>14</v>
      </c>
      <c r="AC105" s="9" t="s">
        <v>1567</v>
      </c>
      <c r="AD105" s="72" t="s">
        <v>5197</v>
      </c>
      <c r="AE105" s="72" t="s">
        <v>5195</v>
      </c>
      <c r="AF105" s="9" t="s">
        <v>10036</v>
      </c>
      <c r="AG105" s="9"/>
      <c r="AH105" s="175"/>
      <c r="AI105" s="9" t="s">
        <v>1106</v>
      </c>
      <c r="AJ105" s="9">
        <v>16</v>
      </c>
      <c r="AK105" s="9">
        <v>0.48</v>
      </c>
      <c r="AL105" s="10" t="s">
        <v>510</v>
      </c>
      <c r="AM105" s="43" t="s">
        <v>511</v>
      </c>
      <c r="AN105" s="165"/>
      <c r="AO105" s="154"/>
      <c r="AP105" s="159"/>
      <c r="AQ105" s="154"/>
      <c r="AR105" s="154"/>
      <c r="AS105" s="154"/>
      <c r="AT105" s="154"/>
      <c r="AU105" s="154"/>
    </row>
    <row r="106" spans="1:47" ht="15" customHeight="1">
      <c r="A106">
        <v>0.61</v>
      </c>
      <c r="B106">
        <v>0</v>
      </c>
      <c r="C106">
        <v>-556.15868728870305</v>
      </c>
      <c r="D106" t="s">
        <v>14</v>
      </c>
      <c r="E106" t="s">
        <v>1191</v>
      </c>
      <c r="F106" s="7" t="s">
        <v>5195</v>
      </c>
      <c r="G106" s="7" t="s">
        <v>5197</v>
      </c>
      <c r="H106" t="s">
        <v>10047</v>
      </c>
      <c r="J106" s="159"/>
      <c r="K106" t="s">
        <v>1106</v>
      </c>
      <c r="L106">
        <v>16</v>
      </c>
      <c r="M106">
        <v>0.61</v>
      </c>
      <c r="N106" s="6" t="s">
        <v>593</v>
      </c>
      <c r="O106" s="25" t="s">
        <v>594</v>
      </c>
      <c r="P106" s="165"/>
      <c r="Q106" s="165"/>
      <c r="R106" s="165"/>
      <c r="S106" s="185"/>
      <c r="T106" s="185"/>
      <c r="U106" s="185"/>
      <c r="V106" s="185"/>
      <c r="W106" s="185"/>
      <c r="X106" s="25"/>
      <c r="Y106">
        <f>1-0.39</f>
        <v>0.61</v>
      </c>
      <c r="Z106">
        <v>0</v>
      </c>
      <c r="AA106">
        <v>-118.787215817266</v>
      </c>
      <c r="AB106" t="s">
        <v>10</v>
      </c>
      <c r="AC106" t="s">
        <v>1183</v>
      </c>
      <c r="AD106" s="7" t="s">
        <v>5197</v>
      </c>
      <c r="AE106" s="7" t="s">
        <v>5196</v>
      </c>
      <c r="AF106" t="s">
        <v>10046</v>
      </c>
      <c r="AG106" s="18" t="s">
        <v>10354</v>
      </c>
      <c r="AH106" s="159" t="s">
        <v>4626</v>
      </c>
      <c r="AI106" t="s">
        <v>1106</v>
      </c>
      <c r="AJ106">
        <v>5</v>
      </c>
      <c r="AK106">
        <v>0.39</v>
      </c>
      <c r="AL106" s="6" t="s">
        <v>627</v>
      </c>
      <c r="AM106" s="25" t="s">
        <v>628</v>
      </c>
      <c r="AN106" s="165"/>
      <c r="AO106" s="154"/>
      <c r="AP106" s="220" t="s">
        <v>4568</v>
      </c>
      <c r="AQ106" s="189" t="s">
        <v>4448</v>
      </c>
      <c r="AR106" s="189" t="s">
        <v>4448</v>
      </c>
      <c r="AS106" s="189" t="s">
        <v>4448</v>
      </c>
      <c r="AT106" s="189" t="s">
        <v>4448</v>
      </c>
      <c r="AU106" s="189"/>
    </row>
    <row r="107" spans="1:47" ht="10" customHeight="1">
      <c r="A107">
        <v>0.44</v>
      </c>
      <c r="B107">
        <v>0</v>
      </c>
      <c r="C107">
        <v>-115.22398821970501</v>
      </c>
      <c r="D107" t="s">
        <v>10</v>
      </c>
      <c r="E107" t="s">
        <v>1283</v>
      </c>
      <c r="F107" s="7" t="s">
        <v>5196</v>
      </c>
      <c r="G107" s="7" t="s">
        <v>10358</v>
      </c>
      <c r="H107" t="s">
        <v>10049</v>
      </c>
      <c r="J107" s="159" t="s">
        <v>4661</v>
      </c>
      <c r="K107" t="s">
        <v>1106</v>
      </c>
      <c r="L107">
        <v>5</v>
      </c>
      <c r="M107">
        <v>0.44</v>
      </c>
      <c r="N107" s="6" t="s">
        <v>715</v>
      </c>
      <c r="O107" s="25" t="s">
        <v>716</v>
      </c>
      <c r="P107" s="165"/>
      <c r="Q107" s="165"/>
      <c r="R107" s="220" t="s">
        <v>4568</v>
      </c>
      <c r="S107" s="189" t="s">
        <v>4517</v>
      </c>
      <c r="T107" s="189" t="s">
        <v>4448</v>
      </c>
      <c r="U107" s="189" t="s">
        <v>4452</v>
      </c>
      <c r="V107" s="189" t="s">
        <v>4514</v>
      </c>
      <c r="W107" s="189"/>
      <c r="X107" s="25"/>
      <c r="Y107">
        <f>1-0.56</f>
        <v>0.43999999999999995</v>
      </c>
      <c r="Z107">
        <v>0</v>
      </c>
      <c r="AA107">
        <v>-97.953794821920297</v>
      </c>
      <c r="AB107" t="s">
        <v>13</v>
      </c>
      <c r="AC107" t="s">
        <v>1183</v>
      </c>
      <c r="AD107" s="7" t="s">
        <v>5197</v>
      </c>
      <c r="AE107" s="7" t="s">
        <v>5196</v>
      </c>
      <c r="AF107" t="s">
        <v>10046</v>
      </c>
      <c r="AG107" s="18" t="s">
        <v>10354</v>
      </c>
      <c r="AH107" s="159"/>
      <c r="AI107" t="s">
        <v>1106</v>
      </c>
      <c r="AJ107">
        <v>5</v>
      </c>
      <c r="AK107">
        <v>0.56000000000000005</v>
      </c>
      <c r="AL107" s="6" t="s">
        <v>783</v>
      </c>
      <c r="AM107" s="25" t="s">
        <v>784</v>
      </c>
      <c r="AN107" s="165"/>
      <c r="AO107" s="154"/>
      <c r="AP107" s="165"/>
      <c r="AQ107" s="185"/>
      <c r="AR107" s="185"/>
      <c r="AS107" s="185"/>
      <c r="AT107" s="185"/>
      <c r="AU107" s="185"/>
    </row>
    <row r="108" spans="1:47" ht="16" customHeight="1">
      <c r="A108">
        <v>0.54</v>
      </c>
      <c r="B108">
        <v>0</v>
      </c>
      <c r="C108">
        <v>-71.949957173441007</v>
      </c>
      <c r="D108" t="s">
        <v>13</v>
      </c>
      <c r="E108" t="s">
        <v>1283</v>
      </c>
      <c r="F108" s="7" t="s">
        <v>5196</v>
      </c>
      <c r="G108" s="7" t="s">
        <v>10358</v>
      </c>
      <c r="H108" t="s">
        <v>10049</v>
      </c>
      <c r="J108" s="159"/>
      <c r="K108" t="s">
        <v>1106</v>
      </c>
      <c r="L108">
        <v>5</v>
      </c>
      <c r="M108">
        <v>0.54</v>
      </c>
      <c r="N108" s="6" t="s">
        <v>191</v>
      </c>
      <c r="O108" s="18">
        <v>0.85160016014685502</v>
      </c>
      <c r="P108" s="165"/>
      <c r="Q108" s="165"/>
      <c r="R108" s="165"/>
      <c r="S108" s="185"/>
      <c r="T108" s="185"/>
      <c r="U108" s="185"/>
      <c r="V108" s="185"/>
      <c r="W108" s="185"/>
      <c r="X108" s="25"/>
      <c r="Y108">
        <f>1-0.22</f>
        <v>0.78</v>
      </c>
      <c r="Z108">
        <v>0</v>
      </c>
      <c r="AA108">
        <v>-581.23057120513397</v>
      </c>
      <c r="AB108" t="s">
        <v>14</v>
      </c>
      <c r="AC108" t="s">
        <v>1183</v>
      </c>
      <c r="AD108" s="7" t="s">
        <v>5197</v>
      </c>
      <c r="AE108" s="7" t="s">
        <v>5196</v>
      </c>
      <c r="AF108" t="s">
        <v>10046</v>
      </c>
      <c r="AG108" s="18" t="s">
        <v>10354</v>
      </c>
      <c r="AH108" s="159"/>
      <c r="AI108" t="s">
        <v>1106</v>
      </c>
      <c r="AJ108">
        <v>16</v>
      </c>
      <c r="AK108">
        <v>0.22</v>
      </c>
      <c r="AL108">
        <v>8.4047540128129095E-2</v>
      </c>
      <c r="AM108" s="25" t="s">
        <v>114</v>
      </c>
      <c r="AN108" s="165"/>
      <c r="AO108" s="154"/>
      <c r="AP108" s="165"/>
      <c r="AQ108" s="185"/>
      <c r="AR108" s="185"/>
      <c r="AS108" s="185"/>
      <c r="AT108" s="185"/>
      <c r="AU108" s="185"/>
    </row>
    <row r="109" spans="1:47" ht="13" customHeight="1">
      <c r="A109">
        <v>0.3</v>
      </c>
      <c r="B109">
        <v>0</v>
      </c>
      <c r="C109">
        <v>-784.20056707025003</v>
      </c>
      <c r="D109" t="s">
        <v>14</v>
      </c>
      <c r="E109" t="s">
        <v>1283</v>
      </c>
      <c r="F109" s="7" t="s">
        <v>5196</v>
      </c>
      <c r="G109" s="7" t="s">
        <v>10358</v>
      </c>
      <c r="H109" t="s">
        <v>10049</v>
      </c>
      <c r="J109" s="159"/>
      <c r="K109" t="s">
        <v>1106</v>
      </c>
      <c r="L109">
        <v>16</v>
      </c>
      <c r="M109">
        <v>0.3</v>
      </c>
      <c r="N109" s="6" t="s">
        <v>111</v>
      </c>
      <c r="O109" s="25" t="s">
        <v>112</v>
      </c>
      <c r="P109" s="165"/>
      <c r="Q109" s="165"/>
      <c r="R109" s="165"/>
      <c r="S109" s="185"/>
      <c r="T109" s="185"/>
      <c r="U109" s="185"/>
      <c r="V109" s="185"/>
      <c r="W109" s="185"/>
      <c r="X109" s="25"/>
      <c r="Y109" s="9">
        <f>1-0.56</f>
        <v>0.43999999999999995</v>
      </c>
      <c r="Z109" s="9">
        <v>0</v>
      </c>
      <c r="AA109" s="9">
        <v>-32.739385054249603</v>
      </c>
      <c r="AB109" s="9" t="s">
        <v>10</v>
      </c>
      <c r="AC109" s="9" t="s">
        <v>1257</v>
      </c>
      <c r="AD109" s="72" t="s">
        <v>5198</v>
      </c>
      <c r="AE109" s="72" t="s">
        <v>5196</v>
      </c>
      <c r="AF109" s="9" t="s">
        <v>10048</v>
      </c>
      <c r="AG109" s="44" t="s">
        <v>10354</v>
      </c>
      <c r="AH109" s="168" t="s">
        <v>4660</v>
      </c>
      <c r="AI109" s="9" t="s">
        <v>1106</v>
      </c>
      <c r="AJ109" s="9">
        <v>5</v>
      </c>
      <c r="AK109" s="9">
        <v>0.56000000000000005</v>
      </c>
      <c r="AL109" s="10" t="s">
        <v>783</v>
      </c>
      <c r="AM109" s="43" t="s">
        <v>784</v>
      </c>
      <c r="AN109" s="165"/>
      <c r="AO109" s="154"/>
      <c r="AP109" s="220" t="s">
        <v>4537</v>
      </c>
      <c r="AQ109" s="189" t="s">
        <v>4448</v>
      </c>
      <c r="AR109" s="189" t="s">
        <v>4448</v>
      </c>
      <c r="AS109" s="189" t="s">
        <v>4486</v>
      </c>
      <c r="AT109" s="189" t="s">
        <v>4448</v>
      </c>
      <c r="AU109" s="189"/>
    </row>
    <row r="110" spans="1:47" ht="17" customHeight="1">
      <c r="A110">
        <v>0.62</v>
      </c>
      <c r="B110">
        <v>0</v>
      </c>
      <c r="C110">
        <v>-64.089677739973496</v>
      </c>
      <c r="D110" t="s">
        <v>10</v>
      </c>
      <c r="E110" t="s">
        <v>1434</v>
      </c>
      <c r="F110" s="7" t="s">
        <v>5198</v>
      </c>
      <c r="G110" s="7" t="s">
        <v>5196</v>
      </c>
      <c r="H110" t="s">
        <v>10019</v>
      </c>
      <c r="J110" s="159" t="s">
        <v>4663</v>
      </c>
      <c r="K110" t="s">
        <v>1106</v>
      </c>
      <c r="L110">
        <v>6</v>
      </c>
      <c r="M110">
        <v>0.62</v>
      </c>
      <c r="N110" s="6" t="s">
        <v>1435</v>
      </c>
      <c r="O110" s="25" t="s">
        <v>1436</v>
      </c>
      <c r="P110" s="165"/>
      <c r="Q110" s="165"/>
      <c r="R110" s="220" t="s">
        <v>4568</v>
      </c>
      <c r="S110" s="189" t="s">
        <v>4448</v>
      </c>
      <c r="T110" s="189" t="s">
        <v>4448</v>
      </c>
      <c r="U110" s="189" t="s">
        <v>4448</v>
      </c>
      <c r="V110" s="189" t="s">
        <v>4448</v>
      </c>
      <c r="W110" s="189"/>
      <c r="X110" s="25"/>
      <c r="Y110" s="9">
        <f>1-0.86</f>
        <v>0.14000000000000001</v>
      </c>
      <c r="Z110" s="9">
        <v>0</v>
      </c>
      <c r="AA110" s="9">
        <v>-14.936814619784901</v>
      </c>
      <c r="AB110" s="9" t="s">
        <v>13</v>
      </c>
      <c r="AC110" s="9" t="s">
        <v>1257</v>
      </c>
      <c r="AD110" s="72" t="s">
        <v>5198</v>
      </c>
      <c r="AE110" s="72" t="s">
        <v>5196</v>
      </c>
      <c r="AF110" s="9" t="s">
        <v>10048</v>
      </c>
      <c r="AG110" s="44" t="s">
        <v>10354</v>
      </c>
      <c r="AH110" s="168"/>
      <c r="AI110" s="9" t="s">
        <v>1106</v>
      </c>
      <c r="AJ110" s="9">
        <v>5</v>
      </c>
      <c r="AK110" s="9">
        <v>0.86</v>
      </c>
      <c r="AL110" s="10" t="s">
        <v>1258</v>
      </c>
      <c r="AM110" s="43" t="s">
        <v>1259</v>
      </c>
      <c r="AN110" s="165"/>
      <c r="AO110" s="154"/>
      <c r="AP110" s="165"/>
      <c r="AQ110" s="185"/>
      <c r="AR110" s="185"/>
      <c r="AS110" s="185"/>
      <c r="AT110" s="185"/>
      <c r="AU110" s="185"/>
    </row>
    <row r="111" spans="1:47" ht="18" customHeight="1">
      <c r="A111">
        <v>0.89</v>
      </c>
      <c r="B111">
        <v>0</v>
      </c>
      <c r="C111">
        <v>-42.011149804692998</v>
      </c>
      <c r="D111" t="s">
        <v>13</v>
      </c>
      <c r="E111" t="s">
        <v>1434</v>
      </c>
      <c r="F111" s="7" t="s">
        <v>5198</v>
      </c>
      <c r="G111" s="7" t="s">
        <v>5196</v>
      </c>
      <c r="H111" t="s">
        <v>10019</v>
      </c>
      <c r="J111" s="159"/>
      <c r="K111" t="s">
        <v>1106</v>
      </c>
      <c r="L111">
        <v>6</v>
      </c>
      <c r="M111">
        <v>0.89</v>
      </c>
      <c r="N111" s="6" t="s">
        <v>1437</v>
      </c>
      <c r="O111" s="25" t="s">
        <v>1438</v>
      </c>
      <c r="P111" s="165"/>
      <c r="Q111" s="165"/>
      <c r="R111" s="165"/>
      <c r="S111" s="185"/>
      <c r="T111" s="185"/>
      <c r="U111" s="185"/>
      <c r="V111" s="185"/>
      <c r="W111" s="185"/>
      <c r="Y111" s="9">
        <f>1-0.43</f>
        <v>0.57000000000000006</v>
      </c>
      <c r="Z111" s="9">
        <v>0</v>
      </c>
      <c r="AA111" s="9">
        <v>-484.96193072856698</v>
      </c>
      <c r="AB111" s="9" t="s">
        <v>14</v>
      </c>
      <c r="AC111" s="9" t="s">
        <v>1257</v>
      </c>
      <c r="AD111" s="72" t="s">
        <v>5198</v>
      </c>
      <c r="AE111" s="72" t="s">
        <v>5196</v>
      </c>
      <c r="AF111" s="9" t="s">
        <v>10048</v>
      </c>
      <c r="AG111" s="44" t="s">
        <v>10354</v>
      </c>
      <c r="AH111" s="168"/>
      <c r="AI111" s="9" t="s">
        <v>1106</v>
      </c>
      <c r="AJ111" s="9">
        <v>16</v>
      </c>
      <c r="AK111" s="9">
        <v>0.43</v>
      </c>
      <c r="AL111" s="10" t="s">
        <v>459</v>
      </c>
      <c r="AM111" s="43" t="s">
        <v>460</v>
      </c>
      <c r="AN111" s="165"/>
      <c r="AO111" s="154"/>
      <c r="AP111" s="165"/>
      <c r="AQ111" s="185"/>
      <c r="AR111" s="185"/>
      <c r="AS111" s="185"/>
      <c r="AT111" s="185"/>
      <c r="AU111" s="185"/>
    </row>
    <row r="112" spans="1:47" ht="20" customHeight="1">
      <c r="A112">
        <v>0.79</v>
      </c>
      <c r="B112">
        <v>0</v>
      </c>
      <c r="C112">
        <v>-455.60488930208601</v>
      </c>
      <c r="D112" t="s">
        <v>14</v>
      </c>
      <c r="E112" t="s">
        <v>1434</v>
      </c>
      <c r="F112" s="7" t="s">
        <v>5198</v>
      </c>
      <c r="G112" s="7" t="s">
        <v>5196</v>
      </c>
      <c r="H112" t="s">
        <v>10019</v>
      </c>
      <c r="J112" s="159"/>
      <c r="K112" t="s">
        <v>1106</v>
      </c>
      <c r="L112">
        <v>16</v>
      </c>
      <c r="M112">
        <v>0.79</v>
      </c>
      <c r="N112" s="6" t="s">
        <v>239</v>
      </c>
      <c r="O112" s="25" t="s">
        <v>240</v>
      </c>
      <c r="P112" s="165"/>
      <c r="Q112" s="165"/>
      <c r="R112" s="165"/>
      <c r="S112" s="185"/>
      <c r="T112" s="185"/>
      <c r="U112" s="185"/>
      <c r="V112" s="185"/>
      <c r="W112" s="185"/>
      <c r="X112" s="25"/>
      <c r="Y112" s="9">
        <v>0.42</v>
      </c>
      <c r="Z112" s="9">
        <v>0</v>
      </c>
      <c r="AA112" s="9">
        <v>-67.367109694855202</v>
      </c>
      <c r="AB112" s="9" t="s">
        <v>10</v>
      </c>
      <c r="AC112" s="9" t="s">
        <v>1361</v>
      </c>
      <c r="AD112" s="82" t="s">
        <v>5198</v>
      </c>
      <c r="AE112" s="82" t="s">
        <v>10365</v>
      </c>
      <c r="AF112" s="9" t="s">
        <v>10050</v>
      </c>
      <c r="AG112" s="44" t="s">
        <v>10354</v>
      </c>
      <c r="AH112" s="168" t="s">
        <v>4662</v>
      </c>
      <c r="AI112" s="9" t="s">
        <v>1106</v>
      </c>
      <c r="AJ112" s="9">
        <v>5</v>
      </c>
      <c r="AK112" s="9">
        <v>0.42</v>
      </c>
      <c r="AL112" s="10" t="s">
        <v>157</v>
      </c>
      <c r="AM112" s="43" t="s">
        <v>158</v>
      </c>
      <c r="AN112" s="165"/>
      <c r="AO112" s="154"/>
      <c r="AP112" s="186" t="s">
        <v>4536</v>
      </c>
      <c r="AQ112" s="189" t="s">
        <v>4448</v>
      </c>
      <c r="AR112" s="189" t="s">
        <v>4448</v>
      </c>
      <c r="AS112" s="189" t="s">
        <v>4448</v>
      </c>
      <c r="AT112" s="189" t="s">
        <v>4448</v>
      </c>
      <c r="AU112" s="189"/>
    </row>
    <row r="113" spans="1:47" ht="23" customHeight="1">
      <c r="A113">
        <v>0.85</v>
      </c>
      <c r="B113">
        <v>0</v>
      </c>
      <c r="C113">
        <v>-112.29223683313499</v>
      </c>
      <c r="D113" t="s">
        <v>10</v>
      </c>
      <c r="E113" t="s">
        <v>1439</v>
      </c>
      <c r="F113" s="7" t="s">
        <v>5195</v>
      </c>
      <c r="G113" s="7" t="s">
        <v>5197</v>
      </c>
      <c r="H113" t="s">
        <v>10051</v>
      </c>
      <c r="J113" s="159" t="s">
        <v>4664</v>
      </c>
      <c r="K113" t="s">
        <v>1106</v>
      </c>
      <c r="L113">
        <v>6</v>
      </c>
      <c r="M113">
        <v>0.85</v>
      </c>
      <c r="N113" s="6" t="s">
        <v>1440</v>
      </c>
      <c r="O113" s="25" t="s">
        <v>1441</v>
      </c>
      <c r="P113" s="165"/>
      <c r="Q113" s="165"/>
      <c r="R113" s="220" t="s">
        <v>4568</v>
      </c>
      <c r="S113" s="189" t="s">
        <v>4448</v>
      </c>
      <c r="T113" s="189" t="s">
        <v>4448</v>
      </c>
      <c r="U113" s="189" t="s">
        <v>4448</v>
      </c>
      <c r="V113" s="189" t="s">
        <v>4448</v>
      </c>
      <c r="W113" s="189"/>
      <c r="X113" s="25"/>
      <c r="Y113" s="9">
        <v>0.78</v>
      </c>
      <c r="Z113" s="9">
        <v>0</v>
      </c>
      <c r="AA113" s="9">
        <v>-29.031458993439902</v>
      </c>
      <c r="AB113" s="9" t="s">
        <v>13</v>
      </c>
      <c r="AC113" s="9" t="s">
        <v>1361</v>
      </c>
      <c r="AD113" s="82" t="s">
        <v>5198</v>
      </c>
      <c r="AE113" s="82" t="s">
        <v>10365</v>
      </c>
      <c r="AF113" s="9" t="s">
        <v>10050</v>
      </c>
      <c r="AG113" s="44" t="s">
        <v>10354</v>
      </c>
      <c r="AH113" s="168"/>
      <c r="AI113" s="9" t="s">
        <v>1106</v>
      </c>
      <c r="AJ113" s="9">
        <v>5</v>
      </c>
      <c r="AK113" s="9">
        <v>0.78</v>
      </c>
      <c r="AL113" s="10" t="s">
        <v>1192</v>
      </c>
      <c r="AM113" s="44">
        <v>0.95727157630850601</v>
      </c>
      <c r="AN113" s="165"/>
      <c r="AO113" s="154"/>
      <c r="AP113" s="159"/>
      <c r="AQ113" s="185"/>
      <c r="AR113" s="185"/>
      <c r="AS113" s="185"/>
      <c r="AT113" s="185"/>
      <c r="AU113" s="185"/>
    </row>
    <row r="114" spans="1:47" ht="21" customHeight="1">
      <c r="A114" s="6">
        <v>0.7</v>
      </c>
      <c r="B114">
        <v>0</v>
      </c>
      <c r="C114">
        <v>-81.495116085310897</v>
      </c>
      <c r="D114" t="s">
        <v>13</v>
      </c>
      <c r="E114" t="s">
        <v>1439</v>
      </c>
      <c r="F114" s="7" t="s">
        <v>5195</v>
      </c>
      <c r="G114" s="7" t="s">
        <v>5197</v>
      </c>
      <c r="H114" t="s">
        <v>10051</v>
      </c>
      <c r="J114" s="159"/>
      <c r="K114" t="s">
        <v>1106</v>
      </c>
      <c r="L114">
        <v>6</v>
      </c>
      <c r="M114" s="6" t="s">
        <v>192</v>
      </c>
      <c r="N114" s="6" t="s">
        <v>1442</v>
      </c>
      <c r="O114" s="25" t="s">
        <v>1443</v>
      </c>
      <c r="P114" s="165"/>
      <c r="Q114" s="165"/>
      <c r="R114" s="165"/>
      <c r="S114" s="185"/>
      <c r="T114" s="185"/>
      <c r="U114" s="185"/>
      <c r="V114" s="185"/>
      <c r="W114" s="185"/>
      <c r="X114" s="25"/>
      <c r="Y114" s="9">
        <v>0.45</v>
      </c>
      <c r="Z114" s="9">
        <v>0</v>
      </c>
      <c r="AA114" s="9">
        <v>-610.33158699985995</v>
      </c>
      <c r="AB114" s="9" t="s">
        <v>14</v>
      </c>
      <c r="AC114" s="9" t="s">
        <v>1361</v>
      </c>
      <c r="AD114" s="82" t="s">
        <v>5198</v>
      </c>
      <c r="AE114" s="82" t="s">
        <v>10365</v>
      </c>
      <c r="AF114" s="9" t="s">
        <v>10050</v>
      </c>
      <c r="AG114" s="44" t="s">
        <v>10354</v>
      </c>
      <c r="AH114" s="168"/>
      <c r="AI114" s="9" t="s">
        <v>1106</v>
      </c>
      <c r="AJ114" s="9">
        <v>16</v>
      </c>
      <c r="AK114" s="9">
        <v>0.45</v>
      </c>
      <c r="AL114" s="10" t="s">
        <v>233</v>
      </c>
      <c r="AM114" s="43" t="s">
        <v>234</v>
      </c>
      <c r="AN114" s="165"/>
      <c r="AO114" s="154"/>
      <c r="AP114" s="159"/>
      <c r="AQ114" s="185"/>
      <c r="AR114" s="185"/>
      <c r="AS114" s="185"/>
      <c r="AT114" s="185"/>
      <c r="AU114" s="185"/>
    </row>
    <row r="115" spans="1:47" ht="20" customHeight="1">
      <c r="A115">
        <v>0.79</v>
      </c>
      <c r="B115">
        <v>0</v>
      </c>
      <c r="C115">
        <v>-478.21074680592898</v>
      </c>
      <c r="D115" t="s">
        <v>14</v>
      </c>
      <c r="E115" t="s">
        <v>1439</v>
      </c>
      <c r="F115" s="7" t="s">
        <v>5195</v>
      </c>
      <c r="G115" s="7" t="s">
        <v>5197</v>
      </c>
      <c r="H115" t="s">
        <v>10051</v>
      </c>
      <c r="J115" s="159"/>
      <c r="K115" t="s">
        <v>1106</v>
      </c>
      <c r="L115">
        <v>16</v>
      </c>
      <c r="M115">
        <v>0.79</v>
      </c>
      <c r="N115" s="6" t="s">
        <v>239</v>
      </c>
      <c r="O115" s="25" t="s">
        <v>240</v>
      </c>
      <c r="P115" s="165"/>
      <c r="Q115" s="165"/>
      <c r="R115" s="165"/>
      <c r="S115" s="185"/>
      <c r="T115" s="185"/>
      <c r="U115" s="185"/>
      <c r="V115" s="185"/>
      <c r="W115" s="185"/>
      <c r="X115" s="25"/>
      <c r="Y115" s="9">
        <f>1-0.87</f>
        <v>0.13</v>
      </c>
      <c r="Z115" s="9">
        <v>0</v>
      </c>
      <c r="AA115" s="9">
        <v>-51.707624153398903</v>
      </c>
      <c r="AB115" s="9" t="s">
        <v>10</v>
      </c>
      <c r="AC115" s="9" t="s">
        <v>1444</v>
      </c>
      <c r="AD115" s="72" t="s">
        <v>5197</v>
      </c>
      <c r="AE115" s="72" t="s">
        <v>5195</v>
      </c>
      <c r="AF115" s="9" t="s">
        <v>10052</v>
      </c>
      <c r="AG115" s="44" t="s">
        <v>10354</v>
      </c>
      <c r="AH115" s="168" t="s">
        <v>4665</v>
      </c>
      <c r="AI115" s="9" t="s">
        <v>1106</v>
      </c>
      <c r="AJ115" s="9">
        <v>5</v>
      </c>
      <c r="AK115" s="9">
        <v>0.87</v>
      </c>
      <c r="AL115" s="10" t="s">
        <v>1445</v>
      </c>
      <c r="AM115" s="43" t="s">
        <v>1446</v>
      </c>
      <c r="AN115" s="165"/>
      <c r="AO115" s="154"/>
      <c r="AP115" s="186" t="s">
        <v>4536</v>
      </c>
      <c r="AQ115" s="189" t="s">
        <v>4518</v>
      </c>
      <c r="AR115" s="189" t="s">
        <v>4513</v>
      </c>
      <c r="AS115" s="189" t="s">
        <v>4519</v>
      </c>
      <c r="AT115" s="189" t="s">
        <v>4520</v>
      </c>
      <c r="AU115" s="189"/>
    </row>
    <row r="116" spans="1:47" ht="21" customHeight="1">
      <c r="A116">
        <v>0.45</v>
      </c>
      <c r="B116">
        <v>0</v>
      </c>
      <c r="C116">
        <v>-216.760675331133</v>
      </c>
      <c r="D116" t="s">
        <v>10</v>
      </c>
      <c r="E116" t="s">
        <v>1456</v>
      </c>
      <c r="F116" s="7" t="s">
        <v>5196</v>
      </c>
      <c r="G116" s="7" t="s">
        <v>5195</v>
      </c>
      <c r="H116" t="s">
        <v>10053</v>
      </c>
      <c r="J116" s="159" t="s">
        <v>4666</v>
      </c>
      <c r="K116" t="s">
        <v>1106</v>
      </c>
      <c r="L116">
        <v>6</v>
      </c>
      <c r="M116">
        <v>0.45</v>
      </c>
      <c r="N116" s="6" t="s">
        <v>1457</v>
      </c>
      <c r="O116" s="25" t="s">
        <v>1458</v>
      </c>
      <c r="P116" s="165"/>
      <c r="Q116" s="165"/>
      <c r="R116" s="220" t="s">
        <v>4568</v>
      </c>
      <c r="S116" s="189" t="s">
        <v>4521</v>
      </c>
      <c r="T116" s="189" t="s">
        <v>4448</v>
      </c>
      <c r="U116" s="189" t="s">
        <v>4480</v>
      </c>
      <c r="V116" s="189" t="s">
        <v>4472</v>
      </c>
      <c r="W116" s="189"/>
      <c r="X116" s="25"/>
      <c r="Y116" s="9">
        <f>1-0.55</f>
        <v>0.44999999999999996</v>
      </c>
      <c r="Z116" s="9">
        <v>0</v>
      </c>
      <c r="AA116" s="9">
        <v>-43.468546343690903</v>
      </c>
      <c r="AB116" s="9" t="s">
        <v>13</v>
      </c>
      <c r="AC116" s="9" t="s">
        <v>1444</v>
      </c>
      <c r="AD116" s="72" t="s">
        <v>5197</v>
      </c>
      <c r="AE116" s="72" t="s">
        <v>5195</v>
      </c>
      <c r="AF116" s="9" t="s">
        <v>10052</v>
      </c>
      <c r="AG116" s="44" t="s">
        <v>10354</v>
      </c>
      <c r="AH116" s="168"/>
      <c r="AI116" s="9" t="s">
        <v>1106</v>
      </c>
      <c r="AJ116" s="9">
        <v>6</v>
      </c>
      <c r="AK116" s="9">
        <v>0.55000000000000004</v>
      </c>
      <c r="AL116" s="10" t="s">
        <v>1447</v>
      </c>
      <c r="AM116" s="43" t="s">
        <v>1448</v>
      </c>
      <c r="AN116" s="165"/>
      <c r="AO116" s="154"/>
      <c r="AP116" s="159"/>
      <c r="AQ116" s="185"/>
      <c r="AR116" s="185"/>
      <c r="AS116" s="185"/>
      <c r="AT116" s="185"/>
      <c r="AU116" s="185"/>
    </row>
    <row r="117" spans="1:47" ht="15" customHeight="1">
      <c r="A117">
        <v>0.2</v>
      </c>
      <c r="B117">
        <v>0</v>
      </c>
      <c r="C117">
        <v>-78.274928950607105</v>
      </c>
      <c r="D117" t="s">
        <v>13</v>
      </c>
      <c r="E117" t="s">
        <v>1456</v>
      </c>
      <c r="F117" s="7" t="s">
        <v>5196</v>
      </c>
      <c r="G117" s="7" t="s">
        <v>5195</v>
      </c>
      <c r="H117" t="s">
        <v>10053</v>
      </c>
      <c r="J117" s="159"/>
      <c r="K117" t="s">
        <v>1106</v>
      </c>
      <c r="L117">
        <v>5</v>
      </c>
      <c r="M117">
        <v>0.2</v>
      </c>
      <c r="N117">
        <v>3.6224108632430099E-2</v>
      </c>
      <c r="O117" s="25" t="s">
        <v>142</v>
      </c>
      <c r="P117" s="165"/>
      <c r="Q117" s="165"/>
      <c r="R117" s="165"/>
      <c r="S117" s="185"/>
      <c r="T117" s="185"/>
      <c r="U117" s="185"/>
      <c r="V117" s="185"/>
      <c r="W117" s="185"/>
      <c r="X117" s="25"/>
      <c r="Y117" s="9">
        <f>1-0.56</f>
        <v>0.43999999999999995</v>
      </c>
      <c r="Z117" s="9">
        <v>0</v>
      </c>
      <c r="AA117" s="9">
        <v>-723.20940533746898</v>
      </c>
      <c r="AB117" s="9" t="s">
        <v>14</v>
      </c>
      <c r="AC117" s="9" t="s">
        <v>1444</v>
      </c>
      <c r="AD117" s="72" t="s">
        <v>5197</v>
      </c>
      <c r="AE117" s="72" t="s">
        <v>5195</v>
      </c>
      <c r="AF117" s="9" t="s">
        <v>10052</v>
      </c>
      <c r="AG117" s="44" t="s">
        <v>10354</v>
      </c>
      <c r="AH117" s="168"/>
      <c r="AI117" s="9" t="s">
        <v>1106</v>
      </c>
      <c r="AJ117" s="9">
        <v>16</v>
      </c>
      <c r="AK117" s="9">
        <v>0.56000000000000005</v>
      </c>
      <c r="AL117" s="10" t="s">
        <v>225</v>
      </c>
      <c r="AM117" s="44">
        <v>0.76710682244145301</v>
      </c>
      <c r="AN117" s="165"/>
      <c r="AO117" s="154"/>
      <c r="AP117" s="159"/>
      <c r="AQ117" s="185"/>
      <c r="AR117" s="185"/>
      <c r="AS117" s="185"/>
      <c r="AT117" s="185"/>
      <c r="AU117" s="185"/>
    </row>
    <row r="118" spans="1:47" ht="21" customHeight="1">
      <c r="A118">
        <v>0.52</v>
      </c>
      <c r="B118">
        <v>0</v>
      </c>
      <c r="C118">
        <v>-918.24450679556298</v>
      </c>
      <c r="D118" t="s">
        <v>14</v>
      </c>
      <c r="E118" t="s">
        <v>1456</v>
      </c>
      <c r="F118" s="7" t="s">
        <v>5196</v>
      </c>
      <c r="G118" s="7" t="s">
        <v>5195</v>
      </c>
      <c r="H118" t="s">
        <v>10053</v>
      </c>
      <c r="J118" s="159"/>
      <c r="K118" t="s">
        <v>1106</v>
      </c>
      <c r="L118">
        <v>16</v>
      </c>
      <c r="M118">
        <v>0.52</v>
      </c>
      <c r="N118" s="6" t="s">
        <v>405</v>
      </c>
      <c r="O118" s="25" t="s">
        <v>406</v>
      </c>
      <c r="P118" s="165"/>
      <c r="Q118" s="165"/>
      <c r="R118" s="165"/>
      <c r="S118" s="185"/>
      <c r="T118" s="185"/>
      <c r="U118" s="185"/>
      <c r="V118" s="185"/>
      <c r="W118" s="185"/>
      <c r="X118" s="25"/>
      <c r="Y118">
        <v>0.44</v>
      </c>
      <c r="Z118">
        <v>0</v>
      </c>
      <c r="AA118">
        <v>-117.586796782497</v>
      </c>
      <c r="AB118" t="s">
        <v>10</v>
      </c>
      <c r="AC118" t="s">
        <v>1465</v>
      </c>
      <c r="AD118" s="7" t="s">
        <v>5195</v>
      </c>
      <c r="AE118" s="7" t="s">
        <v>5197</v>
      </c>
      <c r="AF118" t="s">
        <v>10050</v>
      </c>
      <c r="AG118" s="18" t="s">
        <v>10354</v>
      </c>
      <c r="AH118" s="159" t="s">
        <v>4667</v>
      </c>
      <c r="AI118" t="s">
        <v>1106</v>
      </c>
      <c r="AJ118">
        <v>5</v>
      </c>
      <c r="AK118">
        <v>0.44</v>
      </c>
      <c r="AL118" s="6" t="s">
        <v>715</v>
      </c>
      <c r="AM118" s="25" t="s">
        <v>716</v>
      </c>
      <c r="AN118" s="165"/>
      <c r="AO118" s="154"/>
      <c r="AP118" s="220" t="s">
        <v>4568</v>
      </c>
      <c r="AQ118" s="189" t="s">
        <v>4516</v>
      </c>
      <c r="AR118" s="189" t="s">
        <v>4464</v>
      </c>
      <c r="AS118" s="189" t="s">
        <v>4522</v>
      </c>
      <c r="AT118" s="189" t="s">
        <v>4523</v>
      </c>
      <c r="AU118" s="189"/>
    </row>
    <row r="119" spans="1:47" ht="17" customHeight="1">
      <c r="A119">
        <v>0.38</v>
      </c>
      <c r="B119">
        <v>0</v>
      </c>
      <c r="C119">
        <v>-80.050010261035993</v>
      </c>
      <c r="D119" t="s">
        <v>10</v>
      </c>
      <c r="E119" t="s">
        <v>1471</v>
      </c>
      <c r="F119" s="7" t="s">
        <v>5195</v>
      </c>
      <c r="G119" s="7" t="s">
        <v>5197</v>
      </c>
      <c r="H119" t="s">
        <v>10054</v>
      </c>
      <c r="J119" s="159" t="s">
        <v>4668</v>
      </c>
      <c r="K119" t="s">
        <v>1106</v>
      </c>
      <c r="L119">
        <v>7</v>
      </c>
      <c r="M119">
        <v>0.38</v>
      </c>
      <c r="N119" s="6" t="s">
        <v>1472</v>
      </c>
      <c r="O119" s="25" t="s">
        <v>1473</v>
      </c>
      <c r="P119" s="165"/>
      <c r="Q119" s="165"/>
      <c r="R119" s="220" t="s">
        <v>4568</v>
      </c>
      <c r="S119" s="189" t="s">
        <v>4448</v>
      </c>
      <c r="T119" s="189" t="s">
        <v>4448</v>
      </c>
      <c r="U119" s="189" t="s">
        <v>4448</v>
      </c>
      <c r="V119" s="189" t="s">
        <v>4448</v>
      </c>
      <c r="W119" s="189"/>
      <c r="X119" s="25"/>
      <c r="Y119">
        <v>0.74</v>
      </c>
      <c r="Z119">
        <v>0</v>
      </c>
      <c r="AA119">
        <v>-69.868052809385304</v>
      </c>
      <c r="AB119" t="s">
        <v>13</v>
      </c>
      <c r="AC119" t="s">
        <v>1465</v>
      </c>
      <c r="AD119" s="7" t="s">
        <v>5195</v>
      </c>
      <c r="AE119" s="7" t="s">
        <v>5197</v>
      </c>
      <c r="AF119" t="s">
        <v>10050</v>
      </c>
      <c r="AG119" s="18" t="s">
        <v>10354</v>
      </c>
      <c r="AH119" s="159"/>
      <c r="AI119" t="s">
        <v>1106</v>
      </c>
      <c r="AJ119">
        <v>5</v>
      </c>
      <c r="AK119">
        <v>0.74</v>
      </c>
      <c r="AL119" s="6" t="s">
        <v>1152</v>
      </c>
      <c r="AM119" s="25" t="s">
        <v>1153</v>
      </c>
      <c r="AN119" s="165"/>
      <c r="AO119" s="154"/>
      <c r="AP119" s="165"/>
      <c r="AQ119" s="185"/>
      <c r="AR119" s="185"/>
      <c r="AS119" s="185"/>
      <c r="AT119" s="185"/>
      <c r="AU119" s="185"/>
    </row>
    <row r="120" spans="1:47">
      <c r="A120" s="6">
        <v>0.69</v>
      </c>
      <c r="B120">
        <v>0</v>
      </c>
      <c r="C120">
        <v>-46.773223146156099</v>
      </c>
      <c r="D120" t="s">
        <v>13</v>
      </c>
      <c r="E120" t="s">
        <v>1471</v>
      </c>
      <c r="F120" s="7" t="s">
        <v>5195</v>
      </c>
      <c r="G120" s="7" t="s">
        <v>5197</v>
      </c>
      <c r="H120" t="s">
        <v>10054</v>
      </c>
      <c r="J120" s="159"/>
      <c r="K120" t="s">
        <v>1106</v>
      </c>
      <c r="L120">
        <v>5</v>
      </c>
      <c r="M120" s="6" t="s">
        <v>290</v>
      </c>
      <c r="N120" s="6" t="s">
        <v>292</v>
      </c>
      <c r="O120" s="25" t="s">
        <v>293</v>
      </c>
      <c r="P120" s="165"/>
      <c r="Q120" s="165"/>
      <c r="R120" s="165"/>
      <c r="S120" s="185"/>
      <c r="T120" s="185"/>
      <c r="U120" s="185"/>
      <c r="V120" s="185"/>
      <c r="W120" s="185"/>
      <c r="X120" s="25"/>
      <c r="Y120">
        <v>0.37</v>
      </c>
      <c r="Z120">
        <v>0</v>
      </c>
      <c r="AA120">
        <v>-979.97035041260403</v>
      </c>
      <c r="AB120" t="s">
        <v>14</v>
      </c>
      <c r="AC120" t="s">
        <v>1465</v>
      </c>
      <c r="AD120" s="7" t="s">
        <v>5195</v>
      </c>
      <c r="AE120" s="7" t="s">
        <v>5197</v>
      </c>
      <c r="AF120" t="s">
        <v>10050</v>
      </c>
      <c r="AG120" s="18" t="s">
        <v>10354</v>
      </c>
      <c r="AH120" s="159"/>
      <c r="AI120" t="s">
        <v>1106</v>
      </c>
      <c r="AJ120">
        <v>16</v>
      </c>
      <c r="AK120">
        <v>0.37</v>
      </c>
      <c r="AL120" s="6" t="s">
        <v>137</v>
      </c>
      <c r="AM120" s="25" t="s">
        <v>138</v>
      </c>
      <c r="AN120" s="165"/>
      <c r="AO120" s="154"/>
      <c r="AP120" s="165"/>
      <c r="AQ120" s="185"/>
      <c r="AR120" s="185"/>
      <c r="AS120" s="185"/>
      <c r="AT120" s="185"/>
      <c r="AU120" s="185"/>
    </row>
    <row r="121" spans="1:47">
      <c r="A121">
        <v>0.52</v>
      </c>
      <c r="B121">
        <v>0</v>
      </c>
      <c r="C121">
        <v>-871.06112122401896</v>
      </c>
      <c r="D121" t="s">
        <v>14</v>
      </c>
      <c r="E121" t="s">
        <v>1471</v>
      </c>
      <c r="F121" s="7" t="s">
        <v>5195</v>
      </c>
      <c r="G121" s="7" t="s">
        <v>5197</v>
      </c>
      <c r="H121" t="s">
        <v>10054</v>
      </c>
      <c r="J121" s="159"/>
      <c r="K121" t="s">
        <v>1106</v>
      </c>
      <c r="L121">
        <v>16</v>
      </c>
      <c r="M121">
        <v>0.52</v>
      </c>
      <c r="N121" s="6" t="s">
        <v>405</v>
      </c>
      <c r="O121" s="25" t="s">
        <v>406</v>
      </c>
      <c r="P121" s="165"/>
      <c r="Q121" s="165"/>
      <c r="R121" s="165"/>
      <c r="S121" s="185"/>
      <c r="T121" s="185"/>
      <c r="U121" s="185"/>
      <c r="V121" s="185"/>
      <c r="W121" s="185"/>
      <c r="X121" s="25"/>
      <c r="Y121">
        <v>0.71</v>
      </c>
      <c r="Z121">
        <v>0</v>
      </c>
      <c r="AA121">
        <v>-64.0798204522616</v>
      </c>
      <c r="AB121" t="s">
        <v>10</v>
      </c>
      <c r="AC121" t="s">
        <v>1504</v>
      </c>
      <c r="AD121" s="7" t="s">
        <v>5198</v>
      </c>
      <c r="AE121" s="7" t="s">
        <v>5195</v>
      </c>
      <c r="AF121" t="s">
        <v>10055</v>
      </c>
      <c r="AG121" s="18" t="s">
        <v>10354</v>
      </c>
      <c r="AH121" s="159" t="s">
        <v>4669</v>
      </c>
      <c r="AI121" t="s">
        <v>1106</v>
      </c>
      <c r="AJ121">
        <v>6</v>
      </c>
      <c r="AK121">
        <v>0.71</v>
      </c>
      <c r="AL121" s="6" t="s">
        <v>908</v>
      </c>
      <c r="AM121" s="25" t="s">
        <v>909</v>
      </c>
      <c r="AN121" s="165"/>
      <c r="AO121" s="154"/>
      <c r="AP121" s="220" t="s">
        <v>4568</v>
      </c>
      <c r="AQ121" s="189" t="s">
        <v>4448</v>
      </c>
      <c r="AR121" s="189" t="s">
        <v>4448</v>
      </c>
      <c r="AS121" s="189" t="s">
        <v>4439</v>
      </c>
      <c r="AT121" s="189" t="s">
        <v>4448</v>
      </c>
      <c r="AU121" s="189"/>
    </row>
    <row r="122" spans="1:47">
      <c r="A122">
        <v>0.33</v>
      </c>
      <c r="B122">
        <v>0</v>
      </c>
      <c r="C122">
        <v>-99.945122997289104</v>
      </c>
      <c r="D122" t="s">
        <v>10</v>
      </c>
      <c r="E122" t="s">
        <v>1513</v>
      </c>
      <c r="F122" s="7" t="s">
        <v>5196</v>
      </c>
      <c r="G122" s="7" t="s">
        <v>5198</v>
      </c>
      <c r="H122" t="s">
        <v>10056</v>
      </c>
      <c r="J122" s="159" t="s">
        <v>4670</v>
      </c>
      <c r="K122" t="s">
        <v>1106</v>
      </c>
      <c r="L122">
        <v>5</v>
      </c>
      <c r="M122">
        <v>0.33</v>
      </c>
      <c r="N122">
        <v>8.5240502451157801E-2</v>
      </c>
      <c r="O122" s="25" t="s">
        <v>1392</v>
      </c>
      <c r="P122" s="165"/>
      <c r="Q122" s="165"/>
      <c r="R122" s="220" t="s">
        <v>4568</v>
      </c>
      <c r="S122" s="189" t="s">
        <v>4448</v>
      </c>
      <c r="T122" s="189" t="s">
        <v>4448</v>
      </c>
      <c r="U122" s="189" t="s">
        <v>4448</v>
      </c>
      <c r="V122" s="189" t="s">
        <v>4448</v>
      </c>
      <c r="W122" s="189"/>
      <c r="X122" s="25"/>
      <c r="Y122">
        <v>0.85</v>
      </c>
      <c r="Z122">
        <v>0</v>
      </c>
      <c r="AA122">
        <v>-31.171474200264601</v>
      </c>
      <c r="AB122" t="s">
        <v>13</v>
      </c>
      <c r="AC122" t="s">
        <v>1504</v>
      </c>
      <c r="AD122" s="7" t="s">
        <v>5198</v>
      </c>
      <c r="AE122" s="7" t="s">
        <v>5195</v>
      </c>
      <c r="AF122" t="s">
        <v>10055</v>
      </c>
      <c r="AG122" s="18" t="s">
        <v>10354</v>
      </c>
      <c r="AH122" s="159"/>
      <c r="AI122" t="s">
        <v>1106</v>
      </c>
      <c r="AJ122">
        <v>6</v>
      </c>
      <c r="AK122">
        <v>0.85</v>
      </c>
      <c r="AL122" s="6" t="s">
        <v>1440</v>
      </c>
      <c r="AM122" s="25" t="s">
        <v>1441</v>
      </c>
      <c r="AN122" s="165"/>
      <c r="AO122" s="154"/>
      <c r="AP122" s="165"/>
      <c r="AQ122" s="185"/>
      <c r="AR122" s="185"/>
      <c r="AS122" s="185"/>
      <c r="AT122" s="185"/>
      <c r="AU122" s="185"/>
    </row>
    <row r="123" spans="1:47">
      <c r="A123">
        <v>0.39</v>
      </c>
      <c r="B123">
        <v>0</v>
      </c>
      <c r="C123">
        <v>-89.010843568779407</v>
      </c>
      <c r="D123" t="s">
        <v>13</v>
      </c>
      <c r="E123" t="s">
        <v>1513</v>
      </c>
      <c r="F123" s="7" t="s">
        <v>5196</v>
      </c>
      <c r="G123" s="7" t="s">
        <v>5198</v>
      </c>
      <c r="H123" t="s">
        <v>10056</v>
      </c>
      <c r="J123" s="159"/>
      <c r="K123" t="s">
        <v>1106</v>
      </c>
      <c r="L123">
        <v>5</v>
      </c>
      <c r="M123">
        <v>0.39</v>
      </c>
      <c r="N123" s="6" t="s">
        <v>627</v>
      </c>
      <c r="O123" s="25" t="s">
        <v>628</v>
      </c>
      <c r="P123" s="165"/>
      <c r="Q123" s="165"/>
      <c r="R123" s="165"/>
      <c r="S123" s="185"/>
      <c r="T123" s="185"/>
      <c r="U123" s="185"/>
      <c r="V123" s="185"/>
      <c r="W123" s="185"/>
      <c r="X123" s="25"/>
      <c r="Y123">
        <v>0.73</v>
      </c>
      <c r="Z123">
        <v>0</v>
      </c>
      <c r="AA123">
        <v>-525.03191454993703</v>
      </c>
      <c r="AB123" t="s">
        <v>14</v>
      </c>
      <c r="AC123" t="s">
        <v>1504</v>
      </c>
      <c r="AD123" s="7" t="s">
        <v>5198</v>
      </c>
      <c r="AE123" s="7" t="s">
        <v>5195</v>
      </c>
      <c r="AF123" t="s">
        <v>10055</v>
      </c>
      <c r="AG123" s="18" t="s">
        <v>10354</v>
      </c>
      <c r="AH123" s="159"/>
      <c r="AI123" t="s">
        <v>1106</v>
      </c>
      <c r="AJ123">
        <v>16</v>
      </c>
      <c r="AK123">
        <v>0.73</v>
      </c>
      <c r="AL123" s="6" t="s">
        <v>584</v>
      </c>
      <c r="AM123" s="25" t="s">
        <v>585</v>
      </c>
      <c r="AN123" s="165"/>
      <c r="AO123" s="154"/>
      <c r="AP123" s="165"/>
      <c r="AQ123" s="185"/>
      <c r="AR123" s="185"/>
      <c r="AS123" s="185"/>
      <c r="AT123" s="185"/>
      <c r="AU123" s="185"/>
    </row>
    <row r="124" spans="1:47">
      <c r="A124">
        <v>0.24</v>
      </c>
      <c r="B124">
        <v>0</v>
      </c>
      <c r="C124">
        <v>-585.87516633892199</v>
      </c>
      <c r="D124" t="s">
        <v>14</v>
      </c>
      <c r="E124" t="s">
        <v>1513</v>
      </c>
      <c r="F124" s="7" t="s">
        <v>5196</v>
      </c>
      <c r="G124" s="7" t="s">
        <v>5198</v>
      </c>
      <c r="H124" t="s">
        <v>10056</v>
      </c>
      <c r="J124" s="159"/>
      <c r="K124" t="s">
        <v>1106</v>
      </c>
      <c r="L124">
        <v>16</v>
      </c>
      <c r="M124">
        <v>0.24</v>
      </c>
      <c r="N124">
        <v>9.5792488470350406E-2</v>
      </c>
      <c r="O124" s="25" t="s">
        <v>152</v>
      </c>
      <c r="P124" s="165"/>
      <c r="Q124" s="165"/>
      <c r="R124" s="165"/>
      <c r="S124" s="185"/>
      <c r="T124" s="185"/>
      <c r="U124" s="185"/>
      <c r="V124" s="185"/>
      <c r="W124" s="185"/>
      <c r="X124" s="25"/>
      <c r="Y124"/>
      <c r="Z124"/>
      <c r="AA124"/>
      <c r="AB124"/>
      <c r="AC124"/>
      <c r="AF124"/>
      <c r="AH124" s="4"/>
      <c r="AI124"/>
      <c r="AJ124"/>
      <c r="AK124"/>
      <c r="AL124" s="6"/>
      <c r="AM124" s="25"/>
      <c r="AN124" s="26"/>
      <c r="AO124" s="26"/>
      <c r="AP124" s="86"/>
      <c r="AQ124" s="83"/>
      <c r="AR124" s="83"/>
      <c r="AS124" s="83"/>
      <c r="AT124" s="83"/>
      <c r="AU124" s="83"/>
    </row>
    <row r="125" spans="1:47">
      <c r="A125">
        <v>0.42</v>
      </c>
      <c r="B125">
        <v>0</v>
      </c>
      <c r="C125">
        <v>-28.7879024078483</v>
      </c>
      <c r="D125" t="s">
        <v>10</v>
      </c>
      <c r="E125" t="s">
        <v>1523</v>
      </c>
      <c r="F125" s="7" t="s">
        <v>5198</v>
      </c>
      <c r="G125" s="7" t="s">
        <v>5196</v>
      </c>
      <c r="H125" t="s">
        <v>10033</v>
      </c>
      <c r="J125" s="159" t="s">
        <v>4671</v>
      </c>
      <c r="K125" t="s">
        <v>1106</v>
      </c>
      <c r="L125">
        <v>5</v>
      </c>
      <c r="M125">
        <v>0.42</v>
      </c>
      <c r="N125" s="6" t="s">
        <v>157</v>
      </c>
      <c r="O125" s="25" t="s">
        <v>158</v>
      </c>
      <c r="P125" s="165"/>
      <c r="Q125" s="165"/>
      <c r="R125" s="220" t="s">
        <v>4568</v>
      </c>
      <c r="S125" s="189" t="s">
        <v>4448</v>
      </c>
      <c r="T125" s="189" t="s">
        <v>4448</v>
      </c>
      <c r="U125" s="189" t="s">
        <v>4448</v>
      </c>
      <c r="V125" s="189" t="s">
        <v>4448</v>
      </c>
      <c r="W125" s="189"/>
      <c r="X125" s="25"/>
      <c r="Y125"/>
      <c r="Z125"/>
      <c r="AA125"/>
      <c r="AB125"/>
      <c r="AC125"/>
      <c r="AF125"/>
      <c r="AH125" s="4"/>
      <c r="AI125"/>
      <c r="AJ125"/>
      <c r="AK125"/>
      <c r="AL125" s="6"/>
      <c r="AM125" s="25"/>
      <c r="AN125" s="26"/>
      <c r="AO125" s="26"/>
      <c r="AP125" s="86"/>
      <c r="AQ125" s="83"/>
      <c r="AR125" s="83"/>
      <c r="AS125" s="83"/>
      <c r="AT125" s="83"/>
      <c r="AU125" s="83"/>
    </row>
    <row r="126" spans="1:47">
      <c r="A126" s="6">
        <v>0.69</v>
      </c>
      <c r="B126">
        <v>0</v>
      </c>
      <c r="C126">
        <v>-23.3495920638616</v>
      </c>
      <c r="D126" t="s">
        <v>13</v>
      </c>
      <c r="E126" t="s">
        <v>1523</v>
      </c>
      <c r="F126" s="7" t="s">
        <v>5198</v>
      </c>
      <c r="G126" s="7" t="s">
        <v>5196</v>
      </c>
      <c r="H126" t="s">
        <v>10033</v>
      </c>
      <c r="J126" s="159"/>
      <c r="K126" t="s">
        <v>1106</v>
      </c>
      <c r="L126">
        <v>6</v>
      </c>
      <c r="M126" s="6" t="s">
        <v>290</v>
      </c>
      <c r="N126" s="6" t="s">
        <v>1524</v>
      </c>
      <c r="O126" s="25" t="s">
        <v>1525</v>
      </c>
      <c r="P126" s="165"/>
      <c r="Q126" s="165"/>
      <c r="R126" s="165"/>
      <c r="S126" s="185"/>
      <c r="T126" s="185"/>
      <c r="U126" s="185"/>
      <c r="V126" s="185"/>
      <c r="W126" s="185"/>
      <c r="X126" s="25"/>
      <c r="Y126"/>
      <c r="Z126"/>
      <c r="AA126"/>
      <c r="AB126"/>
      <c r="AC126"/>
      <c r="AF126"/>
      <c r="AH126" s="4"/>
      <c r="AI126"/>
      <c r="AJ126"/>
      <c r="AK126"/>
      <c r="AL126" s="6"/>
      <c r="AM126" s="25"/>
      <c r="AN126" s="26"/>
      <c r="AO126" s="26"/>
      <c r="AP126" s="86"/>
      <c r="AQ126" s="83"/>
      <c r="AR126" s="83"/>
      <c r="AS126" s="83"/>
      <c r="AT126" s="83"/>
      <c r="AU126" s="83"/>
    </row>
    <row r="127" spans="1:47">
      <c r="A127">
        <v>0.63</v>
      </c>
      <c r="B127">
        <v>0</v>
      </c>
      <c r="C127">
        <v>-533.791753822901</v>
      </c>
      <c r="D127" t="s">
        <v>14</v>
      </c>
      <c r="E127" t="s">
        <v>1523</v>
      </c>
      <c r="F127" s="7" t="s">
        <v>5198</v>
      </c>
      <c r="G127" s="7" t="s">
        <v>5196</v>
      </c>
      <c r="H127" t="s">
        <v>10033</v>
      </c>
      <c r="J127" s="160"/>
      <c r="K127" t="s">
        <v>1106</v>
      </c>
      <c r="L127">
        <v>16</v>
      </c>
      <c r="M127">
        <v>0.63</v>
      </c>
      <c r="N127" s="6" t="s">
        <v>497</v>
      </c>
      <c r="O127" s="25" t="s">
        <v>498</v>
      </c>
      <c r="P127" s="165"/>
      <c r="Q127" s="165"/>
      <c r="R127" s="165"/>
      <c r="S127" s="185"/>
      <c r="T127" s="185"/>
      <c r="U127" s="185"/>
      <c r="V127" s="185"/>
      <c r="W127" s="185"/>
      <c r="X127" s="25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</row>
    <row r="128" spans="1:47">
      <c r="A128" s="9">
        <f>1-0.33</f>
        <v>0.66999999999999993</v>
      </c>
      <c r="B128" s="9">
        <v>0</v>
      </c>
      <c r="C128" s="9">
        <v>-83.633965835538405</v>
      </c>
      <c r="D128" s="9" t="s">
        <v>10</v>
      </c>
      <c r="E128" s="9" t="s">
        <v>1391</v>
      </c>
      <c r="F128" s="72" t="s">
        <v>5198</v>
      </c>
      <c r="G128" s="72" t="s">
        <v>5196</v>
      </c>
      <c r="H128" s="9" t="s">
        <v>10095</v>
      </c>
      <c r="I128" s="44" t="s">
        <v>10354</v>
      </c>
      <c r="J128" s="168" t="s">
        <v>4718</v>
      </c>
      <c r="K128" s="9" t="s">
        <v>1106</v>
      </c>
      <c r="L128" s="9">
        <v>5</v>
      </c>
      <c r="M128" s="9">
        <v>0.33</v>
      </c>
      <c r="N128" s="9">
        <v>8.5240502451157801E-2</v>
      </c>
      <c r="O128" s="43" t="s">
        <v>1392</v>
      </c>
      <c r="P128" s="165"/>
      <c r="Q128" s="165"/>
      <c r="R128" s="186" t="s">
        <v>4553</v>
      </c>
      <c r="S128" s="184" t="s">
        <v>4448</v>
      </c>
      <c r="T128" s="184" t="s">
        <v>4448</v>
      </c>
      <c r="U128" s="184" t="s">
        <v>4448</v>
      </c>
      <c r="V128" s="184" t="s">
        <v>4448</v>
      </c>
      <c r="W128" s="184"/>
      <c r="X128" s="25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</row>
    <row r="129" spans="1:47">
      <c r="A129" s="9">
        <f>1-0.11</f>
        <v>0.89</v>
      </c>
      <c r="B129" s="9">
        <v>0</v>
      </c>
      <c r="C129" s="9">
        <v>-33.842935644896599</v>
      </c>
      <c r="D129" s="9" t="s">
        <v>13</v>
      </c>
      <c r="E129" s="9" t="s">
        <v>1391</v>
      </c>
      <c r="F129" s="72" t="s">
        <v>5198</v>
      </c>
      <c r="G129" s="72" t="s">
        <v>5196</v>
      </c>
      <c r="H129" s="9" t="s">
        <v>10095</v>
      </c>
      <c r="I129" s="44" t="s">
        <v>10354</v>
      </c>
      <c r="J129" s="168"/>
      <c r="K129" s="9" t="s">
        <v>1106</v>
      </c>
      <c r="L129" s="9">
        <v>6</v>
      </c>
      <c r="M129" s="9">
        <v>0.11</v>
      </c>
      <c r="N129" s="10" t="s">
        <v>534</v>
      </c>
      <c r="O129" s="43" t="s">
        <v>535</v>
      </c>
      <c r="P129" s="165"/>
      <c r="Q129" s="165"/>
      <c r="R129" s="159"/>
      <c r="S129" s="154"/>
      <c r="T129" s="154"/>
      <c r="U129" s="154"/>
      <c r="V129" s="154"/>
      <c r="W129" s="154"/>
      <c r="X129" s="25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</row>
    <row r="130" spans="1:47">
      <c r="A130" s="9">
        <f>1-0.85</f>
        <v>0.15000000000000002</v>
      </c>
      <c r="B130" s="9">
        <v>0</v>
      </c>
      <c r="C130" s="9">
        <v>-620.14199693177204</v>
      </c>
      <c r="D130" s="9" t="s">
        <v>14</v>
      </c>
      <c r="E130" s="9" t="s">
        <v>1391</v>
      </c>
      <c r="F130" s="72" t="s">
        <v>5198</v>
      </c>
      <c r="G130" s="72" t="s">
        <v>5196</v>
      </c>
      <c r="H130" s="9" t="s">
        <v>10095</v>
      </c>
      <c r="I130" s="44" t="s">
        <v>10354</v>
      </c>
      <c r="J130" s="168"/>
      <c r="K130" s="9" t="s">
        <v>1106</v>
      </c>
      <c r="L130" s="9">
        <v>16</v>
      </c>
      <c r="M130" s="9">
        <v>0.85</v>
      </c>
      <c r="N130" s="10" t="s">
        <v>287</v>
      </c>
      <c r="O130" s="43" t="s">
        <v>288</v>
      </c>
      <c r="P130" s="165"/>
      <c r="Q130" s="165"/>
      <c r="R130" s="159"/>
      <c r="S130" s="154"/>
      <c r="T130" s="154"/>
      <c r="U130" s="154"/>
      <c r="V130" s="154"/>
      <c r="W130" s="154"/>
      <c r="X130" s="25"/>
      <c r="AU130" s="25"/>
    </row>
    <row r="131" spans="1:47">
      <c r="A131">
        <f>1-0.72</f>
        <v>0.28000000000000003</v>
      </c>
      <c r="B131">
        <v>0</v>
      </c>
      <c r="C131">
        <v>-58.187402880121098</v>
      </c>
      <c r="D131" t="s">
        <v>10</v>
      </c>
      <c r="E131" t="s">
        <v>1466</v>
      </c>
      <c r="F131" s="7" t="s">
        <v>5195</v>
      </c>
      <c r="G131" s="7" t="s">
        <v>5197</v>
      </c>
      <c r="H131" t="s">
        <v>10096</v>
      </c>
      <c r="I131" s="18" t="s">
        <v>10354</v>
      </c>
      <c r="J131" s="159" t="s">
        <v>4719</v>
      </c>
      <c r="K131" t="s">
        <v>1106</v>
      </c>
      <c r="L131">
        <v>5</v>
      </c>
      <c r="M131">
        <v>0.72</v>
      </c>
      <c r="N131" s="6" t="s">
        <v>1467</v>
      </c>
      <c r="O131" s="25" t="s">
        <v>1468</v>
      </c>
      <c r="P131" s="165"/>
      <c r="Q131" s="165"/>
      <c r="R131" s="186" t="s">
        <v>4568</v>
      </c>
      <c r="S131" s="184" t="s">
        <v>4470</v>
      </c>
      <c r="T131" s="184" t="s">
        <v>4463</v>
      </c>
      <c r="U131" s="184" t="s">
        <v>4440</v>
      </c>
      <c r="V131" s="184" t="s">
        <v>4516</v>
      </c>
      <c r="W131" s="184"/>
      <c r="X131" s="25"/>
      <c r="AU131" s="18"/>
    </row>
    <row r="132" spans="1:47">
      <c r="A132">
        <f>1-0.51</f>
        <v>0.49</v>
      </c>
      <c r="B132">
        <v>0</v>
      </c>
      <c r="C132">
        <v>-74.512969034241706</v>
      </c>
      <c r="D132" t="s">
        <v>13</v>
      </c>
      <c r="E132" t="s">
        <v>1466</v>
      </c>
      <c r="F132" s="7" t="s">
        <v>5195</v>
      </c>
      <c r="G132" s="7" t="s">
        <v>5197</v>
      </c>
      <c r="H132" t="s">
        <v>10096</v>
      </c>
      <c r="I132" s="18" t="s">
        <v>10354</v>
      </c>
      <c r="J132" s="159"/>
      <c r="K132" t="s">
        <v>1106</v>
      </c>
      <c r="L132">
        <v>7</v>
      </c>
      <c r="M132">
        <v>0.51</v>
      </c>
      <c r="N132" s="6" t="s">
        <v>1469</v>
      </c>
      <c r="O132" s="25" t="s">
        <v>1470</v>
      </c>
      <c r="P132" s="165"/>
      <c r="Q132" s="165"/>
      <c r="R132" s="159"/>
      <c r="S132" s="154"/>
      <c r="T132" s="154"/>
      <c r="U132" s="154"/>
      <c r="V132" s="154"/>
      <c r="W132" s="154"/>
      <c r="X132" s="25"/>
      <c r="Y132"/>
      <c r="Z132"/>
      <c r="AA132"/>
      <c r="AB132"/>
      <c r="AC132"/>
      <c r="AF132"/>
      <c r="AG132"/>
      <c r="AH132"/>
      <c r="AI132"/>
      <c r="AJ132"/>
      <c r="AK132"/>
      <c r="AL132" s="6"/>
      <c r="AM132" s="25"/>
      <c r="AN132" s="25"/>
    </row>
    <row r="133" spans="1:47">
      <c r="A133">
        <f>1-0.63</f>
        <v>0.37</v>
      </c>
      <c r="B133">
        <v>0</v>
      </c>
      <c r="C133">
        <v>-678.678676530953</v>
      </c>
      <c r="D133" t="s">
        <v>14</v>
      </c>
      <c r="E133" t="s">
        <v>1466</v>
      </c>
      <c r="F133" s="7" t="s">
        <v>5195</v>
      </c>
      <c r="G133" s="7" t="s">
        <v>5197</v>
      </c>
      <c r="H133" t="s">
        <v>10096</v>
      </c>
      <c r="I133" s="18" t="s">
        <v>10354</v>
      </c>
      <c r="J133" s="159"/>
      <c r="K133" t="s">
        <v>1106</v>
      </c>
      <c r="L133">
        <v>16</v>
      </c>
      <c r="M133">
        <v>0.63</v>
      </c>
      <c r="N133" s="6" t="s">
        <v>497</v>
      </c>
      <c r="O133" s="25" t="s">
        <v>498</v>
      </c>
      <c r="P133" s="165"/>
      <c r="Q133" s="165"/>
      <c r="R133" s="159"/>
      <c r="S133" s="154"/>
      <c r="T133" s="154"/>
      <c r="U133" s="154"/>
      <c r="V133" s="154"/>
      <c r="W133" s="154"/>
      <c r="X133" s="25"/>
      <c r="Y133"/>
      <c r="Z133"/>
      <c r="AA133"/>
      <c r="AB133"/>
      <c r="AC133"/>
      <c r="AF133"/>
      <c r="AG133"/>
      <c r="AH133"/>
      <c r="AI133"/>
      <c r="AJ133"/>
      <c r="AK133"/>
      <c r="AL133" s="6"/>
      <c r="AM133" s="25"/>
      <c r="AN133" s="25"/>
    </row>
    <row r="134" spans="1:47">
      <c r="A134" s="9">
        <f>1-0.31</f>
        <v>0.69</v>
      </c>
      <c r="B134" s="9">
        <v>0</v>
      </c>
      <c r="C134" s="9">
        <v>-53.887271914689002</v>
      </c>
      <c r="D134" s="9" t="s">
        <v>10</v>
      </c>
      <c r="E134" s="9" t="s">
        <v>1486</v>
      </c>
      <c r="F134" s="72" t="s">
        <v>5197</v>
      </c>
      <c r="G134" s="72" t="s">
        <v>5195</v>
      </c>
      <c r="H134" s="9" t="s">
        <v>10097</v>
      </c>
      <c r="I134" s="44" t="s">
        <v>10354</v>
      </c>
      <c r="J134" s="168" t="s">
        <v>4720</v>
      </c>
      <c r="K134" s="9" t="s">
        <v>1106</v>
      </c>
      <c r="L134" s="9">
        <v>5</v>
      </c>
      <c r="M134" s="9">
        <v>0.31</v>
      </c>
      <c r="N134" s="9">
        <v>7.6718520653767205E-2</v>
      </c>
      <c r="O134" s="43" t="s">
        <v>278</v>
      </c>
      <c r="P134" s="165"/>
      <c r="Q134" s="165"/>
      <c r="R134" s="186" t="s">
        <v>4537</v>
      </c>
      <c r="S134" s="184" t="s">
        <v>4448</v>
      </c>
      <c r="T134" s="184" t="s">
        <v>4448</v>
      </c>
      <c r="U134" s="184" t="s">
        <v>4448</v>
      </c>
      <c r="V134" s="184" t="s">
        <v>4448</v>
      </c>
      <c r="W134" s="184"/>
      <c r="X134" s="25"/>
      <c r="Y134"/>
      <c r="Z134"/>
      <c r="AA134"/>
      <c r="AB134"/>
      <c r="AC134"/>
      <c r="AF134"/>
      <c r="AG134"/>
      <c r="AH134"/>
      <c r="AI134"/>
      <c r="AJ134"/>
      <c r="AK134"/>
      <c r="AL134"/>
      <c r="AM134" s="25"/>
      <c r="AN134" s="25"/>
    </row>
    <row r="135" spans="1:47">
      <c r="A135" s="9">
        <f>1-0.11</f>
        <v>0.89</v>
      </c>
      <c r="B135" s="9">
        <v>0</v>
      </c>
      <c r="C135" s="9">
        <v>-34.973381293596503</v>
      </c>
      <c r="D135" s="9" t="s">
        <v>13</v>
      </c>
      <c r="E135" s="9" t="s">
        <v>1486</v>
      </c>
      <c r="F135" s="72" t="s">
        <v>5197</v>
      </c>
      <c r="G135" s="72" t="s">
        <v>5195</v>
      </c>
      <c r="H135" s="9" t="s">
        <v>10097</v>
      </c>
      <c r="I135" s="44" t="s">
        <v>10354</v>
      </c>
      <c r="J135" s="168"/>
      <c r="K135" s="9" t="s">
        <v>1106</v>
      </c>
      <c r="L135" s="9">
        <v>6</v>
      </c>
      <c r="M135" s="9">
        <v>0.11</v>
      </c>
      <c r="N135" s="10" t="s">
        <v>534</v>
      </c>
      <c r="O135" s="43" t="s">
        <v>535</v>
      </c>
      <c r="P135" s="165"/>
      <c r="Q135" s="165"/>
      <c r="R135" s="159"/>
      <c r="S135" s="154"/>
      <c r="T135" s="154"/>
      <c r="U135" s="154"/>
      <c r="V135" s="154"/>
      <c r="W135" s="154"/>
      <c r="X135" s="25"/>
      <c r="Y135"/>
      <c r="Z135"/>
      <c r="AA135"/>
      <c r="AB135"/>
      <c r="AC135"/>
      <c r="AF135"/>
      <c r="AG135"/>
      <c r="AH135"/>
      <c r="AI135"/>
      <c r="AJ135"/>
      <c r="AK135"/>
      <c r="AL135"/>
      <c r="AN135" s="15"/>
      <c r="AO135" s="25"/>
      <c r="AP135" s="25"/>
      <c r="AQ135" s="25"/>
      <c r="AR135" s="25"/>
      <c r="AS135" s="25"/>
      <c r="AT135" s="25"/>
    </row>
    <row r="136" spans="1:47">
      <c r="A136" s="9">
        <f>1-0.54</f>
        <v>0.45999999999999996</v>
      </c>
      <c r="B136" s="9">
        <v>0</v>
      </c>
      <c r="C136" s="9">
        <v>-472.39978787469101</v>
      </c>
      <c r="D136" s="9" t="s">
        <v>14</v>
      </c>
      <c r="E136" s="9" t="s">
        <v>1486</v>
      </c>
      <c r="F136" s="72" t="s">
        <v>5197</v>
      </c>
      <c r="G136" s="72" t="s">
        <v>5195</v>
      </c>
      <c r="H136" s="9" t="s">
        <v>10097</v>
      </c>
      <c r="I136" s="44" t="s">
        <v>10354</v>
      </c>
      <c r="J136" s="168"/>
      <c r="K136" s="9" t="s">
        <v>1106</v>
      </c>
      <c r="L136" s="9">
        <v>16</v>
      </c>
      <c r="M136" s="9">
        <v>0.54</v>
      </c>
      <c r="N136" s="10" t="s">
        <v>517</v>
      </c>
      <c r="O136" s="43" t="s">
        <v>518</v>
      </c>
      <c r="P136" s="166"/>
      <c r="Q136" s="166"/>
      <c r="R136" s="159"/>
      <c r="S136" s="154"/>
      <c r="T136" s="154"/>
      <c r="U136" s="154"/>
      <c r="V136" s="154"/>
      <c r="W136" s="154"/>
      <c r="X136" s="25"/>
    </row>
    <row r="137" spans="1:47">
      <c r="A137" s="3"/>
      <c r="B137" s="3"/>
      <c r="C137" s="3"/>
      <c r="D137" s="3"/>
      <c r="E137" s="3"/>
      <c r="F137" s="73"/>
      <c r="G137" s="73"/>
      <c r="H137" s="3"/>
      <c r="I137" s="3"/>
      <c r="J137" s="3"/>
      <c r="K137" s="3"/>
      <c r="L137" s="3"/>
      <c r="M137" s="3"/>
      <c r="N137" s="3"/>
      <c r="O137" s="27"/>
      <c r="P137" s="28"/>
      <c r="Q137" s="29"/>
      <c r="R137" s="41"/>
      <c r="S137" s="41"/>
      <c r="T137" s="41"/>
      <c r="U137" s="41"/>
      <c r="V137" s="41"/>
      <c r="W137" s="41"/>
      <c r="X137" s="25"/>
    </row>
    <row r="138" spans="1:47">
      <c r="Q138" s="25"/>
      <c r="R138" s="25"/>
      <c r="S138" s="25"/>
      <c r="T138" s="25"/>
      <c r="U138" s="25"/>
      <c r="V138" s="25"/>
      <c r="W138" s="25"/>
      <c r="X138" s="25"/>
      <c r="Y138"/>
      <c r="Z138"/>
      <c r="AA138"/>
      <c r="AB138"/>
      <c r="AC138"/>
      <c r="AF138"/>
      <c r="AG138"/>
      <c r="AH138"/>
      <c r="AI138"/>
      <c r="AJ138"/>
      <c r="AK138"/>
      <c r="AL138" s="6"/>
      <c r="AM138" s="25"/>
      <c r="AN138" s="25"/>
    </row>
    <row r="139" spans="1:47">
      <c r="X139" s="25"/>
      <c r="Y139" s="6"/>
      <c r="Z139"/>
      <c r="AA139"/>
      <c r="AB139"/>
      <c r="AC139"/>
      <c r="AF139"/>
      <c r="AG139"/>
      <c r="AH139"/>
      <c r="AI139"/>
      <c r="AJ139"/>
      <c r="AK139" s="6"/>
      <c r="AL139" s="6"/>
      <c r="AN139" s="25"/>
    </row>
    <row r="140" spans="1:47">
      <c r="X140" s="25"/>
      <c r="Y140"/>
      <c r="Z140"/>
      <c r="AA140"/>
      <c r="AB140"/>
      <c r="AC140"/>
      <c r="AF140"/>
      <c r="AG140"/>
      <c r="AH140"/>
      <c r="AI140"/>
      <c r="AJ140"/>
      <c r="AK140"/>
      <c r="AL140"/>
      <c r="AM140" s="25"/>
      <c r="AN140" s="25"/>
    </row>
    <row r="141" spans="1:47">
      <c r="X141" s="25"/>
      <c r="Y141"/>
      <c r="Z141"/>
      <c r="AA141"/>
      <c r="AB141"/>
      <c r="AC141"/>
      <c r="AF141"/>
      <c r="AG141"/>
      <c r="AH141"/>
      <c r="AI141"/>
      <c r="AJ141"/>
      <c r="AK141"/>
      <c r="AL141" s="6"/>
      <c r="AM141" s="25"/>
      <c r="AN141" s="25"/>
    </row>
    <row r="142" spans="1:47">
      <c r="X142" s="25"/>
      <c r="Y142"/>
      <c r="Z142"/>
      <c r="AA142"/>
      <c r="AB142"/>
      <c r="AC142"/>
      <c r="AF142"/>
      <c r="AG142"/>
      <c r="AH142"/>
      <c r="AI142"/>
      <c r="AJ142"/>
      <c r="AK142"/>
      <c r="AL142" s="6"/>
      <c r="AM142" s="25"/>
      <c r="AN142" s="25"/>
    </row>
    <row r="143" spans="1:47" ht="16" customHeight="1">
      <c r="Q143" s="25"/>
      <c r="R143" s="25"/>
      <c r="S143" s="25"/>
      <c r="T143" s="25"/>
      <c r="U143" s="25"/>
      <c r="V143" s="25"/>
      <c r="W143" s="25"/>
      <c r="X143" s="25"/>
      <c r="Y143"/>
      <c r="Z143"/>
      <c r="AA143"/>
      <c r="AB143"/>
      <c r="AC143"/>
      <c r="AF143"/>
      <c r="AG143"/>
      <c r="AH143"/>
      <c r="AI143"/>
      <c r="AJ143"/>
      <c r="AK143"/>
      <c r="AL143"/>
      <c r="AN143" s="26"/>
      <c r="AO143" s="30"/>
    </row>
    <row r="144" spans="1:47" ht="16" customHeight="1">
      <c r="Q144" s="25"/>
      <c r="R144" s="25"/>
      <c r="S144" s="25"/>
      <c r="T144" s="25"/>
      <c r="U144" s="25"/>
      <c r="V144" s="25"/>
      <c r="W144" s="25"/>
      <c r="X144" s="25"/>
      <c r="AN144"/>
    </row>
    <row r="145" spans="16:40">
      <c r="Q145" s="25"/>
      <c r="R145" s="25"/>
      <c r="S145" s="25"/>
      <c r="T145" s="25"/>
      <c r="U145" s="25"/>
      <c r="V145" s="25"/>
      <c r="W145" s="25"/>
      <c r="X145" s="25"/>
    </row>
    <row r="146" spans="16:40" ht="16" customHeight="1">
      <c r="X146" s="25"/>
    </row>
    <row r="147" spans="16:40" ht="16" customHeight="1">
      <c r="X147" s="25"/>
    </row>
    <row r="148" spans="16:40">
      <c r="X148" s="25"/>
    </row>
    <row r="149" spans="16:40" ht="16" customHeight="1">
      <c r="X149" s="25"/>
      <c r="AN149" s="25"/>
    </row>
    <row r="150" spans="16:40" ht="16" customHeight="1">
      <c r="X150" s="25"/>
      <c r="AN150" s="25"/>
    </row>
    <row r="151" spans="16:40">
      <c r="X151" s="25"/>
      <c r="AN151" s="25"/>
    </row>
    <row r="152" spans="16:40">
      <c r="Q152" s="25"/>
      <c r="R152" s="25"/>
      <c r="S152" s="25"/>
      <c r="T152" s="25"/>
      <c r="U152" s="25"/>
      <c r="V152" s="25"/>
      <c r="W152" s="25"/>
      <c r="X152" s="25"/>
      <c r="AN152" s="25"/>
    </row>
    <row r="153" spans="16:40">
      <c r="Q153" s="25"/>
      <c r="R153" s="25"/>
      <c r="S153" s="25"/>
      <c r="T153" s="25"/>
      <c r="U153" s="25"/>
      <c r="V153" s="25"/>
      <c r="W153" s="25"/>
      <c r="X153" s="25"/>
      <c r="AN153" s="25"/>
    </row>
    <row r="154" spans="16:40">
      <c r="Q154" s="25"/>
      <c r="R154" s="25"/>
      <c r="S154" s="25"/>
      <c r="T154" s="25"/>
      <c r="U154" s="25"/>
      <c r="V154" s="25"/>
      <c r="W154" s="25"/>
      <c r="X154" s="25"/>
    </row>
    <row r="155" spans="16:40">
      <c r="Q155" s="25"/>
      <c r="R155" s="25"/>
      <c r="S155" s="25"/>
      <c r="T155" s="25"/>
      <c r="U155" s="25"/>
      <c r="V155" s="25"/>
      <c r="W155" s="25"/>
      <c r="X155" s="25"/>
    </row>
    <row r="156" spans="16:40">
      <c r="Q156" s="25"/>
      <c r="R156" s="25"/>
      <c r="S156" s="25"/>
      <c r="T156" s="25"/>
      <c r="U156" s="25"/>
      <c r="V156" s="25"/>
      <c r="W156" s="25"/>
    </row>
    <row r="157" spans="16:40">
      <c r="Q157" s="25"/>
      <c r="R157" s="25"/>
      <c r="S157" s="25"/>
      <c r="T157" s="25"/>
      <c r="U157" s="25"/>
      <c r="V157" s="25"/>
      <c r="W157" s="25"/>
      <c r="X157" s="25"/>
    </row>
    <row r="158" spans="16:40">
      <c r="Q158" s="25"/>
      <c r="R158" s="25"/>
      <c r="S158" s="25"/>
      <c r="T158" s="25"/>
      <c r="U158" s="25"/>
      <c r="V158" s="25"/>
      <c r="W158" s="25"/>
      <c r="X158" s="25"/>
    </row>
    <row r="159" spans="16:40">
      <c r="W159" s="25"/>
      <c r="X159" s="25"/>
    </row>
    <row r="160" spans="16:40">
      <c r="P160" s="26"/>
      <c r="W160" s="25"/>
      <c r="X160" s="25"/>
    </row>
    <row r="161" spans="19:40">
      <c r="S161" s="25"/>
      <c r="T161" s="25"/>
      <c r="U161" s="25"/>
      <c r="V161" s="25"/>
      <c r="W161" s="25"/>
      <c r="AN161" s="25"/>
    </row>
    <row r="162" spans="19:40">
      <c r="X162" s="25"/>
      <c r="AN162" s="25"/>
    </row>
    <row r="163" spans="19:40">
      <c r="X163" s="25"/>
      <c r="AN163" s="25"/>
    </row>
    <row r="164" spans="19:40">
      <c r="W164" s="25"/>
      <c r="X164" s="25"/>
      <c r="AN164" s="25"/>
    </row>
    <row r="165" spans="19:40">
      <c r="S165" s="25"/>
      <c r="T165" s="25"/>
      <c r="U165" s="25"/>
      <c r="V165" s="25"/>
      <c r="X165" s="25"/>
      <c r="AN165" s="25"/>
    </row>
    <row r="166" spans="19:40">
      <c r="S166" s="25"/>
      <c r="T166" s="25"/>
      <c r="U166" s="25"/>
      <c r="V166" s="25"/>
      <c r="AN166" s="25"/>
    </row>
    <row r="167" spans="19:40">
      <c r="S167" s="25"/>
      <c r="T167" s="25"/>
      <c r="U167" s="25"/>
      <c r="V167" s="25"/>
      <c r="AN167" s="25"/>
    </row>
    <row r="168" spans="19:40">
      <c r="W168" s="25"/>
      <c r="X168" s="25"/>
      <c r="AN168" s="25"/>
    </row>
    <row r="169" spans="19:40">
      <c r="W169" s="25"/>
      <c r="AN169" s="25"/>
    </row>
    <row r="170" spans="19:40">
      <c r="W170" s="25"/>
      <c r="AN170" s="25"/>
    </row>
    <row r="173" spans="19:40">
      <c r="X173" s="25"/>
      <c r="AN173" s="25"/>
    </row>
    <row r="174" spans="19:40" ht="16" customHeight="1">
      <c r="S174" s="25"/>
      <c r="T174" s="25"/>
      <c r="U174" s="25"/>
      <c r="V174" s="25"/>
      <c r="X174" s="25"/>
      <c r="Y174" s="25"/>
      <c r="Z174" s="25"/>
      <c r="AA174" s="25"/>
      <c r="AB174" s="25"/>
      <c r="AC174" s="25"/>
      <c r="AD174" s="77"/>
      <c r="AE174" s="77"/>
      <c r="AF174" s="25"/>
      <c r="AG174" s="25"/>
      <c r="AH174" s="25"/>
      <c r="AI174" s="25"/>
      <c r="AJ174" s="25"/>
      <c r="AK174" s="25"/>
      <c r="AL174" s="25"/>
      <c r="AM174" s="25"/>
    </row>
    <row r="175" spans="19:40">
      <c r="S175" s="25"/>
      <c r="T175" s="25"/>
      <c r="U175" s="25"/>
      <c r="V175" s="25"/>
      <c r="X175" s="25"/>
      <c r="Y175" s="25"/>
      <c r="Z175" s="25"/>
      <c r="AA175" s="25"/>
      <c r="AB175" s="25"/>
      <c r="AC175" s="25"/>
      <c r="AD175" s="77"/>
      <c r="AE175" s="77"/>
      <c r="AF175" s="25"/>
      <c r="AG175" s="25"/>
      <c r="AH175" s="25"/>
      <c r="AI175" s="25"/>
      <c r="AJ175" s="25"/>
      <c r="AK175" s="25"/>
      <c r="AL175" s="25"/>
      <c r="AM175" s="25"/>
    </row>
    <row r="176" spans="19:40">
      <c r="S176" s="25"/>
      <c r="T176" s="25"/>
      <c r="U176" s="25"/>
      <c r="V176" s="25"/>
      <c r="X176" s="25"/>
      <c r="Y176" s="25"/>
      <c r="Z176" s="25"/>
      <c r="AA176" s="25"/>
      <c r="AB176" s="25"/>
      <c r="AC176" s="25"/>
      <c r="AD176" s="77"/>
      <c r="AE176" s="77"/>
      <c r="AF176" s="25"/>
      <c r="AG176" s="25"/>
      <c r="AH176" s="25"/>
      <c r="AI176" s="25"/>
      <c r="AJ176" s="25"/>
      <c r="AK176" s="25"/>
      <c r="AL176" s="25"/>
      <c r="AM176" s="25"/>
    </row>
    <row r="177" spans="19:40"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77"/>
      <c r="AE177" s="77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9:40">
      <c r="S178" s="25"/>
      <c r="T178" s="25"/>
      <c r="U178" s="25"/>
      <c r="V178" s="25"/>
      <c r="W178" s="25"/>
      <c r="AN178" s="25"/>
    </row>
    <row r="179" spans="19:40">
      <c r="W179" s="25"/>
      <c r="Y179" s="25"/>
      <c r="Z179" s="25"/>
      <c r="AA179" s="25"/>
      <c r="AB179" s="25"/>
      <c r="AC179" s="25"/>
      <c r="AD179" s="77"/>
      <c r="AE179" s="77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9:40">
      <c r="W180" s="25"/>
      <c r="Y180" s="25"/>
      <c r="Z180" s="25"/>
      <c r="AA180" s="25"/>
      <c r="AB180" s="25"/>
      <c r="AC180" s="25"/>
      <c r="AD180" s="77"/>
      <c r="AE180" s="77"/>
      <c r="AF180" s="25"/>
      <c r="AG180" s="25"/>
      <c r="AH180" s="25"/>
      <c r="AI180" s="25"/>
      <c r="AJ180" s="25"/>
      <c r="AK180" s="25"/>
      <c r="AL180" s="25"/>
      <c r="AM180" s="25"/>
    </row>
    <row r="181" spans="19:40">
      <c r="W181" s="25"/>
      <c r="Y181" s="25"/>
      <c r="Z181" s="25"/>
      <c r="AA181" s="25"/>
      <c r="AB181" s="25"/>
      <c r="AC181" s="25"/>
      <c r="AD181" s="77"/>
      <c r="AE181" s="77"/>
      <c r="AF181" s="25"/>
      <c r="AG181" s="25"/>
      <c r="AH181" s="25"/>
      <c r="AI181" s="25"/>
      <c r="AJ181" s="25"/>
      <c r="AK181" s="25"/>
      <c r="AL181" s="25"/>
      <c r="AM181" s="25"/>
    </row>
    <row r="182" spans="19:40">
      <c r="Y182" s="25"/>
      <c r="Z182" s="25"/>
      <c r="AA182" s="25"/>
      <c r="AB182" s="25"/>
      <c r="AC182" s="25"/>
      <c r="AD182" s="77"/>
      <c r="AE182" s="77"/>
      <c r="AF182" s="25"/>
      <c r="AG182" s="25"/>
      <c r="AH182" s="25"/>
      <c r="AI182" s="25"/>
      <c r="AJ182" s="25"/>
      <c r="AK182" s="25"/>
      <c r="AL182" s="25"/>
      <c r="AM182" s="25"/>
    </row>
    <row r="184" spans="19:40">
      <c r="Y184" s="25"/>
      <c r="Z184" s="25"/>
      <c r="AA184" s="25"/>
      <c r="AB184" s="25"/>
      <c r="AC184" s="25"/>
      <c r="AD184" s="77"/>
      <c r="AE184" s="77"/>
      <c r="AF184" s="25"/>
      <c r="AG184" s="25"/>
      <c r="AH184" s="25"/>
      <c r="AI184" s="25"/>
      <c r="AJ184" s="25"/>
      <c r="AK184" s="25"/>
      <c r="AL184" s="25"/>
      <c r="AM184" s="25"/>
    </row>
    <row r="185" spans="19:40">
      <c r="X185" s="25"/>
      <c r="Y185" s="25"/>
      <c r="Z185" s="25"/>
      <c r="AA185" s="25"/>
      <c r="AB185" s="25"/>
      <c r="AC185" s="25"/>
      <c r="AD185" s="77"/>
      <c r="AE185" s="77"/>
      <c r="AF185" s="25"/>
      <c r="AG185" s="25"/>
      <c r="AH185" s="25"/>
      <c r="AI185" s="25"/>
      <c r="AJ185" s="25"/>
      <c r="AK185" s="25"/>
      <c r="AL185" s="25"/>
      <c r="AM185" s="25"/>
    </row>
    <row r="186" spans="19:40">
      <c r="X186" s="25"/>
      <c r="Y186" s="25"/>
      <c r="Z186" s="25"/>
      <c r="AA186" s="25"/>
      <c r="AB186" s="25"/>
      <c r="AC186" s="25"/>
      <c r="AD186" s="77"/>
      <c r="AE186" s="77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9:40">
      <c r="X187" s="25"/>
      <c r="Y187" s="25"/>
      <c r="Z187" s="25"/>
      <c r="AA187" s="25"/>
      <c r="AB187" s="25"/>
      <c r="AC187" s="25"/>
      <c r="AD187" s="77"/>
      <c r="AE187" s="77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9:40">
      <c r="S188" s="25"/>
      <c r="T188" s="25"/>
      <c r="U188" s="25"/>
      <c r="V188" s="25"/>
      <c r="X188" s="25"/>
      <c r="AN188" s="25"/>
    </row>
    <row r="189" spans="19:40">
      <c r="X189" s="25"/>
      <c r="AN189" s="25"/>
    </row>
    <row r="190" spans="19:40">
      <c r="X190" s="25"/>
      <c r="Y190" s="25"/>
      <c r="Z190" s="25"/>
      <c r="AA190" s="25"/>
      <c r="AB190" s="25"/>
      <c r="AC190" s="25"/>
      <c r="AD190" s="77"/>
      <c r="AE190" s="77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9:40">
      <c r="S191" s="25"/>
      <c r="T191" s="25"/>
      <c r="U191" s="25"/>
      <c r="V191" s="25"/>
      <c r="W191" s="25"/>
      <c r="X191" s="25"/>
    </row>
    <row r="192" spans="19:40">
      <c r="S192" s="25"/>
      <c r="T192" s="25"/>
      <c r="U192" s="25"/>
      <c r="V192" s="25"/>
      <c r="X192" s="25"/>
    </row>
    <row r="193" spans="19:40">
      <c r="X193" s="25"/>
    </row>
    <row r="194" spans="19:40">
      <c r="W194" s="25"/>
      <c r="X194" s="25"/>
    </row>
    <row r="195" spans="19:40">
      <c r="W195" s="25"/>
      <c r="Y195" s="25"/>
      <c r="Z195" s="25"/>
      <c r="AA195" s="25"/>
      <c r="AB195" s="25"/>
      <c r="AC195" s="25"/>
      <c r="AD195" s="77"/>
      <c r="AE195" s="77"/>
      <c r="AF195" s="25"/>
      <c r="AG195" s="25"/>
      <c r="AH195" s="25"/>
      <c r="AI195" s="25"/>
      <c r="AJ195" s="25"/>
      <c r="AK195" s="25"/>
      <c r="AL195" s="25"/>
      <c r="AM195" s="25"/>
    </row>
    <row r="196" spans="19:40">
      <c r="Y196" s="25"/>
      <c r="Z196" s="25"/>
      <c r="AA196" s="25"/>
      <c r="AB196" s="25"/>
      <c r="AC196" s="25"/>
      <c r="AD196" s="77"/>
      <c r="AE196" s="77"/>
      <c r="AF196" s="25"/>
      <c r="AG196" s="25"/>
      <c r="AH196" s="25"/>
      <c r="AI196" s="25"/>
      <c r="AJ196" s="25"/>
      <c r="AK196" s="25"/>
      <c r="AL196" s="25"/>
      <c r="AM196" s="25"/>
    </row>
    <row r="197" spans="19:40">
      <c r="S197" s="25"/>
      <c r="T197" s="25"/>
      <c r="U197" s="25"/>
      <c r="V197" s="25"/>
      <c r="X197" s="25"/>
      <c r="Y197" s="25"/>
      <c r="Z197" s="25"/>
      <c r="AA197" s="25"/>
      <c r="AB197" s="25"/>
      <c r="AC197" s="25"/>
      <c r="AD197" s="77"/>
      <c r="AE197" s="77"/>
      <c r="AF197" s="25"/>
      <c r="AG197" s="25"/>
      <c r="AH197" s="25"/>
      <c r="AI197" s="25"/>
      <c r="AJ197" s="25"/>
      <c r="AK197" s="25"/>
      <c r="AL197" s="25"/>
      <c r="AM197" s="25"/>
    </row>
    <row r="198" spans="19:40">
      <c r="Y198" s="25"/>
      <c r="Z198" s="25"/>
      <c r="AA198" s="25"/>
      <c r="AB198" s="25"/>
      <c r="AC198" s="25"/>
      <c r="AD198" s="77"/>
      <c r="AE198" s="77"/>
      <c r="AF198" s="25"/>
      <c r="AG198" s="25"/>
      <c r="AH198" s="25"/>
      <c r="AI198" s="25"/>
      <c r="AJ198" s="25"/>
      <c r="AK198" s="25"/>
      <c r="AL198" s="25"/>
      <c r="AM198" s="25"/>
    </row>
    <row r="199" spans="19:40">
      <c r="Y199" s="25"/>
      <c r="Z199" s="25"/>
      <c r="AA199" s="25"/>
      <c r="AB199" s="25"/>
      <c r="AC199" s="25"/>
      <c r="AD199" s="77"/>
      <c r="AE199" s="77"/>
      <c r="AF199" s="25"/>
      <c r="AG199" s="25"/>
      <c r="AH199" s="25"/>
      <c r="AI199" s="25"/>
      <c r="AJ199" s="25"/>
      <c r="AK199" s="25"/>
      <c r="AL199" s="25"/>
      <c r="AM199" s="25"/>
    </row>
    <row r="200" spans="19:40">
      <c r="W200" s="25"/>
      <c r="AN200" s="25"/>
    </row>
    <row r="201" spans="19:40">
      <c r="X201" s="25"/>
      <c r="AN201" s="25"/>
    </row>
    <row r="202" spans="19:40">
      <c r="AN202" s="25"/>
    </row>
    <row r="203" spans="19:40">
      <c r="AN203" s="25"/>
    </row>
    <row r="207" spans="19:40">
      <c r="AH207" s="25"/>
    </row>
    <row r="208" spans="19:40">
      <c r="AH208" s="25"/>
    </row>
    <row r="209" spans="34:34">
      <c r="AH209" s="25"/>
    </row>
    <row r="210" spans="34:34">
      <c r="AH210" s="25"/>
    </row>
    <row r="211" spans="34:34">
      <c r="AH211" s="25"/>
    </row>
    <row r="212" spans="34:34">
      <c r="AH212" s="25"/>
    </row>
    <row r="213" spans="34:34">
      <c r="AH213" s="25"/>
    </row>
    <row r="214" spans="34:34" ht="16" customHeight="1">
      <c r="AH214" s="25"/>
    </row>
    <row r="215" spans="34:34">
      <c r="AH215" s="25"/>
    </row>
    <row r="216" spans="34:34">
      <c r="AH216" s="25"/>
    </row>
    <row r="219" spans="34:34">
      <c r="AH219" s="25"/>
    </row>
    <row r="223" spans="34:34">
      <c r="AH223" s="25"/>
    </row>
    <row r="224" spans="34:34">
      <c r="AH224" s="25"/>
    </row>
    <row r="225" spans="34:34">
      <c r="AH225" s="25"/>
    </row>
    <row r="232" spans="34:34">
      <c r="AH232" s="25"/>
    </row>
    <row r="233" spans="34:34">
      <c r="AH233" s="25"/>
    </row>
    <row r="234" spans="34:34">
      <c r="AH234" s="25"/>
    </row>
    <row r="235" spans="34:34">
      <c r="AH235" s="25"/>
    </row>
    <row r="236" spans="34:34">
      <c r="AH236" s="25"/>
    </row>
    <row r="246" spans="34:34">
      <c r="AH246" s="25"/>
    </row>
    <row r="247" spans="34:34">
      <c r="AH247" s="25"/>
    </row>
    <row r="248" spans="34:34">
      <c r="AH248" s="25"/>
    </row>
    <row r="249" spans="34:34">
      <c r="AH249" s="25"/>
    </row>
    <row r="250" spans="34:34">
      <c r="AH250" s="25"/>
    </row>
    <row r="255" spans="34:34">
      <c r="AH255" s="25"/>
    </row>
    <row r="260" spans="34:34">
      <c r="AH260" s="25"/>
    </row>
    <row r="261" spans="34:34">
      <c r="AH261" s="25"/>
    </row>
    <row r="262" spans="34:34">
      <c r="AH262" s="25"/>
    </row>
  </sheetData>
  <mergeCells count="739">
    <mergeCell ref="Q37:Q64"/>
    <mergeCell ref="Q66:Q99"/>
    <mergeCell ref="AS92:AS93"/>
    <mergeCell ref="AT92:AT93"/>
    <mergeCell ref="AH73:AH74"/>
    <mergeCell ref="AP73:AP74"/>
    <mergeCell ref="AQ73:AQ74"/>
    <mergeCell ref="AR73:AR74"/>
    <mergeCell ref="AS73:AS74"/>
    <mergeCell ref="AT73:AT74"/>
    <mergeCell ref="AN37:AN78"/>
    <mergeCell ref="AO37:AO78"/>
    <mergeCell ref="AN80:AN95"/>
    <mergeCell ref="AO80:AO95"/>
    <mergeCell ref="AO97:AO123"/>
    <mergeCell ref="AP92:AP93"/>
    <mergeCell ref="AQ92:AQ93"/>
    <mergeCell ref="AR92:AR93"/>
    <mergeCell ref="AH121:AH123"/>
    <mergeCell ref="AP121:AP123"/>
    <mergeCell ref="AH103:AH105"/>
    <mergeCell ref="AH106:AH108"/>
    <mergeCell ref="AP75:AP76"/>
    <mergeCell ref="AQ75:AQ76"/>
    <mergeCell ref="J30:J32"/>
    <mergeCell ref="R30:R32"/>
    <mergeCell ref="S30:S32"/>
    <mergeCell ref="T30:T32"/>
    <mergeCell ref="U30:U32"/>
    <mergeCell ref="V30:V32"/>
    <mergeCell ref="W30:W32"/>
    <mergeCell ref="P3:P35"/>
    <mergeCell ref="Q3:Q35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S21:S23"/>
    <mergeCell ref="T21:T23"/>
    <mergeCell ref="U21:U23"/>
    <mergeCell ref="V21:V23"/>
    <mergeCell ref="W21:W23"/>
    <mergeCell ref="R18:R20"/>
    <mergeCell ref="R131:R133"/>
    <mergeCell ref="S131:S133"/>
    <mergeCell ref="T131:T133"/>
    <mergeCell ref="U131:U133"/>
    <mergeCell ref="V131:V133"/>
    <mergeCell ref="W131:W133"/>
    <mergeCell ref="J125:J127"/>
    <mergeCell ref="R125:R127"/>
    <mergeCell ref="S125:S127"/>
    <mergeCell ref="T125:T127"/>
    <mergeCell ref="U125:U127"/>
    <mergeCell ref="V125:V127"/>
    <mergeCell ref="W125:W127"/>
    <mergeCell ref="J128:J130"/>
    <mergeCell ref="R128:R130"/>
    <mergeCell ref="S128:S130"/>
    <mergeCell ref="T128:T130"/>
    <mergeCell ref="U128:U130"/>
    <mergeCell ref="V128:V130"/>
    <mergeCell ref="W128:W130"/>
    <mergeCell ref="Q101:Q136"/>
    <mergeCell ref="T101:T103"/>
    <mergeCell ref="J134:J136"/>
    <mergeCell ref="R134:R136"/>
    <mergeCell ref="S134:S136"/>
    <mergeCell ref="T134:T136"/>
    <mergeCell ref="U134:U136"/>
    <mergeCell ref="V134:V136"/>
    <mergeCell ref="W134:W136"/>
    <mergeCell ref="J119:J121"/>
    <mergeCell ref="R119:R121"/>
    <mergeCell ref="S119:S121"/>
    <mergeCell ref="T119:T121"/>
    <mergeCell ref="U119:U121"/>
    <mergeCell ref="V119:V121"/>
    <mergeCell ref="W119:W121"/>
    <mergeCell ref="J122:J124"/>
    <mergeCell ref="R122:R124"/>
    <mergeCell ref="S122:S124"/>
    <mergeCell ref="T122:T124"/>
    <mergeCell ref="U122:U124"/>
    <mergeCell ref="V122:V124"/>
    <mergeCell ref="W122:W124"/>
    <mergeCell ref="P101:P136"/>
    <mergeCell ref="R101:R103"/>
    <mergeCell ref="J131:J133"/>
    <mergeCell ref="R110:R112"/>
    <mergeCell ref="J110:J112"/>
    <mergeCell ref="R98:R99"/>
    <mergeCell ref="S98:S99"/>
    <mergeCell ref="T98:T99"/>
    <mergeCell ref="U98:U99"/>
    <mergeCell ref="V98:V99"/>
    <mergeCell ref="W98:W99"/>
    <mergeCell ref="AH100:AH102"/>
    <mergeCell ref="S110:S112"/>
    <mergeCell ref="T110:T112"/>
    <mergeCell ref="U110:U112"/>
    <mergeCell ref="V110:V112"/>
    <mergeCell ref="W110:W112"/>
    <mergeCell ref="V101:V103"/>
    <mergeCell ref="W101:W103"/>
    <mergeCell ref="R104:R106"/>
    <mergeCell ref="S104:S106"/>
    <mergeCell ref="T104:T106"/>
    <mergeCell ref="U104:U106"/>
    <mergeCell ref="V104:V106"/>
    <mergeCell ref="W104:W106"/>
    <mergeCell ref="R107:R109"/>
    <mergeCell ref="U101:U103"/>
    <mergeCell ref="AN97:AN123"/>
    <mergeCell ref="AH112:AH114"/>
    <mergeCell ref="AH115:AH117"/>
    <mergeCell ref="AH118:AH120"/>
    <mergeCell ref="S107:S109"/>
    <mergeCell ref="T107:T109"/>
    <mergeCell ref="U107:U109"/>
    <mergeCell ref="V107:V109"/>
    <mergeCell ref="W107:W109"/>
    <mergeCell ref="AH109:AH111"/>
    <mergeCell ref="S101:S103"/>
    <mergeCell ref="T94:T95"/>
    <mergeCell ref="U94:U95"/>
    <mergeCell ref="V94:V95"/>
    <mergeCell ref="W94:W95"/>
    <mergeCell ref="J96:J97"/>
    <mergeCell ref="R96:R97"/>
    <mergeCell ref="S96:S97"/>
    <mergeCell ref="T96:T97"/>
    <mergeCell ref="U96:U97"/>
    <mergeCell ref="V96:V97"/>
    <mergeCell ref="W96:W97"/>
    <mergeCell ref="R94:R95"/>
    <mergeCell ref="S94:S95"/>
    <mergeCell ref="V37:V38"/>
    <mergeCell ref="W37:W38"/>
    <mergeCell ref="R47:R48"/>
    <mergeCell ref="S47:S48"/>
    <mergeCell ref="T47:T48"/>
    <mergeCell ref="U47:U48"/>
    <mergeCell ref="V47:V48"/>
    <mergeCell ref="W47:W48"/>
    <mergeCell ref="AH77:AH78"/>
    <mergeCell ref="R66:R67"/>
    <mergeCell ref="S66:S67"/>
    <mergeCell ref="T66:T67"/>
    <mergeCell ref="U66:U67"/>
    <mergeCell ref="V66:V67"/>
    <mergeCell ref="W66:W67"/>
    <mergeCell ref="R72:R73"/>
    <mergeCell ref="S72:S73"/>
    <mergeCell ref="T72:T73"/>
    <mergeCell ref="U72:U73"/>
    <mergeCell ref="V72:V73"/>
    <mergeCell ref="W72:W73"/>
    <mergeCell ref="R70:R71"/>
    <mergeCell ref="S70:S71"/>
    <mergeCell ref="T70:T71"/>
    <mergeCell ref="Y1:AU1"/>
    <mergeCell ref="A1:W1"/>
    <mergeCell ref="AH86:AH87"/>
    <mergeCell ref="AH88:AH89"/>
    <mergeCell ref="AH90:AH91"/>
    <mergeCell ref="AH94:AH95"/>
    <mergeCell ref="AH97:AH99"/>
    <mergeCell ref="AH65:AH66"/>
    <mergeCell ref="AH67:AH68"/>
    <mergeCell ref="AH69:AH70"/>
    <mergeCell ref="AH71:AH72"/>
    <mergeCell ref="AH80:AH81"/>
    <mergeCell ref="AH82:AH83"/>
    <mergeCell ref="AH84:AH85"/>
    <mergeCell ref="AH47:AH48"/>
    <mergeCell ref="AH49:AH50"/>
    <mergeCell ref="AH51:AH52"/>
    <mergeCell ref="AH53:AH54"/>
    <mergeCell ref="AH55:AH56"/>
    <mergeCell ref="AH57:AH58"/>
    <mergeCell ref="AH59:AH60"/>
    <mergeCell ref="AH61:AH62"/>
    <mergeCell ref="AH63:AH64"/>
    <mergeCell ref="AH3:AH5"/>
    <mergeCell ref="AH6:AH8"/>
    <mergeCell ref="AH9:AH11"/>
    <mergeCell ref="AH12:AH14"/>
    <mergeCell ref="AH15:AH17"/>
    <mergeCell ref="AH18:AH20"/>
    <mergeCell ref="AH21:AH23"/>
    <mergeCell ref="AH24:AH26"/>
    <mergeCell ref="AH27:AH29"/>
    <mergeCell ref="AH30:AH32"/>
    <mergeCell ref="AH33:AH35"/>
    <mergeCell ref="AH37:AH38"/>
    <mergeCell ref="AH39:AH40"/>
    <mergeCell ref="AH41:AH42"/>
    <mergeCell ref="AH43:AH44"/>
    <mergeCell ref="AH45:AH46"/>
    <mergeCell ref="J90:J91"/>
    <mergeCell ref="J92:J93"/>
    <mergeCell ref="J94:J95"/>
    <mergeCell ref="J53:J54"/>
    <mergeCell ref="J55:J56"/>
    <mergeCell ref="J57:J58"/>
    <mergeCell ref="J59:J60"/>
    <mergeCell ref="J61:J62"/>
    <mergeCell ref="J63:J64"/>
    <mergeCell ref="J70:J71"/>
    <mergeCell ref="J66:J67"/>
    <mergeCell ref="J33:J35"/>
    <mergeCell ref="J37:J38"/>
    <mergeCell ref="J39:J40"/>
    <mergeCell ref="J41:J42"/>
    <mergeCell ref="J43:J44"/>
    <mergeCell ref="J45:J46"/>
    <mergeCell ref="J47:J48"/>
    <mergeCell ref="J113:J115"/>
    <mergeCell ref="J116:J118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101:J103"/>
    <mergeCell ref="J98:J99"/>
    <mergeCell ref="T6:T8"/>
    <mergeCell ref="U6:U8"/>
    <mergeCell ref="V6:V8"/>
    <mergeCell ref="W6:W8"/>
    <mergeCell ref="V12:V14"/>
    <mergeCell ref="W12:W14"/>
    <mergeCell ref="R21:R23"/>
    <mergeCell ref="J104:J106"/>
    <mergeCell ref="J107:J109"/>
    <mergeCell ref="J68:J69"/>
    <mergeCell ref="R68:R69"/>
    <mergeCell ref="S68:S69"/>
    <mergeCell ref="T68:T69"/>
    <mergeCell ref="U68:U69"/>
    <mergeCell ref="V68:V69"/>
    <mergeCell ref="W68:W69"/>
    <mergeCell ref="P37:P64"/>
    <mergeCell ref="P66:P99"/>
    <mergeCell ref="J49:J50"/>
    <mergeCell ref="J51:J52"/>
    <mergeCell ref="R37:R38"/>
    <mergeCell ref="S37:S38"/>
    <mergeCell ref="T37:T38"/>
    <mergeCell ref="U37:U38"/>
    <mergeCell ref="W18:W20"/>
    <mergeCell ref="R15:R17"/>
    <mergeCell ref="S15:S17"/>
    <mergeCell ref="T15:T17"/>
    <mergeCell ref="U15:U17"/>
    <mergeCell ref="V15:V17"/>
    <mergeCell ref="W15:W17"/>
    <mergeCell ref="AW1:BK1"/>
    <mergeCell ref="AN3:AN35"/>
    <mergeCell ref="AO3:AO35"/>
    <mergeCell ref="R3:R5"/>
    <mergeCell ref="S3:S5"/>
    <mergeCell ref="T3:T5"/>
    <mergeCell ref="U3:U5"/>
    <mergeCell ref="V3:V5"/>
    <mergeCell ref="W3:W5"/>
    <mergeCell ref="R9:R11"/>
    <mergeCell ref="S9:S11"/>
    <mergeCell ref="T9:T11"/>
    <mergeCell ref="U9:U11"/>
    <mergeCell ref="V9:V11"/>
    <mergeCell ref="W9:W11"/>
    <mergeCell ref="R6:R8"/>
    <mergeCell ref="S6:S8"/>
    <mergeCell ref="R12:R14"/>
    <mergeCell ref="S12:S14"/>
    <mergeCell ref="T12:T14"/>
    <mergeCell ref="U12:U14"/>
    <mergeCell ref="R27:R29"/>
    <mergeCell ref="S27:S29"/>
    <mergeCell ref="T27:T29"/>
    <mergeCell ref="U27:U29"/>
    <mergeCell ref="V27:V29"/>
    <mergeCell ref="S18:S20"/>
    <mergeCell ref="T18:T20"/>
    <mergeCell ref="U18:U20"/>
    <mergeCell ref="V18:V20"/>
    <mergeCell ref="W27:W29"/>
    <mergeCell ref="R24:R26"/>
    <mergeCell ref="S24:S26"/>
    <mergeCell ref="T24:T26"/>
    <mergeCell ref="U24:U26"/>
    <mergeCell ref="V24:V26"/>
    <mergeCell ref="W24:W26"/>
    <mergeCell ref="R33:R35"/>
    <mergeCell ref="S33:S35"/>
    <mergeCell ref="T33:T35"/>
    <mergeCell ref="U33:U35"/>
    <mergeCell ref="V33:V35"/>
    <mergeCell ref="W33:W35"/>
    <mergeCell ref="W41:W42"/>
    <mergeCell ref="R43:R44"/>
    <mergeCell ref="S43:S44"/>
    <mergeCell ref="T43:T44"/>
    <mergeCell ref="U43:U44"/>
    <mergeCell ref="V43:V44"/>
    <mergeCell ref="W43:W44"/>
    <mergeCell ref="S39:S40"/>
    <mergeCell ref="T39:T40"/>
    <mergeCell ref="U39:U40"/>
    <mergeCell ref="V39:V40"/>
    <mergeCell ref="W39:W40"/>
    <mergeCell ref="R41:R42"/>
    <mergeCell ref="S41:S42"/>
    <mergeCell ref="T41:T42"/>
    <mergeCell ref="U41:U42"/>
    <mergeCell ref="V41:V42"/>
    <mergeCell ref="R39:R40"/>
    <mergeCell ref="R45:R46"/>
    <mergeCell ref="S45:S46"/>
    <mergeCell ref="T45:T46"/>
    <mergeCell ref="U45:U46"/>
    <mergeCell ref="V45:V46"/>
    <mergeCell ref="W45:W46"/>
    <mergeCell ref="R51:R52"/>
    <mergeCell ref="S51:S52"/>
    <mergeCell ref="T51:T52"/>
    <mergeCell ref="U51:U52"/>
    <mergeCell ref="V51:V52"/>
    <mergeCell ref="W51:W52"/>
    <mergeCell ref="R49:R50"/>
    <mergeCell ref="S49:S50"/>
    <mergeCell ref="T49:T50"/>
    <mergeCell ref="U49:U50"/>
    <mergeCell ref="V49:V50"/>
    <mergeCell ref="W49:W50"/>
    <mergeCell ref="R55:R56"/>
    <mergeCell ref="S55:S56"/>
    <mergeCell ref="T55:T56"/>
    <mergeCell ref="U55:U56"/>
    <mergeCell ref="V55:V56"/>
    <mergeCell ref="W55:W56"/>
    <mergeCell ref="R53:R54"/>
    <mergeCell ref="S53:S54"/>
    <mergeCell ref="T53:T54"/>
    <mergeCell ref="U53:U54"/>
    <mergeCell ref="V53:V54"/>
    <mergeCell ref="W53:W54"/>
    <mergeCell ref="R59:R60"/>
    <mergeCell ref="S59:S60"/>
    <mergeCell ref="T59:T60"/>
    <mergeCell ref="U59:U60"/>
    <mergeCell ref="V59:V60"/>
    <mergeCell ref="W59:W60"/>
    <mergeCell ref="R57:R58"/>
    <mergeCell ref="S57:S58"/>
    <mergeCell ref="T57:T58"/>
    <mergeCell ref="U57:U58"/>
    <mergeCell ref="V57:V58"/>
    <mergeCell ref="W57:W58"/>
    <mergeCell ref="R63:R64"/>
    <mergeCell ref="S63:S64"/>
    <mergeCell ref="T63:T64"/>
    <mergeCell ref="U63:U64"/>
    <mergeCell ref="V63:V64"/>
    <mergeCell ref="W63:W64"/>
    <mergeCell ref="R61:R62"/>
    <mergeCell ref="S61:S62"/>
    <mergeCell ref="T61:T62"/>
    <mergeCell ref="U61:U62"/>
    <mergeCell ref="V61:V62"/>
    <mergeCell ref="W61:W62"/>
    <mergeCell ref="V70:V71"/>
    <mergeCell ref="W70:W71"/>
    <mergeCell ref="R76:R77"/>
    <mergeCell ref="S76:S77"/>
    <mergeCell ref="T76:T77"/>
    <mergeCell ref="U76:U77"/>
    <mergeCell ref="V76:V77"/>
    <mergeCell ref="W76:W77"/>
    <mergeCell ref="R74:R75"/>
    <mergeCell ref="S74:S75"/>
    <mergeCell ref="T74:T75"/>
    <mergeCell ref="U74:U75"/>
    <mergeCell ref="V74:V75"/>
    <mergeCell ref="W74:W75"/>
    <mergeCell ref="U70:U71"/>
    <mergeCell ref="R80:R81"/>
    <mergeCell ref="S80:S81"/>
    <mergeCell ref="T80:T81"/>
    <mergeCell ref="U80:U81"/>
    <mergeCell ref="V80:V81"/>
    <mergeCell ref="W80:W81"/>
    <mergeCell ref="R78:R79"/>
    <mergeCell ref="S78:S79"/>
    <mergeCell ref="T78:T79"/>
    <mergeCell ref="U78:U79"/>
    <mergeCell ref="V78:V79"/>
    <mergeCell ref="W78:W79"/>
    <mergeCell ref="R84:R85"/>
    <mergeCell ref="S84:S85"/>
    <mergeCell ref="T84:T85"/>
    <mergeCell ref="U84:U85"/>
    <mergeCell ref="V84:V85"/>
    <mergeCell ref="W84:W85"/>
    <mergeCell ref="R82:R83"/>
    <mergeCell ref="S82:S83"/>
    <mergeCell ref="T82:T83"/>
    <mergeCell ref="U82:U83"/>
    <mergeCell ref="V82:V83"/>
    <mergeCell ref="W82:W83"/>
    <mergeCell ref="R88:R89"/>
    <mergeCell ref="S88:S89"/>
    <mergeCell ref="T88:T89"/>
    <mergeCell ref="U88:U89"/>
    <mergeCell ref="V88:V89"/>
    <mergeCell ref="W88:W89"/>
    <mergeCell ref="R86:R87"/>
    <mergeCell ref="S86:S87"/>
    <mergeCell ref="T86:T87"/>
    <mergeCell ref="U86:U87"/>
    <mergeCell ref="V86:V87"/>
    <mergeCell ref="W86:W87"/>
    <mergeCell ref="T90:T91"/>
    <mergeCell ref="U90:U91"/>
    <mergeCell ref="V90:V91"/>
    <mergeCell ref="W90:W91"/>
    <mergeCell ref="R92:R93"/>
    <mergeCell ref="S92:S93"/>
    <mergeCell ref="T92:T93"/>
    <mergeCell ref="U92:U93"/>
    <mergeCell ref="V92:V93"/>
    <mergeCell ref="W92:W93"/>
    <mergeCell ref="R90:R91"/>
    <mergeCell ref="S90:S91"/>
    <mergeCell ref="R113:R115"/>
    <mergeCell ref="S113:S115"/>
    <mergeCell ref="T113:T115"/>
    <mergeCell ref="U113:U115"/>
    <mergeCell ref="V113:V115"/>
    <mergeCell ref="W113:W115"/>
    <mergeCell ref="R116:R118"/>
    <mergeCell ref="S116:S118"/>
    <mergeCell ref="T116:T118"/>
    <mergeCell ref="U116:U118"/>
    <mergeCell ref="V116:V118"/>
    <mergeCell ref="W116:W118"/>
    <mergeCell ref="AP3:AP5"/>
    <mergeCell ref="AQ3:AQ5"/>
    <mergeCell ref="AR3:AR5"/>
    <mergeCell ref="AS3:AS5"/>
    <mergeCell ref="AT3:AT5"/>
    <mergeCell ref="AU3:AU5"/>
    <mergeCell ref="AP9:AP11"/>
    <mergeCell ref="AQ9:AQ11"/>
    <mergeCell ref="AR9:AR11"/>
    <mergeCell ref="AS9:AS11"/>
    <mergeCell ref="AT9:AT11"/>
    <mergeCell ref="AU9:AU11"/>
    <mergeCell ref="AP6:AP8"/>
    <mergeCell ref="AQ6:AQ8"/>
    <mergeCell ref="AR6:AR8"/>
    <mergeCell ref="AS6:AS8"/>
    <mergeCell ref="AT6:AT8"/>
    <mergeCell ref="AU6:AU8"/>
    <mergeCell ref="AP15:AP17"/>
    <mergeCell ref="AQ15:AQ17"/>
    <mergeCell ref="AR15:AR17"/>
    <mergeCell ref="AS15:AS17"/>
    <mergeCell ref="AT15:AT17"/>
    <mergeCell ref="AU15:AU17"/>
    <mergeCell ref="AP12:AP14"/>
    <mergeCell ref="AQ12:AQ14"/>
    <mergeCell ref="AR12:AR14"/>
    <mergeCell ref="AS12:AS14"/>
    <mergeCell ref="AT12:AT14"/>
    <mergeCell ref="AU12:AU14"/>
    <mergeCell ref="AP21:AP23"/>
    <mergeCell ref="AQ21:AQ23"/>
    <mergeCell ref="AR21:AR23"/>
    <mergeCell ref="AS21:AS23"/>
    <mergeCell ref="AT21:AT23"/>
    <mergeCell ref="AU21:AU23"/>
    <mergeCell ref="AP18:AP20"/>
    <mergeCell ref="AQ18:AQ20"/>
    <mergeCell ref="AR18:AR20"/>
    <mergeCell ref="AS18:AS20"/>
    <mergeCell ref="AT18:AT20"/>
    <mergeCell ref="AU18:AU20"/>
    <mergeCell ref="AP27:AP29"/>
    <mergeCell ref="AQ27:AQ29"/>
    <mergeCell ref="AR27:AR29"/>
    <mergeCell ref="AS27:AS29"/>
    <mergeCell ref="AT27:AT29"/>
    <mergeCell ref="AU27:AU29"/>
    <mergeCell ref="AP24:AP26"/>
    <mergeCell ref="AQ24:AQ26"/>
    <mergeCell ref="AR24:AR26"/>
    <mergeCell ref="AS24:AS26"/>
    <mergeCell ref="AT24:AT26"/>
    <mergeCell ref="AU24:AU26"/>
    <mergeCell ref="AP33:AP35"/>
    <mergeCell ref="AQ33:AQ35"/>
    <mergeCell ref="AR33:AR35"/>
    <mergeCell ref="AS33:AS35"/>
    <mergeCell ref="AT33:AT35"/>
    <mergeCell ref="AU33:AU35"/>
    <mergeCell ref="AP30:AP32"/>
    <mergeCell ref="AQ30:AQ32"/>
    <mergeCell ref="AR30:AR32"/>
    <mergeCell ref="AS30:AS32"/>
    <mergeCell ref="AT30:AT32"/>
    <mergeCell ref="AU30:AU32"/>
    <mergeCell ref="AP39:AP40"/>
    <mergeCell ref="AQ39:AQ40"/>
    <mergeCell ref="AR39:AR40"/>
    <mergeCell ref="AS39:AS40"/>
    <mergeCell ref="AT39:AT40"/>
    <mergeCell ref="AU39:AU40"/>
    <mergeCell ref="AP37:AP38"/>
    <mergeCell ref="AQ37:AQ38"/>
    <mergeCell ref="AR37:AR38"/>
    <mergeCell ref="AS37:AS38"/>
    <mergeCell ref="AT37:AT38"/>
    <mergeCell ref="AU37:AU38"/>
    <mergeCell ref="AP43:AP44"/>
    <mergeCell ref="AQ43:AQ44"/>
    <mergeCell ref="AR43:AR44"/>
    <mergeCell ref="AS43:AS44"/>
    <mergeCell ref="AT43:AT44"/>
    <mergeCell ref="AU43:AU44"/>
    <mergeCell ref="AP41:AP42"/>
    <mergeCell ref="AQ41:AQ42"/>
    <mergeCell ref="AR41:AR42"/>
    <mergeCell ref="AS41:AS42"/>
    <mergeCell ref="AT41:AT42"/>
    <mergeCell ref="AU41:AU42"/>
    <mergeCell ref="AP47:AP48"/>
    <mergeCell ref="AQ47:AQ48"/>
    <mergeCell ref="AR47:AR48"/>
    <mergeCell ref="AS47:AS48"/>
    <mergeCell ref="AT47:AT48"/>
    <mergeCell ref="AU47:AU48"/>
    <mergeCell ref="AP45:AP46"/>
    <mergeCell ref="AQ45:AQ46"/>
    <mergeCell ref="AR45:AR46"/>
    <mergeCell ref="AS45:AS46"/>
    <mergeCell ref="AT45:AT46"/>
    <mergeCell ref="AU45:AU46"/>
    <mergeCell ref="AP51:AP52"/>
    <mergeCell ref="AQ51:AQ52"/>
    <mergeCell ref="AR51:AR52"/>
    <mergeCell ref="AS51:AS52"/>
    <mergeCell ref="AT51:AT52"/>
    <mergeCell ref="AU51:AU52"/>
    <mergeCell ref="AP49:AP50"/>
    <mergeCell ref="AQ49:AQ50"/>
    <mergeCell ref="AR49:AR50"/>
    <mergeCell ref="AS49:AS50"/>
    <mergeCell ref="AT49:AT50"/>
    <mergeCell ref="AU49:AU50"/>
    <mergeCell ref="AP55:AP56"/>
    <mergeCell ref="AQ55:AQ56"/>
    <mergeCell ref="AR55:AR56"/>
    <mergeCell ref="AS55:AS56"/>
    <mergeCell ref="AT55:AT56"/>
    <mergeCell ref="AU55:AU56"/>
    <mergeCell ref="AP53:AP54"/>
    <mergeCell ref="AQ53:AQ54"/>
    <mergeCell ref="AR53:AR54"/>
    <mergeCell ref="AS53:AS54"/>
    <mergeCell ref="AT53:AT54"/>
    <mergeCell ref="AU53:AU54"/>
    <mergeCell ref="AP59:AP60"/>
    <mergeCell ref="AQ59:AQ60"/>
    <mergeCell ref="AR59:AR60"/>
    <mergeCell ref="AS59:AS60"/>
    <mergeCell ref="AT59:AT60"/>
    <mergeCell ref="AU59:AU60"/>
    <mergeCell ref="AP57:AP58"/>
    <mergeCell ref="AQ57:AQ58"/>
    <mergeCell ref="AR57:AR58"/>
    <mergeCell ref="AS57:AS58"/>
    <mergeCell ref="AT57:AT58"/>
    <mergeCell ref="AU57:AU58"/>
    <mergeCell ref="AP63:AP64"/>
    <mergeCell ref="AQ63:AQ64"/>
    <mergeCell ref="AR63:AR64"/>
    <mergeCell ref="AS63:AS64"/>
    <mergeCell ref="AT63:AT64"/>
    <mergeCell ref="AU63:AU64"/>
    <mergeCell ref="AP61:AP62"/>
    <mergeCell ref="AQ61:AQ62"/>
    <mergeCell ref="AR61:AR62"/>
    <mergeCell ref="AS61:AS62"/>
    <mergeCell ref="AT61:AT62"/>
    <mergeCell ref="AU61:AU62"/>
    <mergeCell ref="AP67:AP68"/>
    <mergeCell ref="AQ67:AQ68"/>
    <mergeCell ref="AR67:AR68"/>
    <mergeCell ref="AS67:AS68"/>
    <mergeCell ref="AT67:AT68"/>
    <mergeCell ref="AU67:AU68"/>
    <mergeCell ref="AP65:AP66"/>
    <mergeCell ref="AQ65:AQ66"/>
    <mergeCell ref="AR65:AR66"/>
    <mergeCell ref="AS65:AS66"/>
    <mergeCell ref="AT65:AT66"/>
    <mergeCell ref="AU65:AU66"/>
    <mergeCell ref="AP71:AP72"/>
    <mergeCell ref="AQ71:AQ72"/>
    <mergeCell ref="AR71:AR72"/>
    <mergeCell ref="AS71:AS72"/>
    <mergeCell ref="AT71:AT72"/>
    <mergeCell ref="AU71:AU72"/>
    <mergeCell ref="AP69:AP70"/>
    <mergeCell ref="AQ69:AQ70"/>
    <mergeCell ref="AR69:AR70"/>
    <mergeCell ref="AS69:AS70"/>
    <mergeCell ref="AT69:AT70"/>
    <mergeCell ref="AU69:AU70"/>
    <mergeCell ref="AU73:AU74"/>
    <mergeCell ref="AU77:AU78"/>
    <mergeCell ref="AU75:AU76"/>
    <mergeCell ref="AP82:AP83"/>
    <mergeCell ref="AQ82:AQ83"/>
    <mergeCell ref="AR82:AR83"/>
    <mergeCell ref="AS82:AS83"/>
    <mergeCell ref="AT82:AT83"/>
    <mergeCell ref="AU82:AU83"/>
    <mergeCell ref="AP80:AP81"/>
    <mergeCell ref="AQ80:AQ81"/>
    <mergeCell ref="AR80:AR81"/>
    <mergeCell ref="AS80:AS81"/>
    <mergeCell ref="AT80:AT81"/>
    <mergeCell ref="AU80:AU81"/>
    <mergeCell ref="AS75:AS76"/>
    <mergeCell ref="AT75:AT76"/>
    <mergeCell ref="AP77:AP78"/>
    <mergeCell ref="AQ77:AQ78"/>
    <mergeCell ref="AR77:AR78"/>
    <mergeCell ref="AS77:AS78"/>
    <mergeCell ref="AT77:AT78"/>
    <mergeCell ref="AR75:AR76"/>
    <mergeCell ref="AP86:AP87"/>
    <mergeCell ref="AQ86:AQ87"/>
    <mergeCell ref="AR86:AR87"/>
    <mergeCell ref="AS86:AS87"/>
    <mergeCell ref="AT86:AT87"/>
    <mergeCell ref="AU86:AU87"/>
    <mergeCell ref="AP84:AP85"/>
    <mergeCell ref="AQ84:AQ85"/>
    <mergeCell ref="AR84:AR85"/>
    <mergeCell ref="AS84:AS85"/>
    <mergeCell ref="AT84:AT85"/>
    <mergeCell ref="AU84:AU85"/>
    <mergeCell ref="AP90:AP91"/>
    <mergeCell ref="AQ90:AQ91"/>
    <mergeCell ref="AR90:AR91"/>
    <mergeCell ref="AS90:AS91"/>
    <mergeCell ref="AT90:AT91"/>
    <mergeCell ref="AU90:AU91"/>
    <mergeCell ref="AP88:AP89"/>
    <mergeCell ref="AQ88:AQ89"/>
    <mergeCell ref="AR88:AR89"/>
    <mergeCell ref="AS88:AS89"/>
    <mergeCell ref="AT88:AT89"/>
    <mergeCell ref="AU88:AU89"/>
    <mergeCell ref="AU92:AU93"/>
    <mergeCell ref="AP94:AP95"/>
    <mergeCell ref="AQ94:AQ95"/>
    <mergeCell ref="AR94:AR95"/>
    <mergeCell ref="AS94:AS95"/>
    <mergeCell ref="AT94:AT95"/>
    <mergeCell ref="AU94:AU95"/>
    <mergeCell ref="AP97:AP99"/>
    <mergeCell ref="AQ97:AQ99"/>
    <mergeCell ref="AR97:AR99"/>
    <mergeCell ref="AS97:AS99"/>
    <mergeCell ref="AT97:AT99"/>
    <mergeCell ref="AU97:AU99"/>
    <mergeCell ref="AQ100:AQ102"/>
    <mergeCell ref="AR100:AR102"/>
    <mergeCell ref="AS100:AS102"/>
    <mergeCell ref="AT100:AT102"/>
    <mergeCell ref="AU100:AU102"/>
    <mergeCell ref="AP103:AP105"/>
    <mergeCell ref="AQ103:AQ105"/>
    <mergeCell ref="AR103:AR105"/>
    <mergeCell ref="AS103:AS105"/>
    <mergeCell ref="AT103:AT105"/>
    <mergeCell ref="AU103:AU105"/>
    <mergeCell ref="AP100:AP102"/>
    <mergeCell ref="AP106:AP108"/>
    <mergeCell ref="AQ106:AQ108"/>
    <mergeCell ref="AR106:AR108"/>
    <mergeCell ref="AS106:AS108"/>
    <mergeCell ref="AT106:AT108"/>
    <mergeCell ref="AU106:AU108"/>
    <mergeCell ref="AP109:AP111"/>
    <mergeCell ref="AQ109:AQ111"/>
    <mergeCell ref="AR109:AR111"/>
    <mergeCell ref="AS109:AS111"/>
    <mergeCell ref="AT109:AT111"/>
    <mergeCell ref="AU109:AU111"/>
    <mergeCell ref="AH92:AH93"/>
    <mergeCell ref="AP118:AP120"/>
    <mergeCell ref="AQ118:AQ120"/>
    <mergeCell ref="AR118:AR120"/>
    <mergeCell ref="AS118:AS120"/>
    <mergeCell ref="AT118:AT120"/>
    <mergeCell ref="AU118:AU120"/>
    <mergeCell ref="AQ121:AQ123"/>
    <mergeCell ref="AR121:AR123"/>
    <mergeCell ref="AS121:AS123"/>
    <mergeCell ref="AT121:AT123"/>
    <mergeCell ref="AU121:AU123"/>
    <mergeCell ref="AP112:AP114"/>
    <mergeCell ref="AQ112:AQ114"/>
    <mergeCell ref="AR112:AR114"/>
    <mergeCell ref="AS112:AS114"/>
    <mergeCell ref="AT112:AT114"/>
    <mergeCell ref="AU112:AU114"/>
    <mergeCell ref="AP115:AP117"/>
    <mergeCell ref="AQ115:AQ117"/>
    <mergeCell ref="AR115:AR117"/>
    <mergeCell ref="AS115:AS117"/>
    <mergeCell ref="AT115:AT117"/>
    <mergeCell ref="AU115:AU1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5FAF-3784-2E40-BA39-283394F61ACF}">
  <dimension ref="A1:BS158"/>
  <sheetViews>
    <sheetView topLeftCell="W23" zoomScale="56" workbookViewId="0">
      <selection activeCell="AN59" sqref="AN59"/>
    </sheetView>
  </sheetViews>
  <sheetFormatPr baseColWidth="10" defaultColWidth="10.83203125" defaultRowHeight="16"/>
  <cols>
    <col min="1" max="3" width="10.83203125" style="31"/>
    <col min="4" max="5" width="10.83203125" style="18"/>
    <col min="6" max="7" width="10.83203125" style="7"/>
    <col min="8" max="9" width="28" style="18" customWidth="1"/>
    <col min="10" max="10" width="16.5" style="18" customWidth="1"/>
    <col min="11" max="11" width="12.1640625" style="18" customWidth="1"/>
    <col min="12" max="13" width="10.83203125" style="31"/>
    <col min="14" max="14" width="10.83203125" style="18"/>
    <col min="15" max="15" width="26.6640625" style="18" customWidth="1"/>
    <col min="16" max="16" width="15" style="18" customWidth="1"/>
    <col min="17" max="17" width="10.83203125" style="18"/>
    <col min="18" max="18" width="15.5" style="18" customWidth="1"/>
    <col min="19" max="19" width="15.1640625" style="18" customWidth="1"/>
    <col min="20" max="20" width="15.6640625" style="18" customWidth="1"/>
    <col min="21" max="21" width="14.1640625" style="18" customWidth="1"/>
    <col min="22" max="22" width="15.5" style="18" customWidth="1"/>
    <col min="23" max="23" width="20" style="18" customWidth="1"/>
    <col min="24" max="24" width="6.33203125" style="18" customWidth="1"/>
    <col min="25" max="25" width="10.83203125" style="7"/>
    <col min="26" max="28" width="10.83203125" style="18"/>
    <col min="29" max="29" width="12" style="18" bestFit="1" customWidth="1"/>
    <col min="30" max="31" width="12" style="7" customWidth="1"/>
    <col min="32" max="32" width="25.5" style="18" customWidth="1"/>
    <col min="33" max="33" width="23.83203125" style="18" customWidth="1"/>
    <col min="34" max="34" width="17.1640625" style="18" customWidth="1"/>
    <col min="35" max="39" width="10.83203125" style="18"/>
    <col min="40" max="40" width="12.1640625" style="18" customWidth="1"/>
    <col min="41" max="41" width="10.83203125" style="18"/>
    <col min="42" max="42" width="17.5" style="18" customWidth="1"/>
    <col min="43" max="43" width="14.6640625" style="18" bestFit="1" customWidth="1"/>
    <col min="44" max="44" width="15" style="18" bestFit="1" customWidth="1"/>
    <col min="45" max="45" width="14.6640625" style="18" bestFit="1" customWidth="1"/>
    <col min="46" max="46" width="15" style="18" bestFit="1" customWidth="1"/>
    <col min="47" max="47" width="23" style="18" bestFit="1" customWidth="1"/>
    <col min="48" max="54" width="10.83203125" style="18"/>
    <col min="55" max="56" width="10.83203125" style="7"/>
    <col min="57" max="58" width="21.83203125" style="18" customWidth="1"/>
    <col min="59" max="16384" width="10.83203125" style="18"/>
  </cols>
  <sheetData>
    <row r="1" spans="1:71">
      <c r="A1" s="207" t="s">
        <v>89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4502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</row>
    <row r="2" spans="1:71" s="24" customFormat="1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10355</v>
      </c>
      <c r="H2" s="22" t="s">
        <v>9950</v>
      </c>
      <c r="I2" s="22" t="s">
        <v>10352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71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10355</v>
      </c>
      <c r="AF2" s="22" t="s">
        <v>9950</v>
      </c>
      <c r="AG2" s="22" t="s">
        <v>10352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71" t="s">
        <v>10110</v>
      </c>
      <c r="BD2" s="71" t="s">
        <v>10355</v>
      </c>
      <c r="BE2" s="22" t="s">
        <v>9950</v>
      </c>
      <c r="BF2" s="22"/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 ht="16" customHeight="1">
      <c r="A3" s="31">
        <v>0.01</v>
      </c>
      <c r="B3" s="31">
        <v>0</v>
      </c>
      <c r="C3" s="31">
        <v>-37.478493345033598</v>
      </c>
      <c r="D3" s="18" t="s">
        <v>10</v>
      </c>
      <c r="E3" s="18" t="s">
        <v>1660</v>
      </c>
      <c r="F3" s="7" t="s">
        <v>5195</v>
      </c>
      <c r="G3" s="7" t="s">
        <v>5197</v>
      </c>
      <c r="H3" s="18" t="s">
        <v>10112</v>
      </c>
      <c r="I3" s="18" t="s">
        <v>10353</v>
      </c>
      <c r="J3" s="159" t="s">
        <v>4724</v>
      </c>
      <c r="K3" s="18" t="s">
        <v>1655</v>
      </c>
      <c r="L3" s="31">
        <v>5</v>
      </c>
      <c r="M3" s="31">
        <v>0.01</v>
      </c>
      <c r="N3" s="25" t="s">
        <v>758</v>
      </c>
      <c r="O3" s="25" t="s">
        <v>759</v>
      </c>
      <c r="P3" s="158" t="s">
        <v>78</v>
      </c>
      <c r="Q3" s="153">
        <v>3</v>
      </c>
      <c r="R3" s="158" t="s">
        <v>4568</v>
      </c>
      <c r="S3" s="153" t="s">
        <v>4454</v>
      </c>
      <c r="T3" s="153" t="s">
        <v>4507</v>
      </c>
      <c r="U3" s="153" t="s">
        <v>4483</v>
      </c>
      <c r="V3" s="153" t="s">
        <v>4483</v>
      </c>
      <c r="W3" s="153"/>
      <c r="Y3" s="77">
        <v>0.35</v>
      </c>
      <c r="Z3" s="18">
        <v>0</v>
      </c>
      <c r="AA3" s="18">
        <v>-193.739248061936</v>
      </c>
      <c r="AB3" s="18" t="s">
        <v>10</v>
      </c>
      <c r="AC3" s="18" t="s">
        <v>1664</v>
      </c>
      <c r="AD3" s="7" t="s">
        <v>5197</v>
      </c>
      <c r="AE3" s="7" t="s">
        <v>5195</v>
      </c>
      <c r="AF3" s="18" t="s">
        <v>10136</v>
      </c>
      <c r="AH3" s="158" t="s">
        <v>4753</v>
      </c>
      <c r="AI3" s="18" t="s">
        <v>1655</v>
      </c>
      <c r="AJ3" s="18">
        <v>6</v>
      </c>
      <c r="AK3" s="25" t="s">
        <v>773</v>
      </c>
      <c r="AL3" s="25" t="s">
        <v>776</v>
      </c>
      <c r="AM3" s="25" t="s">
        <v>777</v>
      </c>
      <c r="AN3" s="164" t="s">
        <v>79</v>
      </c>
      <c r="AO3" s="153">
        <v>6</v>
      </c>
      <c r="AP3" s="158" t="s">
        <v>4568</v>
      </c>
      <c r="AQ3" s="156" t="s">
        <v>4448</v>
      </c>
      <c r="AR3" s="156" t="s">
        <v>4448</v>
      </c>
      <c r="AS3" s="156" t="s">
        <v>4448</v>
      </c>
      <c r="AT3" s="156" t="s">
        <v>4523</v>
      </c>
      <c r="AU3" s="156"/>
      <c r="AX3" s="19">
        <v>0</v>
      </c>
      <c r="AY3" s="19">
        <v>0</v>
      </c>
      <c r="AZ3" s="19">
        <v>-1.87941280460476</v>
      </c>
      <c r="BA3" s="19" t="s">
        <v>10</v>
      </c>
      <c r="BB3" s="19" t="s">
        <v>1832</v>
      </c>
      <c r="BC3" s="67" t="s">
        <v>5197</v>
      </c>
      <c r="BD3" s="67" t="s">
        <v>5196</v>
      </c>
      <c r="BE3" s="19" t="s">
        <v>10151</v>
      </c>
      <c r="BF3" s="19"/>
      <c r="BG3" s="19" t="s">
        <v>1655</v>
      </c>
      <c r="BH3" s="19">
        <v>7</v>
      </c>
      <c r="BI3" s="19">
        <v>0</v>
      </c>
      <c r="BJ3" s="19">
        <v>0</v>
      </c>
      <c r="BK3" s="32" t="s">
        <v>214</v>
      </c>
      <c r="BL3" s="19"/>
    </row>
    <row r="4" spans="1:71">
      <c r="A4" s="31">
        <v>0.08</v>
      </c>
      <c r="B4" s="31">
        <v>0</v>
      </c>
      <c r="C4" s="31">
        <v>-53.015455433945299</v>
      </c>
      <c r="D4" s="18" t="s">
        <v>13</v>
      </c>
      <c r="E4" s="18" t="s">
        <v>1660</v>
      </c>
      <c r="F4" s="7" t="s">
        <v>5195</v>
      </c>
      <c r="G4" s="7" t="s">
        <v>5197</v>
      </c>
      <c r="H4" s="18" t="s">
        <v>10112</v>
      </c>
      <c r="I4" s="18" t="s">
        <v>10353</v>
      </c>
      <c r="J4" s="159"/>
      <c r="K4" s="18" t="s">
        <v>1655</v>
      </c>
      <c r="L4" s="31">
        <v>5</v>
      </c>
      <c r="M4" s="31">
        <v>0.08</v>
      </c>
      <c r="N4" s="18">
        <v>6.9873875802577102E-3</v>
      </c>
      <c r="O4" s="18">
        <v>0.51797788283760904</v>
      </c>
      <c r="P4" s="159"/>
      <c r="Q4" s="154"/>
      <c r="R4" s="159"/>
      <c r="S4" s="154"/>
      <c r="T4" s="154"/>
      <c r="U4" s="154"/>
      <c r="V4" s="154"/>
      <c r="W4" s="154"/>
      <c r="Y4" s="7">
        <v>0.33</v>
      </c>
      <c r="Z4" s="18">
        <v>0</v>
      </c>
      <c r="AA4" s="18">
        <v>-74.062432456051297</v>
      </c>
      <c r="AB4" s="18" t="s">
        <v>13</v>
      </c>
      <c r="AC4" s="18" t="s">
        <v>1664</v>
      </c>
      <c r="AD4" s="7" t="s">
        <v>5197</v>
      </c>
      <c r="AE4" s="7" t="s">
        <v>5195</v>
      </c>
      <c r="AF4" s="18" t="s">
        <v>10136</v>
      </c>
      <c r="AH4" s="159"/>
      <c r="AI4" s="18" t="s">
        <v>1655</v>
      </c>
      <c r="AJ4" s="18">
        <v>5</v>
      </c>
      <c r="AK4" s="18">
        <v>0.33</v>
      </c>
      <c r="AL4" s="18">
        <v>8.5240502451157801E-2</v>
      </c>
      <c r="AM4" s="25" t="s">
        <v>1392</v>
      </c>
      <c r="AN4" s="165"/>
      <c r="AO4" s="154"/>
      <c r="AP4" s="159"/>
      <c r="AQ4" s="185"/>
      <c r="AR4" s="185"/>
      <c r="AS4" s="185"/>
      <c r="AT4" s="185"/>
      <c r="AU4" s="185"/>
      <c r="AX4" s="18">
        <v>0</v>
      </c>
      <c r="AY4" s="18">
        <v>0</v>
      </c>
      <c r="AZ4" s="18">
        <v>-1.1155872797386599</v>
      </c>
      <c r="BA4" s="18" t="s">
        <v>13</v>
      </c>
      <c r="BB4" s="18" t="s">
        <v>1832</v>
      </c>
      <c r="BC4" s="67" t="s">
        <v>5197</v>
      </c>
      <c r="BD4" s="67" t="s">
        <v>5196</v>
      </c>
      <c r="BE4" s="19" t="s">
        <v>10151</v>
      </c>
      <c r="BF4" s="19"/>
      <c r="BG4" s="18" t="s">
        <v>1655</v>
      </c>
      <c r="BH4" s="18">
        <v>7</v>
      </c>
      <c r="BI4" s="18">
        <v>0</v>
      </c>
      <c r="BJ4" s="18">
        <v>0</v>
      </c>
      <c r="BK4" s="25" t="s">
        <v>214</v>
      </c>
    </row>
    <row r="5" spans="1:71">
      <c r="A5" s="31">
        <v>0.28000000000000003</v>
      </c>
      <c r="B5" s="31">
        <v>0</v>
      </c>
      <c r="C5" s="31">
        <v>-735.80404470086398</v>
      </c>
      <c r="D5" s="18" t="s">
        <v>14</v>
      </c>
      <c r="E5" s="18" t="s">
        <v>1660</v>
      </c>
      <c r="F5" s="7" t="s">
        <v>5195</v>
      </c>
      <c r="G5" s="7" t="s">
        <v>5197</v>
      </c>
      <c r="H5" s="18" t="s">
        <v>10112</v>
      </c>
      <c r="I5" s="18" t="s">
        <v>10353</v>
      </c>
      <c r="J5" s="159"/>
      <c r="K5" s="18" t="s">
        <v>1655</v>
      </c>
      <c r="L5" s="31">
        <v>16</v>
      </c>
      <c r="M5" s="31">
        <v>0.28000000000000003</v>
      </c>
      <c r="N5" s="25" t="s">
        <v>280</v>
      </c>
      <c r="O5" s="25" t="s">
        <v>281</v>
      </c>
      <c r="P5" s="159"/>
      <c r="Q5" s="154"/>
      <c r="R5" s="159"/>
      <c r="S5" s="154"/>
      <c r="T5" s="154"/>
      <c r="U5" s="154"/>
      <c r="V5" s="154"/>
      <c r="W5" s="154"/>
      <c r="Y5" s="7">
        <v>0.28000000000000003</v>
      </c>
      <c r="Z5" s="18">
        <v>0</v>
      </c>
      <c r="AA5" s="18">
        <v>-642.91996343972505</v>
      </c>
      <c r="AB5" s="18" t="s">
        <v>14</v>
      </c>
      <c r="AC5" s="18" t="s">
        <v>1664</v>
      </c>
      <c r="AD5" s="7" t="s">
        <v>5197</v>
      </c>
      <c r="AE5" s="7" t="s">
        <v>5195</v>
      </c>
      <c r="AF5" s="18" t="s">
        <v>10136</v>
      </c>
      <c r="AH5" s="159"/>
      <c r="AI5" s="18" t="s">
        <v>1655</v>
      </c>
      <c r="AJ5" s="18">
        <v>16</v>
      </c>
      <c r="AK5" s="18">
        <v>0.28000000000000003</v>
      </c>
      <c r="AL5" s="25" t="s">
        <v>280</v>
      </c>
      <c r="AM5" s="25" t="s">
        <v>281</v>
      </c>
      <c r="AN5" s="165"/>
      <c r="AO5" s="154"/>
      <c r="AP5" s="159"/>
      <c r="AQ5" s="185"/>
      <c r="AR5" s="185"/>
      <c r="AS5" s="185"/>
      <c r="AT5" s="185"/>
      <c r="AU5" s="185"/>
      <c r="AX5" s="18">
        <v>0</v>
      </c>
      <c r="AY5" s="18">
        <v>0</v>
      </c>
      <c r="AZ5" s="18">
        <v>-4.78395986626668</v>
      </c>
      <c r="BA5" s="18" t="s">
        <v>14</v>
      </c>
      <c r="BB5" s="18" t="s">
        <v>1832</v>
      </c>
      <c r="BC5" s="67" t="s">
        <v>5197</v>
      </c>
      <c r="BD5" s="67" t="s">
        <v>5196</v>
      </c>
      <c r="BE5" s="19" t="s">
        <v>10151</v>
      </c>
      <c r="BF5" s="19"/>
      <c r="BG5" s="18" t="s">
        <v>1655</v>
      </c>
      <c r="BH5" s="18">
        <v>16</v>
      </c>
      <c r="BI5" s="18">
        <v>0</v>
      </c>
      <c r="BJ5" s="18">
        <v>0</v>
      </c>
      <c r="BK5" s="25" t="s">
        <v>140</v>
      </c>
    </row>
    <row r="6" spans="1:71">
      <c r="A6" s="31">
        <v>0</v>
      </c>
      <c r="B6" s="31">
        <v>0</v>
      </c>
      <c r="C6" s="31">
        <v>-11.884787891549699</v>
      </c>
      <c r="D6" s="18" t="s">
        <v>10</v>
      </c>
      <c r="E6" s="18" t="s">
        <v>2059</v>
      </c>
      <c r="F6" s="7" t="s">
        <v>5198</v>
      </c>
      <c r="G6" s="7" t="s">
        <v>5196</v>
      </c>
      <c r="H6" s="18" t="s">
        <v>10116</v>
      </c>
      <c r="I6" s="18" t="s">
        <v>10353</v>
      </c>
      <c r="J6" s="159" t="s">
        <v>4728</v>
      </c>
      <c r="K6" s="18" t="s">
        <v>1655</v>
      </c>
      <c r="L6" s="31">
        <v>5</v>
      </c>
      <c r="M6" s="31">
        <v>0</v>
      </c>
      <c r="N6" s="25" t="s">
        <v>126</v>
      </c>
      <c r="O6" s="25" t="s">
        <v>127</v>
      </c>
      <c r="P6" s="159"/>
      <c r="Q6" s="154"/>
      <c r="R6" s="158" t="s">
        <v>4568</v>
      </c>
      <c r="S6" s="153" t="s">
        <v>4444</v>
      </c>
      <c r="T6" s="153" t="s">
        <v>4444</v>
      </c>
      <c r="U6" s="153" t="s">
        <v>4541</v>
      </c>
      <c r="V6" s="153" t="s">
        <v>4444</v>
      </c>
      <c r="W6" s="153"/>
      <c r="Y6" s="31">
        <f>1-0.06</f>
        <v>0.94</v>
      </c>
      <c r="Z6" s="31">
        <v>0</v>
      </c>
      <c r="AA6" s="31">
        <v>-102.24749894403401</v>
      </c>
      <c r="AB6" s="18" t="s">
        <v>10</v>
      </c>
      <c r="AC6" s="18" t="s">
        <v>1751</v>
      </c>
      <c r="AD6" s="7" t="s">
        <v>5196</v>
      </c>
      <c r="AE6" s="7" t="s">
        <v>5198</v>
      </c>
      <c r="AF6" s="18" t="s">
        <v>10113</v>
      </c>
      <c r="AG6" s="18" t="s">
        <v>10354</v>
      </c>
      <c r="AH6" s="159" t="s">
        <v>4725</v>
      </c>
      <c r="AI6" s="18" t="s">
        <v>1655</v>
      </c>
      <c r="AJ6" s="31">
        <v>6</v>
      </c>
      <c r="AK6" s="31">
        <v>0.06</v>
      </c>
      <c r="AL6" s="18">
        <v>4.78472059018753E-3</v>
      </c>
      <c r="AM6" s="25" t="s">
        <v>213</v>
      </c>
      <c r="AN6" s="165"/>
      <c r="AO6" s="154"/>
      <c r="AP6" s="158" t="s">
        <v>4568</v>
      </c>
      <c r="AQ6" s="153" t="s">
        <v>4444</v>
      </c>
      <c r="AR6" s="153" t="s">
        <v>4448</v>
      </c>
      <c r="AS6" s="153" t="s">
        <v>4444</v>
      </c>
      <c r="AT6" s="153" t="s">
        <v>4450</v>
      </c>
      <c r="AU6" s="153"/>
      <c r="AX6" s="18">
        <v>1</v>
      </c>
      <c r="AY6" s="18">
        <v>0</v>
      </c>
      <c r="AZ6" s="18">
        <v>-17.195858411261799</v>
      </c>
      <c r="BA6" s="18" t="s">
        <v>13</v>
      </c>
      <c r="BB6" s="18" t="s">
        <v>1729</v>
      </c>
      <c r="BC6" s="7" t="s">
        <v>5198</v>
      </c>
      <c r="BD6" s="7" t="s">
        <v>5196</v>
      </c>
      <c r="BE6" s="18" t="s">
        <v>10152</v>
      </c>
      <c r="BG6" s="18" t="s">
        <v>1655</v>
      </c>
      <c r="BH6" s="18">
        <v>7</v>
      </c>
      <c r="BI6" s="18">
        <v>1</v>
      </c>
      <c r="BJ6" s="25" t="s">
        <v>1395</v>
      </c>
      <c r="BK6" s="25" t="s">
        <v>1396</v>
      </c>
    </row>
    <row r="7" spans="1:71">
      <c r="A7" s="31">
        <v>7.0000000000000007E-2</v>
      </c>
      <c r="B7" s="31">
        <v>0</v>
      </c>
      <c r="C7" s="31">
        <v>-14.9826604880744</v>
      </c>
      <c r="D7" s="18" t="s">
        <v>13</v>
      </c>
      <c r="E7" s="18" t="s">
        <v>2059</v>
      </c>
      <c r="F7" s="7" t="s">
        <v>5198</v>
      </c>
      <c r="G7" s="7" t="s">
        <v>5196</v>
      </c>
      <c r="H7" s="18" t="s">
        <v>10116</v>
      </c>
      <c r="I7" s="18" t="s">
        <v>10353</v>
      </c>
      <c r="J7" s="159"/>
      <c r="K7" s="18" t="s">
        <v>1655</v>
      </c>
      <c r="L7" s="31">
        <v>5</v>
      </c>
      <c r="M7" s="31">
        <v>7.0000000000000007E-2</v>
      </c>
      <c r="N7" s="18">
        <v>5.4526237774235398E-3</v>
      </c>
      <c r="O7" s="25" t="s">
        <v>389</v>
      </c>
      <c r="P7" s="159"/>
      <c r="Q7" s="154"/>
      <c r="R7" s="159"/>
      <c r="S7" s="154"/>
      <c r="T7" s="154"/>
      <c r="U7" s="154"/>
      <c r="V7" s="154"/>
      <c r="W7" s="154"/>
      <c r="Y7" s="31">
        <f>1-0.14</f>
        <v>0.86</v>
      </c>
      <c r="Z7" s="31">
        <v>0</v>
      </c>
      <c r="AA7" s="31">
        <v>-85.348204419076893</v>
      </c>
      <c r="AB7" s="18" t="s">
        <v>13</v>
      </c>
      <c r="AC7" s="18" t="s">
        <v>1751</v>
      </c>
      <c r="AD7" s="7" t="s">
        <v>5196</v>
      </c>
      <c r="AE7" s="7" t="s">
        <v>5198</v>
      </c>
      <c r="AF7" s="18" t="s">
        <v>10113</v>
      </c>
      <c r="AG7" s="18" t="s">
        <v>10354</v>
      </c>
      <c r="AH7" s="159"/>
      <c r="AI7" s="18" t="s">
        <v>1655</v>
      </c>
      <c r="AJ7" s="31">
        <v>7</v>
      </c>
      <c r="AK7" s="31">
        <v>0.14000000000000001</v>
      </c>
      <c r="AL7" s="25" t="s">
        <v>1752</v>
      </c>
      <c r="AM7" s="25" t="s">
        <v>1753</v>
      </c>
      <c r="AN7" s="165"/>
      <c r="AO7" s="154"/>
      <c r="AP7" s="159"/>
      <c r="AQ7" s="154"/>
      <c r="AR7" s="154"/>
      <c r="AS7" s="154"/>
      <c r="AT7" s="154"/>
      <c r="AU7" s="154"/>
      <c r="AX7" s="18">
        <v>0.9</v>
      </c>
      <c r="AY7" s="18">
        <v>0</v>
      </c>
      <c r="AZ7" s="18">
        <v>-268.61179622926602</v>
      </c>
      <c r="BA7" s="18" t="s">
        <v>14</v>
      </c>
      <c r="BB7" s="18" t="s">
        <v>1729</v>
      </c>
      <c r="BC7" s="7" t="s">
        <v>5198</v>
      </c>
      <c r="BD7" s="7" t="s">
        <v>5196</v>
      </c>
      <c r="BE7" s="18" t="s">
        <v>10152</v>
      </c>
      <c r="BG7" s="18" t="s">
        <v>1655</v>
      </c>
      <c r="BH7" s="18">
        <v>16</v>
      </c>
      <c r="BI7" s="18">
        <v>0.9</v>
      </c>
      <c r="BJ7" s="25" t="s">
        <v>556</v>
      </c>
      <c r="BK7" s="25" t="s">
        <v>557</v>
      </c>
    </row>
    <row r="8" spans="1:71">
      <c r="A8" s="31">
        <v>0.25</v>
      </c>
      <c r="B8" s="31">
        <v>0</v>
      </c>
      <c r="C8" s="31">
        <v>-555.87451232171998</v>
      </c>
      <c r="D8" s="18" t="s">
        <v>14</v>
      </c>
      <c r="E8" s="18" t="s">
        <v>2059</v>
      </c>
      <c r="F8" s="7" t="s">
        <v>5198</v>
      </c>
      <c r="G8" s="7" t="s">
        <v>5196</v>
      </c>
      <c r="H8" s="18" t="s">
        <v>10116</v>
      </c>
      <c r="I8" s="18" t="s">
        <v>10353</v>
      </c>
      <c r="J8" s="159"/>
      <c r="K8" s="18" t="s">
        <v>1655</v>
      </c>
      <c r="L8" s="31">
        <v>16</v>
      </c>
      <c r="M8" s="31">
        <v>0.25</v>
      </c>
      <c r="N8" s="25" t="s">
        <v>196</v>
      </c>
      <c r="O8" s="25" t="s">
        <v>197</v>
      </c>
      <c r="P8" s="159"/>
      <c r="Q8" s="154"/>
      <c r="R8" s="159"/>
      <c r="S8" s="154"/>
      <c r="T8" s="154"/>
      <c r="U8" s="154"/>
      <c r="V8" s="154"/>
      <c r="W8" s="154"/>
      <c r="Y8" s="31">
        <f>1-0.42</f>
        <v>0.58000000000000007</v>
      </c>
      <c r="Z8" s="31">
        <v>0</v>
      </c>
      <c r="AA8" s="31">
        <v>-723.32211584288905</v>
      </c>
      <c r="AB8" s="18" t="s">
        <v>14</v>
      </c>
      <c r="AC8" s="18" t="s">
        <v>1751</v>
      </c>
      <c r="AD8" s="7" t="s">
        <v>5196</v>
      </c>
      <c r="AE8" s="7" t="s">
        <v>5198</v>
      </c>
      <c r="AF8" s="18" t="s">
        <v>10113</v>
      </c>
      <c r="AG8" s="18" t="s">
        <v>10354</v>
      </c>
      <c r="AH8" s="159"/>
      <c r="AI8" s="18" t="s">
        <v>1655</v>
      </c>
      <c r="AJ8" s="31">
        <v>16</v>
      </c>
      <c r="AK8" s="31">
        <v>0.42</v>
      </c>
      <c r="AL8" s="25" t="s">
        <v>228</v>
      </c>
      <c r="AM8" s="25" t="s">
        <v>229</v>
      </c>
      <c r="AN8" s="165"/>
      <c r="AO8" s="154"/>
      <c r="AP8" s="159"/>
      <c r="AQ8" s="154"/>
      <c r="AR8" s="154"/>
      <c r="AS8" s="154"/>
      <c r="AT8" s="154"/>
      <c r="AU8" s="154"/>
      <c r="AX8" s="18">
        <v>0.34</v>
      </c>
      <c r="AY8" s="18">
        <v>0</v>
      </c>
      <c r="AZ8" s="18">
        <v>-75.412444975833907</v>
      </c>
      <c r="BA8" s="18" t="s">
        <v>13</v>
      </c>
      <c r="BB8" s="18" t="s">
        <v>1747</v>
      </c>
      <c r="BC8" s="7" t="s">
        <v>5195</v>
      </c>
      <c r="BD8" s="7" t="s">
        <v>10366</v>
      </c>
      <c r="BE8" s="18" t="s">
        <v>10120</v>
      </c>
      <c r="BG8" s="18" t="s">
        <v>1655</v>
      </c>
      <c r="BH8" s="18">
        <v>6</v>
      </c>
      <c r="BI8" s="18">
        <v>0.34</v>
      </c>
      <c r="BJ8" s="18">
        <v>9.9977946347768007E-2</v>
      </c>
      <c r="BK8" s="18">
        <v>0.70492902578092498</v>
      </c>
    </row>
    <row r="9" spans="1:71">
      <c r="A9" s="47">
        <v>0.53</v>
      </c>
      <c r="B9" s="47">
        <v>0</v>
      </c>
      <c r="C9" s="47">
        <v>-147.920039311354</v>
      </c>
      <c r="D9" s="44" t="s">
        <v>10</v>
      </c>
      <c r="E9" s="44" t="s">
        <v>2061</v>
      </c>
      <c r="F9" s="82" t="s">
        <v>5195</v>
      </c>
      <c r="G9" s="82" t="s">
        <v>10366</v>
      </c>
      <c r="H9" s="44" t="s">
        <v>10351</v>
      </c>
      <c r="I9" s="44" t="s">
        <v>10354</v>
      </c>
      <c r="J9" s="168" t="s">
        <v>4729</v>
      </c>
      <c r="K9" s="44" t="s">
        <v>1655</v>
      </c>
      <c r="L9" s="47">
        <v>7</v>
      </c>
      <c r="M9" s="47">
        <v>0.53</v>
      </c>
      <c r="N9" s="43" t="s">
        <v>966</v>
      </c>
      <c r="O9" s="43" t="s">
        <v>967</v>
      </c>
      <c r="P9" s="159"/>
      <c r="Q9" s="154"/>
      <c r="R9" s="158" t="s">
        <v>4553</v>
      </c>
      <c r="S9" s="153" t="s">
        <v>4448</v>
      </c>
      <c r="T9" s="153" t="s">
        <v>4448</v>
      </c>
      <c r="U9" s="153" t="s">
        <v>4448</v>
      </c>
      <c r="V9" s="153" t="s">
        <v>4448</v>
      </c>
      <c r="W9" s="153"/>
      <c r="Y9" s="31">
        <f>1-0</f>
        <v>1</v>
      </c>
      <c r="Z9" s="31">
        <v>0</v>
      </c>
      <c r="AA9" s="31">
        <v>-36.904810490942999</v>
      </c>
      <c r="AB9" s="18" t="s">
        <v>10</v>
      </c>
      <c r="AC9" s="18" t="s">
        <v>1754</v>
      </c>
      <c r="AD9" s="7" t="s">
        <v>5198</v>
      </c>
      <c r="AE9" s="7" t="s">
        <v>5196</v>
      </c>
      <c r="AF9" s="18" t="s">
        <v>10114</v>
      </c>
      <c r="AG9" s="18" t="s">
        <v>10354</v>
      </c>
      <c r="AH9" s="159" t="s">
        <v>4726</v>
      </c>
      <c r="AI9" s="18" t="s">
        <v>1655</v>
      </c>
      <c r="AJ9" s="31">
        <v>7</v>
      </c>
      <c r="AK9" s="31">
        <v>0</v>
      </c>
      <c r="AL9" s="18">
        <v>0</v>
      </c>
      <c r="AM9" s="25" t="s">
        <v>214</v>
      </c>
      <c r="AN9" s="165"/>
      <c r="AO9" s="154"/>
      <c r="AP9" s="158" t="s">
        <v>4568</v>
      </c>
      <c r="AQ9" s="153" t="s">
        <v>4448</v>
      </c>
      <c r="AR9" s="153" t="s">
        <v>4448</v>
      </c>
      <c r="AS9" s="153" t="s">
        <v>4448</v>
      </c>
      <c r="AT9" s="153" t="s">
        <v>4448</v>
      </c>
      <c r="AU9" s="153"/>
      <c r="AX9" s="18">
        <v>0.36</v>
      </c>
      <c r="AY9" s="18">
        <v>0</v>
      </c>
      <c r="AZ9" s="18">
        <v>-1009.08700643258</v>
      </c>
      <c r="BA9" s="18" t="s">
        <v>14</v>
      </c>
      <c r="BB9" s="18" t="s">
        <v>1747</v>
      </c>
      <c r="BC9" s="7" t="s">
        <v>5195</v>
      </c>
      <c r="BD9" s="7" t="s">
        <v>10366</v>
      </c>
      <c r="BE9" s="18" t="s">
        <v>10120</v>
      </c>
      <c r="BG9" s="18" t="s">
        <v>1655</v>
      </c>
      <c r="BH9" s="18">
        <v>16</v>
      </c>
      <c r="BI9" s="18">
        <v>0.36</v>
      </c>
      <c r="BJ9" s="25" t="s">
        <v>252</v>
      </c>
      <c r="BK9" s="25" t="s">
        <v>253</v>
      </c>
    </row>
    <row r="10" spans="1:71">
      <c r="A10" s="47">
        <v>0.64</v>
      </c>
      <c r="B10" s="47">
        <v>0</v>
      </c>
      <c r="C10" s="47">
        <v>-85.679373615777706</v>
      </c>
      <c r="D10" s="44" t="s">
        <v>13</v>
      </c>
      <c r="E10" s="44" t="s">
        <v>2061</v>
      </c>
      <c r="F10" s="82" t="s">
        <v>5195</v>
      </c>
      <c r="G10" s="82" t="s">
        <v>10366</v>
      </c>
      <c r="H10" s="44" t="s">
        <v>10351</v>
      </c>
      <c r="I10" s="44" t="s">
        <v>10354</v>
      </c>
      <c r="J10" s="168"/>
      <c r="K10" s="44" t="s">
        <v>1655</v>
      </c>
      <c r="L10" s="47">
        <v>7</v>
      </c>
      <c r="M10" s="47">
        <v>0.64</v>
      </c>
      <c r="N10" s="43" t="s">
        <v>2062</v>
      </c>
      <c r="O10" s="43" t="s">
        <v>2063</v>
      </c>
      <c r="P10" s="159"/>
      <c r="Q10" s="154"/>
      <c r="R10" s="154"/>
      <c r="S10" s="154"/>
      <c r="T10" s="154"/>
      <c r="U10" s="154"/>
      <c r="V10" s="154"/>
      <c r="W10" s="154"/>
      <c r="Y10" s="31">
        <f>1-0.07</f>
        <v>0.92999999999999994</v>
      </c>
      <c r="Z10" s="31">
        <v>0</v>
      </c>
      <c r="AA10" s="31">
        <v>-22.9520471116072</v>
      </c>
      <c r="AB10" s="18" t="s">
        <v>13</v>
      </c>
      <c r="AC10" s="18" t="s">
        <v>1754</v>
      </c>
      <c r="AD10" s="7" t="s">
        <v>5198</v>
      </c>
      <c r="AE10" s="7" t="s">
        <v>5196</v>
      </c>
      <c r="AF10" s="18" t="s">
        <v>10114</v>
      </c>
      <c r="AG10" s="18" t="s">
        <v>10354</v>
      </c>
      <c r="AH10" s="159"/>
      <c r="AI10" s="18" t="s">
        <v>1655</v>
      </c>
      <c r="AJ10" s="31">
        <v>6</v>
      </c>
      <c r="AK10" s="31">
        <v>7.0000000000000007E-2</v>
      </c>
      <c r="AL10" s="18">
        <v>6.3652686117132004E-3</v>
      </c>
      <c r="AM10" s="25" t="s">
        <v>338</v>
      </c>
      <c r="AN10" s="165"/>
      <c r="AO10" s="154"/>
      <c r="AP10" s="159"/>
      <c r="AQ10" s="154"/>
      <c r="AR10" s="154"/>
      <c r="AS10" s="154"/>
      <c r="AT10" s="154"/>
      <c r="AU10" s="154"/>
      <c r="AX10" s="18">
        <v>0.06</v>
      </c>
      <c r="AY10" s="18">
        <v>0</v>
      </c>
      <c r="AZ10" s="18">
        <v>-60.501066254714502</v>
      </c>
      <c r="BA10" s="18" t="s">
        <v>10</v>
      </c>
      <c r="BB10" s="18" t="s">
        <v>1840</v>
      </c>
      <c r="BC10" s="7" t="s">
        <v>5195</v>
      </c>
      <c r="BD10" s="7" t="s">
        <v>5198</v>
      </c>
      <c r="BE10" s="18" t="s">
        <v>10153</v>
      </c>
      <c r="BG10" s="18" t="s">
        <v>1655</v>
      </c>
      <c r="BH10" s="18">
        <v>6</v>
      </c>
      <c r="BI10" s="18">
        <v>0.06</v>
      </c>
      <c r="BJ10" s="18">
        <v>4.78472059018753E-3</v>
      </c>
      <c r="BK10" s="25" t="s">
        <v>213</v>
      </c>
    </row>
    <row r="11" spans="1:71">
      <c r="A11" s="47">
        <v>0.86</v>
      </c>
      <c r="B11" s="47">
        <v>0</v>
      </c>
      <c r="C11" s="47">
        <v>-639.67285168429396</v>
      </c>
      <c r="D11" s="44" t="s">
        <v>14</v>
      </c>
      <c r="E11" s="44" t="s">
        <v>2061</v>
      </c>
      <c r="F11" s="82" t="s">
        <v>5195</v>
      </c>
      <c r="G11" s="82" t="s">
        <v>10366</v>
      </c>
      <c r="H11" s="44" t="s">
        <v>10351</v>
      </c>
      <c r="I11" s="44" t="s">
        <v>10354</v>
      </c>
      <c r="J11" s="175"/>
      <c r="K11" s="44" t="s">
        <v>1655</v>
      </c>
      <c r="L11" s="47">
        <v>16</v>
      </c>
      <c r="M11" s="47">
        <v>0.86</v>
      </c>
      <c r="N11" s="43" t="s">
        <v>308</v>
      </c>
      <c r="O11" s="43" t="s">
        <v>309</v>
      </c>
      <c r="P11" s="159"/>
      <c r="Q11" s="154"/>
      <c r="R11" s="154"/>
      <c r="S11" s="154"/>
      <c r="T11" s="154"/>
      <c r="U11" s="154"/>
      <c r="V11" s="154"/>
      <c r="W11" s="154"/>
      <c r="Y11" s="31">
        <f>1-0.14</f>
        <v>0.86</v>
      </c>
      <c r="Z11" s="31">
        <v>0</v>
      </c>
      <c r="AA11" s="31">
        <v>-509.10882238149799</v>
      </c>
      <c r="AB11" s="18" t="s">
        <v>14</v>
      </c>
      <c r="AC11" s="18" t="s">
        <v>1754</v>
      </c>
      <c r="AD11" s="7" t="s">
        <v>5198</v>
      </c>
      <c r="AE11" s="7" t="s">
        <v>5196</v>
      </c>
      <c r="AF11" s="18" t="s">
        <v>10114</v>
      </c>
      <c r="AG11" s="18" t="s">
        <v>10354</v>
      </c>
      <c r="AH11" s="159"/>
      <c r="AI11" s="18" t="s">
        <v>1655</v>
      </c>
      <c r="AJ11" s="31">
        <v>16</v>
      </c>
      <c r="AK11" s="31">
        <v>0.14000000000000001</v>
      </c>
      <c r="AL11" s="18">
        <v>4.1864672574284501E-2</v>
      </c>
      <c r="AM11" s="25" t="s">
        <v>170</v>
      </c>
      <c r="AN11" s="165"/>
      <c r="AO11" s="154"/>
      <c r="AP11" s="159"/>
      <c r="AQ11" s="154"/>
      <c r="AR11" s="154"/>
      <c r="AS11" s="154"/>
      <c r="AT11" s="154"/>
      <c r="AU11" s="154"/>
      <c r="AX11" s="18">
        <v>0.18</v>
      </c>
      <c r="AY11" s="18">
        <v>0</v>
      </c>
      <c r="AZ11" s="18">
        <v>-60.549756843839198</v>
      </c>
      <c r="BA11" s="18" t="s">
        <v>13</v>
      </c>
      <c r="BB11" s="18" t="s">
        <v>1840</v>
      </c>
      <c r="BC11" s="7" t="s">
        <v>5195</v>
      </c>
      <c r="BD11" s="7" t="s">
        <v>5198</v>
      </c>
      <c r="BE11" s="18" t="s">
        <v>10153</v>
      </c>
      <c r="BG11" s="18" t="s">
        <v>1655</v>
      </c>
      <c r="BH11" s="18">
        <v>7</v>
      </c>
      <c r="BI11" s="18">
        <v>0.18</v>
      </c>
      <c r="BJ11" s="25" t="s">
        <v>968</v>
      </c>
      <c r="BK11" s="25" t="s">
        <v>969</v>
      </c>
    </row>
    <row r="12" spans="1:71">
      <c r="A12" s="7">
        <f>1-0.74</f>
        <v>0.26</v>
      </c>
      <c r="B12" s="18">
        <v>0</v>
      </c>
      <c r="C12" s="18">
        <v>-48.671080430919297</v>
      </c>
      <c r="D12" s="18" t="s">
        <v>10</v>
      </c>
      <c r="E12" s="18" t="s">
        <v>1718</v>
      </c>
      <c r="F12" s="7" t="s">
        <v>5197</v>
      </c>
      <c r="G12" s="7" t="s">
        <v>5198</v>
      </c>
      <c r="H12" s="18" t="s">
        <v>10137</v>
      </c>
      <c r="I12" s="18" t="s">
        <v>10354</v>
      </c>
      <c r="J12" s="159" t="s">
        <v>4754</v>
      </c>
      <c r="K12" s="18" t="s">
        <v>1655</v>
      </c>
      <c r="L12" s="18">
        <v>7</v>
      </c>
      <c r="M12" s="18">
        <v>0.74</v>
      </c>
      <c r="N12" s="25" t="s">
        <v>1719</v>
      </c>
      <c r="O12" s="25" t="s">
        <v>1720</v>
      </c>
      <c r="P12" s="159"/>
      <c r="Q12" s="154"/>
      <c r="R12" s="158" t="s">
        <v>4568</v>
      </c>
      <c r="S12" s="156" t="s">
        <v>4439</v>
      </c>
      <c r="T12" s="156" t="s">
        <v>4474</v>
      </c>
      <c r="U12" s="156" t="s">
        <v>4523</v>
      </c>
      <c r="V12" s="156" t="s">
        <v>4542</v>
      </c>
      <c r="W12" s="156"/>
      <c r="Y12" s="31">
        <f>1-0.17</f>
        <v>0.83</v>
      </c>
      <c r="Z12" s="31">
        <v>0</v>
      </c>
      <c r="AA12" s="31">
        <v>-53.981992869611098</v>
      </c>
      <c r="AB12" s="18" t="s">
        <v>10</v>
      </c>
      <c r="AC12" s="18" t="s">
        <v>1880</v>
      </c>
      <c r="AD12" s="7" t="s">
        <v>5197</v>
      </c>
      <c r="AE12" s="7" t="s">
        <v>5195</v>
      </c>
      <c r="AF12" s="18" t="s">
        <v>10115</v>
      </c>
      <c r="AG12" s="18" t="s">
        <v>10354</v>
      </c>
      <c r="AH12" s="159" t="s">
        <v>4727</v>
      </c>
      <c r="AI12" s="18" t="s">
        <v>1655</v>
      </c>
      <c r="AJ12" s="31">
        <v>5</v>
      </c>
      <c r="AK12" s="31">
        <v>0.17</v>
      </c>
      <c r="AL12" s="25" t="s">
        <v>175</v>
      </c>
      <c r="AM12" s="25" t="s">
        <v>176</v>
      </c>
      <c r="AN12" s="165"/>
      <c r="AO12" s="154"/>
      <c r="AP12" s="158" t="s">
        <v>4568</v>
      </c>
      <c r="AQ12" s="153" t="s">
        <v>4448</v>
      </c>
      <c r="AR12" s="153" t="s">
        <v>4448</v>
      </c>
      <c r="AS12" s="153" t="s">
        <v>4448</v>
      </c>
      <c r="AT12" s="153" t="s">
        <v>4448</v>
      </c>
      <c r="AU12" s="153"/>
      <c r="AX12" s="18">
        <v>0</v>
      </c>
      <c r="AY12" s="18">
        <v>0</v>
      </c>
      <c r="AZ12" s="18">
        <v>-142.26315616855601</v>
      </c>
      <c r="BA12" s="18" t="s">
        <v>14</v>
      </c>
      <c r="BB12" s="18" t="s">
        <v>1840</v>
      </c>
      <c r="BC12" s="7" t="s">
        <v>5195</v>
      </c>
      <c r="BD12" s="7" t="s">
        <v>5198</v>
      </c>
      <c r="BE12" s="18" t="s">
        <v>10153</v>
      </c>
      <c r="BG12" s="18" t="s">
        <v>1655</v>
      </c>
      <c r="BH12" s="18">
        <v>16</v>
      </c>
      <c r="BI12" s="18">
        <v>0</v>
      </c>
      <c r="BJ12" s="18">
        <v>0</v>
      </c>
      <c r="BK12" s="25" t="s">
        <v>140</v>
      </c>
    </row>
    <row r="13" spans="1:71">
      <c r="A13" s="7">
        <f>1-0.59</f>
        <v>0.41000000000000003</v>
      </c>
      <c r="B13" s="18">
        <v>0</v>
      </c>
      <c r="C13" s="18">
        <v>-54.581091322275299</v>
      </c>
      <c r="D13" s="18" t="s">
        <v>13</v>
      </c>
      <c r="E13" s="18" t="s">
        <v>1718</v>
      </c>
      <c r="F13" s="7" t="s">
        <v>5197</v>
      </c>
      <c r="G13" s="7" t="s">
        <v>5198</v>
      </c>
      <c r="H13" s="18" t="s">
        <v>10137</v>
      </c>
      <c r="I13" s="18" t="s">
        <v>10354</v>
      </c>
      <c r="J13" s="159"/>
      <c r="K13" s="18" t="s">
        <v>1655</v>
      </c>
      <c r="L13" s="18">
        <v>6</v>
      </c>
      <c r="M13" s="18">
        <v>0.59</v>
      </c>
      <c r="N13" s="25" t="s">
        <v>1721</v>
      </c>
      <c r="O13" s="25" t="s">
        <v>1722</v>
      </c>
      <c r="P13" s="159"/>
      <c r="Q13" s="154"/>
      <c r="R13" s="159"/>
      <c r="S13" s="185"/>
      <c r="T13" s="185"/>
      <c r="U13" s="185"/>
      <c r="V13" s="185"/>
      <c r="W13" s="185"/>
      <c r="Y13" s="31">
        <f>1-0.29</f>
        <v>0.71</v>
      </c>
      <c r="Z13" s="31">
        <v>0</v>
      </c>
      <c r="AA13" s="31">
        <v>-32.704466507775798</v>
      </c>
      <c r="AB13" s="18" t="s">
        <v>13</v>
      </c>
      <c r="AC13" s="18" t="s">
        <v>1880</v>
      </c>
      <c r="AD13" s="7" t="s">
        <v>5197</v>
      </c>
      <c r="AE13" s="7" t="s">
        <v>5195</v>
      </c>
      <c r="AF13" s="18" t="s">
        <v>10115</v>
      </c>
      <c r="AG13" s="18" t="s">
        <v>10354</v>
      </c>
      <c r="AH13" s="159"/>
      <c r="AI13" s="18" t="s">
        <v>1655</v>
      </c>
      <c r="AJ13" s="31">
        <v>7</v>
      </c>
      <c r="AK13" s="31">
        <v>0.28999999999999998</v>
      </c>
      <c r="AL13" s="18">
        <v>8.4242665817603105E-2</v>
      </c>
      <c r="AM13" s="25" t="s">
        <v>1881</v>
      </c>
      <c r="AN13" s="165"/>
      <c r="AO13" s="154"/>
      <c r="AP13" s="159"/>
      <c r="AQ13" s="154"/>
      <c r="AR13" s="154"/>
      <c r="AS13" s="154"/>
      <c r="AT13" s="154"/>
      <c r="AU13" s="154"/>
      <c r="AX13" s="18">
        <v>0.38</v>
      </c>
      <c r="AY13" s="18">
        <v>0</v>
      </c>
      <c r="AZ13" s="18">
        <v>-30.956110370929299</v>
      </c>
      <c r="BA13" s="18" t="s">
        <v>13</v>
      </c>
      <c r="BB13" s="18" t="s">
        <v>1855</v>
      </c>
      <c r="BC13" s="7" t="s">
        <v>5196</v>
      </c>
      <c r="BD13" s="7" t="s">
        <v>5198</v>
      </c>
      <c r="BE13" s="18" t="s">
        <v>10154</v>
      </c>
      <c r="BG13" s="18" t="s">
        <v>1655</v>
      </c>
      <c r="BH13" s="18">
        <v>5</v>
      </c>
      <c r="BI13" s="18">
        <v>0.38</v>
      </c>
      <c r="BJ13" s="25" t="s">
        <v>1001</v>
      </c>
      <c r="BK13" s="18">
        <v>0.75630209626295297</v>
      </c>
    </row>
    <row r="14" spans="1:71">
      <c r="A14" s="7">
        <f>1-0.52</f>
        <v>0.48</v>
      </c>
      <c r="B14" s="18">
        <v>0</v>
      </c>
      <c r="C14" s="18">
        <v>-879.789708451058</v>
      </c>
      <c r="D14" s="18" t="s">
        <v>14</v>
      </c>
      <c r="E14" s="18" t="s">
        <v>1718</v>
      </c>
      <c r="F14" s="7" t="s">
        <v>5197</v>
      </c>
      <c r="G14" s="7" t="s">
        <v>5198</v>
      </c>
      <c r="H14" s="18" t="s">
        <v>10137</v>
      </c>
      <c r="I14" s="18" t="s">
        <v>10354</v>
      </c>
      <c r="J14" s="160"/>
      <c r="K14" s="18" t="s">
        <v>1655</v>
      </c>
      <c r="L14" s="18">
        <v>16</v>
      </c>
      <c r="M14" s="18">
        <v>0.52</v>
      </c>
      <c r="N14" s="25" t="s">
        <v>405</v>
      </c>
      <c r="O14" s="25" t="s">
        <v>406</v>
      </c>
      <c r="P14" s="160"/>
      <c r="Q14" s="155"/>
      <c r="R14" s="159"/>
      <c r="S14" s="185"/>
      <c r="T14" s="185"/>
      <c r="U14" s="185"/>
      <c r="V14" s="185"/>
      <c r="W14" s="185"/>
      <c r="Y14" s="33">
        <f>1-0.41</f>
        <v>0.59000000000000008</v>
      </c>
      <c r="Z14" s="31">
        <v>0</v>
      </c>
      <c r="AA14" s="31">
        <v>-869.39078943148195</v>
      </c>
      <c r="AB14" s="18" t="s">
        <v>14</v>
      </c>
      <c r="AC14" s="18" t="s">
        <v>1880</v>
      </c>
      <c r="AD14" s="7" t="s">
        <v>5197</v>
      </c>
      <c r="AE14" s="7" t="s">
        <v>5195</v>
      </c>
      <c r="AF14" s="18" t="s">
        <v>10115</v>
      </c>
      <c r="AG14" s="18" t="s">
        <v>10354</v>
      </c>
      <c r="AH14" s="159"/>
      <c r="AI14" s="18" t="s">
        <v>1655</v>
      </c>
      <c r="AJ14" s="31">
        <v>16</v>
      </c>
      <c r="AK14" s="33">
        <v>0.41</v>
      </c>
      <c r="AL14" s="25" t="s">
        <v>237</v>
      </c>
      <c r="AM14" s="18">
        <v>0.64453599400862305</v>
      </c>
      <c r="AN14" s="165"/>
      <c r="AO14" s="154"/>
      <c r="AP14" s="159"/>
      <c r="AQ14" s="154"/>
      <c r="AR14" s="154"/>
      <c r="AS14" s="154"/>
      <c r="AT14" s="154"/>
      <c r="AU14" s="154"/>
      <c r="AX14" s="18">
        <v>0.42</v>
      </c>
      <c r="AY14" s="18">
        <v>0</v>
      </c>
      <c r="AZ14" s="18">
        <v>-513.41835429464697</v>
      </c>
      <c r="BA14" s="18" t="s">
        <v>14</v>
      </c>
      <c r="BB14" s="18" t="s">
        <v>1855</v>
      </c>
      <c r="BC14" s="7" t="s">
        <v>5196</v>
      </c>
      <c r="BD14" s="7" t="s">
        <v>5198</v>
      </c>
      <c r="BE14" s="18" t="s">
        <v>10154</v>
      </c>
      <c r="BG14" s="18" t="s">
        <v>1655</v>
      </c>
      <c r="BH14" s="18">
        <v>16</v>
      </c>
      <c r="BI14" s="18">
        <v>0.42</v>
      </c>
      <c r="BJ14" s="25" t="s">
        <v>228</v>
      </c>
      <c r="BK14" s="25" t="s">
        <v>229</v>
      </c>
    </row>
    <row r="15" spans="1:71">
      <c r="A15" s="3"/>
      <c r="B15" s="3"/>
      <c r="C15" s="3"/>
      <c r="D15" s="3"/>
      <c r="E15" s="3"/>
      <c r="F15" s="73"/>
      <c r="G15" s="73"/>
      <c r="H15" s="3"/>
      <c r="I15" s="3"/>
      <c r="J15" s="3"/>
      <c r="K15" s="3"/>
      <c r="L15" s="3"/>
      <c r="M15" s="3"/>
      <c r="N15" s="3"/>
      <c r="O15" s="27"/>
      <c r="P15" s="29"/>
      <c r="Q15" s="3"/>
      <c r="R15" s="3"/>
      <c r="S15" s="3"/>
      <c r="T15" s="3"/>
      <c r="U15" s="3"/>
      <c r="V15" s="8"/>
      <c r="W15" s="8"/>
      <c r="Y15" s="47">
        <f>1-0.24</f>
        <v>0.76</v>
      </c>
      <c r="Z15" s="47">
        <v>0</v>
      </c>
      <c r="AA15" s="47">
        <v>-69.716781036016201</v>
      </c>
      <c r="AB15" s="44" t="s">
        <v>10</v>
      </c>
      <c r="AC15" s="44" t="s">
        <v>1802</v>
      </c>
      <c r="AD15" s="72" t="s">
        <v>5198</v>
      </c>
      <c r="AE15" s="72" t="s">
        <v>5196</v>
      </c>
      <c r="AF15" s="44" t="s">
        <v>10111</v>
      </c>
      <c r="AG15" s="44" t="s">
        <v>10354</v>
      </c>
      <c r="AH15" s="173" t="s">
        <v>4723</v>
      </c>
      <c r="AI15" s="44" t="s">
        <v>1655</v>
      </c>
      <c r="AJ15" s="47">
        <v>6</v>
      </c>
      <c r="AK15" s="47">
        <v>0.24</v>
      </c>
      <c r="AL15" s="44">
        <v>5.6010877331179397E-2</v>
      </c>
      <c r="AM15" s="43" t="s">
        <v>1803</v>
      </c>
      <c r="AN15" s="165"/>
      <c r="AO15" s="154"/>
      <c r="AP15" s="158" t="s">
        <v>4552</v>
      </c>
      <c r="AQ15" s="153" t="s">
        <v>4448</v>
      </c>
      <c r="AR15" s="153" t="s">
        <v>4448</v>
      </c>
      <c r="AS15" s="153" t="s">
        <v>4448</v>
      </c>
      <c r="AT15" s="153" t="s">
        <v>4448</v>
      </c>
      <c r="AU15" s="153"/>
      <c r="AX15" s="18">
        <v>0.46</v>
      </c>
      <c r="AY15" s="18">
        <v>0</v>
      </c>
      <c r="AZ15" s="18">
        <v>-96.017106305779905</v>
      </c>
      <c r="BA15" s="18" t="s">
        <v>10</v>
      </c>
      <c r="BB15" s="18" t="s">
        <v>1862</v>
      </c>
      <c r="BC15" s="7" t="s">
        <v>5198</v>
      </c>
      <c r="BD15" s="7" t="s">
        <v>5196</v>
      </c>
      <c r="BE15" s="18" t="s">
        <v>10155</v>
      </c>
      <c r="BG15" s="18" t="s">
        <v>1655</v>
      </c>
      <c r="BH15" s="18">
        <v>5</v>
      </c>
      <c r="BI15" s="18">
        <v>0.46</v>
      </c>
      <c r="BJ15" s="25" t="s">
        <v>379</v>
      </c>
      <c r="BK15" s="25" t="s">
        <v>380</v>
      </c>
    </row>
    <row r="16" spans="1:71">
      <c r="A16" s="47">
        <v>0.01</v>
      </c>
      <c r="B16" s="47">
        <v>0</v>
      </c>
      <c r="C16" s="47">
        <v>-58.406850275206502</v>
      </c>
      <c r="D16" s="44" t="s">
        <v>10</v>
      </c>
      <c r="E16" s="44" t="s">
        <v>1693</v>
      </c>
      <c r="F16" s="72" t="s">
        <v>5198</v>
      </c>
      <c r="G16" s="72" t="s">
        <v>5196</v>
      </c>
      <c r="H16" s="44" t="s">
        <v>10117</v>
      </c>
      <c r="I16" s="44"/>
      <c r="J16" s="173" t="s">
        <v>4730</v>
      </c>
      <c r="K16" s="44" t="s">
        <v>1655</v>
      </c>
      <c r="L16" s="47">
        <v>5</v>
      </c>
      <c r="M16" s="47">
        <v>0.01</v>
      </c>
      <c r="N16" s="43" t="s">
        <v>758</v>
      </c>
      <c r="O16" s="43" t="s">
        <v>759</v>
      </c>
      <c r="P16" s="158" t="s">
        <v>83</v>
      </c>
      <c r="Q16" s="153">
        <v>11</v>
      </c>
      <c r="R16" s="162" t="s">
        <v>4552</v>
      </c>
      <c r="S16" s="153" t="s">
        <v>4448</v>
      </c>
      <c r="T16" s="153" t="s">
        <v>4448</v>
      </c>
      <c r="U16" s="153" t="s">
        <v>4448</v>
      </c>
      <c r="V16" s="153" t="s">
        <v>4448</v>
      </c>
      <c r="W16" s="153"/>
      <c r="Y16" s="47">
        <f>1-0.29</f>
        <v>0.71</v>
      </c>
      <c r="Z16" s="47">
        <v>0</v>
      </c>
      <c r="AA16" s="47">
        <v>-50.988917318156197</v>
      </c>
      <c r="AB16" s="44" t="s">
        <v>13</v>
      </c>
      <c r="AC16" s="44" t="s">
        <v>1802</v>
      </c>
      <c r="AD16" s="72" t="s">
        <v>5198</v>
      </c>
      <c r="AE16" s="72" t="s">
        <v>5196</v>
      </c>
      <c r="AF16" s="44" t="s">
        <v>10111</v>
      </c>
      <c r="AG16" s="44" t="s">
        <v>10354</v>
      </c>
      <c r="AH16" s="168"/>
      <c r="AI16" s="44" t="s">
        <v>1655</v>
      </c>
      <c r="AJ16" s="47">
        <v>5</v>
      </c>
      <c r="AK16" s="47">
        <v>0.28999999999999998</v>
      </c>
      <c r="AL16" s="44">
        <v>6.8535517311196101E-2</v>
      </c>
      <c r="AM16" s="43" t="s">
        <v>910</v>
      </c>
      <c r="AN16" s="165"/>
      <c r="AO16" s="154"/>
      <c r="AP16" s="154"/>
      <c r="AQ16" s="154"/>
      <c r="AR16" s="154"/>
      <c r="AS16" s="154"/>
      <c r="AT16" s="154"/>
      <c r="AU16" s="154"/>
      <c r="AX16" s="18">
        <v>0.45</v>
      </c>
      <c r="AY16" s="18">
        <v>0</v>
      </c>
      <c r="AZ16" s="18">
        <v>-52.857722222730601</v>
      </c>
      <c r="BA16" s="18" t="s">
        <v>13</v>
      </c>
      <c r="BB16" s="18" t="s">
        <v>1862</v>
      </c>
      <c r="BC16" s="7" t="s">
        <v>5198</v>
      </c>
      <c r="BD16" s="7" t="s">
        <v>5196</v>
      </c>
      <c r="BE16" s="18" t="s">
        <v>10155</v>
      </c>
      <c r="BG16" s="18" t="s">
        <v>1655</v>
      </c>
      <c r="BH16" s="18">
        <v>5</v>
      </c>
      <c r="BI16" s="18">
        <v>0.45</v>
      </c>
      <c r="BJ16" s="25" t="s">
        <v>911</v>
      </c>
      <c r="BK16" s="25" t="s">
        <v>912</v>
      </c>
    </row>
    <row r="17" spans="1:63">
      <c r="A17" s="47">
        <v>0.68</v>
      </c>
      <c r="B17" s="47">
        <v>0</v>
      </c>
      <c r="C17" s="47">
        <v>-682.86729123518398</v>
      </c>
      <c r="D17" s="44" t="s">
        <v>14</v>
      </c>
      <c r="E17" s="44" t="s">
        <v>1693</v>
      </c>
      <c r="F17" s="72" t="s">
        <v>5198</v>
      </c>
      <c r="G17" s="72" t="s">
        <v>5196</v>
      </c>
      <c r="H17" s="44" t="s">
        <v>10117</v>
      </c>
      <c r="I17" s="44"/>
      <c r="J17" s="168"/>
      <c r="K17" s="44" t="s">
        <v>1655</v>
      </c>
      <c r="L17" s="47">
        <v>16</v>
      </c>
      <c r="M17" s="47">
        <v>0.68</v>
      </c>
      <c r="N17" s="43" t="s">
        <v>106</v>
      </c>
      <c r="O17" s="43" t="s">
        <v>107</v>
      </c>
      <c r="P17" s="159"/>
      <c r="Q17" s="154"/>
      <c r="R17" s="163"/>
      <c r="S17" s="154"/>
      <c r="T17" s="154"/>
      <c r="U17" s="154"/>
      <c r="V17" s="154"/>
      <c r="W17" s="154"/>
      <c r="Y17" s="47">
        <f>1-0.79</f>
        <v>0.20999999999999996</v>
      </c>
      <c r="Z17" s="47">
        <v>0</v>
      </c>
      <c r="AA17" s="47">
        <v>-433.69334601347902</v>
      </c>
      <c r="AB17" s="44" t="s">
        <v>14</v>
      </c>
      <c r="AC17" s="44" t="s">
        <v>1802</v>
      </c>
      <c r="AD17" s="72" t="s">
        <v>5198</v>
      </c>
      <c r="AE17" s="72" t="s">
        <v>5196</v>
      </c>
      <c r="AF17" s="44" t="s">
        <v>10111</v>
      </c>
      <c r="AG17" s="44" t="s">
        <v>10354</v>
      </c>
      <c r="AH17" s="168"/>
      <c r="AI17" s="44" t="s">
        <v>1655</v>
      </c>
      <c r="AJ17" s="47">
        <v>16</v>
      </c>
      <c r="AK17" s="47">
        <v>0.79</v>
      </c>
      <c r="AL17" s="43" t="s">
        <v>239</v>
      </c>
      <c r="AM17" s="43" t="s">
        <v>240</v>
      </c>
      <c r="AN17" s="166"/>
      <c r="AO17" s="155"/>
      <c r="AP17" s="154"/>
      <c r="AQ17" s="154"/>
      <c r="AR17" s="154"/>
      <c r="AS17" s="154"/>
      <c r="AT17" s="154"/>
      <c r="AU17" s="154"/>
      <c r="AX17" s="18">
        <v>0.49</v>
      </c>
      <c r="AY17" s="18">
        <v>0</v>
      </c>
      <c r="AZ17" s="18">
        <v>-736.45272128145803</v>
      </c>
      <c r="BA17" s="18" t="s">
        <v>14</v>
      </c>
      <c r="BB17" s="18" t="s">
        <v>1862</v>
      </c>
      <c r="BC17" s="7" t="s">
        <v>5198</v>
      </c>
      <c r="BD17" s="7" t="s">
        <v>5196</v>
      </c>
      <c r="BE17" s="18" t="s">
        <v>10155</v>
      </c>
      <c r="BG17" s="18" t="s">
        <v>1655</v>
      </c>
      <c r="BH17" s="18">
        <v>16</v>
      </c>
      <c r="BI17" s="18">
        <v>0.49</v>
      </c>
      <c r="BJ17" s="25" t="s">
        <v>393</v>
      </c>
      <c r="BK17" s="25" t="s">
        <v>394</v>
      </c>
    </row>
    <row r="18" spans="1:63">
      <c r="A18" s="31">
        <v>0.08</v>
      </c>
      <c r="B18" s="31">
        <v>0</v>
      </c>
      <c r="C18" s="31">
        <v>-46.627968713048197</v>
      </c>
      <c r="D18" s="18" t="s">
        <v>10</v>
      </c>
      <c r="E18" s="18" t="s">
        <v>1705</v>
      </c>
      <c r="F18" s="7" t="s">
        <v>5195</v>
      </c>
      <c r="G18" s="7" t="s">
        <v>5197</v>
      </c>
      <c r="H18" s="18" t="s">
        <v>10118</v>
      </c>
      <c r="J18" s="159" t="s">
        <v>4731</v>
      </c>
      <c r="K18" s="18" t="s">
        <v>1655</v>
      </c>
      <c r="L18" s="31">
        <v>5</v>
      </c>
      <c r="M18" s="31">
        <v>0.08</v>
      </c>
      <c r="N18" s="18">
        <v>6.9873875802577102E-3</v>
      </c>
      <c r="O18" s="18">
        <v>0.51797788283760904</v>
      </c>
      <c r="P18" s="159"/>
      <c r="Q18" s="154"/>
      <c r="R18" s="158" t="s">
        <v>4568</v>
      </c>
      <c r="S18" s="153" t="s">
        <v>4448</v>
      </c>
      <c r="T18" s="153" t="s">
        <v>4448</v>
      </c>
      <c r="U18" s="153" t="s">
        <v>4448</v>
      </c>
      <c r="V18" s="153" t="s">
        <v>4448</v>
      </c>
      <c r="W18" s="153"/>
      <c r="Y18" s="73"/>
      <c r="Z18" s="3"/>
      <c r="AA18" s="3"/>
      <c r="AB18" s="3"/>
      <c r="AC18" s="3"/>
      <c r="AD18" s="73"/>
      <c r="AE18" s="73"/>
      <c r="AF18" s="3"/>
      <c r="AG18" s="3"/>
      <c r="AH18" s="3"/>
      <c r="AI18" s="3"/>
      <c r="AJ18" s="3"/>
      <c r="AK18" s="3"/>
      <c r="AL18" s="3"/>
      <c r="AM18" s="27"/>
      <c r="AN18" s="29"/>
      <c r="AO18" s="3"/>
      <c r="AP18" s="3"/>
      <c r="AQ18" s="3"/>
      <c r="AR18" s="3"/>
      <c r="AS18" s="3"/>
      <c r="AT18" s="41"/>
      <c r="AU18" s="41"/>
      <c r="AX18" s="18">
        <v>0</v>
      </c>
      <c r="AY18" s="18">
        <v>0</v>
      </c>
      <c r="AZ18" s="18">
        <v>-0.25125839633753599</v>
      </c>
      <c r="BA18" s="18" t="s">
        <v>13</v>
      </c>
      <c r="BB18" s="18" t="s">
        <v>1878</v>
      </c>
      <c r="BC18" s="7" t="s">
        <v>5196</v>
      </c>
      <c r="BD18" s="7" t="s">
        <v>5198</v>
      </c>
      <c r="BE18" s="18" t="s">
        <v>10156</v>
      </c>
      <c r="BG18" s="18" t="s">
        <v>1655</v>
      </c>
      <c r="BH18" s="18">
        <v>6</v>
      </c>
      <c r="BI18" s="18">
        <v>0</v>
      </c>
      <c r="BJ18" s="18">
        <v>0</v>
      </c>
      <c r="BK18" s="25" t="s">
        <v>109</v>
      </c>
    </row>
    <row r="19" spans="1:63">
      <c r="A19" s="31">
        <v>1</v>
      </c>
      <c r="B19" s="31">
        <v>0</v>
      </c>
      <c r="C19" s="31">
        <v>-118.61379970433499</v>
      </c>
      <c r="D19" s="18" t="s">
        <v>14</v>
      </c>
      <c r="E19" s="18" t="s">
        <v>1705</v>
      </c>
      <c r="F19" s="7" t="s">
        <v>5195</v>
      </c>
      <c r="G19" s="7" t="s">
        <v>5197</v>
      </c>
      <c r="H19" s="18" t="s">
        <v>10118</v>
      </c>
      <c r="J19" s="159"/>
      <c r="K19" s="18" t="s">
        <v>1655</v>
      </c>
      <c r="L19" s="31">
        <v>16</v>
      </c>
      <c r="M19" s="31">
        <v>1</v>
      </c>
      <c r="N19" s="25" t="s">
        <v>149</v>
      </c>
      <c r="O19" s="18">
        <v>1</v>
      </c>
      <c r="P19" s="159"/>
      <c r="Q19" s="154"/>
      <c r="R19" s="154"/>
      <c r="S19" s="154"/>
      <c r="T19" s="154"/>
      <c r="U19" s="154"/>
      <c r="V19" s="154"/>
      <c r="W19" s="154"/>
      <c r="Y19" s="31">
        <f>1-0</f>
        <v>1</v>
      </c>
      <c r="Z19" s="31">
        <v>0</v>
      </c>
      <c r="AA19" s="31">
        <v>-9.7766568574075094</v>
      </c>
      <c r="AB19" s="18" t="s">
        <v>10</v>
      </c>
      <c r="AC19" s="18" t="s">
        <v>1912</v>
      </c>
      <c r="AD19" s="7" t="s">
        <v>5197</v>
      </c>
      <c r="AE19" s="7" t="s">
        <v>5196</v>
      </c>
      <c r="AF19" s="18" t="s">
        <v>9976</v>
      </c>
      <c r="AG19" s="18" t="s">
        <v>10354</v>
      </c>
      <c r="AH19" s="159" t="s">
        <v>4737</v>
      </c>
      <c r="AI19" s="18" t="s">
        <v>1655</v>
      </c>
      <c r="AJ19" s="31">
        <v>5</v>
      </c>
      <c r="AK19" s="31">
        <v>0</v>
      </c>
      <c r="AL19" s="25" t="s">
        <v>126</v>
      </c>
      <c r="AM19" s="25" t="s">
        <v>127</v>
      </c>
      <c r="AN19" s="158" t="s">
        <v>85</v>
      </c>
      <c r="AO19" s="153">
        <v>3</v>
      </c>
      <c r="AP19" s="158" t="s">
        <v>4568</v>
      </c>
      <c r="AQ19" s="153" t="s">
        <v>4448</v>
      </c>
      <c r="AR19" s="153" t="s">
        <v>4448</v>
      </c>
      <c r="AS19" s="153" t="s">
        <v>4448</v>
      </c>
      <c r="AT19" s="153" t="s">
        <v>4447</v>
      </c>
      <c r="AU19" s="153"/>
      <c r="AX19" s="18">
        <v>0.2</v>
      </c>
      <c r="AY19" s="18">
        <v>0</v>
      </c>
      <c r="AZ19" s="18">
        <v>-746.10208855087501</v>
      </c>
      <c r="BA19" s="18" t="s">
        <v>14</v>
      </c>
      <c r="BB19" s="18" t="s">
        <v>1878</v>
      </c>
      <c r="BC19" s="7" t="s">
        <v>5196</v>
      </c>
      <c r="BD19" s="7" t="s">
        <v>5198</v>
      </c>
      <c r="BE19" s="18" t="s">
        <v>10156</v>
      </c>
      <c r="BG19" s="18" t="s">
        <v>1655</v>
      </c>
      <c r="BH19" s="18">
        <v>16</v>
      </c>
      <c r="BI19" s="18">
        <v>0.2</v>
      </c>
      <c r="BJ19" s="18">
        <v>7.2742662037866904E-2</v>
      </c>
      <c r="BK19" s="18">
        <v>0.44342194628279502</v>
      </c>
    </row>
    <row r="20" spans="1:63">
      <c r="A20" s="31">
        <v>0.06</v>
      </c>
      <c r="B20" s="31">
        <v>0</v>
      </c>
      <c r="C20" s="31">
        <v>-63.695450839758699</v>
      </c>
      <c r="D20" s="18" t="s">
        <v>10</v>
      </c>
      <c r="E20" s="18" t="s">
        <v>1727</v>
      </c>
      <c r="F20" s="7" t="s">
        <v>5196</v>
      </c>
      <c r="G20" s="7" t="s">
        <v>5198</v>
      </c>
      <c r="H20" s="18" t="s">
        <v>10119</v>
      </c>
      <c r="J20" s="159" t="s">
        <v>4732</v>
      </c>
      <c r="K20" s="18" t="s">
        <v>1655</v>
      </c>
      <c r="L20" s="31">
        <v>5</v>
      </c>
      <c r="M20" s="31">
        <v>0.06</v>
      </c>
      <c r="N20" s="18">
        <v>4.0859567232370397E-3</v>
      </c>
      <c r="O20" s="25" t="s">
        <v>994</v>
      </c>
      <c r="P20" s="159"/>
      <c r="Q20" s="154"/>
      <c r="R20" s="158" t="s">
        <v>4568</v>
      </c>
      <c r="S20" s="153" t="s">
        <v>4448</v>
      </c>
      <c r="T20" s="153" t="s">
        <v>4448</v>
      </c>
      <c r="U20" s="153" t="s">
        <v>4448</v>
      </c>
      <c r="V20" s="153" t="s">
        <v>4448</v>
      </c>
      <c r="W20" s="153"/>
      <c r="Y20" s="31">
        <f>1-0.21</f>
        <v>0.79</v>
      </c>
      <c r="Z20" s="31">
        <v>0</v>
      </c>
      <c r="AA20" s="31">
        <v>-781.39555774144003</v>
      </c>
      <c r="AB20" s="18" t="s">
        <v>14</v>
      </c>
      <c r="AC20" s="18" t="s">
        <v>1912</v>
      </c>
      <c r="AD20" s="7" t="s">
        <v>5197</v>
      </c>
      <c r="AE20" s="7" t="s">
        <v>5196</v>
      </c>
      <c r="AF20" s="18" t="s">
        <v>9976</v>
      </c>
      <c r="AG20" s="18" t="s">
        <v>10354</v>
      </c>
      <c r="AH20" s="160"/>
      <c r="AI20" s="18" t="s">
        <v>1655</v>
      </c>
      <c r="AJ20" s="31">
        <v>16</v>
      </c>
      <c r="AK20" s="31">
        <v>0.21</v>
      </c>
      <c r="AL20" s="25" t="s">
        <v>162</v>
      </c>
      <c r="AM20" s="25" t="s">
        <v>163</v>
      </c>
      <c r="AN20" s="159"/>
      <c r="AO20" s="154"/>
      <c r="AP20" s="154"/>
      <c r="AQ20" s="154"/>
      <c r="AR20" s="154"/>
      <c r="AS20" s="154"/>
      <c r="AT20" s="154"/>
      <c r="AU20" s="154"/>
      <c r="AX20" s="18">
        <v>0.86</v>
      </c>
      <c r="AY20" s="18">
        <v>0</v>
      </c>
      <c r="AZ20" s="18">
        <v>-14.936814619784901</v>
      </c>
      <c r="BA20" s="18" t="s">
        <v>10</v>
      </c>
      <c r="BB20" s="18" t="s">
        <v>1909</v>
      </c>
      <c r="BC20" s="7" t="s">
        <v>5196</v>
      </c>
      <c r="BD20" s="7" t="s">
        <v>5195</v>
      </c>
      <c r="BE20" s="18" t="s">
        <v>10157</v>
      </c>
      <c r="BG20" s="18" t="s">
        <v>1655</v>
      </c>
      <c r="BH20" s="18">
        <v>5</v>
      </c>
      <c r="BI20" s="18">
        <v>0.86</v>
      </c>
      <c r="BJ20" s="25" t="s">
        <v>1258</v>
      </c>
      <c r="BK20" s="25" t="s">
        <v>1259</v>
      </c>
    </row>
    <row r="21" spans="1:63">
      <c r="A21" s="31">
        <v>0.56000000000000005</v>
      </c>
      <c r="B21" s="31">
        <v>0</v>
      </c>
      <c r="C21" s="31">
        <v>-711.53886855007897</v>
      </c>
      <c r="D21" s="18" t="s">
        <v>14</v>
      </c>
      <c r="E21" s="18" t="s">
        <v>1727</v>
      </c>
      <c r="F21" s="7" t="s">
        <v>5196</v>
      </c>
      <c r="G21" s="7" t="s">
        <v>5198</v>
      </c>
      <c r="H21" s="18" t="s">
        <v>10119</v>
      </c>
      <c r="J21" s="159"/>
      <c r="K21" s="18" t="s">
        <v>1655</v>
      </c>
      <c r="L21" s="31">
        <v>16</v>
      </c>
      <c r="M21" s="31">
        <v>0.56000000000000005</v>
      </c>
      <c r="N21" s="25" t="s">
        <v>225</v>
      </c>
      <c r="O21" s="18">
        <v>0.76710682244145301</v>
      </c>
      <c r="P21" s="159"/>
      <c r="Q21" s="154"/>
      <c r="R21" s="154"/>
      <c r="S21" s="154"/>
      <c r="T21" s="154"/>
      <c r="U21" s="154"/>
      <c r="V21" s="154"/>
      <c r="W21" s="154"/>
      <c r="Y21" s="31">
        <f>1-0.62</f>
        <v>0.38</v>
      </c>
      <c r="Z21" s="31">
        <v>0</v>
      </c>
      <c r="AA21" s="31">
        <v>-126.08072755700201</v>
      </c>
      <c r="AB21" s="18" t="s">
        <v>10</v>
      </c>
      <c r="AC21" s="18" t="s">
        <v>1841</v>
      </c>
      <c r="AD21" s="7" t="s">
        <v>5198</v>
      </c>
      <c r="AE21" s="7" t="s">
        <v>5196</v>
      </c>
      <c r="AF21" s="18" t="s">
        <v>10134</v>
      </c>
      <c r="AG21" s="18" t="s">
        <v>10354</v>
      </c>
      <c r="AH21" s="159" t="s">
        <v>4751</v>
      </c>
      <c r="AI21" s="18" t="s">
        <v>1655</v>
      </c>
      <c r="AJ21" s="31">
        <v>7</v>
      </c>
      <c r="AK21" s="31">
        <v>0.62</v>
      </c>
      <c r="AL21" s="25" t="s">
        <v>1842</v>
      </c>
      <c r="AM21" s="25" t="s">
        <v>1843</v>
      </c>
      <c r="AN21" s="159"/>
      <c r="AO21" s="154"/>
      <c r="AP21" s="67"/>
      <c r="AQ21" s="67"/>
      <c r="AR21" s="67"/>
      <c r="AS21" s="67"/>
      <c r="AT21" s="67"/>
      <c r="AU21" s="67"/>
      <c r="AX21" s="18">
        <v>0.79</v>
      </c>
      <c r="AY21" s="18">
        <v>0</v>
      </c>
      <c r="AZ21" s="18">
        <v>-16.363923889953501</v>
      </c>
      <c r="BA21" s="18" t="s">
        <v>13</v>
      </c>
      <c r="BB21" s="18" t="s">
        <v>1909</v>
      </c>
      <c r="BC21" s="7" t="s">
        <v>5196</v>
      </c>
      <c r="BD21" s="7" t="s">
        <v>5195</v>
      </c>
      <c r="BE21" s="18" t="s">
        <v>10157</v>
      </c>
      <c r="BG21" s="18" t="s">
        <v>1655</v>
      </c>
      <c r="BH21" s="18">
        <v>5</v>
      </c>
      <c r="BI21" s="18">
        <v>0.79</v>
      </c>
      <c r="BJ21" s="25" t="s">
        <v>1376</v>
      </c>
      <c r="BK21" s="18">
        <v>0.96057489775415095</v>
      </c>
    </row>
    <row r="22" spans="1:63" ht="16" customHeight="1">
      <c r="A22" s="31">
        <v>0</v>
      </c>
      <c r="B22" s="31">
        <v>0</v>
      </c>
      <c r="C22" s="31">
        <v>-34.377183791666297</v>
      </c>
      <c r="D22" s="18" t="s">
        <v>10</v>
      </c>
      <c r="E22" s="18" t="s">
        <v>2066</v>
      </c>
      <c r="F22" s="7" t="s">
        <v>5197</v>
      </c>
      <c r="G22" s="7" t="s">
        <v>5195</v>
      </c>
      <c r="H22" s="18" t="s">
        <v>10120</v>
      </c>
      <c r="J22" s="159" t="s">
        <v>4733</v>
      </c>
      <c r="K22" s="18" t="s">
        <v>1655</v>
      </c>
      <c r="L22" s="31">
        <v>5</v>
      </c>
      <c r="M22" s="31">
        <v>0</v>
      </c>
      <c r="N22" s="25" t="s">
        <v>126</v>
      </c>
      <c r="O22" s="25" t="s">
        <v>127</v>
      </c>
      <c r="P22" s="159"/>
      <c r="Q22" s="154"/>
      <c r="R22" s="158" t="s">
        <v>4568</v>
      </c>
      <c r="S22" s="153" t="s">
        <v>4448</v>
      </c>
      <c r="T22" s="153" t="s">
        <v>4448</v>
      </c>
      <c r="U22" s="153" t="s">
        <v>4448</v>
      </c>
      <c r="V22" s="153" t="s">
        <v>4448</v>
      </c>
      <c r="W22" s="153"/>
      <c r="Y22" s="31">
        <f>1-1</f>
        <v>0</v>
      </c>
      <c r="Z22" s="31">
        <v>0</v>
      </c>
      <c r="AA22" s="31">
        <v>-234.17464262191501</v>
      </c>
      <c r="AB22" s="18" t="s">
        <v>14</v>
      </c>
      <c r="AC22" s="18" t="s">
        <v>1841</v>
      </c>
      <c r="AD22" s="7" t="s">
        <v>5198</v>
      </c>
      <c r="AE22" s="7" t="s">
        <v>5196</v>
      </c>
      <c r="AF22" s="18" t="s">
        <v>10134</v>
      </c>
      <c r="AG22" s="18" t="s">
        <v>10354</v>
      </c>
      <c r="AH22" s="160"/>
      <c r="AI22" s="18" t="s">
        <v>1655</v>
      </c>
      <c r="AJ22" s="31">
        <v>16</v>
      </c>
      <c r="AK22" s="31">
        <v>1</v>
      </c>
      <c r="AL22" s="25" t="s">
        <v>149</v>
      </c>
      <c r="AM22" s="18">
        <v>1</v>
      </c>
      <c r="AN22" s="159"/>
      <c r="AO22" s="154"/>
      <c r="AP22" s="67"/>
      <c r="AQ22" s="67"/>
      <c r="AR22" s="67"/>
      <c r="AS22" s="67"/>
      <c r="AT22" s="67"/>
      <c r="AU22" s="67"/>
      <c r="AX22" s="25">
        <v>0.82</v>
      </c>
      <c r="AY22" s="18">
        <v>0</v>
      </c>
      <c r="AZ22" s="18">
        <v>-161.999964876413</v>
      </c>
      <c r="BA22" s="18" t="s">
        <v>14</v>
      </c>
      <c r="BB22" s="18" t="s">
        <v>1909</v>
      </c>
      <c r="BC22" s="7" t="s">
        <v>5196</v>
      </c>
      <c r="BD22" s="7" t="s">
        <v>5195</v>
      </c>
      <c r="BE22" s="18" t="s">
        <v>10157</v>
      </c>
      <c r="BG22" s="18" t="s">
        <v>1655</v>
      </c>
      <c r="BH22" s="18">
        <v>16</v>
      </c>
      <c r="BI22" s="25" t="s">
        <v>760</v>
      </c>
      <c r="BJ22" s="25" t="s">
        <v>762</v>
      </c>
      <c r="BK22" s="25" t="s">
        <v>763</v>
      </c>
    </row>
    <row r="23" spans="1:63">
      <c r="A23" s="31">
        <v>0.27</v>
      </c>
      <c r="B23" s="31">
        <v>0</v>
      </c>
      <c r="C23" s="31">
        <v>-625.92375748872905</v>
      </c>
      <c r="D23" s="18" t="s">
        <v>14</v>
      </c>
      <c r="E23" s="18" t="s">
        <v>2066</v>
      </c>
      <c r="F23" s="7" t="s">
        <v>5197</v>
      </c>
      <c r="G23" s="7" t="s">
        <v>5195</v>
      </c>
      <c r="H23" s="18" t="s">
        <v>10120</v>
      </c>
      <c r="J23" s="159"/>
      <c r="K23" s="18" t="s">
        <v>1655</v>
      </c>
      <c r="L23" s="31">
        <v>16</v>
      </c>
      <c r="M23" s="31">
        <v>0.27</v>
      </c>
      <c r="N23" s="18">
        <v>0.114172650502742</v>
      </c>
      <c r="O23" s="25" t="s">
        <v>429</v>
      </c>
      <c r="P23" s="159"/>
      <c r="Q23" s="154"/>
      <c r="R23" s="154"/>
      <c r="S23" s="154"/>
      <c r="T23" s="154"/>
      <c r="U23" s="154"/>
      <c r="V23" s="154"/>
      <c r="W23" s="154"/>
      <c r="Y23" s="7">
        <v>0.34</v>
      </c>
      <c r="Z23" s="18">
        <v>0</v>
      </c>
      <c r="AA23" s="18">
        <v>-119.040392479632</v>
      </c>
      <c r="AB23" s="18" t="s">
        <v>10</v>
      </c>
      <c r="AC23" s="18" t="s">
        <v>1813</v>
      </c>
      <c r="AD23" s="7" t="s">
        <v>5195</v>
      </c>
      <c r="AE23" s="7" t="s">
        <v>5198</v>
      </c>
      <c r="AF23" s="18" t="s">
        <v>10139</v>
      </c>
      <c r="AH23" s="159" t="s">
        <v>4756</v>
      </c>
      <c r="AI23" s="18" t="s">
        <v>1655</v>
      </c>
      <c r="AJ23" s="18">
        <v>5</v>
      </c>
      <c r="AK23" s="18">
        <v>0.34</v>
      </c>
      <c r="AL23" s="18">
        <v>8.96257980918721E-2</v>
      </c>
      <c r="AM23" s="25" t="s">
        <v>246</v>
      </c>
      <c r="AN23" s="159"/>
      <c r="AO23" s="154"/>
      <c r="AP23" s="158" t="s">
        <v>4568</v>
      </c>
      <c r="AQ23" s="153" t="s">
        <v>4448</v>
      </c>
      <c r="AR23" s="153" t="s">
        <v>4448</v>
      </c>
      <c r="AS23" s="153" t="s">
        <v>4448</v>
      </c>
      <c r="AT23" s="153" t="s">
        <v>4444</v>
      </c>
      <c r="AU23" s="153"/>
      <c r="AX23" s="25">
        <v>0.94</v>
      </c>
      <c r="AY23" s="18">
        <v>0</v>
      </c>
      <c r="AZ23" s="18">
        <v>-84.427923720411201</v>
      </c>
      <c r="BA23" s="18" t="s">
        <v>10</v>
      </c>
      <c r="BB23" s="18" t="s">
        <v>1918</v>
      </c>
      <c r="BC23" s="7" t="s">
        <v>5195</v>
      </c>
      <c r="BD23" s="7" t="s">
        <v>5197</v>
      </c>
      <c r="BE23" s="18" t="s">
        <v>10158</v>
      </c>
      <c r="BG23" s="18" t="s">
        <v>1655</v>
      </c>
      <c r="BH23" s="18">
        <v>7</v>
      </c>
      <c r="BI23" s="25" t="s">
        <v>538</v>
      </c>
      <c r="BJ23" s="25" t="s">
        <v>1919</v>
      </c>
      <c r="BK23" s="25" t="s">
        <v>1920</v>
      </c>
    </row>
    <row r="24" spans="1:63">
      <c r="A24" s="31">
        <v>0.44</v>
      </c>
      <c r="B24" s="31">
        <v>0</v>
      </c>
      <c r="C24" s="31">
        <v>-84.781375689518796</v>
      </c>
      <c r="D24" s="18" t="s">
        <v>10</v>
      </c>
      <c r="E24" s="18" t="s">
        <v>1820</v>
      </c>
      <c r="F24" s="7" t="s">
        <v>5198</v>
      </c>
      <c r="G24" s="7" t="s">
        <v>5196</v>
      </c>
      <c r="H24" s="18" t="s">
        <v>10120</v>
      </c>
      <c r="J24" s="159" t="s">
        <v>4734</v>
      </c>
      <c r="K24" s="18" t="s">
        <v>1655</v>
      </c>
      <c r="L24" s="31">
        <v>6</v>
      </c>
      <c r="M24" s="31">
        <v>0.44</v>
      </c>
      <c r="N24" s="25" t="s">
        <v>1821</v>
      </c>
      <c r="O24" s="25" t="s">
        <v>1822</v>
      </c>
      <c r="P24" s="159"/>
      <c r="Q24" s="154"/>
      <c r="R24" s="158" t="s">
        <v>4568</v>
      </c>
      <c r="S24" s="153" t="s">
        <v>4448</v>
      </c>
      <c r="T24" s="153" t="s">
        <v>4448</v>
      </c>
      <c r="U24" s="153" t="s">
        <v>4448</v>
      </c>
      <c r="V24" s="153" t="s">
        <v>4448</v>
      </c>
      <c r="W24" s="153"/>
      <c r="X24"/>
      <c r="Y24" s="7">
        <v>0.15</v>
      </c>
      <c r="Z24" s="18">
        <v>0</v>
      </c>
      <c r="AA24" s="18">
        <v>-672.49859604499602</v>
      </c>
      <c r="AB24" s="18" t="s">
        <v>14</v>
      </c>
      <c r="AC24" s="18" t="s">
        <v>1813</v>
      </c>
      <c r="AD24" s="7" t="s">
        <v>5195</v>
      </c>
      <c r="AE24" s="7" t="s">
        <v>5198</v>
      </c>
      <c r="AF24" s="18" t="s">
        <v>10139</v>
      </c>
      <c r="AH24" s="159"/>
      <c r="AI24" s="18" t="s">
        <v>1655</v>
      </c>
      <c r="AJ24" s="18">
        <v>16</v>
      </c>
      <c r="AK24" s="18">
        <v>0.15</v>
      </c>
      <c r="AL24" s="18">
        <v>4.6658155288370001E-2</v>
      </c>
      <c r="AM24" s="25" t="s">
        <v>365</v>
      </c>
      <c r="AN24" s="160"/>
      <c r="AO24" s="155"/>
      <c r="AP24" s="154"/>
      <c r="AQ24" s="154"/>
      <c r="AR24" s="154"/>
      <c r="AS24" s="154"/>
      <c r="AT24" s="154"/>
      <c r="AU24" s="154"/>
      <c r="AX24" s="18">
        <v>0.87</v>
      </c>
      <c r="AY24" s="18">
        <v>0</v>
      </c>
      <c r="AZ24" s="18">
        <v>-60.409751542891101</v>
      </c>
      <c r="BA24" s="18" t="s">
        <v>13</v>
      </c>
      <c r="BB24" s="18" t="s">
        <v>1918</v>
      </c>
      <c r="BC24" s="7" t="s">
        <v>5195</v>
      </c>
      <c r="BD24" s="7" t="s">
        <v>5197</v>
      </c>
      <c r="BE24" s="18" t="s">
        <v>10158</v>
      </c>
      <c r="BG24" s="18" t="s">
        <v>1655</v>
      </c>
      <c r="BH24" s="18">
        <v>7</v>
      </c>
      <c r="BI24" s="18">
        <v>0.87</v>
      </c>
      <c r="BJ24" s="25" t="s">
        <v>1921</v>
      </c>
      <c r="BK24" s="25" t="s">
        <v>1922</v>
      </c>
    </row>
    <row r="25" spans="1:63">
      <c r="A25" s="31">
        <v>0.68</v>
      </c>
      <c r="B25" s="31">
        <v>0</v>
      </c>
      <c r="C25" s="31">
        <v>-723.45253832542801</v>
      </c>
      <c r="D25" s="18" t="s">
        <v>14</v>
      </c>
      <c r="E25" s="18" t="s">
        <v>1820</v>
      </c>
      <c r="F25" s="7" t="s">
        <v>5198</v>
      </c>
      <c r="G25" s="7" t="s">
        <v>5196</v>
      </c>
      <c r="H25" s="18" t="s">
        <v>10120</v>
      </c>
      <c r="J25" s="159"/>
      <c r="K25" s="18" t="s">
        <v>1655</v>
      </c>
      <c r="L25" s="31">
        <v>16</v>
      </c>
      <c r="M25" s="31">
        <v>0.68</v>
      </c>
      <c r="N25" s="25" t="s">
        <v>106</v>
      </c>
      <c r="O25" s="25" t="s">
        <v>107</v>
      </c>
      <c r="P25" s="159"/>
      <c r="Q25" s="154"/>
      <c r="R25" s="154"/>
      <c r="S25" s="154"/>
      <c r="T25" s="154"/>
      <c r="U25" s="154"/>
      <c r="V25" s="154"/>
      <c r="W25" s="154"/>
      <c r="Y25" s="73"/>
      <c r="Z25" s="3"/>
      <c r="AA25" s="3"/>
      <c r="AB25" s="3"/>
      <c r="AC25" s="3"/>
      <c r="AD25" s="73"/>
      <c r="AE25" s="73"/>
      <c r="AF25" s="3"/>
      <c r="AG25" s="3"/>
      <c r="AH25" s="3"/>
      <c r="AI25" s="3"/>
      <c r="AJ25" s="3"/>
      <c r="AK25" s="3"/>
      <c r="AL25" s="3"/>
      <c r="AM25" s="27"/>
      <c r="AN25" s="29"/>
      <c r="AO25" s="3"/>
      <c r="AP25" s="3"/>
      <c r="AQ25" s="3"/>
      <c r="AR25" s="3"/>
      <c r="AS25" s="3"/>
      <c r="AT25" s="41"/>
      <c r="AU25" s="41"/>
      <c r="AX25" s="18">
        <v>0.92</v>
      </c>
      <c r="AY25" s="18">
        <v>0</v>
      </c>
      <c r="AZ25" s="18">
        <v>-328.43369363567803</v>
      </c>
      <c r="BA25" s="18" t="s">
        <v>14</v>
      </c>
      <c r="BB25" s="18" t="s">
        <v>1918</v>
      </c>
      <c r="BC25" s="7" t="s">
        <v>5195</v>
      </c>
      <c r="BD25" s="7" t="s">
        <v>5197</v>
      </c>
      <c r="BE25" s="18" t="s">
        <v>10158</v>
      </c>
      <c r="BG25" s="18" t="s">
        <v>1655</v>
      </c>
      <c r="BH25" s="18">
        <v>16</v>
      </c>
      <c r="BI25" s="18">
        <v>0.92</v>
      </c>
      <c r="BJ25" s="25" t="s">
        <v>596</v>
      </c>
      <c r="BK25" s="18">
        <v>0.98312054273103699</v>
      </c>
    </row>
    <row r="26" spans="1:63">
      <c r="A26" s="31">
        <v>0.12</v>
      </c>
      <c r="B26" s="31">
        <v>0</v>
      </c>
      <c r="C26" s="31">
        <v>-60.819104887634097</v>
      </c>
      <c r="D26" s="18" t="s">
        <v>10</v>
      </c>
      <c r="E26" s="18" t="s">
        <v>1831</v>
      </c>
      <c r="F26" s="7" t="s">
        <v>5195</v>
      </c>
      <c r="G26" s="7" t="s">
        <v>10362</v>
      </c>
      <c r="H26" s="18" t="s">
        <v>10121</v>
      </c>
      <c r="J26" s="159" t="s">
        <v>4735</v>
      </c>
      <c r="K26" s="18" t="s">
        <v>1655</v>
      </c>
      <c r="L26" s="31">
        <v>5</v>
      </c>
      <c r="M26" s="31">
        <v>0.12</v>
      </c>
      <c r="N26" s="25" t="s">
        <v>502</v>
      </c>
      <c r="O26" s="25" t="s">
        <v>503</v>
      </c>
      <c r="P26" s="159"/>
      <c r="Q26" s="154"/>
      <c r="R26" s="158" t="s">
        <v>4568</v>
      </c>
      <c r="S26" s="153" t="s">
        <v>4444</v>
      </c>
      <c r="T26" s="153" t="s">
        <v>4444</v>
      </c>
      <c r="U26" s="153" t="s">
        <v>4444</v>
      </c>
      <c r="V26" s="153" t="s">
        <v>4448</v>
      </c>
      <c r="W26" s="153"/>
      <c r="Y26" s="7">
        <v>0.37</v>
      </c>
      <c r="Z26" s="18">
        <v>0</v>
      </c>
      <c r="AA26" s="18">
        <v>-64.284988477402706</v>
      </c>
      <c r="AB26" s="18" t="s">
        <v>13</v>
      </c>
      <c r="AC26" s="18" t="s">
        <v>1781</v>
      </c>
      <c r="AD26" s="7" t="s">
        <v>5196</v>
      </c>
      <c r="AE26" s="7" t="s">
        <v>5198</v>
      </c>
      <c r="AF26" s="18" t="s">
        <v>10143</v>
      </c>
      <c r="AH26" s="158" t="s">
        <v>4760</v>
      </c>
      <c r="AI26" s="18" t="s">
        <v>1655</v>
      </c>
      <c r="AJ26" s="18">
        <v>5</v>
      </c>
      <c r="AK26" s="18">
        <v>0.37</v>
      </c>
      <c r="AL26" s="25" t="s">
        <v>268</v>
      </c>
      <c r="AM26" s="25" t="s">
        <v>269</v>
      </c>
      <c r="AN26" s="158" t="s">
        <v>86</v>
      </c>
      <c r="AO26" s="153">
        <v>10</v>
      </c>
      <c r="AP26" s="158" t="s">
        <v>4568</v>
      </c>
      <c r="AQ26" s="153" t="s">
        <v>4448</v>
      </c>
      <c r="AR26" s="153" t="s">
        <v>4448</v>
      </c>
      <c r="AS26" s="153" t="s">
        <v>4471</v>
      </c>
      <c r="AT26" s="153" t="s">
        <v>4448</v>
      </c>
      <c r="AU26" s="153"/>
      <c r="AX26" s="18">
        <v>0</v>
      </c>
      <c r="AY26" s="18">
        <v>0</v>
      </c>
      <c r="AZ26" s="18">
        <v>-6.39070299032955</v>
      </c>
      <c r="BA26" s="18" t="s">
        <v>10</v>
      </c>
      <c r="BB26" s="18" t="s">
        <v>1924</v>
      </c>
      <c r="BC26" s="7" t="s">
        <v>5198</v>
      </c>
      <c r="BD26" s="7" t="s">
        <v>5196</v>
      </c>
      <c r="BE26" s="18" t="s">
        <v>10159</v>
      </c>
      <c r="BG26" s="18" t="s">
        <v>1655</v>
      </c>
      <c r="BH26" s="18">
        <v>5</v>
      </c>
      <c r="BI26" s="18">
        <v>0</v>
      </c>
      <c r="BJ26" s="25" t="s">
        <v>126</v>
      </c>
      <c r="BK26" s="25" t="s">
        <v>127</v>
      </c>
    </row>
    <row r="27" spans="1:63">
      <c r="A27" s="31">
        <v>0.31</v>
      </c>
      <c r="B27" s="31">
        <v>0</v>
      </c>
      <c r="C27" s="31">
        <v>-717.90223700362003</v>
      </c>
      <c r="D27" s="18" t="s">
        <v>14</v>
      </c>
      <c r="E27" s="18" t="s">
        <v>1831</v>
      </c>
      <c r="F27" s="7" t="s">
        <v>5195</v>
      </c>
      <c r="G27" s="7" t="s">
        <v>10362</v>
      </c>
      <c r="H27" s="18" t="s">
        <v>10121</v>
      </c>
      <c r="J27" s="159"/>
      <c r="K27" s="18" t="s">
        <v>1655</v>
      </c>
      <c r="L27" s="31">
        <v>16</v>
      </c>
      <c r="M27" s="31">
        <v>0.31</v>
      </c>
      <c r="N27" s="25" t="s">
        <v>860</v>
      </c>
      <c r="O27" s="25" t="s">
        <v>861</v>
      </c>
      <c r="P27" s="159"/>
      <c r="Q27" s="154"/>
      <c r="R27" s="154"/>
      <c r="S27" s="154"/>
      <c r="T27" s="154"/>
      <c r="U27" s="154"/>
      <c r="V27" s="154"/>
      <c r="W27" s="154"/>
      <c r="Y27" s="7">
        <v>0.15</v>
      </c>
      <c r="Z27" s="18">
        <v>0</v>
      </c>
      <c r="AA27" s="18">
        <v>-593.98487111116197</v>
      </c>
      <c r="AB27" s="18" t="s">
        <v>14</v>
      </c>
      <c r="AC27" s="18" t="s">
        <v>1781</v>
      </c>
      <c r="AD27" s="7" t="s">
        <v>5196</v>
      </c>
      <c r="AE27" s="7" t="s">
        <v>5198</v>
      </c>
      <c r="AF27" s="18" t="s">
        <v>10143</v>
      </c>
      <c r="AH27" s="159"/>
      <c r="AI27" s="18" t="s">
        <v>1655</v>
      </c>
      <c r="AJ27" s="18">
        <v>16</v>
      </c>
      <c r="AK27" s="18">
        <v>0.15</v>
      </c>
      <c r="AL27" s="18">
        <v>4.6658155288370001E-2</v>
      </c>
      <c r="AM27" s="25" t="s">
        <v>365</v>
      </c>
      <c r="AN27" s="159"/>
      <c r="AO27" s="154"/>
      <c r="AP27" s="154"/>
      <c r="AQ27" s="154"/>
      <c r="AR27" s="154"/>
      <c r="AS27" s="154"/>
      <c r="AT27" s="154"/>
      <c r="AU27" s="154"/>
      <c r="AX27" s="18">
        <v>0.05</v>
      </c>
      <c r="AY27" s="18">
        <v>0</v>
      </c>
      <c r="AZ27" s="18">
        <v>-15.8728453902607</v>
      </c>
      <c r="BA27" s="18" t="s">
        <v>13</v>
      </c>
      <c r="BB27" s="18" t="s">
        <v>1924</v>
      </c>
      <c r="BC27" s="7" t="s">
        <v>5198</v>
      </c>
      <c r="BD27" s="7" t="s">
        <v>5196</v>
      </c>
      <c r="BE27" s="18" t="s">
        <v>10159</v>
      </c>
      <c r="BG27" s="18" t="s">
        <v>1655</v>
      </c>
      <c r="BH27" s="18">
        <v>6</v>
      </c>
      <c r="BI27" s="18">
        <v>0.05</v>
      </c>
      <c r="BJ27" s="18">
        <v>3.4029277060071599E-3</v>
      </c>
      <c r="BK27" s="25" t="s">
        <v>485</v>
      </c>
    </row>
    <row r="28" spans="1:63">
      <c r="A28" s="7">
        <f>1-0.44</f>
        <v>0.56000000000000005</v>
      </c>
      <c r="B28" s="18">
        <v>0</v>
      </c>
      <c r="C28" s="18">
        <v>-93.511498277874097</v>
      </c>
      <c r="D28" s="18" t="s">
        <v>10</v>
      </c>
      <c r="E28" s="18" t="s">
        <v>1808</v>
      </c>
      <c r="F28" s="7" t="s">
        <v>5195</v>
      </c>
      <c r="G28" s="7" t="s">
        <v>5198</v>
      </c>
      <c r="H28" s="18" t="s">
        <v>10140</v>
      </c>
      <c r="I28" s="18" t="s">
        <v>10354</v>
      </c>
      <c r="J28" s="159" t="s">
        <v>4757</v>
      </c>
      <c r="K28" s="18" t="s">
        <v>1655</v>
      </c>
      <c r="L28" s="18">
        <v>5</v>
      </c>
      <c r="M28" s="18">
        <v>0.44</v>
      </c>
      <c r="N28" s="25" t="s">
        <v>715</v>
      </c>
      <c r="O28" s="25" t="s">
        <v>716</v>
      </c>
      <c r="P28" s="159"/>
      <c r="Q28" s="154"/>
      <c r="R28" s="158" t="s">
        <v>4568</v>
      </c>
      <c r="S28" s="153" t="s">
        <v>4439</v>
      </c>
      <c r="T28" s="153" t="s">
        <v>4448</v>
      </c>
      <c r="U28" s="153" t="s">
        <v>4472</v>
      </c>
      <c r="V28" s="153" t="s">
        <v>4448</v>
      </c>
      <c r="W28" s="153"/>
      <c r="Y28" s="31">
        <f>1-0.11</f>
        <v>0.89</v>
      </c>
      <c r="Z28" s="31">
        <v>0</v>
      </c>
      <c r="AA28" s="31">
        <v>-57.074962797635798</v>
      </c>
      <c r="AB28" s="18" t="s">
        <v>13</v>
      </c>
      <c r="AC28" s="18" t="s">
        <v>1671</v>
      </c>
      <c r="AD28" s="7" t="s">
        <v>10362</v>
      </c>
      <c r="AE28" s="7" t="s">
        <v>5196</v>
      </c>
      <c r="AF28" s="18" t="s">
        <v>10122</v>
      </c>
      <c r="AG28" s="18" t="s">
        <v>10354</v>
      </c>
      <c r="AH28" s="158" t="s">
        <v>4738</v>
      </c>
      <c r="AI28" s="18" t="s">
        <v>1655</v>
      </c>
      <c r="AJ28" s="31">
        <v>7</v>
      </c>
      <c r="AK28" s="31">
        <v>0.11</v>
      </c>
      <c r="AL28" s="18">
        <v>1.6272692371876299E-2</v>
      </c>
      <c r="AM28" s="25" t="s">
        <v>694</v>
      </c>
      <c r="AN28" s="159"/>
      <c r="AO28" s="154"/>
      <c r="AP28" s="158" t="s">
        <v>4568</v>
      </c>
      <c r="AQ28" s="158" t="s">
        <v>4448</v>
      </c>
      <c r="AR28" s="158" t="s">
        <v>4448</v>
      </c>
      <c r="AS28" s="158" t="s">
        <v>4448</v>
      </c>
      <c r="AT28" s="158" t="s">
        <v>4448</v>
      </c>
      <c r="AU28" s="158"/>
      <c r="AX28" s="18">
        <v>0</v>
      </c>
      <c r="AY28" s="18">
        <v>0</v>
      </c>
      <c r="AZ28" s="18">
        <v>-188.08680775128801</v>
      </c>
      <c r="BA28" s="18" t="s">
        <v>14</v>
      </c>
      <c r="BB28" s="18" t="s">
        <v>1924</v>
      </c>
      <c r="BC28" s="7" t="s">
        <v>5198</v>
      </c>
      <c r="BD28" s="7" t="s">
        <v>5196</v>
      </c>
      <c r="BE28" s="18" t="s">
        <v>10159</v>
      </c>
      <c r="BG28" s="18" t="s">
        <v>1655</v>
      </c>
      <c r="BH28" s="18">
        <v>16</v>
      </c>
      <c r="BI28" s="18">
        <v>0</v>
      </c>
      <c r="BJ28" s="18">
        <v>0</v>
      </c>
      <c r="BK28" s="25" t="s">
        <v>140</v>
      </c>
    </row>
    <row r="29" spans="1:63">
      <c r="A29" s="7">
        <f>1-0.37</f>
        <v>0.63</v>
      </c>
      <c r="B29" s="18">
        <v>0</v>
      </c>
      <c r="C29" s="18">
        <v>-691.89440047529899</v>
      </c>
      <c r="D29" s="18" t="s">
        <v>14</v>
      </c>
      <c r="E29" s="18" t="s">
        <v>1808</v>
      </c>
      <c r="F29" s="7" t="s">
        <v>5195</v>
      </c>
      <c r="G29" s="7" t="s">
        <v>5198</v>
      </c>
      <c r="H29" s="18" t="s">
        <v>10140</v>
      </c>
      <c r="I29" s="18" t="s">
        <v>10354</v>
      </c>
      <c r="J29" s="159"/>
      <c r="K29" s="18" t="s">
        <v>1655</v>
      </c>
      <c r="L29" s="18">
        <v>16</v>
      </c>
      <c r="M29" s="18">
        <v>0.37</v>
      </c>
      <c r="N29" s="25" t="s">
        <v>137</v>
      </c>
      <c r="O29" s="25" t="s">
        <v>138</v>
      </c>
      <c r="P29" s="159"/>
      <c r="Q29" s="154"/>
      <c r="R29" s="154"/>
      <c r="S29" s="154"/>
      <c r="T29" s="154"/>
      <c r="U29" s="154"/>
      <c r="V29" s="154"/>
      <c r="W29" s="154"/>
      <c r="Y29" s="31">
        <f>1-0.23</f>
        <v>0.77</v>
      </c>
      <c r="Z29" s="31">
        <v>0</v>
      </c>
      <c r="AA29" s="31">
        <v>-515.74560757329004</v>
      </c>
      <c r="AB29" s="18" t="s">
        <v>14</v>
      </c>
      <c r="AC29" s="18" t="s">
        <v>1671</v>
      </c>
      <c r="AD29" s="7" t="s">
        <v>10362</v>
      </c>
      <c r="AE29" s="7" t="s">
        <v>5196</v>
      </c>
      <c r="AF29" s="18" t="s">
        <v>10122</v>
      </c>
      <c r="AG29" s="18" t="s">
        <v>10354</v>
      </c>
      <c r="AH29" s="159"/>
      <c r="AI29" s="18" t="s">
        <v>1655</v>
      </c>
      <c r="AJ29" s="31">
        <v>16</v>
      </c>
      <c r="AK29" s="31">
        <v>0.23</v>
      </c>
      <c r="AL29" s="18">
        <v>8.9866955870574194E-2</v>
      </c>
      <c r="AM29" s="25" t="s">
        <v>402</v>
      </c>
      <c r="AN29" s="159"/>
      <c r="AO29" s="154"/>
      <c r="AP29" s="154"/>
      <c r="AQ29" s="159"/>
      <c r="AR29" s="159"/>
      <c r="AS29" s="159"/>
      <c r="AT29" s="159"/>
      <c r="AU29" s="159"/>
      <c r="AX29" s="18">
        <v>0.3</v>
      </c>
      <c r="AY29" s="18">
        <v>0</v>
      </c>
      <c r="AZ29" s="18">
        <v>-74.352374774794995</v>
      </c>
      <c r="BA29" s="18" t="s">
        <v>10</v>
      </c>
      <c r="BB29" s="18" t="s">
        <v>1957</v>
      </c>
      <c r="BC29" s="7" t="s">
        <v>5197</v>
      </c>
      <c r="BD29" s="7" t="s">
        <v>5195</v>
      </c>
      <c r="BE29" s="18" t="s">
        <v>10160</v>
      </c>
      <c r="BG29" s="18" t="s">
        <v>1655</v>
      </c>
      <c r="BH29" s="18">
        <v>7</v>
      </c>
      <c r="BI29" s="18">
        <v>0.3</v>
      </c>
      <c r="BJ29" s="18">
        <v>8.9030330494427504E-2</v>
      </c>
      <c r="BK29" s="25" t="s">
        <v>1958</v>
      </c>
    </row>
    <row r="30" spans="1:63">
      <c r="A30" s="7">
        <f>1-0.44</f>
        <v>0.56000000000000005</v>
      </c>
      <c r="B30" s="18">
        <v>0</v>
      </c>
      <c r="C30" s="18">
        <v>-123.95900709291401</v>
      </c>
      <c r="D30" s="18" t="s">
        <v>10</v>
      </c>
      <c r="E30" s="18" t="s">
        <v>1775</v>
      </c>
      <c r="F30" s="7" t="s">
        <v>10372</v>
      </c>
      <c r="G30" s="7" t="s">
        <v>5197</v>
      </c>
      <c r="H30" s="18" t="s">
        <v>10141</v>
      </c>
      <c r="I30" s="18" t="s">
        <v>10354</v>
      </c>
      <c r="J30" s="159" t="s">
        <v>4758</v>
      </c>
      <c r="K30" s="18" t="s">
        <v>1655</v>
      </c>
      <c r="L30" s="18">
        <v>5</v>
      </c>
      <c r="M30" s="18">
        <v>0.44</v>
      </c>
      <c r="N30" s="25" t="s">
        <v>715</v>
      </c>
      <c r="O30" s="25" t="s">
        <v>716</v>
      </c>
      <c r="P30" s="159"/>
      <c r="Q30" s="154"/>
      <c r="R30" s="158" t="s">
        <v>4568</v>
      </c>
      <c r="S30" s="153" t="s">
        <v>4448</v>
      </c>
      <c r="T30" s="153" t="s">
        <v>4448</v>
      </c>
      <c r="U30" s="153" t="s">
        <v>4448</v>
      </c>
      <c r="V30" s="153" t="s">
        <v>4448</v>
      </c>
      <c r="W30" s="153"/>
      <c r="Y30" s="47">
        <f>1-0.04</f>
        <v>0.96</v>
      </c>
      <c r="Z30" s="47">
        <v>0</v>
      </c>
      <c r="AA30" s="47">
        <v>-33.944333062675803</v>
      </c>
      <c r="AB30" s="44" t="s">
        <v>13</v>
      </c>
      <c r="AC30" s="44" t="s">
        <v>1731</v>
      </c>
      <c r="AD30" s="72" t="s">
        <v>5196</v>
      </c>
      <c r="AE30" s="72" t="s">
        <v>5198</v>
      </c>
      <c r="AF30" s="44" t="s">
        <v>10123</v>
      </c>
      <c r="AG30" s="44" t="s">
        <v>10354</v>
      </c>
      <c r="AH30" s="168" t="s">
        <v>4739</v>
      </c>
      <c r="AI30" s="44" t="s">
        <v>1655</v>
      </c>
      <c r="AJ30" s="47">
        <v>5</v>
      </c>
      <c r="AK30" s="47">
        <v>0.04</v>
      </c>
      <c r="AL30" s="44">
        <v>1.89361819909976E-3</v>
      </c>
      <c r="AM30" s="43" t="s">
        <v>270</v>
      </c>
      <c r="AN30" s="159"/>
      <c r="AO30" s="154"/>
      <c r="AP30" s="162" t="s">
        <v>4537</v>
      </c>
      <c r="AQ30" s="158" t="s">
        <v>4448</v>
      </c>
      <c r="AR30" s="158" t="s">
        <v>4444</v>
      </c>
      <c r="AS30" s="158" t="s">
        <v>4456</v>
      </c>
      <c r="AT30" s="158" t="s">
        <v>4448</v>
      </c>
      <c r="AU30" s="158"/>
      <c r="AX30" s="18">
        <v>0.3</v>
      </c>
      <c r="AY30" s="18">
        <v>0</v>
      </c>
      <c r="AZ30" s="18">
        <v>-628.25766603358602</v>
      </c>
      <c r="BA30" s="18" t="s">
        <v>14</v>
      </c>
      <c r="BB30" s="18" t="s">
        <v>1957</v>
      </c>
      <c r="BC30" s="7" t="s">
        <v>5197</v>
      </c>
      <c r="BD30" s="7" t="s">
        <v>5195</v>
      </c>
      <c r="BE30" s="18" t="s">
        <v>10160</v>
      </c>
      <c r="BG30" s="18" t="s">
        <v>1655</v>
      </c>
      <c r="BH30" s="18">
        <v>16</v>
      </c>
      <c r="BI30" s="18">
        <v>0.3</v>
      </c>
      <c r="BJ30" s="25" t="s">
        <v>111</v>
      </c>
      <c r="BK30" s="25" t="s">
        <v>112</v>
      </c>
    </row>
    <row r="31" spans="1:63">
      <c r="A31" s="7">
        <f>1-0.38</f>
        <v>0.62</v>
      </c>
      <c r="B31" s="18">
        <v>0</v>
      </c>
      <c r="C31" s="18">
        <v>-640.79128764338702</v>
      </c>
      <c r="D31" s="18" t="s">
        <v>14</v>
      </c>
      <c r="E31" s="18" t="s">
        <v>1775</v>
      </c>
      <c r="F31" s="7" t="s">
        <v>10372</v>
      </c>
      <c r="G31" s="7" t="s">
        <v>5197</v>
      </c>
      <c r="H31" s="18" t="s">
        <v>10141</v>
      </c>
      <c r="I31" s="18" t="s">
        <v>10354</v>
      </c>
      <c r="J31" s="159"/>
      <c r="K31" s="18" t="s">
        <v>1655</v>
      </c>
      <c r="L31" s="18">
        <v>16</v>
      </c>
      <c r="M31" s="18">
        <v>0.38</v>
      </c>
      <c r="N31" s="25" t="s">
        <v>803</v>
      </c>
      <c r="O31" s="25" t="s">
        <v>804</v>
      </c>
      <c r="P31" s="159"/>
      <c r="Q31" s="154"/>
      <c r="R31" s="154"/>
      <c r="S31" s="154"/>
      <c r="T31" s="154"/>
      <c r="U31" s="154"/>
      <c r="V31" s="154"/>
      <c r="W31" s="154"/>
      <c r="Y31" s="47">
        <f>1-0.77</f>
        <v>0.22999999999999998</v>
      </c>
      <c r="Z31" s="47">
        <v>0</v>
      </c>
      <c r="AA31" s="47">
        <v>-663.16584772438705</v>
      </c>
      <c r="AB31" s="44" t="s">
        <v>14</v>
      </c>
      <c r="AC31" s="44" t="s">
        <v>1731</v>
      </c>
      <c r="AD31" s="72" t="s">
        <v>5196</v>
      </c>
      <c r="AE31" s="72" t="s">
        <v>5198</v>
      </c>
      <c r="AF31" s="44" t="s">
        <v>10123</v>
      </c>
      <c r="AG31" s="44" t="s">
        <v>10354</v>
      </c>
      <c r="AH31" s="168"/>
      <c r="AI31" s="44" t="s">
        <v>1655</v>
      </c>
      <c r="AJ31" s="47">
        <v>16</v>
      </c>
      <c r="AK31" s="47">
        <v>0.77</v>
      </c>
      <c r="AL31" s="43" t="s">
        <v>506</v>
      </c>
      <c r="AM31" s="43" t="s">
        <v>507</v>
      </c>
      <c r="AN31" s="159"/>
      <c r="AO31" s="154"/>
      <c r="AP31" s="163"/>
      <c r="AQ31" s="159"/>
      <c r="AR31" s="159"/>
      <c r="AS31" s="159"/>
      <c r="AT31" s="159"/>
      <c r="AU31" s="159"/>
      <c r="AX31" s="18">
        <v>0.3</v>
      </c>
      <c r="AY31" s="18">
        <v>0</v>
      </c>
      <c r="AZ31" s="18">
        <v>-75.816975632872001</v>
      </c>
      <c r="BA31" s="18" t="s">
        <v>10</v>
      </c>
      <c r="BB31" s="18" t="s">
        <v>1963</v>
      </c>
      <c r="BC31" s="7" t="s">
        <v>5197</v>
      </c>
      <c r="BD31" s="7" t="s">
        <v>5195</v>
      </c>
      <c r="BE31" s="18" t="s">
        <v>10161</v>
      </c>
      <c r="BG31" s="18" t="s">
        <v>1655</v>
      </c>
      <c r="BH31" s="18">
        <v>6</v>
      </c>
      <c r="BI31" s="18">
        <v>0.3</v>
      </c>
      <c r="BJ31" s="18">
        <v>8.1309996308552193E-2</v>
      </c>
      <c r="BK31" s="18">
        <v>0.67482371885231396</v>
      </c>
    </row>
    <row r="32" spans="1:63">
      <c r="A32" s="7">
        <f>1-0.63</f>
        <v>0.37</v>
      </c>
      <c r="B32" s="18">
        <v>0</v>
      </c>
      <c r="C32" s="18">
        <v>-37.340319192046699</v>
      </c>
      <c r="D32" s="18" t="s">
        <v>10</v>
      </c>
      <c r="E32" s="18" t="s">
        <v>1673</v>
      </c>
      <c r="F32" s="7" t="s">
        <v>5196</v>
      </c>
      <c r="G32" s="7" t="s">
        <v>5195</v>
      </c>
      <c r="H32" s="18" t="s">
        <v>10142</v>
      </c>
      <c r="I32" s="18" t="s">
        <v>10354</v>
      </c>
      <c r="J32" s="159" t="s">
        <v>4759</v>
      </c>
      <c r="K32" s="18" t="s">
        <v>1655</v>
      </c>
      <c r="L32" s="18">
        <v>5</v>
      </c>
      <c r="M32" s="18">
        <v>0.63</v>
      </c>
      <c r="N32" s="18">
        <v>0.25030193302544901</v>
      </c>
      <c r="O32" s="25" t="s">
        <v>687</v>
      </c>
      <c r="P32" s="159"/>
      <c r="Q32" s="154"/>
      <c r="R32" s="158" t="s">
        <v>4568</v>
      </c>
      <c r="S32" s="153" t="s">
        <v>4448</v>
      </c>
      <c r="T32" s="153" t="s">
        <v>4448</v>
      </c>
      <c r="U32" s="153" t="s">
        <v>4448</v>
      </c>
      <c r="V32" s="153" t="s">
        <v>4448</v>
      </c>
      <c r="W32" s="153"/>
      <c r="Y32" s="47">
        <f>1-0</f>
        <v>1</v>
      </c>
      <c r="Z32" s="47">
        <v>0</v>
      </c>
      <c r="AA32" s="47">
        <v>-11.0478384114269</v>
      </c>
      <c r="AB32" s="44" t="s">
        <v>13</v>
      </c>
      <c r="AC32" s="44" t="s">
        <v>1818</v>
      </c>
      <c r="AD32" s="72" t="s">
        <v>5198</v>
      </c>
      <c r="AE32" s="72" t="s">
        <v>5195</v>
      </c>
      <c r="AF32" s="44" t="s">
        <v>10125</v>
      </c>
      <c r="AG32" s="44" t="s">
        <v>10354</v>
      </c>
      <c r="AH32" s="168" t="s">
        <v>4741</v>
      </c>
      <c r="AI32" s="44" t="s">
        <v>1655</v>
      </c>
      <c r="AJ32" s="47">
        <v>5</v>
      </c>
      <c r="AK32" s="47">
        <v>0</v>
      </c>
      <c r="AL32" s="43" t="s">
        <v>126</v>
      </c>
      <c r="AM32" s="43" t="s">
        <v>127</v>
      </c>
      <c r="AN32" s="159"/>
      <c r="AO32" s="154"/>
      <c r="AP32" s="162" t="s">
        <v>4537</v>
      </c>
      <c r="AQ32" s="158" t="s">
        <v>4448</v>
      </c>
      <c r="AR32" s="158" t="s">
        <v>4448</v>
      </c>
      <c r="AS32" s="158" t="s">
        <v>4457</v>
      </c>
      <c r="AT32" s="158" t="s">
        <v>4448</v>
      </c>
      <c r="AU32" s="158"/>
      <c r="AX32" s="18">
        <v>0.31</v>
      </c>
      <c r="AY32" s="18">
        <v>0</v>
      </c>
      <c r="AZ32" s="18">
        <v>-626.22239292217603</v>
      </c>
      <c r="BA32" s="18" t="s">
        <v>14</v>
      </c>
      <c r="BB32" s="18" t="s">
        <v>1963</v>
      </c>
      <c r="BC32" s="7" t="s">
        <v>5197</v>
      </c>
      <c r="BD32" s="7" t="s">
        <v>5195</v>
      </c>
      <c r="BE32" s="18" t="s">
        <v>10161</v>
      </c>
      <c r="BG32" s="18" t="s">
        <v>1655</v>
      </c>
      <c r="BH32" s="18">
        <v>16</v>
      </c>
      <c r="BI32" s="18">
        <v>0.31</v>
      </c>
      <c r="BJ32" s="25" t="s">
        <v>860</v>
      </c>
      <c r="BK32" s="25" t="s">
        <v>861</v>
      </c>
    </row>
    <row r="33" spans="1:64">
      <c r="A33" s="7">
        <f>1-0.62</f>
        <v>0.38</v>
      </c>
      <c r="B33" s="18">
        <v>0</v>
      </c>
      <c r="C33" s="18">
        <v>-601.43244639980696</v>
      </c>
      <c r="D33" s="18" t="s">
        <v>14</v>
      </c>
      <c r="E33" s="18" t="s">
        <v>1673</v>
      </c>
      <c r="F33" s="7" t="s">
        <v>5196</v>
      </c>
      <c r="G33" s="7" t="s">
        <v>5195</v>
      </c>
      <c r="H33" s="18" t="s">
        <v>10142</v>
      </c>
      <c r="I33" s="18" t="s">
        <v>10354</v>
      </c>
      <c r="J33" s="160"/>
      <c r="K33" s="18" t="s">
        <v>1655</v>
      </c>
      <c r="L33" s="18">
        <v>16</v>
      </c>
      <c r="M33" s="18">
        <v>0.62</v>
      </c>
      <c r="N33" s="25" t="s">
        <v>119</v>
      </c>
      <c r="O33" s="25" t="s">
        <v>120</v>
      </c>
      <c r="P33" s="159"/>
      <c r="Q33" s="154"/>
      <c r="R33" s="154"/>
      <c r="S33" s="154"/>
      <c r="T33" s="154"/>
      <c r="U33" s="154"/>
      <c r="V33" s="154"/>
      <c r="W33" s="154"/>
      <c r="Y33" s="47">
        <f>1-0.58</f>
        <v>0.42000000000000004</v>
      </c>
      <c r="Z33" s="47">
        <v>0</v>
      </c>
      <c r="AA33" s="47">
        <v>-596.38981657611203</v>
      </c>
      <c r="AB33" s="44" t="s">
        <v>14</v>
      </c>
      <c r="AC33" s="44" t="s">
        <v>1818</v>
      </c>
      <c r="AD33" s="72" t="s">
        <v>5198</v>
      </c>
      <c r="AE33" s="72" t="s">
        <v>5195</v>
      </c>
      <c r="AF33" s="44" t="s">
        <v>10125</v>
      </c>
      <c r="AG33" s="44" t="s">
        <v>10354</v>
      </c>
      <c r="AH33" s="168"/>
      <c r="AI33" s="44" t="s">
        <v>1655</v>
      </c>
      <c r="AJ33" s="47">
        <v>16</v>
      </c>
      <c r="AK33" s="47">
        <v>0.57999999999999996</v>
      </c>
      <c r="AL33" s="43" t="s">
        <v>420</v>
      </c>
      <c r="AM33" s="43" t="s">
        <v>421</v>
      </c>
      <c r="AN33" s="159"/>
      <c r="AO33" s="154"/>
      <c r="AP33" s="163"/>
      <c r="AQ33" s="159"/>
      <c r="AR33" s="159"/>
      <c r="AS33" s="159"/>
      <c r="AT33" s="159"/>
      <c r="AU33" s="159"/>
      <c r="AX33" s="18">
        <v>0.04</v>
      </c>
      <c r="AY33" s="18">
        <v>0</v>
      </c>
      <c r="AZ33" s="18">
        <v>-22.189651476883</v>
      </c>
      <c r="BA33" s="18" t="s">
        <v>13</v>
      </c>
      <c r="BB33" s="18" t="s">
        <v>1964</v>
      </c>
      <c r="BC33" s="7" t="s">
        <v>5196</v>
      </c>
      <c r="BD33" s="7" t="s">
        <v>5198</v>
      </c>
      <c r="BE33" s="18" t="s">
        <v>10162</v>
      </c>
      <c r="BG33" s="18" t="s">
        <v>1655</v>
      </c>
      <c r="BH33" s="18">
        <v>6</v>
      </c>
      <c r="BI33" s="18">
        <v>0.04</v>
      </c>
      <c r="BJ33" s="18">
        <v>2.2328257890698502E-3</v>
      </c>
      <c r="BK33" s="25" t="s">
        <v>648</v>
      </c>
    </row>
    <row r="34" spans="1:64">
      <c r="A34" s="31">
        <v>0.26</v>
      </c>
      <c r="B34" s="31">
        <v>0</v>
      </c>
      <c r="C34" s="31">
        <v>-35.581145584878698</v>
      </c>
      <c r="D34" s="18" t="s">
        <v>10</v>
      </c>
      <c r="E34" s="18" t="s">
        <v>1900</v>
      </c>
      <c r="F34" s="7" t="s">
        <v>5198</v>
      </c>
      <c r="G34" s="7" t="s">
        <v>10372</v>
      </c>
      <c r="H34" s="18" t="s">
        <v>10120</v>
      </c>
      <c r="J34" s="159" t="s">
        <v>4736</v>
      </c>
      <c r="K34" s="18" t="s">
        <v>1655</v>
      </c>
      <c r="L34" s="31">
        <v>6</v>
      </c>
      <c r="M34" s="31">
        <v>0.26</v>
      </c>
      <c r="N34" s="18">
        <v>6.4066171571763003E-2</v>
      </c>
      <c r="O34" s="25" t="s">
        <v>837</v>
      </c>
      <c r="P34" s="159"/>
      <c r="Q34" s="154"/>
      <c r="R34" s="158" t="s">
        <v>4568</v>
      </c>
      <c r="S34" s="153" t="s">
        <v>4448</v>
      </c>
      <c r="T34" s="153" t="s">
        <v>4448</v>
      </c>
      <c r="U34" s="153" t="s">
        <v>4448</v>
      </c>
      <c r="V34" s="153" t="s">
        <v>4448</v>
      </c>
      <c r="W34" s="153"/>
      <c r="Y34" s="47">
        <f>1-0.03</f>
        <v>0.97</v>
      </c>
      <c r="Z34" s="47">
        <v>0</v>
      </c>
      <c r="AA34" s="47">
        <v>-37.478828719273203</v>
      </c>
      <c r="AB34" s="44" t="s">
        <v>13</v>
      </c>
      <c r="AC34" s="44" t="s">
        <v>1857</v>
      </c>
      <c r="AD34" s="72" t="s">
        <v>5198</v>
      </c>
      <c r="AE34" s="72" t="s">
        <v>5195</v>
      </c>
      <c r="AF34" s="44" t="s">
        <v>10128</v>
      </c>
      <c r="AG34" s="44" t="s">
        <v>10354</v>
      </c>
      <c r="AH34" s="168" t="s">
        <v>4744</v>
      </c>
      <c r="AI34" s="44" t="s">
        <v>1655</v>
      </c>
      <c r="AJ34" s="47">
        <v>5</v>
      </c>
      <c r="AK34" s="47">
        <v>0.03</v>
      </c>
      <c r="AL34" s="44">
        <v>1.0891059181564499E-3</v>
      </c>
      <c r="AM34" s="43" t="s">
        <v>484</v>
      </c>
      <c r="AN34" s="159"/>
      <c r="AO34" s="154"/>
      <c r="AP34" s="162" t="s">
        <v>4537</v>
      </c>
      <c r="AQ34" s="158" t="s">
        <v>4448</v>
      </c>
      <c r="AR34" s="158" t="s">
        <v>4448</v>
      </c>
      <c r="AS34" s="158" t="s">
        <v>4448</v>
      </c>
      <c r="AT34" s="158" t="s">
        <v>4448</v>
      </c>
      <c r="AU34" s="158"/>
      <c r="AX34" s="34">
        <v>7.0000000000000007E-2</v>
      </c>
      <c r="AY34" s="34">
        <v>0</v>
      </c>
      <c r="AZ34" s="34">
        <v>-442.47638549001601</v>
      </c>
      <c r="BA34" s="34" t="s">
        <v>14</v>
      </c>
      <c r="BB34" s="34" t="s">
        <v>1964</v>
      </c>
      <c r="BC34" s="7" t="s">
        <v>5196</v>
      </c>
      <c r="BD34" s="7" t="s">
        <v>5198</v>
      </c>
      <c r="BE34" s="18" t="s">
        <v>10162</v>
      </c>
      <c r="BG34" s="34" t="s">
        <v>1655</v>
      </c>
      <c r="BH34" s="34">
        <v>16</v>
      </c>
      <c r="BI34" s="34">
        <v>7.0000000000000007E-2</v>
      </c>
      <c r="BJ34" s="35" t="s">
        <v>177</v>
      </c>
      <c r="BK34" s="34">
        <v>0.29301767695622299</v>
      </c>
      <c r="BL34" s="34"/>
    </row>
    <row r="35" spans="1:64">
      <c r="A35" s="31">
        <v>0.61</v>
      </c>
      <c r="B35" s="31">
        <v>0</v>
      </c>
      <c r="C35" s="31">
        <v>-901.16535591548597</v>
      </c>
      <c r="D35" s="18" t="s">
        <v>14</v>
      </c>
      <c r="E35" s="18" t="s">
        <v>1900</v>
      </c>
      <c r="F35" s="7" t="s">
        <v>5198</v>
      </c>
      <c r="G35" s="7" t="s">
        <v>10372</v>
      </c>
      <c r="H35" s="18" t="s">
        <v>10120</v>
      </c>
      <c r="J35" s="159"/>
      <c r="K35" s="18" t="s">
        <v>1655</v>
      </c>
      <c r="L35" s="31">
        <v>16</v>
      </c>
      <c r="M35" s="31">
        <v>0.61</v>
      </c>
      <c r="N35" s="25" t="s">
        <v>593</v>
      </c>
      <c r="O35" s="25" t="s">
        <v>594</v>
      </c>
      <c r="P35" s="159"/>
      <c r="Q35" s="154"/>
      <c r="R35" s="154"/>
      <c r="S35" s="154"/>
      <c r="T35" s="154"/>
      <c r="U35" s="154"/>
      <c r="V35" s="154"/>
      <c r="W35" s="154"/>
      <c r="Y35" s="47">
        <f>1-0.48</f>
        <v>0.52</v>
      </c>
      <c r="Z35" s="47">
        <v>0</v>
      </c>
      <c r="AA35" s="47">
        <v>-835.86334012628402</v>
      </c>
      <c r="AB35" s="44" t="s">
        <v>14</v>
      </c>
      <c r="AC35" s="44" t="s">
        <v>1857</v>
      </c>
      <c r="AD35" s="72" t="s">
        <v>5198</v>
      </c>
      <c r="AE35" s="72" t="s">
        <v>5195</v>
      </c>
      <c r="AF35" s="44" t="s">
        <v>10128</v>
      </c>
      <c r="AG35" s="44" t="s">
        <v>10354</v>
      </c>
      <c r="AH35" s="168"/>
      <c r="AI35" s="44" t="s">
        <v>1655</v>
      </c>
      <c r="AJ35" s="47">
        <v>16</v>
      </c>
      <c r="AK35" s="47">
        <v>0.48</v>
      </c>
      <c r="AL35" s="43" t="s">
        <v>510</v>
      </c>
      <c r="AM35" s="43" t="s">
        <v>511</v>
      </c>
      <c r="AN35" s="159"/>
      <c r="AO35" s="154"/>
      <c r="AP35" s="163"/>
      <c r="AQ35" s="159"/>
      <c r="AR35" s="159"/>
      <c r="AS35" s="159"/>
      <c r="AT35" s="159"/>
      <c r="AU35" s="159"/>
    </row>
    <row r="36" spans="1:64" ht="16" customHeight="1">
      <c r="A36" s="72">
        <f>1-0.92</f>
        <v>7.999999999999996E-2</v>
      </c>
      <c r="B36" s="44">
        <v>0</v>
      </c>
      <c r="C36" s="44">
        <v>-37.345017965617998</v>
      </c>
      <c r="D36" s="44" t="s">
        <v>10</v>
      </c>
      <c r="E36" s="44" t="s">
        <v>1850</v>
      </c>
      <c r="F36" s="72" t="s">
        <v>5198</v>
      </c>
      <c r="G36" s="72" t="s">
        <v>5196</v>
      </c>
      <c r="H36" s="44" t="s">
        <v>10138</v>
      </c>
      <c r="I36" s="44" t="s">
        <v>10354</v>
      </c>
      <c r="J36" s="173" t="s">
        <v>4755</v>
      </c>
      <c r="K36" s="44" t="s">
        <v>1655</v>
      </c>
      <c r="L36" s="44">
        <v>5</v>
      </c>
      <c r="M36" s="44">
        <v>0.92</v>
      </c>
      <c r="N36" s="43" t="s">
        <v>1851</v>
      </c>
      <c r="O36" s="43" t="s">
        <v>1852</v>
      </c>
      <c r="P36" s="159"/>
      <c r="Q36" s="154"/>
      <c r="R36" s="162" t="s">
        <v>4552</v>
      </c>
      <c r="S36" s="153" t="s">
        <v>4448</v>
      </c>
      <c r="T36" s="153" t="s">
        <v>4448</v>
      </c>
      <c r="U36" s="153" t="s">
        <v>4448</v>
      </c>
      <c r="V36" s="153" t="s">
        <v>4448</v>
      </c>
      <c r="W36" s="153"/>
      <c r="Y36" s="47">
        <f>1-0.1</f>
        <v>0.9</v>
      </c>
      <c r="Z36" s="47">
        <v>0</v>
      </c>
      <c r="AA36" s="47">
        <v>-60.606153659891397</v>
      </c>
      <c r="AB36" s="44" t="s">
        <v>13</v>
      </c>
      <c r="AC36" s="44" t="s">
        <v>1860</v>
      </c>
      <c r="AD36" s="72" t="s">
        <v>10361</v>
      </c>
      <c r="AE36" s="72" t="s">
        <v>5198</v>
      </c>
      <c r="AF36" s="44" t="s">
        <v>10129</v>
      </c>
      <c r="AG36" s="44" t="s">
        <v>10354</v>
      </c>
      <c r="AH36" s="168" t="s">
        <v>4745</v>
      </c>
      <c r="AI36" s="44" t="s">
        <v>1655</v>
      </c>
      <c r="AJ36" s="47">
        <v>5</v>
      </c>
      <c r="AK36" s="47">
        <v>0.1</v>
      </c>
      <c r="AL36" s="43" t="s">
        <v>255</v>
      </c>
      <c r="AM36" s="43" t="s">
        <v>256</v>
      </c>
      <c r="AN36" s="159"/>
      <c r="AO36" s="154"/>
      <c r="AP36" s="162" t="s">
        <v>4537</v>
      </c>
      <c r="AQ36" s="158" t="s">
        <v>4448</v>
      </c>
      <c r="AR36" s="158" t="s">
        <v>4448</v>
      </c>
      <c r="AS36" s="158" t="s">
        <v>4458</v>
      </c>
      <c r="AT36" s="158" t="s">
        <v>4448</v>
      </c>
      <c r="AU36" s="158"/>
    </row>
    <row r="37" spans="1:64">
      <c r="A37" s="72">
        <f>1-0.16</f>
        <v>0.84</v>
      </c>
      <c r="B37" s="44">
        <v>0</v>
      </c>
      <c r="C37" s="44">
        <v>-539.09657856735305</v>
      </c>
      <c r="D37" s="44" t="s">
        <v>14</v>
      </c>
      <c r="E37" s="44" t="s">
        <v>1850</v>
      </c>
      <c r="F37" s="72" t="s">
        <v>5198</v>
      </c>
      <c r="G37" s="72" t="s">
        <v>5196</v>
      </c>
      <c r="H37" s="44" t="s">
        <v>10138</v>
      </c>
      <c r="I37" s="44" t="s">
        <v>10354</v>
      </c>
      <c r="J37" s="168"/>
      <c r="K37" s="44" t="s">
        <v>1655</v>
      </c>
      <c r="L37" s="44">
        <v>16</v>
      </c>
      <c r="M37" s="44">
        <v>0.16</v>
      </c>
      <c r="N37" s="44">
        <v>5.1602574492917601E-2</v>
      </c>
      <c r="O37" s="43" t="s">
        <v>283</v>
      </c>
      <c r="P37" s="160"/>
      <c r="Q37" s="155"/>
      <c r="R37" s="162"/>
      <c r="S37" s="154"/>
      <c r="T37" s="154"/>
      <c r="U37" s="154"/>
      <c r="V37" s="154"/>
      <c r="W37" s="154"/>
      <c r="Y37" s="47">
        <f>1-0.77</f>
        <v>0.22999999999999998</v>
      </c>
      <c r="Z37" s="47">
        <v>0</v>
      </c>
      <c r="AA37" s="47">
        <v>-474.02593942464301</v>
      </c>
      <c r="AB37" s="44" t="s">
        <v>14</v>
      </c>
      <c r="AC37" s="44" t="s">
        <v>1860</v>
      </c>
      <c r="AD37" s="72" t="s">
        <v>10361</v>
      </c>
      <c r="AE37" s="72" t="s">
        <v>5198</v>
      </c>
      <c r="AF37" s="44" t="s">
        <v>10129</v>
      </c>
      <c r="AG37" s="44" t="s">
        <v>10354</v>
      </c>
      <c r="AH37" s="168"/>
      <c r="AI37" s="44" t="s">
        <v>1655</v>
      </c>
      <c r="AJ37" s="47">
        <v>16</v>
      </c>
      <c r="AK37" s="47">
        <v>0.77</v>
      </c>
      <c r="AL37" s="43" t="s">
        <v>506</v>
      </c>
      <c r="AM37" s="43" t="s">
        <v>507</v>
      </c>
      <c r="AN37" s="159"/>
      <c r="AO37" s="154"/>
      <c r="AP37" s="163"/>
      <c r="AQ37" s="159"/>
      <c r="AR37" s="159"/>
      <c r="AS37" s="159"/>
      <c r="AT37" s="159"/>
      <c r="AU37" s="159"/>
    </row>
    <row r="38" spans="1:64">
      <c r="A38" s="3"/>
      <c r="B38" s="3"/>
      <c r="C38" s="3"/>
      <c r="D38" s="3"/>
      <c r="E38" s="3"/>
      <c r="F38" s="73"/>
      <c r="G38" s="73"/>
      <c r="H38" s="3"/>
      <c r="I38" s="3"/>
      <c r="J38" s="3"/>
      <c r="K38" s="3"/>
      <c r="L38" s="3"/>
      <c r="M38" s="3"/>
      <c r="N38" s="3"/>
      <c r="O38" s="27"/>
      <c r="P38" s="29"/>
      <c r="Q38" s="3"/>
      <c r="R38" s="3"/>
      <c r="S38" s="27"/>
      <c r="T38" s="3"/>
      <c r="U38" s="27"/>
      <c r="V38" s="41"/>
      <c r="W38" s="41"/>
      <c r="Y38" s="47">
        <f>1-0.09</f>
        <v>0.91</v>
      </c>
      <c r="Z38" s="47">
        <v>0</v>
      </c>
      <c r="AA38" s="47">
        <v>-41.503409635836803</v>
      </c>
      <c r="AB38" s="44" t="s">
        <v>13</v>
      </c>
      <c r="AC38" s="44" t="s">
        <v>1929</v>
      </c>
      <c r="AD38" s="82" t="s">
        <v>5197</v>
      </c>
      <c r="AE38" s="82" t="s">
        <v>5196</v>
      </c>
      <c r="AF38" s="44" t="s">
        <v>10130</v>
      </c>
      <c r="AG38" s="44" t="s">
        <v>10354</v>
      </c>
      <c r="AH38" s="168" t="s">
        <v>4746</v>
      </c>
      <c r="AI38" s="44" t="s">
        <v>1655</v>
      </c>
      <c r="AJ38" s="47">
        <v>6</v>
      </c>
      <c r="AK38" s="47">
        <v>0.09</v>
      </c>
      <c r="AL38" s="43" t="s">
        <v>1930</v>
      </c>
      <c r="AM38" s="43" t="s">
        <v>1931</v>
      </c>
      <c r="AN38" s="159"/>
      <c r="AO38" s="154"/>
      <c r="AP38" s="162" t="s">
        <v>4537</v>
      </c>
      <c r="AQ38" s="158" t="s">
        <v>4448</v>
      </c>
      <c r="AR38" s="158" t="s">
        <v>4448</v>
      </c>
      <c r="AS38" s="158" t="s">
        <v>4448</v>
      </c>
      <c r="AT38" s="158" t="s">
        <v>4448</v>
      </c>
      <c r="AU38" s="158"/>
    </row>
    <row r="39" spans="1:64">
      <c r="A39" s="31">
        <v>0.06</v>
      </c>
      <c r="B39" s="31">
        <v>0</v>
      </c>
      <c r="C39" s="31">
        <v>-57.412754889239103</v>
      </c>
      <c r="D39" s="18" t="s">
        <v>13</v>
      </c>
      <c r="E39" s="18" t="s">
        <v>1811</v>
      </c>
      <c r="F39" s="7" t="s">
        <v>5195</v>
      </c>
      <c r="G39" s="7" t="s">
        <v>10367</v>
      </c>
      <c r="H39" s="18" t="s">
        <v>10124</v>
      </c>
      <c r="J39" s="159" t="s">
        <v>4740</v>
      </c>
      <c r="K39" s="18" t="s">
        <v>1655</v>
      </c>
      <c r="L39" s="31">
        <v>6</v>
      </c>
      <c r="M39" s="31">
        <v>0.06</v>
      </c>
      <c r="N39" s="18">
        <v>4.78472059018753E-3</v>
      </c>
      <c r="O39" s="25" t="s">
        <v>213</v>
      </c>
      <c r="P39" s="158" t="s">
        <v>84</v>
      </c>
      <c r="Q39" s="153">
        <v>7</v>
      </c>
      <c r="R39" s="158" t="s">
        <v>4568</v>
      </c>
      <c r="S39" s="158" t="s">
        <v>4448</v>
      </c>
      <c r="T39" s="158" t="s">
        <v>4448</v>
      </c>
      <c r="U39" s="158" t="s">
        <v>4448</v>
      </c>
      <c r="V39" s="158" t="s">
        <v>4448</v>
      </c>
      <c r="W39" s="158"/>
      <c r="Y39" s="47">
        <f>1-0.53</f>
        <v>0.47</v>
      </c>
      <c r="Z39" s="47">
        <v>0</v>
      </c>
      <c r="AA39" s="47">
        <v>-616.02415859627899</v>
      </c>
      <c r="AB39" s="44" t="s">
        <v>14</v>
      </c>
      <c r="AC39" s="44" t="s">
        <v>1929</v>
      </c>
      <c r="AD39" s="82" t="s">
        <v>5197</v>
      </c>
      <c r="AE39" s="82" t="s">
        <v>5196</v>
      </c>
      <c r="AF39" s="44" t="s">
        <v>10130</v>
      </c>
      <c r="AG39" s="44" t="s">
        <v>10354</v>
      </c>
      <c r="AH39" s="168"/>
      <c r="AI39" s="44" t="s">
        <v>1655</v>
      </c>
      <c r="AJ39" s="47">
        <v>16</v>
      </c>
      <c r="AK39" s="47">
        <v>0.53</v>
      </c>
      <c r="AL39" s="43" t="s">
        <v>202</v>
      </c>
      <c r="AM39" s="43" t="s">
        <v>203</v>
      </c>
      <c r="AN39" s="159"/>
      <c r="AO39" s="154"/>
      <c r="AP39" s="163"/>
      <c r="AQ39" s="159"/>
      <c r="AR39" s="159"/>
      <c r="AS39" s="159"/>
      <c r="AT39" s="159"/>
      <c r="AU39" s="159"/>
    </row>
    <row r="40" spans="1:64">
      <c r="A40" s="31">
        <v>0.37</v>
      </c>
      <c r="B40" s="31">
        <v>0</v>
      </c>
      <c r="C40" s="31">
        <v>-541.14808338284001</v>
      </c>
      <c r="D40" s="18" t="s">
        <v>14</v>
      </c>
      <c r="E40" s="18" t="s">
        <v>1811</v>
      </c>
      <c r="F40" s="7" t="s">
        <v>5195</v>
      </c>
      <c r="G40" s="7" t="s">
        <v>10367</v>
      </c>
      <c r="H40" s="18" t="s">
        <v>10124</v>
      </c>
      <c r="J40" s="159"/>
      <c r="K40" s="18" t="s">
        <v>1655</v>
      </c>
      <c r="L40" s="31">
        <v>16</v>
      </c>
      <c r="M40" s="31">
        <v>0.37</v>
      </c>
      <c r="N40" s="25" t="s">
        <v>137</v>
      </c>
      <c r="O40" s="25" t="s">
        <v>138</v>
      </c>
      <c r="P40" s="159"/>
      <c r="Q40" s="154"/>
      <c r="R40" s="154"/>
      <c r="S40" s="159"/>
      <c r="T40" s="159"/>
      <c r="U40" s="159"/>
      <c r="V40" s="159"/>
      <c r="W40" s="159"/>
      <c r="Y40" s="7">
        <v>0.25</v>
      </c>
      <c r="Z40" s="18">
        <v>0</v>
      </c>
      <c r="AA40" s="18">
        <v>-34.692290302424396</v>
      </c>
      <c r="AB40" s="18" t="s">
        <v>13</v>
      </c>
      <c r="AC40" s="18" t="s">
        <v>1814</v>
      </c>
      <c r="AD40" s="7" t="s">
        <v>5195</v>
      </c>
      <c r="AE40" s="7" t="s">
        <v>5197</v>
      </c>
      <c r="AF40" s="18" t="s">
        <v>10145</v>
      </c>
      <c r="AH40" s="159" t="s">
        <v>4762</v>
      </c>
      <c r="AI40" s="18" t="s">
        <v>1655</v>
      </c>
      <c r="AJ40" s="18">
        <v>5</v>
      </c>
      <c r="AK40" s="18">
        <v>0.25</v>
      </c>
      <c r="AL40" s="25" t="s">
        <v>345</v>
      </c>
      <c r="AM40" s="25" t="s">
        <v>346</v>
      </c>
      <c r="AN40" s="159"/>
      <c r="AO40" s="154"/>
      <c r="AP40" s="158" t="s">
        <v>4568</v>
      </c>
      <c r="AQ40" s="153" t="s">
        <v>4448</v>
      </c>
      <c r="AR40" s="153" t="s">
        <v>4448</v>
      </c>
      <c r="AS40" s="153" t="s">
        <v>4459</v>
      </c>
      <c r="AT40" s="153" t="s">
        <v>4448</v>
      </c>
      <c r="AU40" s="153"/>
    </row>
    <row r="41" spans="1:64">
      <c r="A41" s="31">
        <v>0.16</v>
      </c>
      <c r="B41" s="31">
        <v>0</v>
      </c>
      <c r="C41" s="31">
        <v>-67.805490910255699</v>
      </c>
      <c r="D41" s="18" t="s">
        <v>13</v>
      </c>
      <c r="E41" s="18" t="s">
        <v>1819</v>
      </c>
      <c r="F41" s="7" t="s">
        <v>5197</v>
      </c>
      <c r="G41" s="7" t="s">
        <v>5195</v>
      </c>
      <c r="H41" s="18" t="s">
        <v>10126</v>
      </c>
      <c r="J41" s="159" t="s">
        <v>4742</v>
      </c>
      <c r="K41" s="18" t="s">
        <v>1655</v>
      </c>
      <c r="L41" s="31">
        <v>5</v>
      </c>
      <c r="M41" s="31">
        <v>0.16</v>
      </c>
      <c r="N41" s="18">
        <v>2.4498271759069299E-2</v>
      </c>
      <c r="O41" s="25" t="s">
        <v>572</v>
      </c>
      <c r="P41" s="159"/>
      <c r="Q41" s="154"/>
      <c r="R41" s="158" t="s">
        <v>4568</v>
      </c>
      <c r="S41" s="158" t="s">
        <v>4444</v>
      </c>
      <c r="T41" s="158" t="s">
        <v>4444</v>
      </c>
      <c r="U41" s="158" t="s">
        <v>4444</v>
      </c>
      <c r="V41" s="158" t="s">
        <v>4448</v>
      </c>
      <c r="W41" s="158"/>
      <c r="Y41" s="7">
        <v>0.05</v>
      </c>
      <c r="Z41" s="18">
        <v>0</v>
      </c>
      <c r="AA41" s="18">
        <v>-400.87680486419202</v>
      </c>
      <c r="AB41" s="18" t="s">
        <v>14</v>
      </c>
      <c r="AC41" s="18" t="s">
        <v>1814</v>
      </c>
      <c r="AD41" s="7" t="s">
        <v>5195</v>
      </c>
      <c r="AE41" s="7" t="s">
        <v>5197</v>
      </c>
      <c r="AF41" s="18" t="s">
        <v>10145</v>
      </c>
      <c r="AH41" s="159"/>
      <c r="AI41" s="18" t="s">
        <v>1655</v>
      </c>
      <c r="AJ41" s="18">
        <v>16</v>
      </c>
      <c r="AK41" s="18">
        <v>0.05</v>
      </c>
      <c r="AL41" s="18">
        <v>7.5593352321114303E-3</v>
      </c>
      <c r="AM41" s="25" t="s">
        <v>199</v>
      </c>
      <c r="AN41" s="159"/>
      <c r="AO41" s="154"/>
      <c r="AP41" s="154"/>
      <c r="AQ41" s="154"/>
      <c r="AR41" s="154"/>
      <c r="AS41" s="154"/>
      <c r="AT41" s="154"/>
      <c r="AU41" s="154"/>
    </row>
    <row r="42" spans="1:64">
      <c r="A42" s="31">
        <v>0.48</v>
      </c>
      <c r="B42" s="31">
        <v>0</v>
      </c>
      <c r="C42" s="31">
        <v>-927.08800436858405</v>
      </c>
      <c r="D42" s="18" t="s">
        <v>14</v>
      </c>
      <c r="E42" s="18" t="s">
        <v>1819</v>
      </c>
      <c r="F42" s="7" t="s">
        <v>5197</v>
      </c>
      <c r="G42" s="7" t="s">
        <v>5195</v>
      </c>
      <c r="H42" s="18" t="s">
        <v>10126</v>
      </c>
      <c r="J42" s="159"/>
      <c r="K42" s="18" t="s">
        <v>1655</v>
      </c>
      <c r="L42" s="31">
        <v>16</v>
      </c>
      <c r="M42" s="31">
        <v>0.48</v>
      </c>
      <c r="N42" s="25" t="s">
        <v>510</v>
      </c>
      <c r="O42" s="25" t="s">
        <v>511</v>
      </c>
      <c r="P42" s="159"/>
      <c r="Q42" s="154"/>
      <c r="R42" s="154"/>
      <c r="S42" s="159"/>
      <c r="T42" s="159"/>
      <c r="U42" s="159"/>
      <c r="V42" s="159"/>
      <c r="W42" s="159"/>
      <c r="Y42" s="7">
        <v>0.48</v>
      </c>
      <c r="Z42" s="18">
        <v>0</v>
      </c>
      <c r="AA42" s="18">
        <v>-44.153632610814498</v>
      </c>
      <c r="AB42" s="18" t="s">
        <v>13</v>
      </c>
      <c r="AC42" s="18" t="s">
        <v>1849</v>
      </c>
      <c r="AD42" s="7" t="s">
        <v>5196</v>
      </c>
      <c r="AE42" s="7" t="s">
        <v>10361</v>
      </c>
      <c r="AF42" s="18" t="s">
        <v>10146</v>
      </c>
      <c r="AH42" s="159" t="s">
        <v>4763</v>
      </c>
      <c r="AI42" s="18" t="s">
        <v>1655</v>
      </c>
      <c r="AJ42" s="18">
        <v>5</v>
      </c>
      <c r="AK42" s="18">
        <v>0.48</v>
      </c>
      <c r="AL42" s="25" t="s">
        <v>728</v>
      </c>
      <c r="AM42" s="18">
        <v>0.81811692991273999</v>
      </c>
      <c r="AN42" s="159"/>
      <c r="AO42" s="154"/>
      <c r="AP42" s="158" t="s">
        <v>4568</v>
      </c>
      <c r="AQ42" s="153" t="s">
        <v>4448</v>
      </c>
      <c r="AR42" s="153" t="s">
        <v>4448</v>
      </c>
      <c r="AS42" s="153" t="s">
        <v>4448</v>
      </c>
      <c r="AT42" s="153" t="s">
        <v>4448</v>
      </c>
      <c r="AU42" s="153"/>
    </row>
    <row r="43" spans="1:64">
      <c r="A43" s="31">
        <v>0.55000000000000004</v>
      </c>
      <c r="B43" s="31">
        <v>0</v>
      </c>
      <c r="C43" s="31">
        <v>-29.2266039751668</v>
      </c>
      <c r="D43" s="18" t="s">
        <v>13</v>
      </c>
      <c r="E43" s="18" t="s">
        <v>1824</v>
      </c>
      <c r="F43" s="7" t="s">
        <v>5197</v>
      </c>
      <c r="G43" s="7" t="s">
        <v>5198</v>
      </c>
      <c r="H43" s="18" t="s">
        <v>10127</v>
      </c>
      <c r="J43" s="159" t="s">
        <v>4743</v>
      </c>
      <c r="K43" s="18" t="s">
        <v>1655</v>
      </c>
      <c r="L43" s="31">
        <v>5</v>
      </c>
      <c r="M43" s="31">
        <v>0.55000000000000004</v>
      </c>
      <c r="N43" s="25" t="s">
        <v>906</v>
      </c>
      <c r="O43" s="25" t="s">
        <v>907</v>
      </c>
      <c r="P43" s="159"/>
      <c r="Q43" s="154"/>
      <c r="R43" s="158" t="s">
        <v>4568</v>
      </c>
      <c r="S43" s="158" t="s">
        <v>4448</v>
      </c>
      <c r="T43" s="158" t="s">
        <v>4448</v>
      </c>
      <c r="U43" s="158" t="s">
        <v>4448</v>
      </c>
      <c r="V43" s="158" t="s">
        <v>4448</v>
      </c>
      <c r="W43" s="158"/>
      <c r="Y43" s="7">
        <v>0.28999999999999998</v>
      </c>
      <c r="Z43" s="18">
        <v>0</v>
      </c>
      <c r="AA43" s="18">
        <v>-541.23839812491894</v>
      </c>
      <c r="AB43" s="18" t="s">
        <v>14</v>
      </c>
      <c r="AC43" s="18" t="s">
        <v>1849</v>
      </c>
      <c r="AD43" s="7" t="s">
        <v>5196</v>
      </c>
      <c r="AE43" s="7" t="s">
        <v>10361</v>
      </c>
      <c r="AF43" s="18" t="s">
        <v>10146</v>
      </c>
      <c r="AH43" s="159"/>
      <c r="AI43" s="18" t="s">
        <v>1655</v>
      </c>
      <c r="AJ43" s="18">
        <v>16</v>
      </c>
      <c r="AK43" s="18">
        <v>0.28999999999999998</v>
      </c>
      <c r="AL43" s="25" t="s">
        <v>386</v>
      </c>
      <c r="AM43" s="25" t="s">
        <v>387</v>
      </c>
      <c r="AN43" s="159"/>
      <c r="AO43" s="154"/>
      <c r="AP43" s="154"/>
      <c r="AQ43" s="154"/>
      <c r="AR43" s="154"/>
      <c r="AS43" s="154"/>
      <c r="AT43" s="154"/>
      <c r="AU43" s="154"/>
    </row>
    <row r="44" spans="1:64">
      <c r="A44" s="31">
        <v>0.73</v>
      </c>
      <c r="B44" s="31">
        <v>0</v>
      </c>
      <c r="C44" s="31">
        <v>-662.634917125117</v>
      </c>
      <c r="D44" s="18" t="s">
        <v>14</v>
      </c>
      <c r="E44" s="18" t="s">
        <v>1824</v>
      </c>
      <c r="F44" s="7" t="s">
        <v>5197</v>
      </c>
      <c r="G44" s="7" t="s">
        <v>5198</v>
      </c>
      <c r="H44" s="18" t="s">
        <v>10127</v>
      </c>
      <c r="J44" s="159"/>
      <c r="K44" s="18" t="s">
        <v>1655</v>
      </c>
      <c r="L44" s="31">
        <v>16</v>
      </c>
      <c r="M44" s="31">
        <v>0.73</v>
      </c>
      <c r="N44" s="25" t="s">
        <v>584</v>
      </c>
      <c r="O44" s="25" t="s">
        <v>585</v>
      </c>
      <c r="P44" s="159"/>
      <c r="Q44" s="154"/>
      <c r="R44" s="154"/>
      <c r="S44" s="159"/>
      <c r="T44" s="159"/>
      <c r="U44" s="159"/>
      <c r="V44" s="159"/>
      <c r="W44" s="159"/>
      <c r="Y44" s="77">
        <v>0.7</v>
      </c>
      <c r="Z44" s="18">
        <v>0</v>
      </c>
      <c r="AA44" s="18">
        <v>-69.887466454173193</v>
      </c>
      <c r="AB44" s="18" t="s">
        <v>13</v>
      </c>
      <c r="AC44" s="18" t="s">
        <v>1913</v>
      </c>
      <c r="AD44" s="7" t="s">
        <v>5198</v>
      </c>
      <c r="AE44" s="7" t="s">
        <v>5196</v>
      </c>
      <c r="AF44" s="18" t="s">
        <v>10148</v>
      </c>
      <c r="AH44" s="159" t="s">
        <v>4765</v>
      </c>
      <c r="AI44" s="18" t="s">
        <v>1655</v>
      </c>
      <c r="AJ44" s="18">
        <v>6</v>
      </c>
      <c r="AK44" s="25" t="s">
        <v>192</v>
      </c>
      <c r="AL44" s="25" t="s">
        <v>1442</v>
      </c>
      <c r="AM44" s="25" t="s">
        <v>1443</v>
      </c>
      <c r="AN44" s="159"/>
      <c r="AO44" s="154"/>
      <c r="AP44" s="158" t="s">
        <v>4568</v>
      </c>
      <c r="AQ44" s="153" t="s">
        <v>4439</v>
      </c>
      <c r="AR44" s="153" t="s">
        <v>4526</v>
      </c>
      <c r="AS44" s="153" t="s">
        <v>4512</v>
      </c>
      <c r="AT44" s="153" t="s">
        <v>4528</v>
      </c>
      <c r="AU44" s="153"/>
    </row>
    <row r="45" spans="1:64">
      <c r="A45" s="72">
        <f>1-0.55</f>
        <v>0.44999999999999996</v>
      </c>
      <c r="B45" s="44">
        <v>0</v>
      </c>
      <c r="C45" s="44">
        <v>-52.088018274544801</v>
      </c>
      <c r="D45" s="44" t="s">
        <v>13</v>
      </c>
      <c r="E45" s="44" t="s">
        <v>1761</v>
      </c>
      <c r="F45" s="72" t="s">
        <v>5198</v>
      </c>
      <c r="G45" s="72" t="s">
        <v>5195</v>
      </c>
      <c r="H45" s="44" t="s">
        <v>10144</v>
      </c>
      <c r="I45" s="44" t="s">
        <v>10354</v>
      </c>
      <c r="J45" s="168" t="s">
        <v>4761</v>
      </c>
      <c r="K45" s="44" t="s">
        <v>1655</v>
      </c>
      <c r="L45" s="44">
        <v>5</v>
      </c>
      <c r="M45" s="44">
        <v>0.55000000000000004</v>
      </c>
      <c r="N45" s="43" t="s">
        <v>906</v>
      </c>
      <c r="O45" s="43" t="s">
        <v>907</v>
      </c>
      <c r="P45" s="159"/>
      <c r="Q45" s="154"/>
      <c r="R45" s="162" t="s">
        <v>4537</v>
      </c>
      <c r="S45" s="153" t="s">
        <v>4448</v>
      </c>
      <c r="T45" s="153" t="s">
        <v>4448</v>
      </c>
      <c r="U45" s="153" t="s">
        <v>4448</v>
      </c>
      <c r="V45" s="153" t="s">
        <v>4448</v>
      </c>
      <c r="W45" s="153"/>
      <c r="Y45" s="7">
        <v>0.46</v>
      </c>
      <c r="Z45" s="18">
        <v>0</v>
      </c>
      <c r="AA45" s="18">
        <v>-605.74514303174794</v>
      </c>
      <c r="AB45" s="18" t="s">
        <v>14</v>
      </c>
      <c r="AC45" s="18" t="s">
        <v>1913</v>
      </c>
      <c r="AD45" s="7" t="s">
        <v>5198</v>
      </c>
      <c r="AE45" s="7" t="s">
        <v>5196</v>
      </c>
      <c r="AF45" s="18" t="s">
        <v>10148</v>
      </c>
      <c r="AH45" s="160"/>
      <c r="AI45" s="18" t="s">
        <v>1655</v>
      </c>
      <c r="AJ45" s="18">
        <v>16</v>
      </c>
      <c r="AK45" s="18">
        <v>0.46</v>
      </c>
      <c r="AL45" s="25" t="s">
        <v>396</v>
      </c>
      <c r="AM45" s="25" t="s">
        <v>397</v>
      </c>
      <c r="AN45" s="160"/>
      <c r="AO45" s="155"/>
      <c r="AP45" s="154"/>
      <c r="AQ45" s="154"/>
      <c r="AR45" s="154"/>
      <c r="AS45" s="154"/>
      <c r="AT45" s="154"/>
      <c r="AU45" s="154"/>
    </row>
    <row r="46" spans="1:64">
      <c r="A46" s="72">
        <f>1-0.05</f>
        <v>0.95</v>
      </c>
      <c r="B46" s="44">
        <v>0</v>
      </c>
      <c r="C46" s="44">
        <v>-400.424130825742</v>
      </c>
      <c r="D46" s="44" t="s">
        <v>14</v>
      </c>
      <c r="E46" s="44" t="s">
        <v>1761</v>
      </c>
      <c r="F46" s="72" t="s">
        <v>5198</v>
      </c>
      <c r="G46" s="72" t="s">
        <v>5195</v>
      </c>
      <c r="H46" s="44" t="s">
        <v>10144</v>
      </c>
      <c r="I46" s="44" t="s">
        <v>10354</v>
      </c>
      <c r="J46" s="168"/>
      <c r="K46" s="44" t="s">
        <v>1655</v>
      </c>
      <c r="L46" s="44">
        <v>16</v>
      </c>
      <c r="M46" s="44">
        <v>0.05</v>
      </c>
      <c r="N46" s="44">
        <v>7.5593352321114303E-3</v>
      </c>
      <c r="O46" s="43" t="s">
        <v>199</v>
      </c>
      <c r="P46" s="159"/>
      <c r="Q46" s="154"/>
      <c r="R46" s="162"/>
      <c r="S46" s="154"/>
      <c r="T46" s="154"/>
      <c r="U46" s="154"/>
      <c r="V46" s="154"/>
      <c r="W46" s="154"/>
      <c r="Y46" s="73"/>
      <c r="Z46" s="3"/>
      <c r="AA46" s="3"/>
      <c r="AB46" s="3"/>
      <c r="AC46" s="3"/>
      <c r="AD46" s="73"/>
      <c r="AE46" s="73"/>
      <c r="AF46" s="3"/>
      <c r="AG46" s="3"/>
      <c r="AH46" s="3"/>
      <c r="AI46" s="3"/>
      <c r="AJ46" s="3"/>
      <c r="AK46" s="3"/>
      <c r="AL46" s="3"/>
      <c r="AM46" s="27"/>
      <c r="AN46" s="29"/>
      <c r="AO46" s="3"/>
      <c r="AP46" s="3"/>
      <c r="AQ46" s="3"/>
      <c r="AR46" s="3"/>
      <c r="AS46" s="3"/>
      <c r="AT46" s="40"/>
      <c r="AU46" s="41"/>
    </row>
    <row r="47" spans="1:64" ht="16" customHeight="1">
      <c r="A47" s="7">
        <f>1-0.38</f>
        <v>0.62</v>
      </c>
      <c r="B47" s="18">
        <v>0</v>
      </c>
      <c r="C47" s="18">
        <v>-53.3480767912273</v>
      </c>
      <c r="D47" s="18" t="s">
        <v>13</v>
      </c>
      <c r="E47" s="18" t="s">
        <v>1897</v>
      </c>
      <c r="F47" s="7" t="s">
        <v>5197</v>
      </c>
      <c r="G47" s="7" t="s">
        <v>5195</v>
      </c>
      <c r="H47" s="18" t="s">
        <v>10147</v>
      </c>
      <c r="I47" s="18" t="s">
        <v>10354</v>
      </c>
      <c r="J47" s="159" t="s">
        <v>4764</v>
      </c>
      <c r="K47" s="18" t="s">
        <v>1655</v>
      </c>
      <c r="L47" s="18">
        <v>5</v>
      </c>
      <c r="M47" s="18">
        <v>0.38</v>
      </c>
      <c r="N47" s="25" t="s">
        <v>1001</v>
      </c>
      <c r="O47" s="18">
        <v>0.75630209626295297</v>
      </c>
      <c r="P47" s="159"/>
      <c r="Q47" s="154"/>
      <c r="R47" s="158" t="s">
        <v>4568</v>
      </c>
      <c r="S47" s="153" t="s">
        <v>4448</v>
      </c>
      <c r="T47" s="153" t="s">
        <v>4448</v>
      </c>
      <c r="U47" s="153" t="s">
        <v>4448</v>
      </c>
      <c r="V47" s="153" t="s">
        <v>4448</v>
      </c>
      <c r="W47" s="153"/>
      <c r="Y47" s="7">
        <v>0.78</v>
      </c>
      <c r="Z47" s="18">
        <v>0</v>
      </c>
      <c r="AA47" s="18">
        <v>-69.105119781112904</v>
      </c>
      <c r="AB47" s="18" t="s">
        <v>10</v>
      </c>
      <c r="AC47" s="18" t="s">
        <v>1834</v>
      </c>
      <c r="AD47" s="7" t="s">
        <v>5195</v>
      </c>
      <c r="AE47" s="7" t="s">
        <v>5197</v>
      </c>
      <c r="AF47" s="18" t="s">
        <v>10150</v>
      </c>
      <c r="AH47" s="159" t="s">
        <v>4767</v>
      </c>
      <c r="AI47" s="18" t="s">
        <v>1655</v>
      </c>
      <c r="AJ47" s="18">
        <v>7</v>
      </c>
      <c r="AK47" s="18">
        <v>0.78</v>
      </c>
      <c r="AL47" s="25" t="s">
        <v>1111</v>
      </c>
      <c r="AM47" s="25" t="s">
        <v>1112</v>
      </c>
      <c r="AN47" s="158" t="s">
        <v>88</v>
      </c>
      <c r="AO47" s="156">
        <v>4</v>
      </c>
      <c r="AP47" s="158" t="s">
        <v>4568</v>
      </c>
      <c r="AQ47" s="156" t="s">
        <v>4533</v>
      </c>
      <c r="AR47" s="156" t="s">
        <v>4439</v>
      </c>
      <c r="AS47" s="156" t="s">
        <v>4439</v>
      </c>
      <c r="AT47" s="156" t="s">
        <v>4518</v>
      </c>
      <c r="AU47" s="156"/>
    </row>
    <row r="48" spans="1:64">
      <c r="A48" s="7">
        <f>1-0.26</f>
        <v>0.74</v>
      </c>
      <c r="B48" s="18">
        <v>0</v>
      </c>
      <c r="C48" s="18">
        <v>-370.22640814246398</v>
      </c>
      <c r="D48" s="18" t="s">
        <v>14</v>
      </c>
      <c r="E48" s="18" t="s">
        <v>1897</v>
      </c>
      <c r="F48" s="7" t="s">
        <v>5197</v>
      </c>
      <c r="G48" s="7" t="s">
        <v>5195</v>
      </c>
      <c r="H48" s="18" t="s">
        <v>10147</v>
      </c>
      <c r="I48" s="18" t="s">
        <v>10354</v>
      </c>
      <c r="J48" s="159"/>
      <c r="K48" s="18" t="s">
        <v>1655</v>
      </c>
      <c r="L48" s="18">
        <v>16</v>
      </c>
      <c r="M48" s="18">
        <v>0.26</v>
      </c>
      <c r="N48" s="25" t="s">
        <v>440</v>
      </c>
      <c r="O48" s="18">
        <v>0.50498332953799996</v>
      </c>
      <c r="P48" s="159"/>
      <c r="Q48" s="154"/>
      <c r="R48" s="154"/>
      <c r="S48" s="154"/>
      <c r="T48" s="154"/>
      <c r="U48" s="154"/>
      <c r="V48" s="154"/>
      <c r="W48" s="154"/>
      <c r="Y48" s="7">
        <v>0.55000000000000004</v>
      </c>
      <c r="Z48" s="18">
        <v>0</v>
      </c>
      <c r="AA48" s="18">
        <v>-45.9971273534535</v>
      </c>
      <c r="AB48" s="18" t="s">
        <v>13</v>
      </c>
      <c r="AC48" s="18" t="s">
        <v>1834</v>
      </c>
      <c r="AD48" s="7" t="s">
        <v>5195</v>
      </c>
      <c r="AE48" s="7" t="s">
        <v>5197</v>
      </c>
      <c r="AF48" s="18" t="s">
        <v>10150</v>
      </c>
      <c r="AH48" s="159"/>
      <c r="AI48" s="18" t="s">
        <v>1655</v>
      </c>
      <c r="AJ48" s="18">
        <v>5</v>
      </c>
      <c r="AK48" s="18">
        <v>0.55000000000000004</v>
      </c>
      <c r="AL48" s="25" t="s">
        <v>906</v>
      </c>
      <c r="AM48" s="25" t="s">
        <v>907</v>
      </c>
      <c r="AN48" s="159"/>
      <c r="AO48" s="185"/>
      <c r="AP48" s="159"/>
      <c r="AQ48" s="185"/>
      <c r="AR48" s="185"/>
      <c r="AS48" s="185"/>
      <c r="AT48" s="185"/>
      <c r="AU48" s="185"/>
    </row>
    <row r="49" spans="1:47">
      <c r="A49" s="9">
        <v>0.18</v>
      </c>
      <c r="B49" s="9">
        <v>0</v>
      </c>
      <c r="C49" s="9">
        <v>-52.887366987245699</v>
      </c>
      <c r="D49" s="9" t="s">
        <v>13</v>
      </c>
      <c r="E49" s="9" t="s">
        <v>1990</v>
      </c>
      <c r="F49" s="72" t="s">
        <v>5198</v>
      </c>
      <c r="G49" s="72"/>
      <c r="H49" s="9" t="s">
        <v>10135</v>
      </c>
      <c r="I49" s="9"/>
      <c r="J49" s="168" t="s">
        <v>4752</v>
      </c>
      <c r="K49" s="9" t="s">
        <v>1655</v>
      </c>
      <c r="L49" s="9">
        <v>5</v>
      </c>
      <c r="M49" s="9">
        <v>0.18</v>
      </c>
      <c r="N49" s="10" t="s">
        <v>400</v>
      </c>
      <c r="O49" s="43" t="s">
        <v>401</v>
      </c>
      <c r="P49" s="159"/>
      <c r="Q49" s="154"/>
      <c r="R49" s="159" t="s">
        <v>4537</v>
      </c>
      <c r="S49" s="154" t="s">
        <v>4448</v>
      </c>
      <c r="T49" s="154" t="s">
        <v>4448</v>
      </c>
      <c r="U49" s="154" t="s">
        <v>4448</v>
      </c>
      <c r="V49" s="154" t="s">
        <v>4448</v>
      </c>
      <c r="W49" s="67"/>
      <c r="Y49" s="7">
        <v>0.85</v>
      </c>
      <c r="Z49" s="18">
        <v>0</v>
      </c>
      <c r="AA49" s="18">
        <v>-589.60642600729295</v>
      </c>
      <c r="AB49" s="18" t="s">
        <v>14</v>
      </c>
      <c r="AC49" s="18" t="s">
        <v>1834</v>
      </c>
      <c r="AD49" s="7" t="s">
        <v>5195</v>
      </c>
      <c r="AE49" s="7" t="s">
        <v>5197</v>
      </c>
      <c r="AF49" s="18" t="s">
        <v>10150</v>
      </c>
      <c r="AH49" s="159"/>
      <c r="AI49" s="18" t="s">
        <v>1655</v>
      </c>
      <c r="AJ49" s="18">
        <v>16</v>
      </c>
      <c r="AK49" s="18">
        <v>0.85</v>
      </c>
      <c r="AL49" s="25" t="s">
        <v>287</v>
      </c>
      <c r="AM49" s="25" t="s">
        <v>288</v>
      </c>
      <c r="AN49" s="159"/>
      <c r="AO49" s="185"/>
      <c r="AP49" s="159"/>
      <c r="AQ49" s="185"/>
      <c r="AR49" s="185"/>
      <c r="AS49" s="185"/>
      <c r="AT49" s="185"/>
      <c r="AU49" s="185"/>
    </row>
    <row r="50" spans="1:47" ht="16" customHeight="1">
      <c r="A50" s="9">
        <v>0.77</v>
      </c>
      <c r="B50" s="9">
        <v>0</v>
      </c>
      <c r="C50" s="9">
        <v>-451.29543106425399</v>
      </c>
      <c r="D50" s="9" t="s">
        <v>14</v>
      </c>
      <c r="E50" s="9" t="s">
        <v>1990</v>
      </c>
      <c r="F50" s="72" t="s">
        <v>5198</v>
      </c>
      <c r="G50" s="72"/>
      <c r="H50" s="9" t="s">
        <v>10135</v>
      </c>
      <c r="I50" s="9"/>
      <c r="J50" s="168"/>
      <c r="K50" s="9" t="s">
        <v>1655</v>
      </c>
      <c r="L50" s="9">
        <v>16</v>
      </c>
      <c r="M50" s="9">
        <v>0.77</v>
      </c>
      <c r="N50" s="10" t="s">
        <v>506</v>
      </c>
      <c r="O50" s="43" t="s">
        <v>507</v>
      </c>
      <c r="P50" s="159"/>
      <c r="Q50" s="154"/>
      <c r="R50" s="159"/>
      <c r="S50" s="154"/>
      <c r="T50" s="154"/>
      <c r="U50" s="154"/>
      <c r="V50" s="154"/>
      <c r="W50" s="67"/>
      <c r="Y50" s="72">
        <v>0.31</v>
      </c>
      <c r="Z50" s="9">
        <v>0</v>
      </c>
      <c r="AA50" s="9">
        <v>-100.729419638634</v>
      </c>
      <c r="AB50" s="9" t="s">
        <v>10</v>
      </c>
      <c r="AC50" s="9" t="s">
        <v>1945</v>
      </c>
      <c r="AD50" s="72" t="s">
        <v>5196</v>
      </c>
      <c r="AE50" s="72" t="s">
        <v>5198</v>
      </c>
      <c r="AF50" s="9" t="s">
        <v>10120</v>
      </c>
      <c r="AG50" s="9"/>
      <c r="AH50" s="168" t="s">
        <v>4768</v>
      </c>
      <c r="AI50" s="9" t="s">
        <v>1655</v>
      </c>
      <c r="AJ50" s="9">
        <v>5</v>
      </c>
      <c r="AK50" s="9">
        <v>0.31</v>
      </c>
      <c r="AL50" s="9">
        <v>7.6718520653767205E-2</v>
      </c>
      <c r="AM50" s="10" t="s">
        <v>278</v>
      </c>
      <c r="AN50" s="159"/>
      <c r="AO50" s="185"/>
      <c r="AP50" s="186" t="s">
        <v>4536</v>
      </c>
      <c r="AQ50" s="156" t="s">
        <v>4447</v>
      </c>
      <c r="AR50" s="156" t="s">
        <v>4543</v>
      </c>
      <c r="AS50" s="156" t="s">
        <v>4455</v>
      </c>
      <c r="AT50" s="156" t="s">
        <v>4449</v>
      </c>
      <c r="AU50" s="156"/>
    </row>
    <row r="51" spans="1:47">
      <c r="A51" s="47">
        <v>0.06</v>
      </c>
      <c r="B51" s="47">
        <v>0</v>
      </c>
      <c r="C51" s="47">
        <v>-23.238388066306399</v>
      </c>
      <c r="D51" s="44" t="s">
        <v>13</v>
      </c>
      <c r="E51" s="44" t="s">
        <v>1960</v>
      </c>
      <c r="F51" s="72" t="s">
        <v>5196</v>
      </c>
      <c r="G51" s="72" t="s">
        <v>5198</v>
      </c>
      <c r="H51" s="44" t="s">
        <v>10120</v>
      </c>
      <c r="I51" s="44"/>
      <c r="J51" s="168" t="s">
        <v>4748</v>
      </c>
      <c r="K51" s="44" t="s">
        <v>1655</v>
      </c>
      <c r="L51" s="47">
        <v>6</v>
      </c>
      <c r="M51" s="47">
        <v>0.06</v>
      </c>
      <c r="N51" s="44">
        <v>4.78472059018753E-3</v>
      </c>
      <c r="O51" s="43" t="s">
        <v>213</v>
      </c>
      <c r="P51" s="159"/>
      <c r="Q51" s="154"/>
      <c r="R51" s="162" t="s">
        <v>4537</v>
      </c>
      <c r="S51" s="158" t="s">
        <v>4448</v>
      </c>
      <c r="T51" s="158" t="s">
        <v>4448</v>
      </c>
      <c r="U51" s="158" t="s">
        <v>4448</v>
      </c>
      <c r="V51" s="158" t="s">
        <v>4448</v>
      </c>
      <c r="W51" s="158"/>
      <c r="Y51" s="72">
        <v>0</v>
      </c>
      <c r="Z51" s="9">
        <v>0</v>
      </c>
      <c r="AA51" s="9">
        <v>-4.68975652293748</v>
      </c>
      <c r="AB51" s="9" t="s">
        <v>13</v>
      </c>
      <c r="AC51" s="9" t="s">
        <v>1945</v>
      </c>
      <c r="AD51" s="72" t="s">
        <v>5196</v>
      </c>
      <c r="AE51" s="72" t="s">
        <v>5198</v>
      </c>
      <c r="AF51" s="9" t="s">
        <v>10120</v>
      </c>
      <c r="AG51" s="9"/>
      <c r="AH51" s="168"/>
      <c r="AI51" s="9" t="s">
        <v>1655</v>
      </c>
      <c r="AJ51" s="9">
        <v>6</v>
      </c>
      <c r="AK51" s="9">
        <v>0</v>
      </c>
      <c r="AL51" s="9">
        <v>0</v>
      </c>
      <c r="AM51" s="10" t="s">
        <v>109</v>
      </c>
      <c r="AN51" s="159"/>
      <c r="AO51" s="185"/>
      <c r="AP51" s="159"/>
      <c r="AQ51" s="185"/>
      <c r="AR51" s="185"/>
      <c r="AS51" s="185"/>
      <c r="AT51" s="185"/>
      <c r="AU51" s="185"/>
    </row>
    <row r="52" spans="1:47">
      <c r="A52" s="48">
        <v>0.41</v>
      </c>
      <c r="B52" s="47">
        <v>0</v>
      </c>
      <c r="C52" s="47">
        <v>-712.79663427627099</v>
      </c>
      <c r="D52" s="44" t="s">
        <v>14</v>
      </c>
      <c r="E52" s="44" t="s">
        <v>1960</v>
      </c>
      <c r="F52" s="72" t="s">
        <v>5196</v>
      </c>
      <c r="G52" s="72" t="s">
        <v>5198</v>
      </c>
      <c r="H52" s="44" t="s">
        <v>10120</v>
      </c>
      <c r="I52" s="44"/>
      <c r="J52" s="175"/>
      <c r="K52" s="44" t="s">
        <v>1655</v>
      </c>
      <c r="L52" s="47">
        <v>16</v>
      </c>
      <c r="M52" s="48" t="s">
        <v>236</v>
      </c>
      <c r="N52" s="43" t="s">
        <v>237</v>
      </c>
      <c r="O52" s="44">
        <v>0.64453599400862305</v>
      </c>
      <c r="P52" s="160"/>
      <c r="Q52" s="155"/>
      <c r="R52" s="163"/>
      <c r="S52" s="159"/>
      <c r="T52" s="159"/>
      <c r="U52" s="159"/>
      <c r="V52" s="159"/>
      <c r="W52" s="159"/>
      <c r="Y52" s="72">
        <v>0.2</v>
      </c>
      <c r="Z52" s="9">
        <v>0</v>
      </c>
      <c r="AA52" s="9">
        <v>-414.224153249626</v>
      </c>
      <c r="AB52" s="9" t="s">
        <v>14</v>
      </c>
      <c r="AC52" s="9" t="s">
        <v>1945</v>
      </c>
      <c r="AD52" s="72" t="s">
        <v>5196</v>
      </c>
      <c r="AE52" s="72" t="s">
        <v>5198</v>
      </c>
      <c r="AF52" s="9" t="s">
        <v>10120</v>
      </c>
      <c r="AG52" s="9"/>
      <c r="AH52" s="168"/>
      <c r="AI52" s="9" t="s">
        <v>1655</v>
      </c>
      <c r="AJ52" s="9">
        <v>16</v>
      </c>
      <c r="AK52" s="9">
        <v>0.2</v>
      </c>
      <c r="AL52" s="9">
        <v>7.2742662037866904E-2</v>
      </c>
      <c r="AM52" s="9">
        <v>0.44342194628279502</v>
      </c>
      <c r="AN52" s="159"/>
      <c r="AO52" s="185"/>
      <c r="AP52" s="159"/>
      <c r="AQ52" s="185"/>
      <c r="AR52" s="185"/>
      <c r="AS52" s="185"/>
      <c r="AT52" s="185"/>
      <c r="AU52" s="185"/>
    </row>
    <row r="53" spans="1:47">
      <c r="A53" s="3"/>
      <c r="B53" s="3"/>
      <c r="C53" s="3"/>
      <c r="D53" s="3"/>
      <c r="E53" s="3"/>
      <c r="F53" s="73"/>
      <c r="G53" s="73"/>
      <c r="H53" s="3"/>
      <c r="I53" s="3"/>
      <c r="J53" s="3"/>
      <c r="K53" s="3"/>
      <c r="L53" s="3"/>
      <c r="M53" s="3"/>
      <c r="N53" s="3"/>
      <c r="O53" s="27"/>
      <c r="P53" s="29"/>
      <c r="Q53" s="3"/>
      <c r="R53" s="3"/>
      <c r="S53" s="27"/>
      <c r="T53" s="3"/>
      <c r="U53" s="27"/>
      <c r="V53" s="41"/>
      <c r="W53" s="41"/>
      <c r="Y53" s="31">
        <f>1-0.05</f>
        <v>0.95</v>
      </c>
      <c r="Z53" s="31">
        <v>0</v>
      </c>
      <c r="AA53" s="31">
        <v>-43.996915622911999</v>
      </c>
      <c r="AB53" s="18" t="s">
        <v>10</v>
      </c>
      <c r="AC53" s="18" t="s">
        <v>1724</v>
      </c>
      <c r="AD53" s="7" t="s">
        <v>5196</v>
      </c>
      <c r="AE53" s="7" t="s">
        <v>5198</v>
      </c>
      <c r="AF53" s="18" t="s">
        <v>10133</v>
      </c>
      <c r="AG53" s="18" t="s">
        <v>10354</v>
      </c>
      <c r="AH53" s="159" t="s">
        <v>4750</v>
      </c>
      <c r="AI53" s="18" t="s">
        <v>1655</v>
      </c>
      <c r="AJ53" s="31">
        <v>6</v>
      </c>
      <c r="AK53" s="31">
        <v>0.05</v>
      </c>
      <c r="AL53" s="18">
        <v>3.4029277060071599E-3</v>
      </c>
      <c r="AM53" s="25" t="s">
        <v>485</v>
      </c>
      <c r="AN53" s="159"/>
      <c r="AO53" s="185"/>
      <c r="AP53" s="158" t="s">
        <v>4568</v>
      </c>
      <c r="AQ53" s="153" t="s">
        <v>4448</v>
      </c>
      <c r="AR53" s="153" t="s">
        <v>4448</v>
      </c>
      <c r="AS53" s="153" t="s">
        <v>4448</v>
      </c>
      <c r="AT53" s="153" t="s">
        <v>4448</v>
      </c>
      <c r="AU53" s="153"/>
    </row>
    <row r="54" spans="1:47" ht="16" customHeight="1">
      <c r="A54" s="7">
        <f>1-0.11</f>
        <v>0.89</v>
      </c>
      <c r="B54" s="18">
        <v>0</v>
      </c>
      <c r="C54" s="18">
        <v>-65.137410726152396</v>
      </c>
      <c r="D54" s="18" t="s">
        <v>10</v>
      </c>
      <c r="E54" s="18" t="s">
        <v>1726</v>
      </c>
      <c r="F54" s="7" t="s">
        <v>5197</v>
      </c>
      <c r="G54" s="7" t="s">
        <v>5196</v>
      </c>
      <c r="H54" s="18" t="s">
        <v>10149</v>
      </c>
      <c r="I54" s="18" t="s">
        <v>10354</v>
      </c>
      <c r="J54" s="158" t="s">
        <v>4766</v>
      </c>
      <c r="K54" s="18" t="s">
        <v>1655</v>
      </c>
      <c r="L54" s="18">
        <v>6</v>
      </c>
      <c r="M54" s="18">
        <v>0.11</v>
      </c>
      <c r="N54" s="25" t="s">
        <v>534</v>
      </c>
      <c r="O54" s="25" t="s">
        <v>535</v>
      </c>
      <c r="P54" s="164" t="s">
        <v>87</v>
      </c>
      <c r="Q54" s="156">
        <v>2</v>
      </c>
      <c r="R54" s="158" t="s">
        <v>4568</v>
      </c>
      <c r="S54" s="156" t="s">
        <v>4444</v>
      </c>
      <c r="T54" s="156" t="s">
        <v>4444</v>
      </c>
      <c r="U54" s="156" t="s">
        <v>4444</v>
      </c>
      <c r="V54" s="156" t="s">
        <v>4448</v>
      </c>
      <c r="W54" s="156"/>
      <c r="Y54" s="31">
        <f>1-0.31</f>
        <v>0.69</v>
      </c>
      <c r="Z54" s="31">
        <v>0</v>
      </c>
      <c r="AA54" s="31">
        <v>-39.829238623579798</v>
      </c>
      <c r="AB54" s="18" t="s">
        <v>13</v>
      </c>
      <c r="AC54" s="18" t="s">
        <v>1724</v>
      </c>
      <c r="AD54" s="7" t="s">
        <v>5196</v>
      </c>
      <c r="AE54" s="7" t="s">
        <v>5198</v>
      </c>
      <c r="AF54" s="18" t="s">
        <v>10133</v>
      </c>
      <c r="AG54" s="18" t="s">
        <v>10354</v>
      </c>
      <c r="AH54" s="159"/>
      <c r="AI54" s="18" t="s">
        <v>1655</v>
      </c>
      <c r="AJ54" s="31">
        <v>5</v>
      </c>
      <c r="AK54" s="31">
        <v>0.31</v>
      </c>
      <c r="AL54" s="18">
        <v>7.6718520653767205E-2</v>
      </c>
      <c r="AM54" s="25" t="s">
        <v>278</v>
      </c>
      <c r="AN54" s="159"/>
      <c r="AO54" s="185"/>
      <c r="AP54" s="159"/>
      <c r="AQ54" s="154"/>
      <c r="AR54" s="154"/>
      <c r="AS54" s="154"/>
      <c r="AT54" s="154"/>
      <c r="AU54" s="154"/>
    </row>
    <row r="55" spans="1:47">
      <c r="A55" s="7">
        <f>1-0.04</f>
        <v>0.96</v>
      </c>
      <c r="B55" s="18">
        <v>0</v>
      </c>
      <c r="C55" s="18">
        <v>-36.438385221779697</v>
      </c>
      <c r="D55" s="18" t="s">
        <v>13</v>
      </c>
      <c r="E55" s="18" t="s">
        <v>1726</v>
      </c>
      <c r="F55" s="7" t="s">
        <v>5197</v>
      </c>
      <c r="G55" s="7" t="s">
        <v>5196</v>
      </c>
      <c r="H55" s="18" t="s">
        <v>10149</v>
      </c>
      <c r="I55" s="18" t="s">
        <v>10354</v>
      </c>
      <c r="J55" s="159"/>
      <c r="K55" s="18" t="s">
        <v>1655</v>
      </c>
      <c r="L55" s="18">
        <v>6</v>
      </c>
      <c r="M55" s="18">
        <v>0.04</v>
      </c>
      <c r="N55" s="18">
        <v>2.2328257890698502E-3</v>
      </c>
      <c r="O55" s="25" t="s">
        <v>648</v>
      </c>
      <c r="P55" s="165"/>
      <c r="Q55" s="185"/>
      <c r="R55" s="159"/>
      <c r="S55" s="185"/>
      <c r="T55" s="185"/>
      <c r="U55" s="185"/>
      <c r="V55" s="185"/>
      <c r="W55" s="185"/>
      <c r="Y55" s="31">
        <f>1-0.23</f>
        <v>0.77</v>
      </c>
      <c r="Z55" s="31">
        <v>0</v>
      </c>
      <c r="AA55" s="31">
        <v>-652.68160535488903</v>
      </c>
      <c r="AB55" s="18" t="s">
        <v>14</v>
      </c>
      <c r="AC55" s="18" t="s">
        <v>1724</v>
      </c>
      <c r="AD55" s="7" t="s">
        <v>5196</v>
      </c>
      <c r="AE55" s="7" t="s">
        <v>5198</v>
      </c>
      <c r="AF55" s="18" t="s">
        <v>10133</v>
      </c>
      <c r="AG55" s="18" t="s">
        <v>10354</v>
      </c>
      <c r="AH55" s="159"/>
      <c r="AI55" s="18" t="s">
        <v>1655</v>
      </c>
      <c r="AJ55" s="31">
        <v>16</v>
      </c>
      <c r="AK55" s="31">
        <v>0.23</v>
      </c>
      <c r="AL55" s="18">
        <v>8.9866955870574194E-2</v>
      </c>
      <c r="AM55" s="25" t="s">
        <v>402</v>
      </c>
      <c r="AN55" s="159"/>
      <c r="AO55" s="185"/>
      <c r="AP55" s="159"/>
      <c r="AQ55" s="154"/>
      <c r="AR55" s="154"/>
      <c r="AS55" s="154"/>
      <c r="AT55" s="154"/>
      <c r="AU55" s="154"/>
    </row>
    <row r="56" spans="1:47">
      <c r="A56" s="7">
        <f>1-0.24</f>
        <v>0.76</v>
      </c>
      <c r="B56" s="18">
        <v>0</v>
      </c>
      <c r="C56" s="18">
        <v>-476.60180089512602</v>
      </c>
      <c r="D56" s="18" t="s">
        <v>14</v>
      </c>
      <c r="E56" s="18" t="s">
        <v>1726</v>
      </c>
      <c r="F56" s="7" t="s">
        <v>5197</v>
      </c>
      <c r="G56" s="7" t="s">
        <v>5196</v>
      </c>
      <c r="H56" s="18" t="s">
        <v>10149</v>
      </c>
      <c r="I56" s="18" t="s">
        <v>10354</v>
      </c>
      <c r="J56" s="159"/>
      <c r="K56" s="18" t="s">
        <v>1655</v>
      </c>
      <c r="L56" s="18">
        <v>16</v>
      </c>
      <c r="M56" s="18">
        <v>0.24</v>
      </c>
      <c r="N56" s="18">
        <v>9.5792488470350406E-2</v>
      </c>
      <c r="O56" s="25" t="s">
        <v>152</v>
      </c>
      <c r="P56" s="165"/>
      <c r="Q56" s="185"/>
      <c r="R56" s="159"/>
      <c r="S56" s="185"/>
      <c r="T56" s="185"/>
      <c r="U56" s="185"/>
      <c r="V56" s="185"/>
      <c r="W56" s="185"/>
      <c r="Y56" s="10" t="s">
        <v>773</v>
      </c>
      <c r="Z56" s="9">
        <v>0</v>
      </c>
      <c r="AA56" s="9">
        <v>-72.341015784224993</v>
      </c>
      <c r="AB56" s="9" t="s">
        <v>10</v>
      </c>
      <c r="AC56" s="9" t="s">
        <v>1946</v>
      </c>
      <c r="AD56" s="72" t="s">
        <v>5198</v>
      </c>
      <c r="AE56" s="72" t="s">
        <v>5196</v>
      </c>
      <c r="AF56" s="9" t="s">
        <v>10131</v>
      </c>
      <c r="AG56" s="9"/>
      <c r="AH56" s="168" t="s">
        <v>4747</v>
      </c>
      <c r="AI56" s="9" t="s">
        <v>1655</v>
      </c>
      <c r="AJ56" s="9">
        <v>6</v>
      </c>
      <c r="AK56" s="10" t="s">
        <v>773</v>
      </c>
      <c r="AL56" s="10" t="s">
        <v>776</v>
      </c>
      <c r="AM56" s="43" t="s">
        <v>777</v>
      </c>
      <c r="AN56" s="159"/>
      <c r="AO56" s="185"/>
      <c r="AP56" s="186" t="s">
        <v>4536</v>
      </c>
      <c r="AQ56" s="154" t="s">
        <v>4448</v>
      </c>
      <c r="AR56" s="154" t="s">
        <v>4448</v>
      </c>
      <c r="AS56" s="154" t="s">
        <v>4448</v>
      </c>
      <c r="AT56" s="154" t="s">
        <v>4448</v>
      </c>
    </row>
    <row r="57" spans="1:47">
      <c r="A57" s="7">
        <v>0.11</v>
      </c>
      <c r="B57" s="7">
        <v>0</v>
      </c>
      <c r="C57" s="31">
        <v>-73.423447508879406</v>
      </c>
      <c r="D57" s="18" t="s">
        <v>10</v>
      </c>
      <c r="E57" s="18" t="s">
        <v>1654</v>
      </c>
      <c r="F57" s="7" t="s">
        <v>5197</v>
      </c>
      <c r="G57" s="7" t="s">
        <v>5195</v>
      </c>
      <c r="H57" s="18" t="s">
        <v>10132</v>
      </c>
      <c r="I57" s="18" t="s">
        <v>10354</v>
      </c>
      <c r="J57" s="158" t="s">
        <v>4749</v>
      </c>
      <c r="K57" s="18" t="s">
        <v>1655</v>
      </c>
      <c r="L57" s="31">
        <v>5</v>
      </c>
      <c r="M57" s="31">
        <v>0.11</v>
      </c>
      <c r="N57" s="25" t="s">
        <v>551</v>
      </c>
      <c r="O57" s="25" t="s">
        <v>552</v>
      </c>
      <c r="P57" s="165"/>
      <c r="Q57" s="185"/>
      <c r="R57" s="158" t="s">
        <v>4568</v>
      </c>
      <c r="S57" s="153" t="s">
        <v>4454</v>
      </c>
      <c r="T57" s="153" t="s">
        <v>4442</v>
      </c>
      <c r="U57" s="153" t="s">
        <v>4441</v>
      </c>
      <c r="V57" s="153" t="s">
        <v>4479</v>
      </c>
      <c r="W57" s="153"/>
      <c r="Y57" s="9">
        <v>0.12</v>
      </c>
      <c r="Z57" s="9">
        <v>0</v>
      </c>
      <c r="AA57" s="9">
        <v>-33.728584126181701</v>
      </c>
      <c r="AB57" s="9" t="s">
        <v>13</v>
      </c>
      <c r="AC57" s="9" t="s">
        <v>1946</v>
      </c>
      <c r="AD57" s="72" t="s">
        <v>5198</v>
      </c>
      <c r="AE57" s="72" t="s">
        <v>5196</v>
      </c>
      <c r="AF57" s="9" t="s">
        <v>10131</v>
      </c>
      <c r="AG57" s="9"/>
      <c r="AH57" s="168"/>
      <c r="AI57" s="9" t="s">
        <v>1655</v>
      </c>
      <c r="AJ57" s="9">
        <v>5</v>
      </c>
      <c r="AK57" s="9">
        <v>0.12</v>
      </c>
      <c r="AL57" s="10" t="s">
        <v>502</v>
      </c>
      <c r="AM57" s="43" t="s">
        <v>503</v>
      </c>
      <c r="AN57" s="159"/>
      <c r="AO57" s="185"/>
      <c r="AP57" s="159"/>
      <c r="AQ57" s="154"/>
      <c r="AR57" s="154"/>
      <c r="AS57" s="154"/>
      <c r="AT57" s="154"/>
    </row>
    <row r="58" spans="1:47">
      <c r="A58" s="7">
        <v>0.3</v>
      </c>
      <c r="B58" s="7">
        <v>0</v>
      </c>
      <c r="C58" s="31">
        <v>-70.898721156566097</v>
      </c>
      <c r="D58" s="18" t="s">
        <v>13</v>
      </c>
      <c r="E58" s="18" t="s">
        <v>1654</v>
      </c>
      <c r="F58" s="7" t="s">
        <v>5197</v>
      </c>
      <c r="G58" s="7" t="s">
        <v>5195</v>
      </c>
      <c r="H58" s="18" t="s">
        <v>10132</v>
      </c>
      <c r="I58" s="18" t="s">
        <v>10354</v>
      </c>
      <c r="J58" s="159"/>
      <c r="K58" s="18" t="s">
        <v>1655</v>
      </c>
      <c r="L58" s="31">
        <v>6</v>
      </c>
      <c r="M58" s="31">
        <v>0.3</v>
      </c>
      <c r="N58" s="18">
        <v>8.1309996308552193E-2</v>
      </c>
      <c r="O58" s="18">
        <v>0.67482371885231396</v>
      </c>
      <c r="P58" s="165"/>
      <c r="Q58" s="185"/>
      <c r="R58" s="159"/>
      <c r="S58" s="154"/>
      <c r="T58" s="154"/>
      <c r="U58" s="154"/>
      <c r="V58" s="154"/>
      <c r="W58" s="154"/>
      <c r="Y58" s="10" t="s">
        <v>573</v>
      </c>
      <c r="Z58" s="9">
        <v>0</v>
      </c>
      <c r="AA58" s="9">
        <v>-642.97865902758895</v>
      </c>
      <c r="AB58" s="9" t="s">
        <v>14</v>
      </c>
      <c r="AC58" s="9" t="s">
        <v>1946</v>
      </c>
      <c r="AD58" s="72" t="s">
        <v>5198</v>
      </c>
      <c r="AE58" s="72" t="s">
        <v>5196</v>
      </c>
      <c r="AF58" s="9" t="s">
        <v>10131</v>
      </c>
      <c r="AG58" s="9"/>
      <c r="AH58" s="168"/>
      <c r="AI58" s="9" t="s">
        <v>1655</v>
      </c>
      <c r="AJ58" s="9">
        <v>16</v>
      </c>
      <c r="AK58" s="10" t="s">
        <v>573</v>
      </c>
      <c r="AL58" s="10" t="s">
        <v>575</v>
      </c>
      <c r="AM58" s="43" t="s">
        <v>576</v>
      </c>
      <c r="AN58" s="159"/>
      <c r="AO58" s="185"/>
      <c r="AP58" s="159"/>
      <c r="AQ58" s="154"/>
      <c r="AR58" s="154"/>
      <c r="AS58" s="154"/>
      <c r="AT58" s="154"/>
    </row>
    <row r="59" spans="1:47">
      <c r="A59" s="7">
        <v>0.24</v>
      </c>
      <c r="B59" s="7">
        <v>0</v>
      </c>
      <c r="C59" s="31">
        <v>-590.96256758447203</v>
      </c>
      <c r="D59" s="18" t="s">
        <v>14</v>
      </c>
      <c r="E59" s="18" t="s">
        <v>1654</v>
      </c>
      <c r="F59" s="7" t="s">
        <v>5197</v>
      </c>
      <c r="G59" s="7" t="s">
        <v>5195</v>
      </c>
      <c r="H59" s="18" t="s">
        <v>10132</v>
      </c>
      <c r="I59" s="18" t="s">
        <v>10354</v>
      </c>
      <c r="J59" s="159"/>
      <c r="K59" s="18" t="s">
        <v>1655</v>
      </c>
      <c r="L59" s="31">
        <v>16</v>
      </c>
      <c r="M59" s="31">
        <v>0.24</v>
      </c>
      <c r="N59" s="18">
        <v>9.5792488470350406E-2</v>
      </c>
      <c r="O59" s="25" t="s">
        <v>152</v>
      </c>
      <c r="P59" s="165"/>
      <c r="Q59" s="185"/>
      <c r="R59" s="159"/>
      <c r="S59" s="154"/>
      <c r="T59" s="154"/>
      <c r="U59" s="154"/>
      <c r="V59" s="154"/>
      <c r="W59" s="154"/>
      <c r="Y59" s="18"/>
      <c r="AD59" s="18"/>
      <c r="AE59" s="18"/>
    </row>
    <row r="60" spans="1:47">
      <c r="A60" s="7"/>
      <c r="B60" s="7"/>
      <c r="O60" s="25"/>
      <c r="Y60" s="18"/>
      <c r="AD60" s="18"/>
      <c r="AE60" s="18"/>
    </row>
    <row r="61" spans="1:47">
      <c r="N61" s="25"/>
      <c r="Y61" s="31"/>
      <c r="Z61" s="31"/>
      <c r="AA61" s="31"/>
      <c r="AJ61" s="31"/>
      <c r="AK61" s="31"/>
      <c r="AL61" s="25"/>
    </row>
    <row r="62" spans="1:47" ht="16" customHeight="1">
      <c r="AN62" s="25"/>
      <c r="AO62" s="25"/>
      <c r="AP62" s="25"/>
      <c r="AQ62" s="25"/>
      <c r="AR62" s="25"/>
      <c r="AS62" s="25"/>
      <c r="AT62" s="25"/>
    </row>
    <row r="63" spans="1:47" ht="16" customHeight="1">
      <c r="AN63" s="25"/>
      <c r="AO63" s="25"/>
      <c r="AP63" s="25"/>
      <c r="AQ63" s="25"/>
      <c r="AR63" s="25"/>
      <c r="AS63" s="25"/>
      <c r="AT63" s="25"/>
    </row>
    <row r="64" spans="1:47">
      <c r="AN64" s="25"/>
      <c r="AO64" s="25"/>
      <c r="AP64" s="25"/>
      <c r="AQ64" s="25"/>
      <c r="AR64" s="25"/>
      <c r="AS64" s="25"/>
      <c r="AT64" s="25"/>
    </row>
    <row r="65" spans="1:16" ht="16" customHeight="1">
      <c r="P65"/>
    </row>
    <row r="66" spans="1:16">
      <c r="P66"/>
    </row>
    <row r="67" spans="1:16">
      <c r="A67" s="18"/>
      <c r="B67" s="18"/>
      <c r="C67" s="18"/>
      <c r="F67" s="18"/>
      <c r="G67" s="18"/>
      <c r="L67" s="18"/>
      <c r="M67" s="18"/>
    </row>
    <row r="68" spans="1:16" ht="16" customHeight="1">
      <c r="A68" s="18"/>
      <c r="B68" s="18"/>
      <c r="C68" s="18"/>
      <c r="F68" s="18"/>
      <c r="G68" s="18"/>
      <c r="L68" s="18"/>
      <c r="M68" s="18"/>
    </row>
    <row r="69" spans="1:16">
      <c r="A69" s="18"/>
      <c r="B69" s="18"/>
      <c r="C69" s="18"/>
      <c r="F69" s="18"/>
      <c r="G69" s="18"/>
      <c r="L69" s="18"/>
      <c r="M69" s="18"/>
    </row>
    <row r="71" spans="1:16" ht="16" customHeight="1"/>
    <row r="72" spans="1:16" ht="16" customHeight="1">
      <c r="A72" s="18"/>
      <c r="B72" s="18"/>
      <c r="C72" s="18"/>
      <c r="F72" s="18"/>
      <c r="G72" s="18"/>
      <c r="L72" s="18"/>
      <c r="M72" s="18"/>
    </row>
    <row r="73" spans="1:16">
      <c r="A73" s="18"/>
      <c r="B73" s="18"/>
      <c r="C73" s="18"/>
      <c r="F73" s="18"/>
      <c r="G73" s="18"/>
      <c r="L73" s="18"/>
      <c r="M73" s="18"/>
    </row>
    <row r="74" spans="1:16" ht="16" customHeight="1"/>
    <row r="76" spans="1:16" ht="16" customHeight="1"/>
    <row r="77" spans="1:16" ht="16" customHeight="1"/>
    <row r="78" spans="1:16" ht="16" customHeight="1"/>
    <row r="80" spans="1:16" ht="16" customHeight="1"/>
    <row r="81" ht="16" customHeight="1"/>
    <row r="82" ht="16" customHeight="1"/>
    <row r="83" ht="16" customHeight="1"/>
    <row r="84" ht="16" customHeight="1"/>
    <row r="86" ht="16" customHeight="1"/>
    <row r="88" ht="16" customHeight="1"/>
    <row r="90" ht="16" customHeight="1"/>
    <row r="92" ht="16" customHeight="1"/>
    <row r="94" ht="16" customHeight="1"/>
    <row r="95" ht="16" customHeight="1"/>
    <row r="96" ht="16" customHeight="1"/>
    <row r="97" spans="1:13" ht="16" customHeight="1"/>
    <row r="98" spans="1:13" ht="16" customHeight="1"/>
    <row r="99" spans="1:13" ht="16" customHeight="1"/>
    <row r="100" spans="1:13" ht="16" customHeight="1"/>
    <row r="101" spans="1:13" ht="16" customHeight="1"/>
    <row r="102" spans="1:13" ht="16" customHeight="1"/>
    <row r="103" spans="1:13" ht="16" customHeight="1"/>
    <row r="104" spans="1:13" ht="16" customHeight="1"/>
    <row r="105" spans="1:13" ht="16" customHeight="1"/>
    <row r="107" spans="1:13" ht="16" customHeight="1"/>
    <row r="108" spans="1:13" ht="16" customHeight="1">
      <c r="A108" s="18"/>
      <c r="B108" s="18"/>
      <c r="C108" s="18"/>
      <c r="L108" s="18"/>
      <c r="M108" s="18"/>
    </row>
    <row r="109" spans="1:13">
      <c r="A109" s="18"/>
      <c r="B109" s="18"/>
      <c r="C109" s="18"/>
      <c r="L109" s="18"/>
      <c r="M109" s="18"/>
    </row>
    <row r="110" spans="1:13" ht="16" customHeight="1">
      <c r="A110" s="18"/>
      <c r="B110" s="18"/>
      <c r="C110" s="18"/>
      <c r="L110" s="18"/>
      <c r="M110" s="18"/>
    </row>
    <row r="111" spans="1:13">
      <c r="A111" s="18"/>
      <c r="B111" s="18"/>
      <c r="C111" s="18"/>
      <c r="L111" s="18"/>
      <c r="M111" s="18"/>
    </row>
    <row r="112" spans="1:13">
      <c r="A112" s="18"/>
      <c r="B112" s="18"/>
      <c r="C112" s="18"/>
      <c r="L112" s="18"/>
      <c r="M112" s="18"/>
    </row>
    <row r="113" spans="1:18" ht="16" customHeight="1">
      <c r="A113" s="18"/>
      <c r="B113" s="18"/>
      <c r="C113" s="18"/>
      <c r="L113" s="18"/>
      <c r="M113" s="18"/>
    </row>
    <row r="114" spans="1:18">
      <c r="A114" s="18"/>
      <c r="B114" s="18"/>
      <c r="C114" s="18"/>
      <c r="L114" s="18"/>
      <c r="M114" s="18"/>
    </row>
    <row r="115" spans="1:18">
      <c r="A115" s="18"/>
      <c r="B115" s="18"/>
      <c r="C115" s="18"/>
      <c r="L115" s="18"/>
      <c r="M115" s="18"/>
    </row>
    <row r="116" spans="1:18" ht="16" customHeight="1">
      <c r="A116" s="18"/>
      <c r="B116" s="18"/>
      <c r="C116" s="18"/>
      <c r="L116" s="18"/>
      <c r="M116" s="18"/>
    </row>
    <row r="117" spans="1:18">
      <c r="A117" s="18"/>
      <c r="B117" s="18"/>
      <c r="C117" s="18"/>
      <c r="L117" s="18"/>
      <c r="M117" s="18"/>
    </row>
    <row r="118" spans="1:18">
      <c r="A118" s="18"/>
      <c r="B118" s="18"/>
      <c r="C118" s="18"/>
      <c r="L118" s="18"/>
      <c r="M118" s="18"/>
      <c r="N118" s="25"/>
      <c r="O118" s="25"/>
      <c r="P118" s="15"/>
      <c r="Q118" s="12"/>
      <c r="R118" s="15"/>
    </row>
    <row r="119" spans="1:18">
      <c r="A119" s="18"/>
      <c r="B119" s="18"/>
      <c r="C119" s="18"/>
      <c r="L119" s="18"/>
      <c r="M119" s="18"/>
      <c r="N119" s="25"/>
      <c r="O119" s="25"/>
      <c r="P119" s="15"/>
      <c r="Q119" s="12"/>
      <c r="R119" s="12"/>
    </row>
    <row r="120" spans="1:18">
      <c r="A120" s="18"/>
      <c r="B120" s="18"/>
      <c r="C120" s="18"/>
      <c r="L120" s="18"/>
      <c r="M120" s="18"/>
      <c r="N120" s="25"/>
      <c r="O120" s="25"/>
      <c r="P120" s="15"/>
      <c r="Q120" s="12"/>
      <c r="R120" s="15"/>
    </row>
    <row r="121" spans="1:18" ht="16" customHeight="1">
      <c r="A121" s="18"/>
      <c r="B121" s="18"/>
      <c r="C121" s="18"/>
      <c r="L121" s="18"/>
      <c r="M121" s="18"/>
      <c r="N121" s="25"/>
      <c r="O121" s="25"/>
      <c r="P121" s="15"/>
      <c r="Q121" s="12"/>
      <c r="R121" s="12"/>
    </row>
    <row r="122" spans="1:18" ht="16" customHeight="1">
      <c r="A122" s="18"/>
      <c r="B122" s="18"/>
      <c r="C122" s="18"/>
      <c r="L122" s="18"/>
      <c r="M122" s="18"/>
      <c r="O122" s="25"/>
      <c r="P122" s="15"/>
      <c r="Q122" s="12"/>
      <c r="R122" s="15"/>
    </row>
    <row r="123" spans="1:18">
      <c r="A123" s="18"/>
      <c r="B123" s="18"/>
      <c r="C123" s="18"/>
      <c r="L123" s="18"/>
      <c r="M123" s="18"/>
      <c r="N123" s="25"/>
      <c r="O123" s="25"/>
      <c r="P123" s="15"/>
      <c r="Q123" s="12"/>
      <c r="R123" s="12"/>
    </row>
    <row r="124" spans="1:18">
      <c r="N124" s="25"/>
      <c r="O124" s="25"/>
      <c r="P124" s="15"/>
      <c r="Q124" s="12"/>
      <c r="R124" s="15"/>
    </row>
    <row r="125" spans="1:18">
      <c r="O125" s="25"/>
      <c r="P125" s="15"/>
      <c r="Q125" s="12"/>
      <c r="R125" s="12"/>
    </row>
    <row r="126" spans="1:18">
      <c r="N126" s="25"/>
      <c r="O126" s="25"/>
      <c r="P126" s="15"/>
      <c r="Q126" s="12"/>
      <c r="R126" s="15"/>
    </row>
    <row r="127" spans="1:18">
      <c r="N127" s="25"/>
      <c r="O127" s="25"/>
      <c r="P127" s="15"/>
      <c r="Q127" s="12"/>
      <c r="R127" s="12"/>
    </row>
    <row r="128" spans="1:18">
      <c r="A128" s="18"/>
      <c r="B128" s="18"/>
      <c r="C128" s="18"/>
      <c r="L128" s="18"/>
      <c r="M128" s="18"/>
      <c r="N128" s="25"/>
      <c r="O128" s="25"/>
      <c r="P128" s="15"/>
      <c r="Q128" s="12"/>
      <c r="R128" s="15"/>
    </row>
    <row r="129" spans="1:18">
      <c r="A129" s="18"/>
      <c r="B129" s="18"/>
      <c r="C129" s="18"/>
      <c r="L129" s="18"/>
      <c r="M129" s="18"/>
      <c r="O129" s="25"/>
      <c r="P129" s="15"/>
      <c r="Q129" s="12"/>
      <c r="R129" s="12"/>
    </row>
    <row r="130" spans="1:18">
      <c r="A130" s="18"/>
      <c r="B130" s="18"/>
      <c r="C130" s="18"/>
      <c r="L130" s="18"/>
      <c r="M130" s="18"/>
      <c r="P130"/>
      <c r="Q130"/>
      <c r="R130"/>
    </row>
    <row r="131" spans="1:18">
      <c r="A131" s="18"/>
      <c r="B131" s="18"/>
      <c r="C131" s="18"/>
      <c r="L131" s="18"/>
      <c r="M131" s="18"/>
      <c r="P131"/>
      <c r="Q131"/>
      <c r="R131"/>
    </row>
    <row r="132" spans="1:18">
      <c r="A132" s="18"/>
      <c r="B132" s="18"/>
      <c r="C132" s="18"/>
      <c r="L132" s="18"/>
      <c r="M132" s="18"/>
      <c r="N132" s="25"/>
      <c r="O132" s="25"/>
      <c r="P132" s="15"/>
      <c r="Q132" s="12"/>
      <c r="R132" s="15"/>
    </row>
    <row r="133" spans="1:18">
      <c r="A133" s="18"/>
      <c r="B133" s="18"/>
      <c r="C133" s="18"/>
      <c r="L133" s="18"/>
      <c r="M133" s="18"/>
      <c r="O133" s="25"/>
      <c r="P133" s="15"/>
      <c r="Q133" s="12"/>
      <c r="R133" s="12"/>
    </row>
    <row r="134" spans="1:18">
      <c r="A134" s="18"/>
      <c r="B134" s="18"/>
      <c r="C134" s="18"/>
      <c r="L134" s="18"/>
      <c r="M134" s="18"/>
      <c r="N134" s="25"/>
      <c r="P134" s="15"/>
      <c r="Q134" s="12"/>
      <c r="R134" s="15"/>
    </row>
    <row r="135" spans="1:18">
      <c r="A135" s="18"/>
      <c r="B135" s="18"/>
      <c r="C135" s="18"/>
      <c r="L135" s="18"/>
      <c r="M135" s="18"/>
      <c r="N135" s="25"/>
      <c r="O135" s="25"/>
      <c r="P135" s="15"/>
      <c r="Q135" s="12"/>
      <c r="R135" s="12"/>
    </row>
    <row r="136" spans="1:18">
      <c r="A136" s="18"/>
      <c r="B136" s="18"/>
      <c r="C136" s="18"/>
      <c r="L136" s="18"/>
      <c r="M136" s="18"/>
      <c r="N136" s="25"/>
      <c r="P136" s="15"/>
      <c r="Q136" s="12"/>
      <c r="R136" s="15"/>
    </row>
    <row r="137" spans="1:18">
      <c r="A137" s="18"/>
      <c r="B137" s="18"/>
      <c r="C137" s="18"/>
      <c r="L137" s="18"/>
      <c r="M137" s="18"/>
      <c r="N137" s="25"/>
      <c r="P137" s="15"/>
      <c r="Q137" s="12"/>
      <c r="R137" s="12"/>
    </row>
    <row r="138" spans="1:18">
      <c r="A138" s="25"/>
      <c r="B138" s="18"/>
      <c r="C138" s="18"/>
      <c r="L138" s="18"/>
      <c r="M138" s="25"/>
      <c r="N138" s="25"/>
      <c r="O138" s="25"/>
      <c r="P138" s="15"/>
      <c r="Q138" s="12"/>
      <c r="R138" s="15"/>
    </row>
    <row r="139" spans="1:18">
      <c r="A139" s="18"/>
      <c r="B139" s="18"/>
      <c r="C139" s="18"/>
      <c r="L139" s="18"/>
      <c r="M139" s="18"/>
      <c r="N139" s="25"/>
      <c r="O139" s="25"/>
      <c r="P139" s="15"/>
      <c r="Q139" s="12"/>
      <c r="R139" s="12"/>
    </row>
    <row r="140" spans="1:18">
      <c r="A140"/>
      <c r="B140"/>
      <c r="C140"/>
      <c r="D140"/>
      <c r="E140"/>
      <c r="H140"/>
      <c r="I140"/>
      <c r="K140"/>
      <c r="L140"/>
      <c r="M140"/>
      <c r="N140"/>
      <c r="P140" s="30"/>
      <c r="Q140"/>
      <c r="R140"/>
    </row>
    <row r="141" spans="1:18">
      <c r="A141" s="18"/>
      <c r="B141" s="18"/>
      <c r="C141" s="18"/>
      <c r="L141" s="18"/>
      <c r="M141" s="18"/>
      <c r="N141" s="25"/>
      <c r="O141" s="25"/>
      <c r="P141" s="26"/>
      <c r="Q141" s="30"/>
      <c r="R141" s="15"/>
    </row>
    <row r="142" spans="1:18">
      <c r="A142" s="18"/>
      <c r="B142" s="18"/>
      <c r="C142" s="18"/>
      <c r="L142" s="18"/>
      <c r="M142" s="18"/>
      <c r="O142" s="25"/>
      <c r="P142" s="26"/>
      <c r="Q142" s="30"/>
      <c r="R142" s="15"/>
    </row>
    <row r="143" spans="1:18">
      <c r="A143" s="18"/>
      <c r="B143" s="18"/>
      <c r="C143" s="18"/>
      <c r="L143" s="18"/>
      <c r="M143" s="18"/>
      <c r="O143" s="25"/>
      <c r="P143" s="26"/>
      <c r="Q143" s="30"/>
      <c r="R143" s="15"/>
    </row>
    <row r="144" spans="1:18">
      <c r="A144" s="18"/>
      <c r="B144" s="18"/>
      <c r="C144" s="18"/>
      <c r="L144" s="18"/>
      <c r="M144" s="18"/>
      <c r="N144" s="25"/>
      <c r="O144" s="25"/>
      <c r="P144" s="26"/>
      <c r="Q144" s="30"/>
      <c r="R144" s="15"/>
    </row>
    <row r="145" spans="1:18">
      <c r="A145" s="18"/>
      <c r="B145" s="18"/>
      <c r="C145" s="18"/>
      <c r="L145" s="18"/>
      <c r="M145" s="18"/>
      <c r="N145" s="25"/>
      <c r="O145" s="25"/>
      <c r="P145" s="26"/>
      <c r="Q145" s="30"/>
      <c r="R145" s="15"/>
    </row>
    <row r="146" spans="1:18">
      <c r="A146" s="18"/>
      <c r="B146" s="18"/>
      <c r="C146" s="18"/>
      <c r="L146" s="18"/>
      <c r="M146" s="18"/>
      <c r="N146" s="25"/>
      <c r="O146" s="25"/>
      <c r="P146" s="26"/>
      <c r="Q146" s="30"/>
      <c r="R146" s="15"/>
    </row>
    <row r="147" spans="1:18">
      <c r="A147" s="18"/>
      <c r="B147" s="18"/>
      <c r="C147" s="18"/>
      <c r="L147" s="18"/>
      <c r="M147" s="18"/>
      <c r="P147"/>
      <c r="Q147"/>
      <c r="R147"/>
    </row>
    <row r="148" spans="1:18">
      <c r="A148" s="18"/>
      <c r="B148" s="18"/>
      <c r="C148" s="18"/>
      <c r="L148" s="18"/>
      <c r="M148" s="18"/>
      <c r="P148"/>
      <c r="Q148"/>
      <c r="R148"/>
    </row>
    <row r="149" spans="1:18">
      <c r="A149" s="18"/>
      <c r="B149" s="18"/>
      <c r="C149" s="18"/>
      <c r="L149" s="18"/>
      <c r="M149" s="18"/>
      <c r="P149"/>
      <c r="Q149"/>
      <c r="R149"/>
    </row>
    <row r="150" spans="1:18">
      <c r="P150"/>
      <c r="Q150"/>
    </row>
    <row r="151" spans="1:18">
      <c r="P151"/>
      <c r="Q151"/>
    </row>
    <row r="152" spans="1:18">
      <c r="P152"/>
      <c r="Q152"/>
    </row>
    <row r="153" spans="1:18">
      <c r="P153"/>
      <c r="Q153"/>
    </row>
    <row r="154" spans="1:18">
      <c r="P154"/>
      <c r="Q154"/>
    </row>
    <row r="155" spans="1:18">
      <c r="P155"/>
      <c r="Q155"/>
    </row>
    <row r="156" spans="1:18">
      <c r="P156"/>
      <c r="Q156"/>
    </row>
    <row r="157" spans="1:18">
      <c r="P157"/>
      <c r="Q157"/>
    </row>
    <row r="158" spans="1:18">
      <c r="P158"/>
      <c r="Q158"/>
    </row>
  </sheetData>
  <mergeCells count="333">
    <mergeCell ref="S9:S11"/>
    <mergeCell ref="T9:T11"/>
    <mergeCell ref="U9:U11"/>
    <mergeCell ref="V9:V11"/>
    <mergeCell ref="W9:W11"/>
    <mergeCell ref="R24:R25"/>
    <mergeCell ref="S24:S25"/>
    <mergeCell ref="T24:T25"/>
    <mergeCell ref="U24:U25"/>
    <mergeCell ref="V24:V25"/>
    <mergeCell ref="R54:R56"/>
    <mergeCell ref="S54:S56"/>
    <mergeCell ref="T54:T56"/>
    <mergeCell ref="U54:U56"/>
    <mergeCell ref="V54:V56"/>
    <mergeCell ref="W54:W56"/>
    <mergeCell ref="AN19:AN24"/>
    <mergeCell ref="V22:V23"/>
    <mergeCell ref="W22:W23"/>
    <mergeCell ref="AH26:AH27"/>
    <mergeCell ref="R34:R35"/>
    <mergeCell ref="V41:V42"/>
    <mergeCell ref="W41:W42"/>
    <mergeCell ref="R41:R42"/>
    <mergeCell ref="R30:R31"/>
    <mergeCell ref="S30:S31"/>
    <mergeCell ref="S51:S52"/>
    <mergeCell ref="V34:V35"/>
    <mergeCell ref="R32:R33"/>
    <mergeCell ref="AT42:AT43"/>
    <mergeCell ref="AQ36:AQ37"/>
    <mergeCell ref="AR36:AR37"/>
    <mergeCell ref="AH38:AH39"/>
    <mergeCell ref="AP38:AP39"/>
    <mergeCell ref="AQ38:AQ39"/>
    <mergeCell ref="AR38:AR39"/>
    <mergeCell ref="T26:T27"/>
    <mergeCell ref="U26:U27"/>
    <mergeCell ref="V26:V27"/>
    <mergeCell ref="W26:W27"/>
    <mergeCell ref="AP40:AP41"/>
    <mergeCell ref="AH42:AH43"/>
    <mergeCell ref="AN26:AN45"/>
    <mergeCell ref="AH32:AH33"/>
    <mergeCell ref="AP42:AP43"/>
    <mergeCell ref="AP32:AP33"/>
    <mergeCell ref="AH34:AH35"/>
    <mergeCell ref="AP34:AP35"/>
    <mergeCell ref="W39:W40"/>
    <mergeCell ref="AH36:AH37"/>
    <mergeCell ref="AP36:AP37"/>
    <mergeCell ref="T41:T42"/>
    <mergeCell ref="U41:U42"/>
    <mergeCell ref="J57:J59"/>
    <mergeCell ref="R57:R59"/>
    <mergeCell ref="S57:S59"/>
    <mergeCell ref="T57:T59"/>
    <mergeCell ref="U57:U59"/>
    <mergeCell ref="V57:V59"/>
    <mergeCell ref="Q16:Q37"/>
    <mergeCell ref="R49:R50"/>
    <mergeCell ref="S49:S50"/>
    <mergeCell ref="T49:T50"/>
    <mergeCell ref="U49:U50"/>
    <mergeCell ref="V49:V50"/>
    <mergeCell ref="R39:R40"/>
    <mergeCell ref="S39:S40"/>
    <mergeCell ref="T39:T40"/>
    <mergeCell ref="U39:U40"/>
    <mergeCell ref="V39:V40"/>
    <mergeCell ref="P39:P52"/>
    <mergeCell ref="Q39:Q52"/>
    <mergeCell ref="J47:J48"/>
    <mergeCell ref="J51:J52"/>
    <mergeCell ref="J39:J40"/>
    <mergeCell ref="J41:J42"/>
    <mergeCell ref="R51:R52"/>
    <mergeCell ref="AT47:AT49"/>
    <mergeCell ref="AU53:AU55"/>
    <mergeCell ref="AH56:AH58"/>
    <mergeCell ref="AP56:AP58"/>
    <mergeCell ref="AQ56:AQ58"/>
    <mergeCell ref="AR56:AR58"/>
    <mergeCell ref="AS56:AS58"/>
    <mergeCell ref="AT56:AT58"/>
    <mergeCell ref="AH53:AH55"/>
    <mergeCell ref="AP53:AP55"/>
    <mergeCell ref="AQ53:AQ55"/>
    <mergeCell ref="AR53:AR55"/>
    <mergeCell ref="AU47:AU49"/>
    <mergeCell ref="AR50:AR52"/>
    <mergeCell ref="AS50:AS52"/>
    <mergeCell ref="AT50:AT52"/>
    <mergeCell ref="AU50:AU52"/>
    <mergeCell ref="AS53:AS55"/>
    <mergeCell ref="AT53:AT55"/>
    <mergeCell ref="W57:W59"/>
    <mergeCell ref="AH50:AH52"/>
    <mergeCell ref="AP50:AP52"/>
    <mergeCell ref="AQ50:AQ52"/>
    <mergeCell ref="AH47:AH49"/>
    <mergeCell ref="AP47:AP49"/>
    <mergeCell ref="AQ47:AQ49"/>
    <mergeCell ref="AR47:AR49"/>
    <mergeCell ref="AS47:AS49"/>
    <mergeCell ref="AU42:AU43"/>
    <mergeCell ref="AH44:AH45"/>
    <mergeCell ref="AP44:AP45"/>
    <mergeCell ref="AQ44:AQ45"/>
    <mergeCell ref="AR44:AR45"/>
    <mergeCell ref="AS44:AS45"/>
    <mergeCell ref="AT44:AT45"/>
    <mergeCell ref="AU44:AU45"/>
    <mergeCell ref="AO26:AO45"/>
    <mergeCell ref="AS38:AS39"/>
    <mergeCell ref="AT38:AT39"/>
    <mergeCell ref="AU38:AU39"/>
    <mergeCell ref="AQ40:AQ41"/>
    <mergeCell ref="AR40:AR41"/>
    <mergeCell ref="AS40:AS41"/>
    <mergeCell ref="AT40:AT41"/>
    <mergeCell ref="AU40:AU41"/>
    <mergeCell ref="AQ42:AQ43"/>
    <mergeCell ref="AR42:AR43"/>
    <mergeCell ref="AS42:AS43"/>
    <mergeCell ref="AQ32:AQ33"/>
    <mergeCell ref="AR32:AR33"/>
    <mergeCell ref="AQ34:AQ35"/>
    <mergeCell ref="AR34:AR35"/>
    <mergeCell ref="R16:R17"/>
    <mergeCell ref="S16:S17"/>
    <mergeCell ref="T16:T17"/>
    <mergeCell ref="U16:U17"/>
    <mergeCell ref="V16:V17"/>
    <mergeCell ref="W16:W17"/>
    <mergeCell ref="J18:J19"/>
    <mergeCell ref="R18:R19"/>
    <mergeCell ref="S18:S19"/>
    <mergeCell ref="T18:T19"/>
    <mergeCell ref="U18:U19"/>
    <mergeCell ref="V18:V19"/>
    <mergeCell ref="W18:W19"/>
    <mergeCell ref="A1:W1"/>
    <mergeCell ref="Y1:AU1"/>
    <mergeCell ref="AH9:AH11"/>
    <mergeCell ref="AP9:AP11"/>
    <mergeCell ref="AQ9:AQ11"/>
    <mergeCell ref="AR9:AR11"/>
    <mergeCell ref="AS9:AS11"/>
    <mergeCell ref="AT9:AT11"/>
    <mergeCell ref="AU9:AU11"/>
    <mergeCell ref="W6:W8"/>
    <mergeCell ref="AS3:AS5"/>
    <mergeCell ref="AT3:AT5"/>
    <mergeCell ref="AU3:AU5"/>
    <mergeCell ref="AP6:AP8"/>
    <mergeCell ref="AQ6:AQ8"/>
    <mergeCell ref="AR6:AR8"/>
    <mergeCell ref="AS6:AS8"/>
    <mergeCell ref="AT6:AT8"/>
    <mergeCell ref="AU6:AU8"/>
    <mergeCell ref="P3:P14"/>
    <mergeCell ref="Q3:Q14"/>
    <mergeCell ref="AO3:AO17"/>
    <mergeCell ref="AN3:AN17"/>
    <mergeCell ref="R9:R11"/>
    <mergeCell ref="AS12:AS14"/>
    <mergeCell ref="AT12:AT14"/>
    <mergeCell ref="AU12:AU14"/>
    <mergeCell ref="J16:J17"/>
    <mergeCell ref="P16:P37"/>
    <mergeCell ref="AH15:AH17"/>
    <mergeCell ref="J32:J33"/>
    <mergeCell ref="J34:J35"/>
    <mergeCell ref="J36:J37"/>
    <mergeCell ref="R26:R27"/>
    <mergeCell ref="S26:S27"/>
    <mergeCell ref="S12:S14"/>
    <mergeCell ref="T12:T14"/>
    <mergeCell ref="U12:U14"/>
    <mergeCell ref="V12:V14"/>
    <mergeCell ref="W12:W14"/>
    <mergeCell ref="R28:R29"/>
    <mergeCell ref="S28:S29"/>
    <mergeCell ref="T28:T29"/>
    <mergeCell ref="U28:U29"/>
    <mergeCell ref="AS15:AS17"/>
    <mergeCell ref="AT15:AT17"/>
    <mergeCell ref="AU15:AU17"/>
    <mergeCell ref="J22:J23"/>
    <mergeCell ref="AH40:AH41"/>
    <mergeCell ref="AH21:AH22"/>
    <mergeCell ref="W32:W33"/>
    <mergeCell ref="R36:R37"/>
    <mergeCell ref="S36:S37"/>
    <mergeCell ref="T36:T37"/>
    <mergeCell ref="U36:U37"/>
    <mergeCell ref="V36:V37"/>
    <mergeCell ref="W36:W37"/>
    <mergeCell ref="S41:S42"/>
    <mergeCell ref="R22:R23"/>
    <mergeCell ref="S22:S23"/>
    <mergeCell ref="T22:T23"/>
    <mergeCell ref="AH23:AH24"/>
    <mergeCell ref="W24:W25"/>
    <mergeCell ref="U22:U23"/>
    <mergeCell ref="R20:R21"/>
    <mergeCell ref="S20:S21"/>
    <mergeCell ref="T20:T21"/>
    <mergeCell ref="U20:U21"/>
    <mergeCell ref="V20:V21"/>
    <mergeCell ref="W20:W21"/>
    <mergeCell ref="J43:J44"/>
    <mergeCell ref="R43:R44"/>
    <mergeCell ref="S43:S44"/>
    <mergeCell ref="T43:T44"/>
    <mergeCell ref="U43:U44"/>
    <mergeCell ref="V43:V44"/>
    <mergeCell ref="W43:W44"/>
    <mergeCell ref="J20:J21"/>
    <mergeCell ref="J54:J56"/>
    <mergeCell ref="J49:J50"/>
    <mergeCell ref="J3:J5"/>
    <mergeCell ref="J6:J8"/>
    <mergeCell ref="J12:J14"/>
    <mergeCell ref="J28:J29"/>
    <mergeCell ref="J30:J31"/>
    <mergeCell ref="J26:J27"/>
    <mergeCell ref="J24:J25"/>
    <mergeCell ref="J9:J11"/>
    <mergeCell ref="J45:J46"/>
    <mergeCell ref="AX1:BK1"/>
    <mergeCell ref="R3:R5"/>
    <mergeCell ref="R6:R8"/>
    <mergeCell ref="R12:R14"/>
    <mergeCell ref="AP26:AP27"/>
    <mergeCell ref="AP28:AP29"/>
    <mergeCell ref="AP30:AP31"/>
    <mergeCell ref="R45:R46"/>
    <mergeCell ref="R47:R48"/>
    <mergeCell ref="S3:S5"/>
    <mergeCell ref="T3:T5"/>
    <mergeCell ref="U3:U5"/>
    <mergeCell ref="V3:V5"/>
    <mergeCell ref="W3:W5"/>
    <mergeCell ref="S6:S8"/>
    <mergeCell ref="T6:T8"/>
    <mergeCell ref="U6:U8"/>
    <mergeCell ref="V6:V8"/>
    <mergeCell ref="T32:T33"/>
    <mergeCell ref="U32:U33"/>
    <mergeCell ref="V28:V29"/>
    <mergeCell ref="S34:S35"/>
    <mergeCell ref="T34:T35"/>
    <mergeCell ref="U34:U35"/>
    <mergeCell ref="S32:S33"/>
    <mergeCell ref="T30:T31"/>
    <mergeCell ref="U30:U31"/>
    <mergeCell ref="V32:V33"/>
    <mergeCell ref="V47:V48"/>
    <mergeCell ref="W47:W48"/>
    <mergeCell ref="T51:T52"/>
    <mergeCell ref="U51:U52"/>
    <mergeCell ref="V51:V52"/>
    <mergeCell ref="W51:W52"/>
    <mergeCell ref="V30:V31"/>
    <mergeCell ref="W30:W31"/>
    <mergeCell ref="W34:W35"/>
    <mergeCell ref="AP3:AP5"/>
    <mergeCell ref="AQ3:AQ5"/>
    <mergeCell ref="AR3:AR5"/>
    <mergeCell ref="AQ26:AQ27"/>
    <mergeCell ref="AR26:AR27"/>
    <mergeCell ref="AQ30:AQ31"/>
    <mergeCell ref="AR30:AR31"/>
    <mergeCell ref="AH3:AH5"/>
    <mergeCell ref="AH6:AH8"/>
    <mergeCell ref="AH28:AH29"/>
    <mergeCell ref="AH30:AH31"/>
    <mergeCell ref="AH12:AH14"/>
    <mergeCell ref="AP12:AP14"/>
    <mergeCell ref="AQ12:AQ14"/>
    <mergeCell ref="AR12:AR14"/>
    <mergeCell ref="AH19:AH20"/>
    <mergeCell ref="AP19:AP20"/>
    <mergeCell ref="AQ19:AQ20"/>
    <mergeCell ref="AR19:AR20"/>
    <mergeCell ref="AP23:AP24"/>
    <mergeCell ref="AO19:AO24"/>
    <mergeCell ref="W28:W29"/>
    <mergeCell ref="AP15:AP17"/>
    <mergeCell ref="AQ15:AQ17"/>
    <mergeCell ref="AR15:AR17"/>
    <mergeCell ref="AU19:AU20"/>
    <mergeCell ref="AU23:AU24"/>
    <mergeCell ref="AS26:AS27"/>
    <mergeCell ref="AT26:AT27"/>
    <mergeCell ref="AU26:AU27"/>
    <mergeCell ref="AQ28:AQ29"/>
    <mergeCell ref="AR28:AR29"/>
    <mergeCell ref="AS28:AS29"/>
    <mergeCell ref="AT28:AT29"/>
    <mergeCell ref="AU28:AU29"/>
    <mergeCell ref="AS19:AS20"/>
    <mergeCell ref="AT19:AT20"/>
    <mergeCell ref="AS23:AS24"/>
    <mergeCell ref="AT23:AT24"/>
    <mergeCell ref="AQ23:AQ24"/>
    <mergeCell ref="AR23:AR24"/>
    <mergeCell ref="P54:P59"/>
    <mergeCell ref="Q54:Q59"/>
    <mergeCell ref="AN47:AN58"/>
    <mergeCell ref="AO47:AO58"/>
    <mergeCell ref="AS36:AS37"/>
    <mergeCell ref="AT36:AT37"/>
    <mergeCell ref="AU36:AU37"/>
    <mergeCell ref="AS30:AS31"/>
    <mergeCell ref="AT30:AT31"/>
    <mergeCell ref="AU30:AU31"/>
    <mergeCell ref="AS32:AS33"/>
    <mergeCell ref="AT32:AT33"/>
    <mergeCell ref="AU32:AU33"/>
    <mergeCell ref="AS34:AS35"/>
    <mergeCell ref="AT34:AT35"/>
    <mergeCell ref="AU34:AU35"/>
    <mergeCell ref="S45:S46"/>
    <mergeCell ref="T45:T46"/>
    <mergeCell ref="U45:U46"/>
    <mergeCell ref="V45:V46"/>
    <mergeCell ref="W45:W46"/>
    <mergeCell ref="S47:S48"/>
    <mergeCell ref="T47:T48"/>
    <mergeCell ref="U47:U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FC04-D97C-2E40-8E63-178B705D476D}">
  <dimension ref="A1:BS141"/>
  <sheetViews>
    <sheetView topLeftCell="F28" zoomScale="75" workbookViewId="0">
      <selection activeCell="W39" sqref="R39:W41"/>
    </sheetView>
  </sheetViews>
  <sheetFormatPr baseColWidth="10" defaultColWidth="10.83203125" defaultRowHeight="16"/>
  <cols>
    <col min="5" max="5" width="12.5" bestFit="1" customWidth="1"/>
    <col min="6" max="7" width="12.5" style="7" customWidth="1"/>
    <col min="8" max="9" width="25.33203125" customWidth="1"/>
    <col min="10" max="10" width="15.6640625" customWidth="1"/>
    <col min="14" max="14" width="17.83203125" customWidth="1"/>
    <col min="15" max="15" width="18.1640625" customWidth="1"/>
    <col min="16" max="16" width="13.33203125" style="12" customWidth="1"/>
    <col min="17" max="17" width="10.83203125" style="12"/>
    <col min="18" max="18" width="18.83203125" customWidth="1"/>
    <col min="19" max="19" width="16.1640625" customWidth="1"/>
    <col min="20" max="20" width="16.33203125" customWidth="1"/>
    <col min="21" max="21" width="15.1640625" customWidth="1"/>
    <col min="22" max="22" width="15.5" customWidth="1"/>
    <col min="23" max="23" width="25.33203125" customWidth="1"/>
    <col min="24" max="24" width="8" customWidth="1"/>
    <col min="29" max="29" width="12.5" bestFit="1" customWidth="1"/>
    <col min="30" max="31" width="12.5" style="7" customWidth="1"/>
    <col min="32" max="33" width="28.1640625" customWidth="1"/>
    <col min="34" max="34" width="14.1640625" customWidth="1"/>
    <col min="40" max="40" width="19.1640625" style="12" customWidth="1"/>
    <col min="41" max="41" width="17.5" style="4" customWidth="1"/>
    <col min="42" max="42" width="18.5" bestFit="1" customWidth="1"/>
    <col min="43" max="43" width="15.1640625" bestFit="1" customWidth="1"/>
    <col min="44" max="44" width="15.6640625" bestFit="1" customWidth="1"/>
    <col min="45" max="45" width="15.1640625" bestFit="1" customWidth="1"/>
    <col min="46" max="46" width="15.6640625" bestFit="1" customWidth="1"/>
    <col min="47" max="47" width="24" bestFit="1" customWidth="1"/>
    <col min="57" max="58" width="21.5" customWidth="1"/>
  </cols>
  <sheetData>
    <row r="1" spans="1:7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W1" s="214" t="s">
        <v>91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</row>
    <row r="2" spans="1:71" s="24" customFormat="1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9994</v>
      </c>
      <c r="G2" s="71" t="s">
        <v>10355</v>
      </c>
      <c r="H2" s="22" t="s">
        <v>9950</v>
      </c>
      <c r="I2" s="22" t="s">
        <v>10352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10355</v>
      </c>
      <c r="AF2" s="22" t="s">
        <v>9950</v>
      </c>
      <c r="AG2" s="22" t="s">
        <v>10352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22" t="s">
        <v>10110</v>
      </c>
      <c r="BD2" s="22" t="s">
        <v>10355</v>
      </c>
      <c r="BE2" s="22" t="s">
        <v>9950</v>
      </c>
      <c r="BF2" s="22"/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>
      <c r="A3">
        <v>0.08</v>
      </c>
      <c r="B3">
        <v>0</v>
      </c>
      <c r="C3">
        <v>-73.535132461826706</v>
      </c>
      <c r="D3" t="s">
        <v>10</v>
      </c>
      <c r="E3" t="s">
        <v>2225</v>
      </c>
      <c r="F3" s="7" t="s">
        <v>5196</v>
      </c>
      <c r="G3" s="7" t="s">
        <v>5198</v>
      </c>
      <c r="H3" t="s">
        <v>10163</v>
      </c>
      <c r="J3" s="158" t="s">
        <v>4769</v>
      </c>
      <c r="K3" t="s">
        <v>2095</v>
      </c>
      <c r="L3">
        <v>7</v>
      </c>
      <c r="M3">
        <v>0.08</v>
      </c>
      <c r="N3">
        <v>9.2151622807254401E-3</v>
      </c>
      <c r="O3" s="6" t="s">
        <v>232</v>
      </c>
      <c r="P3" s="158" t="s">
        <v>78</v>
      </c>
      <c r="Q3" s="153">
        <v>2</v>
      </c>
      <c r="R3" s="158" t="s">
        <v>4568</v>
      </c>
      <c r="S3" s="153" t="s">
        <v>4447</v>
      </c>
      <c r="T3" s="153" t="s">
        <v>4444</v>
      </c>
      <c r="U3" s="153" t="s">
        <v>4444</v>
      </c>
      <c r="V3" s="153" t="s">
        <v>4485</v>
      </c>
      <c r="W3" s="153"/>
      <c r="Y3">
        <f>1-0</f>
        <v>1</v>
      </c>
      <c r="Z3">
        <v>0</v>
      </c>
      <c r="AA3">
        <v>-26.301861223215901</v>
      </c>
      <c r="AB3" t="s">
        <v>10</v>
      </c>
      <c r="AC3" t="s">
        <v>2278</v>
      </c>
      <c r="AD3" s="7" t="s">
        <v>10362</v>
      </c>
      <c r="AE3" s="7" t="s">
        <v>5195</v>
      </c>
      <c r="AF3" t="s">
        <v>10164</v>
      </c>
      <c r="AG3" s="18" t="s">
        <v>10354</v>
      </c>
      <c r="AH3" s="159" t="s">
        <v>4770</v>
      </c>
      <c r="AI3" t="s">
        <v>2095</v>
      </c>
      <c r="AJ3">
        <v>6</v>
      </c>
      <c r="AK3">
        <v>0</v>
      </c>
      <c r="AL3">
        <v>0</v>
      </c>
      <c r="AM3" s="6" t="s">
        <v>109</v>
      </c>
      <c r="AN3" s="158" t="s">
        <v>79</v>
      </c>
      <c r="AO3" s="153">
        <v>1</v>
      </c>
      <c r="AP3" s="158" t="s">
        <v>4568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X3">
        <v>0.39</v>
      </c>
      <c r="AY3">
        <v>0</v>
      </c>
      <c r="AZ3">
        <v>-94.697790868715799</v>
      </c>
      <c r="BA3" t="s">
        <v>10</v>
      </c>
      <c r="BB3" t="s">
        <v>2160</v>
      </c>
      <c r="BC3" t="s">
        <v>5195</v>
      </c>
      <c r="BD3" t="s">
        <v>5197</v>
      </c>
      <c r="BE3" s="78" t="s">
        <v>10192</v>
      </c>
      <c r="BF3" s="78"/>
      <c r="BG3" t="s">
        <v>2095</v>
      </c>
      <c r="BH3">
        <v>6</v>
      </c>
      <c r="BI3">
        <v>0.39</v>
      </c>
      <c r="BJ3" s="6" t="s">
        <v>901</v>
      </c>
      <c r="BK3" s="6" t="s">
        <v>902</v>
      </c>
    </row>
    <row r="4" spans="1:71">
      <c r="A4">
        <v>0.12</v>
      </c>
      <c r="B4">
        <v>0</v>
      </c>
      <c r="C4">
        <v>-63.152735624659798</v>
      </c>
      <c r="D4" t="s">
        <v>13</v>
      </c>
      <c r="E4" t="s">
        <v>2225</v>
      </c>
      <c r="F4" s="7" t="s">
        <v>5196</v>
      </c>
      <c r="G4" s="7" t="s">
        <v>5198</v>
      </c>
      <c r="H4" t="s">
        <v>10163</v>
      </c>
      <c r="J4" s="159"/>
      <c r="K4" t="s">
        <v>2095</v>
      </c>
      <c r="L4">
        <v>7</v>
      </c>
      <c r="M4">
        <v>0.12</v>
      </c>
      <c r="N4">
        <v>1.8962044041347E-2</v>
      </c>
      <c r="O4" s="6" t="s">
        <v>2226</v>
      </c>
      <c r="P4" s="159"/>
      <c r="Q4" s="154"/>
      <c r="R4" s="159"/>
      <c r="S4" s="154"/>
      <c r="T4" s="154"/>
      <c r="U4" s="154"/>
      <c r="V4" s="154"/>
      <c r="W4" s="154"/>
      <c r="Y4">
        <f>1-0.26</f>
        <v>0.74</v>
      </c>
      <c r="Z4">
        <v>0</v>
      </c>
      <c r="AA4">
        <v>-45.334910614380803</v>
      </c>
      <c r="AB4" t="s">
        <v>13</v>
      </c>
      <c r="AC4" t="s">
        <v>2278</v>
      </c>
      <c r="AD4" s="7" t="s">
        <v>10362</v>
      </c>
      <c r="AE4" s="7" t="s">
        <v>5195</v>
      </c>
      <c r="AF4" t="s">
        <v>10164</v>
      </c>
      <c r="AG4" s="18" t="s">
        <v>10354</v>
      </c>
      <c r="AH4" s="159"/>
      <c r="AI4" t="s">
        <v>2095</v>
      </c>
      <c r="AJ4">
        <v>5</v>
      </c>
      <c r="AK4">
        <v>0.26</v>
      </c>
      <c r="AL4">
        <v>5.6919537459588401E-2</v>
      </c>
      <c r="AM4" s="6" t="s">
        <v>615</v>
      </c>
      <c r="AN4" s="159"/>
      <c r="AO4" s="154"/>
      <c r="AP4" s="159"/>
      <c r="AQ4" s="154"/>
      <c r="AR4" s="154"/>
      <c r="AS4" s="154"/>
      <c r="AT4" s="154"/>
      <c r="AU4" s="154"/>
      <c r="AX4">
        <v>0.5</v>
      </c>
      <c r="AY4">
        <v>0</v>
      </c>
      <c r="AZ4">
        <v>-58.575310591995297</v>
      </c>
      <c r="BA4" t="s">
        <v>13</v>
      </c>
      <c r="BB4" t="s">
        <v>2160</v>
      </c>
      <c r="BC4" t="s">
        <v>5195</v>
      </c>
      <c r="BD4" t="s">
        <v>5197</v>
      </c>
      <c r="BE4" s="78" t="s">
        <v>10192</v>
      </c>
      <c r="BF4" s="78"/>
      <c r="BG4" t="s">
        <v>2095</v>
      </c>
      <c r="BH4">
        <v>5</v>
      </c>
      <c r="BI4">
        <v>0.5</v>
      </c>
      <c r="BJ4" s="6" t="s">
        <v>883</v>
      </c>
      <c r="BK4" s="6" t="s">
        <v>884</v>
      </c>
    </row>
    <row r="5" spans="1:71">
      <c r="A5">
        <v>0.32</v>
      </c>
      <c r="B5">
        <v>0</v>
      </c>
      <c r="C5">
        <v>-896.66733327156305</v>
      </c>
      <c r="D5" t="s">
        <v>14</v>
      </c>
      <c r="E5" t="s">
        <v>2225</v>
      </c>
      <c r="F5" s="7" t="s">
        <v>5196</v>
      </c>
      <c r="G5" s="7" t="s">
        <v>5198</v>
      </c>
      <c r="H5" t="s">
        <v>10163</v>
      </c>
      <c r="J5" s="159"/>
      <c r="K5" t="s">
        <v>2095</v>
      </c>
      <c r="L5">
        <v>16</v>
      </c>
      <c r="M5">
        <v>0.32</v>
      </c>
      <c r="N5" s="6" t="s">
        <v>182</v>
      </c>
      <c r="O5" s="6" t="s">
        <v>183</v>
      </c>
      <c r="P5" s="159"/>
      <c r="Q5" s="154"/>
      <c r="R5" s="159"/>
      <c r="S5" s="154"/>
      <c r="T5" s="154"/>
      <c r="U5" s="154"/>
      <c r="V5" s="154"/>
      <c r="W5" s="154"/>
      <c r="Y5">
        <f>1-0.34</f>
        <v>0.65999999999999992</v>
      </c>
      <c r="Z5">
        <v>0</v>
      </c>
      <c r="AA5">
        <v>-907.70677687728005</v>
      </c>
      <c r="AB5" t="s">
        <v>14</v>
      </c>
      <c r="AC5" t="s">
        <v>2278</v>
      </c>
      <c r="AD5" s="7" t="s">
        <v>10362</v>
      </c>
      <c r="AE5" s="7" t="s">
        <v>5195</v>
      </c>
      <c r="AF5" t="s">
        <v>10164</v>
      </c>
      <c r="AG5" s="18" t="s">
        <v>10354</v>
      </c>
      <c r="AH5" s="160"/>
      <c r="AI5" t="s">
        <v>2095</v>
      </c>
      <c r="AJ5">
        <v>16</v>
      </c>
      <c r="AK5">
        <v>0.34</v>
      </c>
      <c r="AL5" s="6" t="s">
        <v>294</v>
      </c>
      <c r="AM5" s="6" t="s">
        <v>295</v>
      </c>
      <c r="AN5" s="160"/>
      <c r="AO5" s="155"/>
      <c r="AP5" s="159"/>
      <c r="AQ5" s="154"/>
      <c r="AR5" s="154"/>
      <c r="AS5" s="154"/>
      <c r="AT5" s="154"/>
      <c r="AU5" s="154"/>
      <c r="AX5">
        <v>0.5</v>
      </c>
      <c r="AY5">
        <v>0</v>
      </c>
      <c r="AZ5">
        <v>-455.49640526658698</v>
      </c>
      <c r="BA5" t="s">
        <v>14</v>
      </c>
      <c r="BB5" t="s">
        <v>2160</v>
      </c>
      <c r="BC5" t="s">
        <v>5195</v>
      </c>
      <c r="BD5" t="s">
        <v>5197</v>
      </c>
      <c r="BE5" s="78" t="s">
        <v>10192</v>
      </c>
      <c r="BF5" s="78"/>
      <c r="BG5" t="s">
        <v>2095</v>
      </c>
      <c r="BH5">
        <v>16</v>
      </c>
      <c r="BI5">
        <v>0.5</v>
      </c>
      <c r="BJ5" s="6" t="s">
        <v>188</v>
      </c>
      <c r="BK5" s="6" t="s">
        <v>189</v>
      </c>
    </row>
    <row r="6" spans="1:71">
      <c r="A6">
        <f>1-0.42</f>
        <v>0.58000000000000007</v>
      </c>
      <c r="B6">
        <v>0</v>
      </c>
      <c r="C6">
        <v>-84.592527791381002</v>
      </c>
      <c r="D6" t="s">
        <v>10</v>
      </c>
      <c r="E6" t="s">
        <v>2235</v>
      </c>
      <c r="F6" s="7" t="s">
        <v>5195</v>
      </c>
      <c r="G6" s="7" t="s">
        <v>5197</v>
      </c>
      <c r="H6" t="s">
        <v>10181</v>
      </c>
      <c r="I6" s="18" t="s">
        <v>10354</v>
      </c>
      <c r="J6" s="158" t="s">
        <v>4792</v>
      </c>
      <c r="K6" t="s">
        <v>2095</v>
      </c>
      <c r="L6">
        <v>5</v>
      </c>
      <c r="M6">
        <v>0.42</v>
      </c>
      <c r="N6" s="6" t="s">
        <v>157</v>
      </c>
      <c r="O6" s="6" t="s">
        <v>158</v>
      </c>
      <c r="P6" s="159"/>
      <c r="Q6" s="154"/>
      <c r="R6" s="159" t="s">
        <v>4568</v>
      </c>
      <c r="S6" s="153" t="s">
        <v>4448</v>
      </c>
      <c r="T6" s="153" t="s">
        <v>4448</v>
      </c>
      <c r="U6" s="153" t="s">
        <v>4448</v>
      </c>
      <c r="V6" s="153" t="s">
        <v>4448</v>
      </c>
      <c r="W6" s="153"/>
      <c r="Y6" s="3"/>
      <c r="Z6" s="3"/>
      <c r="AA6" s="3"/>
      <c r="AB6" s="3"/>
      <c r="AC6" s="3"/>
      <c r="AD6" s="73"/>
      <c r="AE6" s="73"/>
      <c r="AF6" s="3"/>
      <c r="AG6" s="3"/>
      <c r="AH6" s="3"/>
      <c r="AI6" s="3"/>
      <c r="AJ6" s="3"/>
      <c r="AK6" s="3"/>
      <c r="AL6" s="3"/>
      <c r="AM6" s="27"/>
      <c r="AN6" s="37"/>
      <c r="AO6" s="37"/>
      <c r="AP6" s="29"/>
      <c r="AQ6" s="3"/>
      <c r="AR6" s="3"/>
      <c r="AS6" s="3"/>
      <c r="AT6" s="8"/>
      <c r="AU6" s="8"/>
      <c r="AX6">
        <v>0</v>
      </c>
      <c r="AY6">
        <v>0</v>
      </c>
      <c r="AZ6">
        <v>-0.71357384559860204</v>
      </c>
      <c r="BA6" t="s">
        <v>10</v>
      </c>
      <c r="BB6" t="s">
        <v>2276</v>
      </c>
      <c r="BC6" t="s">
        <v>5198</v>
      </c>
      <c r="BD6" t="s">
        <v>5196</v>
      </c>
      <c r="BE6" s="78" t="s">
        <v>10193</v>
      </c>
      <c r="BF6" s="78"/>
      <c r="BG6" t="s">
        <v>2095</v>
      </c>
      <c r="BH6">
        <v>5</v>
      </c>
      <c r="BI6">
        <v>0</v>
      </c>
      <c r="BJ6" s="6" t="s">
        <v>126</v>
      </c>
      <c r="BK6" s="6" t="s">
        <v>127</v>
      </c>
    </row>
    <row r="7" spans="1:71">
      <c r="A7">
        <f>1-0.34</f>
        <v>0.65999999999999992</v>
      </c>
      <c r="B7">
        <v>0</v>
      </c>
      <c r="C7">
        <v>-67.736699785976896</v>
      </c>
      <c r="D7" t="s">
        <v>13</v>
      </c>
      <c r="E7" t="s">
        <v>2235</v>
      </c>
      <c r="F7" s="7" t="s">
        <v>5195</v>
      </c>
      <c r="G7" s="7" t="s">
        <v>5197</v>
      </c>
      <c r="H7" t="s">
        <v>10181</v>
      </c>
      <c r="I7" s="18" t="s">
        <v>10354</v>
      </c>
      <c r="J7" s="159"/>
      <c r="K7" t="s">
        <v>2095</v>
      </c>
      <c r="L7">
        <v>5</v>
      </c>
      <c r="M7">
        <v>0.34</v>
      </c>
      <c r="N7">
        <v>8.96257980918721E-2</v>
      </c>
      <c r="O7" s="6" t="s">
        <v>246</v>
      </c>
      <c r="P7" s="159"/>
      <c r="Q7" s="154"/>
      <c r="R7" s="159"/>
      <c r="S7" s="154"/>
      <c r="T7" s="154"/>
      <c r="U7" s="154"/>
      <c r="V7" s="154"/>
      <c r="W7" s="154"/>
      <c r="Y7">
        <f>1-0</f>
        <v>1</v>
      </c>
      <c r="Z7">
        <v>0</v>
      </c>
      <c r="AA7">
        <v>-12.6423747336849</v>
      </c>
      <c r="AB7" t="s">
        <v>10</v>
      </c>
      <c r="AC7" t="s">
        <v>2172</v>
      </c>
      <c r="AD7" s="7" t="s">
        <v>10365</v>
      </c>
      <c r="AE7" s="7" t="s">
        <v>5197</v>
      </c>
      <c r="AF7" t="s">
        <v>10170</v>
      </c>
      <c r="AG7" s="18" t="s">
        <v>10354</v>
      </c>
      <c r="AH7" s="159" t="s">
        <v>4776</v>
      </c>
      <c r="AI7" t="s">
        <v>2095</v>
      </c>
      <c r="AJ7">
        <v>7</v>
      </c>
      <c r="AK7">
        <v>0</v>
      </c>
      <c r="AL7">
        <v>0</v>
      </c>
      <c r="AM7" s="6" t="s">
        <v>214</v>
      </c>
      <c r="AN7" s="158" t="s">
        <v>85</v>
      </c>
      <c r="AO7" s="153">
        <v>3</v>
      </c>
      <c r="AP7" s="153" t="s">
        <v>4568</v>
      </c>
      <c r="AQ7" s="153" t="s">
        <v>4448</v>
      </c>
      <c r="AR7" s="153" t="s">
        <v>4448</v>
      </c>
      <c r="AS7" s="153" t="s">
        <v>4444</v>
      </c>
      <c r="AT7" s="153" t="s">
        <v>4444</v>
      </c>
      <c r="AU7" s="153"/>
      <c r="AX7">
        <v>0</v>
      </c>
      <c r="AY7">
        <v>0</v>
      </c>
      <c r="AZ7">
        <v>-21.9075199948403</v>
      </c>
      <c r="BA7" t="s">
        <v>13</v>
      </c>
      <c r="BB7" t="s">
        <v>2276</v>
      </c>
      <c r="BC7" t="s">
        <v>5198</v>
      </c>
      <c r="BD7" t="s">
        <v>5196</v>
      </c>
      <c r="BE7" s="78" t="s">
        <v>10193</v>
      </c>
      <c r="BF7" s="78"/>
      <c r="BG7" t="s">
        <v>2095</v>
      </c>
      <c r="BH7">
        <v>5</v>
      </c>
      <c r="BI7">
        <v>0</v>
      </c>
      <c r="BJ7" s="6" t="s">
        <v>126</v>
      </c>
      <c r="BK7" s="6" t="s">
        <v>127</v>
      </c>
    </row>
    <row r="8" spans="1:71">
      <c r="A8">
        <f>1-0.23</f>
        <v>0.77</v>
      </c>
      <c r="B8">
        <v>0</v>
      </c>
      <c r="C8">
        <v>-556.98799623132697</v>
      </c>
      <c r="D8" t="s">
        <v>14</v>
      </c>
      <c r="E8" t="s">
        <v>2235</v>
      </c>
      <c r="F8" s="7" t="s">
        <v>5195</v>
      </c>
      <c r="G8" s="7" t="s">
        <v>5197</v>
      </c>
      <c r="H8" t="s">
        <v>10181</v>
      </c>
      <c r="I8" s="18" t="s">
        <v>10354</v>
      </c>
      <c r="J8" s="160"/>
      <c r="K8" t="s">
        <v>2095</v>
      </c>
      <c r="L8">
        <v>16</v>
      </c>
      <c r="M8">
        <v>0.23</v>
      </c>
      <c r="N8">
        <v>8.9866955870574194E-2</v>
      </c>
      <c r="O8" s="6" t="s">
        <v>402</v>
      </c>
      <c r="P8" s="160"/>
      <c r="Q8" s="155"/>
      <c r="R8" s="160"/>
      <c r="S8" s="155"/>
      <c r="T8" s="155"/>
      <c r="U8" s="155"/>
      <c r="V8" s="155"/>
      <c r="W8" s="155"/>
      <c r="Y8">
        <f>1-0.11</f>
        <v>0.89</v>
      </c>
      <c r="Z8">
        <v>0</v>
      </c>
      <c r="AA8">
        <v>-534.30126489317695</v>
      </c>
      <c r="AB8" t="s">
        <v>14</v>
      </c>
      <c r="AC8" t="s">
        <v>2172</v>
      </c>
      <c r="AD8" s="7" t="s">
        <v>10365</v>
      </c>
      <c r="AE8" s="7" t="s">
        <v>5197</v>
      </c>
      <c r="AF8" t="s">
        <v>10170</v>
      </c>
      <c r="AG8" s="18" t="s">
        <v>10354</v>
      </c>
      <c r="AH8" s="159"/>
      <c r="AI8" t="s">
        <v>2095</v>
      </c>
      <c r="AJ8">
        <v>16</v>
      </c>
      <c r="AK8">
        <v>0.11</v>
      </c>
      <c r="AL8" s="6" t="s">
        <v>695</v>
      </c>
      <c r="AM8" s="6" t="s">
        <v>696</v>
      </c>
      <c r="AN8" s="159"/>
      <c r="AO8" s="154"/>
      <c r="AP8" s="155"/>
      <c r="AQ8" s="155"/>
      <c r="AR8" s="155"/>
      <c r="AS8" s="154"/>
      <c r="AT8" s="154"/>
      <c r="AU8" s="154"/>
      <c r="AX8">
        <v>0.06</v>
      </c>
      <c r="AY8">
        <v>0</v>
      </c>
      <c r="AZ8">
        <v>-545.71874552698796</v>
      </c>
      <c r="BA8" t="s">
        <v>14</v>
      </c>
      <c r="BB8" t="s">
        <v>2276</v>
      </c>
      <c r="BC8" t="s">
        <v>5198</v>
      </c>
      <c r="BD8" t="s">
        <v>5196</v>
      </c>
      <c r="BE8" s="78" t="s">
        <v>10193</v>
      </c>
      <c r="BF8" s="78"/>
      <c r="BG8" t="s">
        <v>2095</v>
      </c>
      <c r="BH8">
        <v>16</v>
      </c>
      <c r="BI8">
        <v>0.06</v>
      </c>
      <c r="BJ8" s="6" t="s">
        <v>932</v>
      </c>
      <c r="BK8" s="6" t="s">
        <v>933</v>
      </c>
    </row>
    <row r="9" spans="1:71">
      <c r="A9" s="3"/>
      <c r="B9" s="3"/>
      <c r="C9" s="3"/>
      <c r="D9" s="3"/>
      <c r="E9" s="3"/>
      <c r="F9" s="73"/>
      <c r="G9" s="73"/>
      <c r="H9" s="3"/>
      <c r="I9" s="3"/>
      <c r="J9" s="3"/>
      <c r="K9" s="3"/>
      <c r="L9" s="3"/>
      <c r="M9" s="3"/>
      <c r="N9" s="3"/>
      <c r="O9" s="27"/>
      <c r="P9" s="29"/>
      <c r="Q9" s="37"/>
      <c r="R9" s="3"/>
      <c r="S9" s="3"/>
      <c r="T9" s="3"/>
      <c r="U9" s="3"/>
      <c r="V9" s="8"/>
      <c r="W9" s="8"/>
      <c r="Y9">
        <v>0.63</v>
      </c>
      <c r="Z9">
        <v>0</v>
      </c>
      <c r="AA9">
        <v>-85.138840512797401</v>
      </c>
      <c r="AB9" t="s">
        <v>10</v>
      </c>
      <c r="AC9" t="s">
        <v>2304</v>
      </c>
      <c r="AD9" s="7" t="s">
        <v>5198</v>
      </c>
      <c r="AE9" s="7" t="s">
        <v>5196</v>
      </c>
      <c r="AF9" t="s">
        <v>10183</v>
      </c>
      <c r="AH9" s="159" t="s">
        <v>4783</v>
      </c>
      <c r="AI9" t="s">
        <v>2095</v>
      </c>
      <c r="AJ9">
        <v>5</v>
      </c>
      <c r="AK9">
        <v>0.63</v>
      </c>
      <c r="AL9">
        <v>0.25030193302544901</v>
      </c>
      <c r="AM9" s="6" t="s">
        <v>687</v>
      </c>
      <c r="AN9" s="159"/>
      <c r="AO9" s="154"/>
      <c r="AP9" s="153" t="s">
        <v>4568</v>
      </c>
      <c r="AQ9" s="153" t="s">
        <v>4523</v>
      </c>
      <c r="AR9" s="153" t="s">
        <v>4534</v>
      </c>
      <c r="AS9" s="153" t="s">
        <v>4468</v>
      </c>
      <c r="AT9" s="153" t="s">
        <v>4468</v>
      </c>
      <c r="AU9" s="153"/>
      <c r="AX9">
        <v>0.1</v>
      </c>
      <c r="AY9">
        <v>0</v>
      </c>
      <c r="AZ9">
        <v>-84.512957550039104</v>
      </c>
      <c r="BA9" t="s">
        <v>10</v>
      </c>
      <c r="BB9" t="s">
        <v>2282</v>
      </c>
      <c r="BC9" t="s">
        <v>5195</v>
      </c>
      <c r="BD9" t="s">
        <v>5197</v>
      </c>
      <c r="BE9" s="78" t="s">
        <v>10194</v>
      </c>
      <c r="BF9" s="78"/>
      <c r="BG9" t="s">
        <v>2095</v>
      </c>
      <c r="BH9">
        <v>6</v>
      </c>
      <c r="BI9">
        <v>0.1</v>
      </c>
      <c r="BJ9">
        <v>1.21914619099597E-2</v>
      </c>
      <c r="BK9" s="6" t="s">
        <v>617</v>
      </c>
    </row>
    <row r="10" spans="1:71" ht="16" customHeight="1">
      <c r="A10">
        <v>0.27</v>
      </c>
      <c r="B10">
        <v>0</v>
      </c>
      <c r="C10">
        <v>-73.792765489363205</v>
      </c>
      <c r="D10" t="s">
        <v>10</v>
      </c>
      <c r="E10" t="s">
        <v>2237</v>
      </c>
      <c r="F10" s="7" t="s">
        <v>5196</v>
      </c>
      <c r="G10" s="7" t="s">
        <v>5198</v>
      </c>
      <c r="H10" t="s">
        <v>10165</v>
      </c>
      <c r="J10" s="158" t="s">
        <v>4771</v>
      </c>
      <c r="K10" t="s">
        <v>2095</v>
      </c>
      <c r="L10">
        <v>5</v>
      </c>
      <c r="M10">
        <v>0.27</v>
      </c>
      <c r="N10">
        <v>6.0701776889939399E-2</v>
      </c>
      <c r="O10">
        <v>0.67916015691032094</v>
      </c>
      <c r="P10" s="158" t="s">
        <v>83</v>
      </c>
      <c r="Q10" s="153">
        <v>12</v>
      </c>
      <c r="R10" s="153" t="s">
        <v>4568</v>
      </c>
      <c r="S10" s="153" t="s">
        <v>4448</v>
      </c>
      <c r="T10" s="153" t="s">
        <v>4448</v>
      </c>
      <c r="U10" s="153" t="s">
        <v>4448</v>
      </c>
      <c r="V10" s="153" t="s">
        <v>4448</v>
      </c>
      <c r="W10" s="153"/>
      <c r="Y10">
        <v>0.21</v>
      </c>
      <c r="Z10">
        <v>0</v>
      </c>
      <c r="AA10">
        <v>-531.53735956130504</v>
      </c>
      <c r="AB10" t="s">
        <v>14</v>
      </c>
      <c r="AC10" t="s">
        <v>2304</v>
      </c>
      <c r="AD10" s="7" t="s">
        <v>5198</v>
      </c>
      <c r="AE10" s="7" t="s">
        <v>5196</v>
      </c>
      <c r="AF10" t="s">
        <v>10183</v>
      </c>
      <c r="AH10" s="159"/>
      <c r="AI10" t="s">
        <v>2095</v>
      </c>
      <c r="AJ10">
        <v>16</v>
      </c>
      <c r="AK10">
        <v>0.21</v>
      </c>
      <c r="AL10" s="6" t="s">
        <v>162</v>
      </c>
      <c r="AM10" s="6" t="s">
        <v>163</v>
      </c>
      <c r="AN10" s="159"/>
      <c r="AO10" s="154"/>
      <c r="AP10" s="154"/>
      <c r="AQ10" s="154"/>
      <c r="AR10" s="154"/>
      <c r="AS10" s="154"/>
      <c r="AT10" s="154"/>
      <c r="AU10" s="154"/>
      <c r="AX10">
        <v>0.09</v>
      </c>
      <c r="AY10">
        <v>0</v>
      </c>
      <c r="AZ10">
        <v>-45.188127486041999</v>
      </c>
      <c r="BA10" t="s">
        <v>13</v>
      </c>
      <c r="BB10" t="s">
        <v>2282</v>
      </c>
      <c r="BC10" t="s">
        <v>5195</v>
      </c>
      <c r="BD10" t="s">
        <v>5197</v>
      </c>
      <c r="BE10" s="78" t="s">
        <v>10194</v>
      </c>
      <c r="BF10" s="78"/>
      <c r="BG10" t="s">
        <v>2095</v>
      </c>
      <c r="BH10">
        <v>6</v>
      </c>
      <c r="BI10">
        <v>0.09</v>
      </c>
      <c r="BJ10" s="6" t="s">
        <v>1930</v>
      </c>
      <c r="BK10" s="6" t="s">
        <v>1931</v>
      </c>
    </row>
    <row r="11" spans="1:71">
      <c r="A11">
        <v>0.48</v>
      </c>
      <c r="B11">
        <v>0</v>
      </c>
      <c r="C11">
        <v>-581.65512187535796</v>
      </c>
      <c r="D11" t="s">
        <v>14</v>
      </c>
      <c r="E11" t="s">
        <v>2237</v>
      </c>
      <c r="F11" s="7" t="s">
        <v>5196</v>
      </c>
      <c r="G11" s="7" t="s">
        <v>5198</v>
      </c>
      <c r="H11" t="s">
        <v>10165</v>
      </c>
      <c r="J11" s="159"/>
      <c r="K11" t="s">
        <v>2095</v>
      </c>
      <c r="L11">
        <v>16</v>
      </c>
      <c r="M11">
        <v>0.48</v>
      </c>
      <c r="N11" s="6" t="s">
        <v>510</v>
      </c>
      <c r="O11" s="6" t="s">
        <v>511</v>
      </c>
      <c r="P11" s="159"/>
      <c r="Q11" s="154"/>
      <c r="R11" s="154"/>
      <c r="S11" s="154"/>
      <c r="T11" s="154"/>
      <c r="U11" s="154"/>
      <c r="V11" s="154"/>
      <c r="W11" s="154"/>
      <c r="Y11">
        <v>0.45</v>
      </c>
      <c r="Z11">
        <v>0</v>
      </c>
      <c r="AA11">
        <v>-107.019405717141</v>
      </c>
      <c r="AB11" t="s">
        <v>10</v>
      </c>
      <c r="AC11" t="s">
        <v>2234</v>
      </c>
      <c r="AD11" s="7" t="s">
        <v>5196</v>
      </c>
      <c r="AE11" s="7" t="s">
        <v>5198</v>
      </c>
      <c r="AF11" t="s">
        <v>10120</v>
      </c>
      <c r="AH11" s="159" t="s">
        <v>4795</v>
      </c>
      <c r="AI11" t="s">
        <v>2095</v>
      </c>
      <c r="AJ11">
        <v>5</v>
      </c>
      <c r="AK11">
        <v>0.45</v>
      </c>
      <c r="AL11" s="6" t="s">
        <v>911</v>
      </c>
      <c r="AM11" s="6" t="s">
        <v>912</v>
      </c>
      <c r="AN11" s="159"/>
      <c r="AO11" s="154"/>
      <c r="AP11" s="153" t="s">
        <v>4568</v>
      </c>
      <c r="AQ11" s="153" t="s">
        <v>4448</v>
      </c>
      <c r="AR11" s="153" t="s">
        <v>4448</v>
      </c>
      <c r="AS11" s="153" t="s">
        <v>4451</v>
      </c>
      <c r="AT11" s="153" t="s">
        <v>4549</v>
      </c>
      <c r="AU11" s="153"/>
      <c r="AX11">
        <v>0.1</v>
      </c>
      <c r="AY11">
        <v>0</v>
      </c>
      <c r="AZ11">
        <v>-462.41222166050198</v>
      </c>
      <c r="BA11" t="s">
        <v>14</v>
      </c>
      <c r="BB11" t="s">
        <v>2282</v>
      </c>
      <c r="BC11" t="s">
        <v>5195</v>
      </c>
      <c r="BD11" t="s">
        <v>5197</v>
      </c>
      <c r="BE11" s="78" t="s">
        <v>10194</v>
      </c>
      <c r="BF11" s="78"/>
      <c r="BG11" t="s">
        <v>2095</v>
      </c>
      <c r="BH11">
        <v>16</v>
      </c>
      <c r="BI11">
        <v>0.1</v>
      </c>
      <c r="BJ11" s="6" t="s">
        <v>172</v>
      </c>
      <c r="BK11" s="6" t="s">
        <v>173</v>
      </c>
    </row>
    <row r="12" spans="1:71">
      <c r="A12">
        <v>0.06</v>
      </c>
      <c r="B12">
        <v>0</v>
      </c>
      <c r="C12">
        <v>-69.044730983731299</v>
      </c>
      <c r="D12" t="s">
        <v>10</v>
      </c>
      <c r="E12" t="s">
        <v>2197</v>
      </c>
      <c r="F12" s="7" t="s">
        <v>5198</v>
      </c>
      <c r="G12" s="7" t="s">
        <v>5196</v>
      </c>
      <c r="H12" t="s">
        <v>10166</v>
      </c>
      <c r="J12" s="159" t="s">
        <v>4772</v>
      </c>
      <c r="K12" t="s">
        <v>2095</v>
      </c>
      <c r="L12">
        <v>6</v>
      </c>
      <c r="M12">
        <v>0.06</v>
      </c>
      <c r="N12">
        <v>4.78472059018753E-3</v>
      </c>
      <c r="O12" s="6" t="s">
        <v>213</v>
      </c>
      <c r="P12" s="159"/>
      <c r="Q12" s="154"/>
      <c r="R12" s="153" t="s">
        <v>4568</v>
      </c>
      <c r="S12" s="153" t="s">
        <v>4507</v>
      </c>
      <c r="T12" s="153" t="s">
        <v>4448</v>
      </c>
      <c r="U12" s="153" t="s">
        <v>4444</v>
      </c>
      <c r="V12" s="153" t="s">
        <v>4483</v>
      </c>
      <c r="W12" s="153"/>
      <c r="Y12">
        <v>0.32</v>
      </c>
      <c r="Z12">
        <v>0</v>
      </c>
      <c r="AA12">
        <v>-703.15687229744003</v>
      </c>
      <c r="AB12" t="s">
        <v>14</v>
      </c>
      <c r="AC12" t="s">
        <v>2234</v>
      </c>
      <c r="AD12" s="7" t="s">
        <v>5196</v>
      </c>
      <c r="AE12" s="7" t="s">
        <v>5198</v>
      </c>
      <c r="AF12" t="s">
        <v>10120</v>
      </c>
      <c r="AH12" s="160"/>
      <c r="AI12" t="s">
        <v>2095</v>
      </c>
      <c r="AJ12">
        <v>16</v>
      </c>
      <c r="AK12">
        <v>0.32</v>
      </c>
      <c r="AL12" s="6" t="s">
        <v>182</v>
      </c>
      <c r="AM12" s="6" t="s">
        <v>183</v>
      </c>
      <c r="AN12" s="160"/>
      <c r="AO12" s="155"/>
      <c r="AP12" s="154"/>
      <c r="AQ12" s="154"/>
      <c r="AR12" s="154"/>
      <c r="AS12" s="154"/>
      <c r="AT12" s="154"/>
      <c r="AU12" s="154"/>
      <c r="AX12">
        <v>0.59</v>
      </c>
      <c r="AY12">
        <v>0</v>
      </c>
      <c r="AZ12">
        <v>-105.05897921336999</v>
      </c>
      <c r="BA12" t="s">
        <v>10</v>
      </c>
      <c r="BB12" t="s">
        <v>2299</v>
      </c>
      <c r="BC12" t="s">
        <v>5195</v>
      </c>
      <c r="BD12" t="s">
        <v>5196</v>
      </c>
      <c r="BE12" s="78" t="s">
        <v>10195</v>
      </c>
      <c r="BF12" s="78"/>
      <c r="BG12" t="s">
        <v>2095</v>
      </c>
      <c r="BH12">
        <v>6</v>
      </c>
      <c r="BI12">
        <v>0.59</v>
      </c>
      <c r="BJ12" s="6" t="s">
        <v>1721</v>
      </c>
      <c r="BK12" s="6" t="s">
        <v>1722</v>
      </c>
    </row>
    <row r="13" spans="1:71">
      <c r="A13">
        <v>0.17</v>
      </c>
      <c r="B13">
        <v>0</v>
      </c>
      <c r="C13">
        <v>-637.07078711232202</v>
      </c>
      <c r="D13" t="s">
        <v>14</v>
      </c>
      <c r="E13" t="s">
        <v>2197</v>
      </c>
      <c r="F13" s="7" t="s">
        <v>5198</v>
      </c>
      <c r="G13" s="7" t="s">
        <v>5196</v>
      </c>
      <c r="H13" t="s">
        <v>10166</v>
      </c>
      <c r="J13" s="159"/>
      <c r="K13" t="s">
        <v>2095</v>
      </c>
      <c r="L13">
        <v>16</v>
      </c>
      <c r="M13">
        <v>0.17</v>
      </c>
      <c r="N13">
        <v>5.6689958584459903E-2</v>
      </c>
      <c r="O13" s="6" t="s">
        <v>179</v>
      </c>
      <c r="P13" s="159"/>
      <c r="Q13" s="154"/>
      <c r="R13" s="154"/>
      <c r="S13" s="154"/>
      <c r="T13" s="154"/>
      <c r="U13" s="154"/>
      <c r="V13" s="154"/>
      <c r="W13" s="154"/>
      <c r="Y13" s="3"/>
      <c r="Z13" s="3"/>
      <c r="AA13" s="3"/>
      <c r="AB13" s="3"/>
      <c r="AC13" s="3"/>
      <c r="AD13" s="73"/>
      <c r="AE13" s="73"/>
      <c r="AF13" s="3"/>
      <c r="AG13" s="3"/>
      <c r="AH13" s="3"/>
      <c r="AI13" s="3"/>
      <c r="AJ13" s="3"/>
      <c r="AK13" s="3"/>
      <c r="AL13" s="3"/>
      <c r="AM13" s="27"/>
      <c r="AN13" s="37"/>
      <c r="AO13" s="37"/>
      <c r="AP13" s="29"/>
      <c r="AQ13" s="3"/>
      <c r="AR13" s="3"/>
      <c r="AS13" s="8"/>
      <c r="AT13" s="8"/>
      <c r="AU13" s="8"/>
      <c r="AX13" s="6">
        <v>0.56999999999999995</v>
      </c>
      <c r="AY13">
        <v>0</v>
      </c>
      <c r="AZ13">
        <v>-836.58788035937198</v>
      </c>
      <c r="BA13" t="s">
        <v>14</v>
      </c>
      <c r="BB13" t="s">
        <v>2299</v>
      </c>
      <c r="BC13" t="s">
        <v>5195</v>
      </c>
      <c r="BD13" t="s">
        <v>5196</v>
      </c>
      <c r="BE13" s="78" t="s">
        <v>10195</v>
      </c>
      <c r="BF13" s="78"/>
      <c r="BG13" t="s">
        <v>2095</v>
      </c>
      <c r="BH13">
        <v>16</v>
      </c>
      <c r="BI13" s="6" t="s">
        <v>573</v>
      </c>
      <c r="BJ13" s="6" t="s">
        <v>575</v>
      </c>
      <c r="BK13" s="6" t="s">
        <v>576</v>
      </c>
    </row>
    <row r="14" spans="1:71" ht="16" customHeight="1">
      <c r="A14" s="9">
        <v>0</v>
      </c>
      <c r="B14" s="9">
        <v>0</v>
      </c>
      <c r="C14" s="9">
        <v>-25.2163295657909</v>
      </c>
      <c r="D14" s="9" t="s">
        <v>10</v>
      </c>
      <c r="E14" s="9" t="s">
        <v>2109</v>
      </c>
      <c r="F14" s="72" t="s">
        <v>5196</v>
      </c>
      <c r="G14" s="72" t="s">
        <v>10362</v>
      </c>
      <c r="H14" s="9" t="s">
        <v>10168</v>
      </c>
      <c r="I14" s="9"/>
      <c r="J14" s="168" t="s">
        <v>4774</v>
      </c>
      <c r="K14" s="9" t="s">
        <v>2095</v>
      </c>
      <c r="L14" s="9">
        <v>5</v>
      </c>
      <c r="M14" s="9">
        <v>0</v>
      </c>
      <c r="N14" s="10" t="s">
        <v>126</v>
      </c>
      <c r="O14" s="10" t="s">
        <v>127</v>
      </c>
      <c r="P14" s="159"/>
      <c r="Q14" s="154"/>
      <c r="R14" s="162" t="s">
        <v>4552</v>
      </c>
      <c r="S14" s="153" t="s">
        <v>4448</v>
      </c>
      <c r="T14" s="153" t="s">
        <v>4448</v>
      </c>
      <c r="U14" s="153" t="s">
        <v>4448</v>
      </c>
      <c r="V14" s="153" t="s">
        <v>4448</v>
      </c>
      <c r="W14" s="153"/>
      <c r="Y14">
        <v>0.79</v>
      </c>
      <c r="Z14">
        <v>0</v>
      </c>
      <c r="AA14">
        <v>-22.980123626224898</v>
      </c>
      <c r="AB14" t="s">
        <v>13</v>
      </c>
      <c r="AC14" t="s">
        <v>2277</v>
      </c>
      <c r="AD14" s="7" t="s">
        <v>5197</v>
      </c>
      <c r="AE14" s="7" t="s">
        <v>5198</v>
      </c>
      <c r="AF14" t="s">
        <v>10185</v>
      </c>
      <c r="AH14" s="158" t="s">
        <v>4796</v>
      </c>
      <c r="AI14" t="s">
        <v>2095</v>
      </c>
      <c r="AJ14">
        <v>5</v>
      </c>
      <c r="AK14">
        <v>0.79</v>
      </c>
      <c r="AL14" s="6" t="s">
        <v>1376</v>
      </c>
      <c r="AM14">
        <v>0.96057489775415095</v>
      </c>
      <c r="AN14" s="153" t="s">
        <v>86</v>
      </c>
      <c r="AO14" s="158">
        <v>4</v>
      </c>
      <c r="AP14" s="153" t="s">
        <v>4568</v>
      </c>
      <c r="AQ14" s="153" t="s">
        <v>4472</v>
      </c>
      <c r="AR14" s="153" t="s">
        <v>4474</v>
      </c>
      <c r="AS14" s="153" t="s">
        <v>4480</v>
      </c>
      <c r="AT14" s="153" t="s">
        <v>4448</v>
      </c>
      <c r="AU14" s="153"/>
      <c r="AX14">
        <v>0</v>
      </c>
      <c r="AY14">
        <v>0</v>
      </c>
      <c r="AZ14">
        <v>-3.8752946432630799</v>
      </c>
      <c r="BA14" t="s">
        <v>10</v>
      </c>
      <c r="BB14" t="s">
        <v>2346</v>
      </c>
      <c r="BC14" t="s">
        <v>5198</v>
      </c>
      <c r="BD14" t="s">
        <v>5196</v>
      </c>
      <c r="BE14" s="78" t="s">
        <v>10196</v>
      </c>
      <c r="BF14" s="78"/>
      <c r="BG14" t="s">
        <v>2095</v>
      </c>
      <c r="BH14">
        <v>6</v>
      </c>
      <c r="BI14">
        <v>0</v>
      </c>
      <c r="BJ14">
        <v>0</v>
      </c>
      <c r="BK14" s="6" t="s">
        <v>109</v>
      </c>
    </row>
    <row r="15" spans="1:71">
      <c r="A15" s="9">
        <v>0.59</v>
      </c>
      <c r="B15" s="9">
        <v>0</v>
      </c>
      <c r="C15" s="9">
        <v>-507.39123661036501</v>
      </c>
      <c r="D15" s="9" t="s">
        <v>14</v>
      </c>
      <c r="E15" s="9" t="s">
        <v>2109</v>
      </c>
      <c r="F15" s="72" t="s">
        <v>5196</v>
      </c>
      <c r="G15" s="72" t="s">
        <v>10362</v>
      </c>
      <c r="H15" s="9" t="s">
        <v>10168</v>
      </c>
      <c r="I15" s="9"/>
      <c r="J15" s="168"/>
      <c r="K15" s="9" t="s">
        <v>2095</v>
      </c>
      <c r="L15" s="9">
        <v>16</v>
      </c>
      <c r="M15" s="9">
        <v>0.59</v>
      </c>
      <c r="N15" s="10" t="s">
        <v>426</v>
      </c>
      <c r="O15" s="10" t="s">
        <v>427</v>
      </c>
      <c r="P15" s="159"/>
      <c r="Q15" s="154"/>
      <c r="R15" s="163"/>
      <c r="S15" s="154"/>
      <c r="T15" s="154"/>
      <c r="U15" s="154"/>
      <c r="V15" s="154"/>
      <c r="W15" s="154"/>
      <c r="Y15">
        <v>0.5</v>
      </c>
      <c r="Z15">
        <v>0</v>
      </c>
      <c r="AA15">
        <v>-600.55867129440105</v>
      </c>
      <c r="AB15" t="s">
        <v>14</v>
      </c>
      <c r="AC15" t="s">
        <v>2277</v>
      </c>
      <c r="AD15" s="7" t="s">
        <v>5197</v>
      </c>
      <c r="AE15" s="7" t="s">
        <v>5198</v>
      </c>
      <c r="AF15" t="s">
        <v>10185</v>
      </c>
      <c r="AH15" s="159"/>
      <c r="AI15" t="s">
        <v>2095</v>
      </c>
      <c r="AJ15">
        <v>16</v>
      </c>
      <c r="AK15">
        <v>0.5</v>
      </c>
      <c r="AL15" s="6" t="s">
        <v>188</v>
      </c>
      <c r="AM15" s="6" t="s">
        <v>189</v>
      </c>
      <c r="AN15" s="154"/>
      <c r="AO15" s="159"/>
      <c r="AP15" s="154"/>
      <c r="AQ15" s="154"/>
      <c r="AR15" s="154"/>
      <c r="AS15" s="154"/>
      <c r="AT15" s="154"/>
      <c r="AU15" s="154"/>
      <c r="AX15">
        <v>0</v>
      </c>
      <c r="AY15">
        <v>0</v>
      </c>
      <c r="AZ15">
        <v>-0.56281880779607996</v>
      </c>
      <c r="BA15" t="s">
        <v>13</v>
      </c>
      <c r="BB15" t="s">
        <v>2346</v>
      </c>
      <c r="BC15" t="s">
        <v>5198</v>
      </c>
      <c r="BD15" t="s">
        <v>5196</v>
      </c>
      <c r="BE15" s="78" t="s">
        <v>10196</v>
      </c>
      <c r="BF15" s="78"/>
      <c r="BG15" t="s">
        <v>2095</v>
      </c>
      <c r="BH15">
        <v>5</v>
      </c>
      <c r="BI15">
        <v>0</v>
      </c>
      <c r="BJ15" s="6" t="s">
        <v>126</v>
      </c>
      <c r="BK15" s="6" t="s">
        <v>127</v>
      </c>
    </row>
    <row r="16" spans="1:71">
      <c r="A16">
        <v>0.38</v>
      </c>
      <c r="B16">
        <v>0</v>
      </c>
      <c r="C16">
        <v>-42.851224466387897</v>
      </c>
      <c r="D16" t="s">
        <v>10</v>
      </c>
      <c r="E16" t="s">
        <v>2112</v>
      </c>
      <c r="F16" s="7" t="s">
        <v>5197</v>
      </c>
      <c r="G16" s="7" t="s">
        <v>5195</v>
      </c>
      <c r="H16" t="s">
        <v>10169</v>
      </c>
      <c r="J16" s="159" t="s">
        <v>4775</v>
      </c>
      <c r="K16" t="s">
        <v>2095</v>
      </c>
      <c r="L16">
        <v>5</v>
      </c>
      <c r="M16">
        <v>0.38</v>
      </c>
      <c r="N16" s="6" t="s">
        <v>1001</v>
      </c>
      <c r="O16">
        <v>0.75630209626295297</v>
      </c>
      <c r="P16" s="159"/>
      <c r="Q16" s="154"/>
      <c r="R16" s="153" t="s">
        <v>4568</v>
      </c>
      <c r="S16" s="153" t="s">
        <v>4448</v>
      </c>
      <c r="T16" s="153" t="s">
        <v>4448</v>
      </c>
      <c r="U16" s="153" t="s">
        <v>4448</v>
      </c>
      <c r="V16" s="153" t="s">
        <v>4448</v>
      </c>
      <c r="W16" s="153"/>
      <c r="Y16" s="9">
        <v>0.67</v>
      </c>
      <c r="Z16" s="9">
        <v>0</v>
      </c>
      <c r="AA16" s="9">
        <v>-42.2525067853636</v>
      </c>
      <c r="AB16" s="9" t="s">
        <v>13</v>
      </c>
      <c r="AC16" s="9" t="s">
        <v>2350</v>
      </c>
      <c r="AD16" s="72" t="s">
        <v>5198</v>
      </c>
      <c r="AE16" s="72" t="s">
        <v>5196</v>
      </c>
      <c r="AF16" s="9" t="s">
        <v>10186</v>
      </c>
      <c r="AG16" s="9"/>
      <c r="AH16" s="168" t="s">
        <v>4797</v>
      </c>
      <c r="AI16" s="9" t="s">
        <v>2095</v>
      </c>
      <c r="AJ16" s="9">
        <v>5</v>
      </c>
      <c r="AK16" s="9">
        <v>0.67</v>
      </c>
      <c r="AL16" s="10" t="s">
        <v>845</v>
      </c>
      <c r="AM16" s="10" t="s">
        <v>846</v>
      </c>
      <c r="AN16" s="154"/>
      <c r="AO16" s="159"/>
      <c r="AP16" s="162" t="s">
        <v>4537</v>
      </c>
      <c r="AQ16" s="153" t="s">
        <v>4550</v>
      </c>
      <c r="AR16" s="153" t="s">
        <v>4448</v>
      </c>
      <c r="AS16" s="153" t="s">
        <v>4528</v>
      </c>
      <c r="AT16" s="153" t="s">
        <v>4448</v>
      </c>
      <c r="AU16" s="153"/>
      <c r="AX16">
        <v>0.11</v>
      </c>
      <c r="AY16">
        <v>0</v>
      </c>
      <c r="AZ16">
        <v>-392.203887311377</v>
      </c>
      <c r="BA16" t="s">
        <v>14</v>
      </c>
      <c r="BB16" t="s">
        <v>2346</v>
      </c>
      <c r="BC16" t="s">
        <v>5198</v>
      </c>
      <c r="BD16" t="s">
        <v>5196</v>
      </c>
      <c r="BE16" s="78" t="s">
        <v>10196</v>
      </c>
      <c r="BF16" s="78"/>
      <c r="BG16" t="s">
        <v>2095</v>
      </c>
      <c r="BH16">
        <v>16</v>
      </c>
      <c r="BI16">
        <v>0.11</v>
      </c>
      <c r="BJ16" s="6" t="s">
        <v>695</v>
      </c>
      <c r="BK16" s="6" t="s">
        <v>696</v>
      </c>
    </row>
    <row r="17" spans="1:64">
      <c r="A17">
        <v>0.51</v>
      </c>
      <c r="B17">
        <v>0</v>
      </c>
      <c r="C17">
        <v>-859.09776115796296</v>
      </c>
      <c r="D17" t="s">
        <v>14</v>
      </c>
      <c r="E17" t="s">
        <v>2112</v>
      </c>
      <c r="F17" s="7" t="s">
        <v>5197</v>
      </c>
      <c r="G17" s="7" t="s">
        <v>5195</v>
      </c>
      <c r="H17" t="s">
        <v>10169</v>
      </c>
      <c r="J17" s="159"/>
      <c r="K17" t="s">
        <v>2095</v>
      </c>
      <c r="L17">
        <v>16</v>
      </c>
      <c r="M17">
        <v>0.51</v>
      </c>
      <c r="N17" s="6" t="s">
        <v>271</v>
      </c>
      <c r="O17" s="6" t="s">
        <v>272</v>
      </c>
      <c r="P17" s="159"/>
      <c r="Q17" s="154"/>
      <c r="R17" s="154"/>
      <c r="S17" s="154"/>
      <c r="T17" s="154"/>
      <c r="U17" s="154"/>
      <c r="V17" s="154"/>
      <c r="W17" s="154"/>
      <c r="Y17" s="9">
        <v>0.04</v>
      </c>
      <c r="Z17" s="9">
        <v>0</v>
      </c>
      <c r="AA17" s="9">
        <v>-346.238047013261</v>
      </c>
      <c r="AB17" s="9" t="s">
        <v>14</v>
      </c>
      <c r="AC17" s="9" t="s">
        <v>2350</v>
      </c>
      <c r="AD17" s="72" t="s">
        <v>5198</v>
      </c>
      <c r="AE17" s="72" t="s">
        <v>5196</v>
      </c>
      <c r="AF17" s="9" t="s">
        <v>10186</v>
      </c>
      <c r="AG17" s="9"/>
      <c r="AH17" s="175"/>
      <c r="AI17" s="9" t="s">
        <v>2095</v>
      </c>
      <c r="AJ17" s="9">
        <v>16</v>
      </c>
      <c r="AK17" s="9">
        <v>0.04</v>
      </c>
      <c r="AL17" s="9">
        <v>5.09931620646296E-3</v>
      </c>
      <c r="AM17" s="10" t="s">
        <v>165</v>
      </c>
      <c r="AN17" s="154"/>
      <c r="AO17" s="159"/>
      <c r="AP17" s="163"/>
      <c r="AQ17" s="154"/>
      <c r="AR17" s="154"/>
      <c r="AS17" s="154"/>
      <c r="AT17" s="154"/>
      <c r="AU17" s="154"/>
      <c r="AX17">
        <v>0.03</v>
      </c>
      <c r="AY17">
        <v>0</v>
      </c>
      <c r="AZ17">
        <v>-52.477173145260601</v>
      </c>
      <c r="BA17" t="s">
        <v>10</v>
      </c>
      <c r="BB17" t="s">
        <v>2354</v>
      </c>
      <c r="BC17" t="s">
        <v>5198</v>
      </c>
      <c r="BD17" t="s">
        <v>5197</v>
      </c>
      <c r="BE17" s="78" t="s">
        <v>10197</v>
      </c>
      <c r="BF17" s="78"/>
      <c r="BG17" t="s">
        <v>2095</v>
      </c>
      <c r="BH17">
        <v>7</v>
      </c>
      <c r="BI17">
        <v>0.03</v>
      </c>
      <c r="BJ17">
        <v>1.4839694458344201E-3</v>
      </c>
      <c r="BK17" s="6" t="s">
        <v>446</v>
      </c>
    </row>
    <row r="18" spans="1:64">
      <c r="A18">
        <f>1-0.34</f>
        <v>0.65999999999999992</v>
      </c>
      <c r="B18">
        <v>0</v>
      </c>
      <c r="C18">
        <v>-88.593501938523602</v>
      </c>
      <c r="D18" t="s">
        <v>10</v>
      </c>
      <c r="E18" t="s">
        <v>2199</v>
      </c>
      <c r="F18" s="7" t="s">
        <v>5197</v>
      </c>
      <c r="G18" s="7" t="s">
        <v>5195</v>
      </c>
      <c r="H18" t="s">
        <v>10184</v>
      </c>
      <c r="I18" s="18" t="s">
        <v>10354</v>
      </c>
      <c r="J18" s="159" t="s">
        <v>4794</v>
      </c>
      <c r="K18" t="s">
        <v>2095</v>
      </c>
      <c r="L18">
        <v>5</v>
      </c>
      <c r="M18">
        <v>0.34</v>
      </c>
      <c r="N18">
        <v>8.96257980918721E-2</v>
      </c>
      <c r="O18" s="6" t="s">
        <v>246</v>
      </c>
      <c r="P18" s="159"/>
      <c r="Q18" s="154"/>
      <c r="R18" s="153" t="s">
        <v>4568</v>
      </c>
      <c r="S18" s="153" t="s">
        <v>4448</v>
      </c>
      <c r="T18" s="153" t="s">
        <v>4448</v>
      </c>
      <c r="U18" s="153" t="s">
        <v>4448</v>
      </c>
      <c r="V18" s="153" t="s">
        <v>4526</v>
      </c>
      <c r="W18" s="153"/>
      <c r="Y18">
        <f>1-0</f>
        <v>1</v>
      </c>
      <c r="Z18">
        <v>0</v>
      </c>
      <c r="AA18">
        <v>-5.3422963772617997</v>
      </c>
      <c r="AB18" t="s">
        <v>13</v>
      </c>
      <c r="AC18" t="s">
        <v>2173</v>
      </c>
      <c r="AD18" s="7" t="s">
        <v>5196</v>
      </c>
      <c r="AE18" s="7" t="s">
        <v>5198</v>
      </c>
      <c r="AF18" t="s">
        <v>10175</v>
      </c>
      <c r="AG18" s="18" t="s">
        <v>10354</v>
      </c>
      <c r="AH18" s="158" t="s">
        <v>4784</v>
      </c>
      <c r="AI18" t="s">
        <v>2095</v>
      </c>
      <c r="AJ18">
        <v>5</v>
      </c>
      <c r="AK18">
        <v>0</v>
      </c>
      <c r="AL18" s="6" t="s">
        <v>126</v>
      </c>
      <c r="AM18" s="6" t="s">
        <v>127</v>
      </c>
      <c r="AN18" s="154"/>
      <c r="AO18" s="159"/>
      <c r="AP18" s="153" t="s">
        <v>4568</v>
      </c>
      <c r="AQ18" s="153" t="s">
        <v>4448</v>
      </c>
      <c r="AR18" s="153" t="s">
        <v>4448</v>
      </c>
      <c r="AS18" s="153" t="s">
        <v>4448</v>
      </c>
      <c r="AT18" s="153" t="s">
        <v>4511</v>
      </c>
      <c r="AU18" s="153"/>
      <c r="AX18">
        <v>0</v>
      </c>
      <c r="AY18">
        <v>0</v>
      </c>
      <c r="AZ18">
        <v>-13.8446520369154</v>
      </c>
      <c r="BA18" t="s">
        <v>13</v>
      </c>
      <c r="BB18" t="s">
        <v>2354</v>
      </c>
      <c r="BC18" t="s">
        <v>5198</v>
      </c>
      <c r="BD18" t="s">
        <v>5197</v>
      </c>
      <c r="BE18" s="78" t="s">
        <v>10197</v>
      </c>
      <c r="BF18" s="78"/>
      <c r="BG18" t="s">
        <v>2095</v>
      </c>
      <c r="BH18">
        <v>6</v>
      </c>
      <c r="BI18">
        <v>0</v>
      </c>
      <c r="BJ18">
        <v>0</v>
      </c>
      <c r="BK18" s="6" t="s">
        <v>109</v>
      </c>
    </row>
    <row r="19" spans="1:64">
      <c r="A19">
        <f>1-0.12</f>
        <v>0.88</v>
      </c>
      <c r="B19">
        <v>0</v>
      </c>
      <c r="C19">
        <v>-464.64835571915398</v>
      </c>
      <c r="D19" t="s">
        <v>14</v>
      </c>
      <c r="E19" t="s">
        <v>2199</v>
      </c>
      <c r="F19" s="7" t="s">
        <v>5197</v>
      </c>
      <c r="G19" s="7" t="s">
        <v>5195</v>
      </c>
      <c r="H19" t="s">
        <v>10184</v>
      </c>
      <c r="I19" s="18" t="s">
        <v>10354</v>
      </c>
      <c r="J19" s="159"/>
      <c r="K19" t="s">
        <v>2095</v>
      </c>
      <c r="L19">
        <v>16</v>
      </c>
      <c r="M19">
        <v>0.12</v>
      </c>
      <c r="N19">
        <v>3.2767774577421999E-2</v>
      </c>
      <c r="O19" s="6" t="s">
        <v>260</v>
      </c>
      <c r="P19" s="159"/>
      <c r="Q19" s="154"/>
      <c r="R19" s="154"/>
      <c r="S19" s="154"/>
      <c r="T19" s="154"/>
      <c r="U19" s="154"/>
      <c r="V19" s="154"/>
      <c r="W19" s="154"/>
      <c r="Y19">
        <f>1-0.25</f>
        <v>0.75</v>
      </c>
      <c r="Z19">
        <v>0</v>
      </c>
      <c r="AA19">
        <v>-677.61536252607698</v>
      </c>
      <c r="AB19" t="s">
        <v>14</v>
      </c>
      <c r="AC19" t="s">
        <v>2173</v>
      </c>
      <c r="AD19" s="7" t="s">
        <v>5196</v>
      </c>
      <c r="AE19" s="7" t="s">
        <v>5198</v>
      </c>
      <c r="AF19" t="s">
        <v>10175</v>
      </c>
      <c r="AG19" s="18" t="s">
        <v>10354</v>
      </c>
      <c r="AH19" s="159"/>
      <c r="AI19" t="s">
        <v>2095</v>
      </c>
      <c r="AJ19">
        <v>16</v>
      </c>
      <c r="AK19">
        <v>0.25</v>
      </c>
      <c r="AL19" s="6" t="s">
        <v>196</v>
      </c>
      <c r="AM19" s="6" t="s">
        <v>197</v>
      </c>
      <c r="AN19" s="154"/>
      <c r="AO19" s="159"/>
      <c r="AP19" s="154"/>
      <c r="AQ19" s="154"/>
      <c r="AR19" s="154"/>
      <c r="AS19" s="154"/>
      <c r="AT19" s="154"/>
      <c r="AU19" s="154"/>
      <c r="AX19">
        <v>0</v>
      </c>
      <c r="AY19">
        <v>0</v>
      </c>
      <c r="AZ19">
        <v>-240.75109478828699</v>
      </c>
      <c r="BA19" t="s">
        <v>14</v>
      </c>
      <c r="BB19" t="s">
        <v>2354</v>
      </c>
      <c r="BC19" t="s">
        <v>5198</v>
      </c>
      <c r="BD19" t="s">
        <v>5197</v>
      </c>
      <c r="BE19" s="78" t="s">
        <v>10197</v>
      </c>
      <c r="BF19" s="78"/>
      <c r="BG19" t="s">
        <v>2095</v>
      </c>
      <c r="BH19">
        <v>16</v>
      </c>
      <c r="BI19">
        <v>0</v>
      </c>
      <c r="BJ19">
        <v>0</v>
      </c>
      <c r="BK19" s="6" t="s">
        <v>140</v>
      </c>
    </row>
    <row r="20" spans="1:64">
      <c r="A20" s="9">
        <f>1-0.67</f>
        <v>0.32999999999999996</v>
      </c>
      <c r="B20" s="9">
        <v>0</v>
      </c>
      <c r="C20" s="9">
        <v>-120.91867907092301</v>
      </c>
      <c r="D20" s="9" t="s">
        <v>10</v>
      </c>
      <c r="E20" s="9" t="s">
        <v>2309</v>
      </c>
      <c r="F20" s="72" t="s">
        <v>5198</v>
      </c>
      <c r="G20" s="72" t="s">
        <v>5196</v>
      </c>
      <c r="H20" s="9" t="s">
        <v>10182</v>
      </c>
      <c r="I20" s="44" t="s">
        <v>10354</v>
      </c>
      <c r="J20" s="173" t="s">
        <v>4793</v>
      </c>
      <c r="K20" s="9" t="s">
        <v>2095</v>
      </c>
      <c r="L20" s="9">
        <v>5</v>
      </c>
      <c r="M20" s="9">
        <v>0.67</v>
      </c>
      <c r="N20" s="10" t="s">
        <v>845</v>
      </c>
      <c r="O20" s="10" t="s">
        <v>846</v>
      </c>
      <c r="P20" s="159"/>
      <c r="Q20" s="154"/>
      <c r="R20" s="162" t="s">
        <v>4552</v>
      </c>
      <c r="S20" s="153" t="s">
        <v>4448</v>
      </c>
      <c r="T20" s="153" t="s">
        <v>4448</v>
      </c>
      <c r="U20" s="153" t="s">
        <v>4448</v>
      </c>
      <c r="V20" s="153" t="s">
        <v>4448</v>
      </c>
      <c r="W20" s="153"/>
      <c r="Y20" s="9">
        <f>1-0</f>
        <v>1</v>
      </c>
      <c r="Z20" s="9">
        <v>0</v>
      </c>
      <c r="AA20" s="9">
        <v>-20.119562150458599</v>
      </c>
      <c r="AB20" s="9" t="s">
        <v>13</v>
      </c>
      <c r="AC20" s="9" t="s">
        <v>2352</v>
      </c>
      <c r="AD20" s="72" t="s">
        <v>10362</v>
      </c>
      <c r="AE20" s="72" t="s">
        <v>5195</v>
      </c>
      <c r="AF20" s="9" t="s">
        <v>10178</v>
      </c>
      <c r="AG20" s="44" t="s">
        <v>10354</v>
      </c>
      <c r="AH20" s="168" t="s">
        <v>4788</v>
      </c>
      <c r="AI20" s="9" t="s">
        <v>2095</v>
      </c>
      <c r="AJ20" s="9">
        <v>6</v>
      </c>
      <c r="AK20" s="9">
        <v>0</v>
      </c>
      <c r="AL20" s="9">
        <v>0</v>
      </c>
      <c r="AM20" s="10" t="s">
        <v>109</v>
      </c>
      <c r="AN20" s="154"/>
      <c r="AO20" s="159"/>
      <c r="AP20" s="162" t="s">
        <v>4537</v>
      </c>
      <c r="AQ20" s="153" t="s">
        <v>4448</v>
      </c>
      <c r="AR20" s="153" t="s">
        <v>4448</v>
      </c>
      <c r="AS20" s="153" t="s">
        <v>4448</v>
      </c>
      <c r="AT20" s="153" t="s">
        <v>4448</v>
      </c>
      <c r="AU20" s="153"/>
      <c r="BE20" s="78"/>
      <c r="BF20" s="78"/>
      <c r="BK20" s="6"/>
    </row>
    <row r="21" spans="1:64">
      <c r="A21" s="9">
        <f>1-0</f>
        <v>1</v>
      </c>
      <c r="B21" s="9">
        <v>0</v>
      </c>
      <c r="C21" s="9">
        <v>-282.76062374946002</v>
      </c>
      <c r="D21" s="9" t="s">
        <v>14</v>
      </c>
      <c r="E21" s="9" t="s">
        <v>2309</v>
      </c>
      <c r="F21" s="72" t="s">
        <v>5198</v>
      </c>
      <c r="G21" s="72" t="s">
        <v>5196</v>
      </c>
      <c r="H21" s="9" t="s">
        <v>10182</v>
      </c>
      <c r="I21" s="44" t="s">
        <v>10354</v>
      </c>
      <c r="J21" s="168"/>
      <c r="K21" s="9" t="s">
        <v>2095</v>
      </c>
      <c r="L21" s="9">
        <v>16</v>
      </c>
      <c r="M21" s="9">
        <v>0</v>
      </c>
      <c r="N21" s="9">
        <v>0</v>
      </c>
      <c r="O21" s="10" t="s">
        <v>140</v>
      </c>
      <c r="P21" s="159"/>
      <c r="Q21" s="154"/>
      <c r="R21" s="163"/>
      <c r="S21" s="154"/>
      <c r="T21" s="154"/>
      <c r="U21" s="154"/>
      <c r="V21" s="154"/>
      <c r="W21" s="154"/>
      <c r="Y21" s="9">
        <f>1-0.36</f>
        <v>0.64</v>
      </c>
      <c r="Z21" s="9">
        <v>0</v>
      </c>
      <c r="AA21" s="9">
        <v>-600.20586682824899</v>
      </c>
      <c r="AB21" s="9" t="s">
        <v>14</v>
      </c>
      <c r="AC21" s="9" t="s">
        <v>2352</v>
      </c>
      <c r="AD21" s="72" t="s">
        <v>10362</v>
      </c>
      <c r="AE21" s="72" t="s">
        <v>5195</v>
      </c>
      <c r="AF21" s="9" t="s">
        <v>10178</v>
      </c>
      <c r="AG21" s="44" t="s">
        <v>10354</v>
      </c>
      <c r="AH21" s="175"/>
      <c r="AI21" s="9" t="s">
        <v>2095</v>
      </c>
      <c r="AJ21" s="9">
        <v>16</v>
      </c>
      <c r="AK21" s="9">
        <v>0.36</v>
      </c>
      <c r="AL21" s="10" t="s">
        <v>252</v>
      </c>
      <c r="AM21" s="10" t="s">
        <v>253</v>
      </c>
      <c r="AN21" s="155"/>
      <c r="AO21" s="160"/>
      <c r="AP21" s="163"/>
      <c r="AQ21" s="154"/>
      <c r="AR21" s="154"/>
      <c r="AS21" s="154"/>
      <c r="AT21" s="154"/>
      <c r="AU21" s="154"/>
      <c r="BE21" s="78"/>
      <c r="BF21" s="78"/>
      <c r="BK21" s="6"/>
    </row>
    <row r="22" spans="1:64">
      <c r="A22">
        <v>0</v>
      </c>
      <c r="B22">
        <v>0</v>
      </c>
      <c r="C22">
        <v>-20.3003882063317</v>
      </c>
      <c r="D22" t="s">
        <v>10</v>
      </c>
      <c r="E22" t="s">
        <v>2238</v>
      </c>
      <c r="F22" s="7" t="s">
        <v>5198</v>
      </c>
      <c r="G22" s="7" t="s">
        <v>5196</v>
      </c>
      <c r="H22" t="s">
        <v>9988</v>
      </c>
      <c r="J22" s="159" t="s">
        <v>4777</v>
      </c>
      <c r="K22" t="s">
        <v>2095</v>
      </c>
      <c r="L22">
        <v>7</v>
      </c>
      <c r="M22">
        <v>0</v>
      </c>
      <c r="N22">
        <v>0</v>
      </c>
      <c r="O22" s="6" t="s">
        <v>214</v>
      </c>
      <c r="P22" s="159"/>
      <c r="Q22" s="154"/>
      <c r="R22" s="153" t="s">
        <v>4568</v>
      </c>
      <c r="S22" s="153" t="s">
        <v>4448</v>
      </c>
      <c r="T22" s="153" t="s">
        <v>4545</v>
      </c>
      <c r="U22" s="153" t="s">
        <v>4456</v>
      </c>
      <c r="V22" s="153" t="s">
        <v>4448</v>
      </c>
      <c r="W22" s="153"/>
      <c r="Y22" s="3"/>
      <c r="Z22" s="3"/>
      <c r="AA22" s="3"/>
      <c r="AB22" s="3"/>
      <c r="AC22" s="3"/>
      <c r="AD22" s="73"/>
      <c r="AE22" s="73"/>
      <c r="AF22" s="3"/>
      <c r="AG22" s="3"/>
      <c r="AH22" s="3"/>
      <c r="AI22" s="3"/>
      <c r="AJ22" s="3"/>
      <c r="AK22" s="3"/>
      <c r="AL22" s="3"/>
      <c r="AM22" s="27"/>
      <c r="AN22" s="37"/>
      <c r="AO22" s="37"/>
      <c r="AP22" s="29"/>
      <c r="AQ22" s="3"/>
      <c r="AR22" s="3"/>
      <c r="AS22" s="3"/>
      <c r="AT22" s="8"/>
      <c r="AU22" s="8"/>
      <c r="AX22">
        <v>0</v>
      </c>
      <c r="AY22">
        <v>0</v>
      </c>
      <c r="AZ22">
        <v>-30.587218198597899</v>
      </c>
      <c r="BA22" t="s">
        <v>10</v>
      </c>
      <c r="BB22" t="s">
        <v>2357</v>
      </c>
      <c r="BC22" t="s">
        <v>5195</v>
      </c>
      <c r="BD22" t="s">
        <v>5197</v>
      </c>
      <c r="BE22" s="78" t="s">
        <v>10198</v>
      </c>
      <c r="BF22" s="78"/>
      <c r="BG22" t="s">
        <v>2095</v>
      </c>
      <c r="BH22">
        <v>5</v>
      </c>
      <c r="BI22">
        <v>0</v>
      </c>
      <c r="BJ22" s="6" t="s">
        <v>126</v>
      </c>
      <c r="BK22" s="6" t="s">
        <v>127</v>
      </c>
    </row>
    <row r="23" spans="1:64">
      <c r="A23">
        <v>0.13</v>
      </c>
      <c r="B23">
        <v>0</v>
      </c>
      <c r="C23">
        <v>-462.34655425528098</v>
      </c>
      <c r="D23" t="s">
        <v>14</v>
      </c>
      <c r="E23" t="s">
        <v>2238</v>
      </c>
      <c r="F23" s="7" t="s">
        <v>5198</v>
      </c>
      <c r="G23" s="7" t="s">
        <v>5196</v>
      </c>
      <c r="H23" t="s">
        <v>9988</v>
      </c>
      <c r="J23" s="159"/>
      <c r="K23" t="s">
        <v>2095</v>
      </c>
      <c r="L23">
        <v>16</v>
      </c>
      <c r="M23">
        <v>0.13</v>
      </c>
      <c r="N23">
        <v>3.7231133725714599E-2</v>
      </c>
      <c r="O23" s="6" t="s">
        <v>336</v>
      </c>
      <c r="P23" s="159"/>
      <c r="Q23" s="154"/>
      <c r="R23" s="154"/>
      <c r="S23" s="154"/>
      <c r="T23" s="154"/>
      <c r="U23" s="154"/>
      <c r="V23" s="154"/>
      <c r="W23" s="154"/>
      <c r="Y23">
        <f>1-0.71</f>
        <v>0.29000000000000004</v>
      </c>
      <c r="Z23">
        <v>0</v>
      </c>
      <c r="AA23">
        <v>-97.422745511443793</v>
      </c>
      <c r="AB23" t="s">
        <v>10</v>
      </c>
      <c r="AC23" t="s">
        <v>2114</v>
      </c>
      <c r="AD23" s="7" t="s">
        <v>5195</v>
      </c>
      <c r="AE23" s="7" t="s">
        <v>5197</v>
      </c>
      <c r="AF23" t="s">
        <v>10179</v>
      </c>
      <c r="AG23" s="18" t="s">
        <v>10354</v>
      </c>
      <c r="AH23" s="158" t="s">
        <v>4789</v>
      </c>
      <c r="AI23" t="s">
        <v>2095</v>
      </c>
      <c r="AJ23">
        <v>7</v>
      </c>
      <c r="AK23">
        <v>0.71</v>
      </c>
      <c r="AL23" s="6" t="s">
        <v>2115</v>
      </c>
      <c r="AM23" s="6" t="s">
        <v>2116</v>
      </c>
      <c r="AN23" s="158" t="s">
        <v>88</v>
      </c>
      <c r="AO23" s="158">
        <v>4</v>
      </c>
      <c r="AP23" s="159" t="s">
        <v>4568</v>
      </c>
      <c r="AQ23" s="154" t="s">
        <v>4504</v>
      </c>
      <c r="AR23" s="154" t="s">
        <v>4547</v>
      </c>
      <c r="AS23" s="154" t="s">
        <v>4513</v>
      </c>
      <c r="AT23" s="154" t="s">
        <v>4528</v>
      </c>
      <c r="AU23" s="154"/>
      <c r="AX23" s="2">
        <v>0.16</v>
      </c>
      <c r="AY23" s="2">
        <v>0</v>
      </c>
      <c r="AZ23" s="2">
        <v>-465.25536803595298</v>
      </c>
      <c r="BA23" s="2" t="s">
        <v>14</v>
      </c>
      <c r="BB23" s="2" t="s">
        <v>2357</v>
      </c>
      <c r="BC23" t="s">
        <v>5195</v>
      </c>
      <c r="BD23" t="s">
        <v>5197</v>
      </c>
      <c r="BE23" s="78" t="s">
        <v>10198</v>
      </c>
      <c r="BF23" s="78"/>
      <c r="BG23" s="2" t="s">
        <v>2095</v>
      </c>
      <c r="BH23" s="2">
        <v>16</v>
      </c>
      <c r="BI23" s="2">
        <v>0.16</v>
      </c>
      <c r="BJ23" s="2">
        <v>5.1602574492917601E-2</v>
      </c>
      <c r="BK23" s="38" t="s">
        <v>283</v>
      </c>
      <c r="BL23" s="2"/>
    </row>
    <row r="24" spans="1:64">
      <c r="A24">
        <v>0.27</v>
      </c>
      <c r="B24">
        <v>0</v>
      </c>
      <c r="C24">
        <v>-97.689881751515301</v>
      </c>
      <c r="D24" t="s">
        <v>10</v>
      </c>
      <c r="E24" t="s">
        <v>2239</v>
      </c>
      <c r="F24" s="7" t="s">
        <v>5196</v>
      </c>
      <c r="G24" s="7" t="s">
        <v>5197</v>
      </c>
      <c r="H24" t="s">
        <v>10171</v>
      </c>
      <c r="J24" s="159" t="s">
        <v>4778</v>
      </c>
      <c r="K24" t="s">
        <v>2095</v>
      </c>
      <c r="L24">
        <v>7</v>
      </c>
      <c r="M24">
        <v>0.27</v>
      </c>
      <c r="N24">
        <v>7.4945594572426805E-2</v>
      </c>
      <c r="O24" s="6" t="s">
        <v>2240</v>
      </c>
      <c r="P24" s="159"/>
      <c r="Q24" s="154"/>
      <c r="R24" s="153" t="s">
        <v>4568</v>
      </c>
      <c r="S24" s="153" t="s">
        <v>4546</v>
      </c>
      <c r="T24" s="153" t="s">
        <v>4448</v>
      </c>
      <c r="U24" s="153" t="s">
        <v>4476</v>
      </c>
      <c r="V24" s="153" t="s">
        <v>4448</v>
      </c>
      <c r="W24" s="153"/>
      <c r="Y24">
        <f>1-0.76</f>
        <v>0.24</v>
      </c>
      <c r="Z24">
        <v>0</v>
      </c>
      <c r="AA24">
        <v>-53.435660782346901</v>
      </c>
      <c r="AB24" t="s">
        <v>13</v>
      </c>
      <c r="AC24" t="s">
        <v>2114</v>
      </c>
      <c r="AD24" s="7" t="s">
        <v>5195</v>
      </c>
      <c r="AE24" s="7" t="s">
        <v>5197</v>
      </c>
      <c r="AF24" t="s">
        <v>10179</v>
      </c>
      <c r="AG24" s="18" t="s">
        <v>10354</v>
      </c>
      <c r="AH24" s="159"/>
      <c r="AI24" t="s">
        <v>2095</v>
      </c>
      <c r="AJ24">
        <v>7</v>
      </c>
      <c r="AK24">
        <v>0.76</v>
      </c>
      <c r="AL24" s="6" t="s">
        <v>248</v>
      </c>
      <c r="AM24" s="6" t="s">
        <v>249</v>
      </c>
      <c r="AN24" s="159"/>
      <c r="AO24" s="159"/>
      <c r="AP24" s="159"/>
      <c r="AQ24" s="154"/>
      <c r="AR24" s="154"/>
      <c r="AS24" s="154"/>
      <c r="AT24" s="154"/>
      <c r="AU24" s="154"/>
    </row>
    <row r="25" spans="1:64">
      <c r="A25">
        <v>0.37</v>
      </c>
      <c r="B25">
        <v>0</v>
      </c>
      <c r="C25">
        <v>-513.11586567269399</v>
      </c>
      <c r="D25" t="s">
        <v>14</v>
      </c>
      <c r="E25" t="s">
        <v>2239</v>
      </c>
      <c r="F25" s="7" t="s">
        <v>5196</v>
      </c>
      <c r="G25" s="7" t="s">
        <v>5197</v>
      </c>
      <c r="H25" t="s">
        <v>10171</v>
      </c>
      <c r="J25" s="159"/>
      <c r="K25" t="s">
        <v>2095</v>
      </c>
      <c r="L25">
        <v>16</v>
      </c>
      <c r="M25">
        <v>0.37</v>
      </c>
      <c r="N25" s="6" t="s">
        <v>137</v>
      </c>
      <c r="O25" s="6" t="s">
        <v>138</v>
      </c>
      <c r="P25" s="159"/>
      <c r="Q25" s="154"/>
      <c r="R25" s="154"/>
      <c r="S25" s="154"/>
      <c r="T25" s="154"/>
      <c r="U25" s="154"/>
      <c r="V25" s="154"/>
      <c r="W25" s="154"/>
      <c r="Y25">
        <f>1-0.59</f>
        <v>0.41000000000000003</v>
      </c>
      <c r="Z25">
        <v>0</v>
      </c>
      <c r="AA25">
        <v>-616.94777609524397</v>
      </c>
      <c r="AB25" t="s">
        <v>14</v>
      </c>
      <c r="AC25" t="s">
        <v>2114</v>
      </c>
      <c r="AD25" s="7" t="s">
        <v>5195</v>
      </c>
      <c r="AE25" s="7" t="s">
        <v>5197</v>
      </c>
      <c r="AF25" t="s">
        <v>10179</v>
      </c>
      <c r="AG25" s="18" t="s">
        <v>10354</v>
      </c>
      <c r="AH25" s="159"/>
      <c r="AI25" t="s">
        <v>2095</v>
      </c>
      <c r="AJ25">
        <v>16</v>
      </c>
      <c r="AK25">
        <v>0.59</v>
      </c>
      <c r="AL25" s="6" t="s">
        <v>426</v>
      </c>
      <c r="AM25" s="6" t="s">
        <v>427</v>
      </c>
      <c r="AN25" s="159"/>
      <c r="AO25" s="159"/>
      <c r="AP25" s="160"/>
      <c r="AQ25" s="155"/>
      <c r="AR25" s="155"/>
      <c r="AS25" s="155"/>
      <c r="AT25" s="155"/>
      <c r="AU25" s="155"/>
    </row>
    <row r="26" spans="1:64">
      <c r="A26" s="9">
        <v>7.0000000000000007E-2</v>
      </c>
      <c r="B26" s="9">
        <v>0</v>
      </c>
      <c r="C26" s="9">
        <v>-76.739649489962403</v>
      </c>
      <c r="D26" s="9" t="s">
        <v>10</v>
      </c>
      <c r="E26" s="9" t="s">
        <v>2267</v>
      </c>
      <c r="F26" s="72" t="s">
        <v>5198</v>
      </c>
      <c r="G26" s="72" t="s">
        <v>5196</v>
      </c>
      <c r="H26" s="9" t="s">
        <v>10172</v>
      </c>
      <c r="I26" s="9"/>
      <c r="J26" s="168" t="s">
        <v>4779</v>
      </c>
      <c r="K26" s="9" t="s">
        <v>2095</v>
      </c>
      <c r="L26" s="9">
        <v>5</v>
      </c>
      <c r="M26" s="9">
        <v>7.0000000000000007E-2</v>
      </c>
      <c r="N26" s="9">
        <v>5.4526237774235398E-3</v>
      </c>
      <c r="O26" s="10" t="s">
        <v>389</v>
      </c>
      <c r="P26" s="159"/>
      <c r="Q26" s="154"/>
      <c r="R26" s="162" t="s">
        <v>4552</v>
      </c>
      <c r="S26" s="153" t="s">
        <v>4448</v>
      </c>
      <c r="T26" s="153" t="s">
        <v>4448</v>
      </c>
      <c r="U26" s="153" t="s">
        <v>4448</v>
      </c>
      <c r="V26" s="153" t="s">
        <v>4448</v>
      </c>
      <c r="W26" s="153"/>
      <c r="Y26" s="9">
        <v>0.85</v>
      </c>
      <c r="Z26" s="9">
        <v>0</v>
      </c>
      <c r="AA26" s="9">
        <v>-70.141806817649694</v>
      </c>
      <c r="AB26" s="9" t="s">
        <v>10</v>
      </c>
      <c r="AC26" s="9" t="s">
        <v>2244</v>
      </c>
      <c r="AD26" s="72" t="s">
        <v>5197</v>
      </c>
      <c r="AE26" s="72" t="s">
        <v>10372</v>
      </c>
      <c r="AF26" s="9" t="s">
        <v>10188</v>
      </c>
      <c r="AG26" s="9"/>
      <c r="AH26" s="168" t="s">
        <v>4799</v>
      </c>
      <c r="AI26" s="9" t="s">
        <v>2095</v>
      </c>
      <c r="AJ26" s="9">
        <v>5</v>
      </c>
      <c r="AK26" s="9">
        <v>0.85</v>
      </c>
      <c r="AL26" s="10" t="s">
        <v>2245</v>
      </c>
      <c r="AM26" s="10" t="s">
        <v>2246</v>
      </c>
      <c r="AN26" s="159"/>
      <c r="AO26" s="159"/>
      <c r="AP26" s="186" t="s">
        <v>4536</v>
      </c>
      <c r="AQ26" s="153" t="s">
        <v>4439</v>
      </c>
      <c r="AR26" s="153" t="s">
        <v>4439</v>
      </c>
      <c r="AS26" s="153" t="s">
        <v>4474</v>
      </c>
      <c r="AT26" s="153" t="s">
        <v>4551</v>
      </c>
      <c r="AU26" s="153"/>
    </row>
    <row r="27" spans="1:64">
      <c r="A27" s="9">
        <v>0.81</v>
      </c>
      <c r="B27" s="9">
        <v>0</v>
      </c>
      <c r="C27" s="9">
        <v>-574.48118984286396</v>
      </c>
      <c r="D27" s="9" t="s">
        <v>14</v>
      </c>
      <c r="E27" s="9" t="s">
        <v>2267</v>
      </c>
      <c r="F27" s="72" t="s">
        <v>5198</v>
      </c>
      <c r="G27" s="72" t="s">
        <v>5196</v>
      </c>
      <c r="H27" s="9" t="s">
        <v>10172</v>
      </c>
      <c r="I27" s="9"/>
      <c r="J27" s="168"/>
      <c r="K27" s="9" t="s">
        <v>2095</v>
      </c>
      <c r="L27" s="9">
        <v>16</v>
      </c>
      <c r="M27" s="9">
        <v>0.81</v>
      </c>
      <c r="N27" s="10" t="s">
        <v>525</v>
      </c>
      <c r="O27" s="10" t="s">
        <v>526</v>
      </c>
      <c r="P27" s="159"/>
      <c r="Q27" s="154"/>
      <c r="R27" s="163"/>
      <c r="S27" s="154"/>
      <c r="T27" s="154"/>
      <c r="U27" s="154"/>
      <c r="V27" s="154"/>
      <c r="W27" s="154"/>
      <c r="Y27" s="9">
        <v>0.45</v>
      </c>
      <c r="Z27" s="9">
        <v>0</v>
      </c>
      <c r="AA27" s="9">
        <v>-107.117287835364</v>
      </c>
      <c r="AB27" s="9" t="s">
        <v>13</v>
      </c>
      <c r="AC27" s="9" t="s">
        <v>2244</v>
      </c>
      <c r="AD27" s="72" t="s">
        <v>5197</v>
      </c>
      <c r="AE27" s="72" t="s">
        <v>10372</v>
      </c>
      <c r="AF27" s="9" t="s">
        <v>10188</v>
      </c>
      <c r="AG27" s="9"/>
      <c r="AH27" s="168"/>
      <c r="AI27" s="9" t="s">
        <v>2095</v>
      </c>
      <c r="AJ27" s="9">
        <v>7</v>
      </c>
      <c r="AK27" s="9">
        <v>0.45</v>
      </c>
      <c r="AL27" s="10" t="s">
        <v>1227</v>
      </c>
      <c r="AM27" s="10" t="s">
        <v>1228</v>
      </c>
      <c r="AN27" s="159"/>
      <c r="AO27" s="159"/>
      <c r="AP27" s="159"/>
      <c r="AQ27" s="154"/>
      <c r="AR27" s="154"/>
      <c r="AS27" s="154"/>
      <c r="AT27" s="154"/>
      <c r="AU27" s="154"/>
    </row>
    <row r="28" spans="1:64">
      <c r="A28" s="6">
        <v>0.41</v>
      </c>
      <c r="B28">
        <v>0</v>
      </c>
      <c r="C28">
        <v>-68.8873672728473</v>
      </c>
      <c r="D28" t="s">
        <v>10</v>
      </c>
      <c r="E28" t="s">
        <v>2300</v>
      </c>
      <c r="F28" s="7" t="s">
        <v>5196</v>
      </c>
      <c r="G28" s="7" t="s">
        <v>10362</v>
      </c>
      <c r="H28" t="s">
        <v>10173</v>
      </c>
      <c r="J28" s="159" t="s">
        <v>4780</v>
      </c>
      <c r="K28" t="s">
        <v>2095</v>
      </c>
      <c r="L28">
        <v>5</v>
      </c>
      <c r="M28" s="6">
        <v>0.41</v>
      </c>
      <c r="N28" s="6" t="s">
        <v>1423</v>
      </c>
      <c r="O28" s="6" t="s">
        <v>1424</v>
      </c>
      <c r="P28" s="159"/>
      <c r="Q28" s="154"/>
      <c r="R28" s="153" t="s">
        <v>4568</v>
      </c>
      <c r="S28" s="153" t="s">
        <v>4448</v>
      </c>
      <c r="T28" s="153" t="s">
        <v>4448</v>
      </c>
      <c r="U28" s="153" t="s">
        <v>4448</v>
      </c>
      <c r="V28" s="153" t="s">
        <v>4448</v>
      </c>
      <c r="W28" s="153"/>
      <c r="Y28" s="9">
        <v>0.77</v>
      </c>
      <c r="Z28" s="9">
        <v>0</v>
      </c>
      <c r="AA28" s="9">
        <v>-732.10180327283001</v>
      </c>
      <c r="AB28" s="9" t="s">
        <v>14</v>
      </c>
      <c r="AC28" s="9" t="s">
        <v>2244</v>
      </c>
      <c r="AD28" s="72" t="s">
        <v>5197</v>
      </c>
      <c r="AE28" s="72" t="s">
        <v>10372</v>
      </c>
      <c r="AF28" s="9" t="s">
        <v>10188</v>
      </c>
      <c r="AG28" s="9"/>
      <c r="AH28" s="168"/>
      <c r="AI28" s="9" t="s">
        <v>2095</v>
      </c>
      <c r="AJ28" s="9">
        <v>16</v>
      </c>
      <c r="AK28" s="9">
        <v>0.77</v>
      </c>
      <c r="AL28" s="10" t="s">
        <v>506</v>
      </c>
      <c r="AM28" s="10" t="s">
        <v>507</v>
      </c>
      <c r="AN28" s="159"/>
      <c r="AO28" s="159"/>
      <c r="AP28" s="159"/>
      <c r="AQ28" s="154"/>
      <c r="AR28" s="154"/>
      <c r="AS28" s="154"/>
      <c r="AT28" s="154"/>
      <c r="AU28" s="154"/>
    </row>
    <row r="29" spans="1:64">
      <c r="A29">
        <v>0.65</v>
      </c>
      <c r="B29">
        <v>0</v>
      </c>
      <c r="C29">
        <v>-615.60561961791905</v>
      </c>
      <c r="D29" t="s">
        <v>14</v>
      </c>
      <c r="E29" t="s">
        <v>2300</v>
      </c>
      <c r="F29" s="7" t="s">
        <v>5196</v>
      </c>
      <c r="G29" s="7" t="s">
        <v>10362</v>
      </c>
      <c r="H29" t="s">
        <v>10173</v>
      </c>
      <c r="J29" s="159"/>
      <c r="K29" t="s">
        <v>2095</v>
      </c>
      <c r="L29">
        <v>16</v>
      </c>
      <c r="M29">
        <v>0.65</v>
      </c>
      <c r="N29" s="6" t="s">
        <v>470</v>
      </c>
      <c r="O29" s="6" t="s">
        <v>471</v>
      </c>
      <c r="P29" s="159"/>
      <c r="Q29" s="154"/>
      <c r="R29" s="154"/>
      <c r="S29" s="154"/>
      <c r="T29" s="154"/>
      <c r="U29" s="154"/>
      <c r="V29" s="154"/>
      <c r="W29" s="154"/>
      <c r="Y29" s="6">
        <v>0.83</v>
      </c>
      <c r="Z29">
        <v>0</v>
      </c>
      <c r="AA29">
        <v>-116.24109380127901</v>
      </c>
      <c r="AB29" t="s">
        <v>10</v>
      </c>
      <c r="AC29" t="s">
        <v>2287</v>
      </c>
      <c r="AD29" s="7" t="s">
        <v>5198</v>
      </c>
      <c r="AE29" s="7" t="s">
        <v>5195</v>
      </c>
      <c r="AF29" t="s">
        <v>10190</v>
      </c>
      <c r="AH29" s="159" t="s">
        <v>4801</v>
      </c>
      <c r="AI29" t="s">
        <v>2095</v>
      </c>
      <c r="AJ29">
        <v>7</v>
      </c>
      <c r="AK29" s="6" t="s">
        <v>488</v>
      </c>
      <c r="AL29" s="6" t="s">
        <v>2288</v>
      </c>
      <c r="AM29" s="6" t="s">
        <v>2289</v>
      </c>
      <c r="AN29" s="159"/>
      <c r="AO29" s="159"/>
      <c r="AP29" s="159" t="s">
        <v>4568</v>
      </c>
      <c r="AQ29" s="153" t="s">
        <v>4439</v>
      </c>
      <c r="AR29" s="153" t="s">
        <v>4547</v>
      </c>
      <c r="AS29" s="153" t="s">
        <v>4439</v>
      </c>
      <c r="AT29" s="153" t="s">
        <v>4465</v>
      </c>
      <c r="AU29" s="153"/>
    </row>
    <row r="30" spans="1:64">
      <c r="A30">
        <v>7.0000000000000007E-2</v>
      </c>
      <c r="B30">
        <v>0</v>
      </c>
      <c r="C30">
        <v>-38.5067863587864</v>
      </c>
      <c r="D30" t="s">
        <v>10</v>
      </c>
      <c r="E30" t="s">
        <v>2325</v>
      </c>
      <c r="F30" s="7" t="s">
        <v>5195</v>
      </c>
      <c r="G30" s="7" t="s">
        <v>5197</v>
      </c>
      <c r="H30" t="s">
        <v>10051</v>
      </c>
      <c r="J30" s="159" t="s">
        <v>4781</v>
      </c>
      <c r="K30" t="s">
        <v>2095</v>
      </c>
      <c r="L30">
        <v>6</v>
      </c>
      <c r="M30">
        <v>7.0000000000000007E-2</v>
      </c>
      <c r="N30">
        <v>6.3652686117132004E-3</v>
      </c>
      <c r="O30" s="6" t="s">
        <v>338</v>
      </c>
      <c r="P30" s="159"/>
      <c r="Q30" s="154"/>
      <c r="R30" s="153" t="s">
        <v>4568</v>
      </c>
      <c r="S30" s="153" t="s">
        <v>4448</v>
      </c>
      <c r="T30" s="153" t="s">
        <v>4448</v>
      </c>
      <c r="U30" s="153" t="s">
        <v>4448</v>
      </c>
      <c r="V30" s="153" t="s">
        <v>4448</v>
      </c>
      <c r="W30" s="153"/>
      <c r="Y30">
        <v>0.77</v>
      </c>
      <c r="Z30">
        <v>0</v>
      </c>
      <c r="AA30">
        <v>-80.376911432139394</v>
      </c>
      <c r="AB30" t="s">
        <v>13</v>
      </c>
      <c r="AC30" t="s">
        <v>2287</v>
      </c>
      <c r="AD30" s="7" t="s">
        <v>5198</v>
      </c>
      <c r="AE30" s="7" t="s">
        <v>5195</v>
      </c>
      <c r="AF30" t="s">
        <v>10190</v>
      </c>
      <c r="AH30" s="159"/>
      <c r="AI30" t="s">
        <v>2095</v>
      </c>
      <c r="AJ30">
        <v>7</v>
      </c>
      <c r="AK30">
        <v>0.77</v>
      </c>
      <c r="AL30" s="6" t="s">
        <v>2290</v>
      </c>
      <c r="AM30">
        <v>0.94248096288108696</v>
      </c>
      <c r="AN30" s="159"/>
      <c r="AO30" s="159"/>
      <c r="AP30" s="159"/>
      <c r="AQ30" s="154"/>
      <c r="AR30" s="154"/>
      <c r="AS30" s="154"/>
      <c r="AT30" s="154"/>
      <c r="AU30" s="154"/>
    </row>
    <row r="31" spans="1:64">
      <c r="A31">
        <v>0.48</v>
      </c>
      <c r="B31">
        <v>0</v>
      </c>
      <c r="C31">
        <v>-690.98898239125003</v>
      </c>
      <c r="D31" t="s">
        <v>14</v>
      </c>
      <c r="E31" t="s">
        <v>2325</v>
      </c>
      <c r="F31" s="7" t="s">
        <v>5195</v>
      </c>
      <c r="G31" s="7" t="s">
        <v>5197</v>
      </c>
      <c r="H31" t="s">
        <v>10051</v>
      </c>
      <c r="J31" s="159"/>
      <c r="K31" t="s">
        <v>2095</v>
      </c>
      <c r="L31">
        <v>16</v>
      </c>
      <c r="M31">
        <v>0.48</v>
      </c>
      <c r="N31" s="6" t="s">
        <v>510</v>
      </c>
      <c r="O31" s="6" t="s">
        <v>511</v>
      </c>
      <c r="P31" s="159"/>
      <c r="Q31" s="154"/>
      <c r="R31" s="154"/>
      <c r="S31" s="154"/>
      <c r="T31" s="154"/>
      <c r="U31" s="154"/>
      <c r="V31" s="154"/>
      <c r="W31" s="154"/>
      <c r="Y31">
        <v>1</v>
      </c>
      <c r="Z31">
        <v>0</v>
      </c>
      <c r="AA31">
        <v>-100.289158477054</v>
      </c>
      <c r="AB31" t="s">
        <v>14</v>
      </c>
      <c r="AC31" t="s">
        <v>2287</v>
      </c>
      <c r="AD31" s="7" t="s">
        <v>5198</v>
      </c>
      <c r="AE31" s="7" t="s">
        <v>5195</v>
      </c>
      <c r="AF31" t="s">
        <v>10190</v>
      </c>
      <c r="AH31" s="159"/>
      <c r="AI31" t="s">
        <v>2095</v>
      </c>
      <c r="AJ31">
        <v>16</v>
      </c>
      <c r="AK31">
        <v>1</v>
      </c>
      <c r="AL31" s="6" t="s">
        <v>149</v>
      </c>
      <c r="AM31">
        <v>1</v>
      </c>
      <c r="AN31" s="159"/>
      <c r="AO31" s="159"/>
      <c r="AP31" s="160"/>
      <c r="AQ31" s="154"/>
      <c r="AR31" s="154"/>
      <c r="AS31" s="154"/>
      <c r="AT31" s="154"/>
      <c r="AU31" s="154"/>
    </row>
    <row r="32" spans="1:64">
      <c r="A32">
        <v>0.38</v>
      </c>
      <c r="B32">
        <v>0</v>
      </c>
      <c r="C32">
        <v>-86.694705506212003</v>
      </c>
      <c r="D32" t="s">
        <v>10</v>
      </c>
      <c r="E32" t="s">
        <v>2342</v>
      </c>
      <c r="F32" s="7" t="s">
        <v>5198</v>
      </c>
      <c r="G32" s="7" t="s">
        <v>5196</v>
      </c>
      <c r="H32" t="s">
        <v>10174</v>
      </c>
      <c r="J32" s="159" t="s">
        <v>4782</v>
      </c>
      <c r="K32" t="s">
        <v>2095</v>
      </c>
      <c r="L32">
        <v>6</v>
      </c>
      <c r="M32">
        <v>0.38</v>
      </c>
      <c r="N32" s="6" t="s">
        <v>2343</v>
      </c>
      <c r="O32" s="6" t="s">
        <v>2344</v>
      </c>
      <c r="P32" s="159"/>
      <c r="Q32" s="154"/>
      <c r="R32" s="153" t="s">
        <v>4568</v>
      </c>
      <c r="S32" s="153" t="s">
        <v>4448</v>
      </c>
      <c r="T32" s="153" t="s">
        <v>4448</v>
      </c>
      <c r="U32" s="153" t="s">
        <v>4448</v>
      </c>
      <c r="V32" s="153" t="s">
        <v>4448</v>
      </c>
      <c r="W32" s="153"/>
      <c r="Y32" s="9">
        <v>1</v>
      </c>
      <c r="Z32" s="9">
        <v>0</v>
      </c>
      <c r="AA32" s="9">
        <v>-29.979718352833899</v>
      </c>
      <c r="AB32" s="9" t="s">
        <v>10</v>
      </c>
      <c r="AC32" s="9" t="s">
        <v>2363</v>
      </c>
      <c r="AD32" s="72" t="s">
        <v>5198</v>
      </c>
      <c r="AE32" s="72" t="s">
        <v>10365</v>
      </c>
      <c r="AF32" s="9" t="s">
        <v>10191</v>
      </c>
      <c r="AG32" s="9"/>
      <c r="AH32" s="168" t="s">
        <v>4802</v>
      </c>
      <c r="AI32" s="9" t="s">
        <v>2095</v>
      </c>
      <c r="AJ32" s="9">
        <v>6</v>
      </c>
      <c r="AK32" s="9">
        <v>1</v>
      </c>
      <c r="AL32" s="10" t="s">
        <v>342</v>
      </c>
      <c r="AM32" s="9">
        <v>1</v>
      </c>
      <c r="AN32" s="159"/>
      <c r="AO32" s="159"/>
      <c r="AP32" s="186" t="s">
        <v>4554</v>
      </c>
      <c r="AQ32" s="153" t="s">
        <v>4439</v>
      </c>
      <c r="AR32" s="153" t="s">
        <v>4534</v>
      </c>
      <c r="AS32" s="153" t="s">
        <v>4467</v>
      </c>
      <c r="AT32" s="153" t="s">
        <v>4468</v>
      </c>
      <c r="AU32" s="153"/>
    </row>
    <row r="33" spans="1:47">
      <c r="A33">
        <v>0.5</v>
      </c>
      <c r="B33">
        <v>0</v>
      </c>
      <c r="C33">
        <v>-628.78902703711503</v>
      </c>
      <c r="D33" t="s">
        <v>14</v>
      </c>
      <c r="E33" t="s">
        <v>2342</v>
      </c>
      <c r="F33" s="7" t="s">
        <v>5198</v>
      </c>
      <c r="G33" s="7" t="s">
        <v>5196</v>
      </c>
      <c r="H33" t="s">
        <v>10174</v>
      </c>
      <c r="J33" s="159"/>
      <c r="K33" t="s">
        <v>2095</v>
      </c>
      <c r="L33">
        <v>16</v>
      </c>
      <c r="M33">
        <v>0.5</v>
      </c>
      <c r="N33" s="6" t="s">
        <v>188</v>
      </c>
      <c r="O33" s="6" t="s">
        <v>189</v>
      </c>
      <c r="P33" s="160"/>
      <c r="Q33" s="155"/>
      <c r="R33" s="154"/>
      <c r="S33" s="154"/>
      <c r="T33" s="154"/>
      <c r="U33" s="154"/>
      <c r="V33" s="154"/>
      <c r="W33" s="154"/>
      <c r="Y33" s="9">
        <v>0.36</v>
      </c>
      <c r="Z33" s="9">
        <v>0</v>
      </c>
      <c r="AA33" s="9">
        <v>-42.385457712967998</v>
      </c>
      <c r="AB33" s="9" t="s">
        <v>13</v>
      </c>
      <c r="AC33" s="9" t="s">
        <v>2363</v>
      </c>
      <c r="AD33" s="72" t="s">
        <v>5198</v>
      </c>
      <c r="AE33" s="72" t="s">
        <v>10365</v>
      </c>
      <c r="AF33" s="9" t="s">
        <v>10191</v>
      </c>
      <c r="AG33" s="9"/>
      <c r="AH33" s="168"/>
      <c r="AI33" s="9" t="s">
        <v>2095</v>
      </c>
      <c r="AJ33" s="9">
        <v>6</v>
      </c>
      <c r="AK33" s="9">
        <v>0.36</v>
      </c>
      <c r="AL33" s="10" t="s">
        <v>1371</v>
      </c>
      <c r="AM33" s="10" t="s">
        <v>1372</v>
      </c>
      <c r="AN33" s="159"/>
      <c r="AO33" s="159"/>
      <c r="AP33" s="159"/>
      <c r="AQ33" s="154"/>
      <c r="AR33" s="154"/>
      <c r="AS33" s="154"/>
      <c r="AT33" s="154"/>
      <c r="AU33" s="154"/>
    </row>
    <row r="34" spans="1:47">
      <c r="A34" s="3"/>
      <c r="B34" s="3"/>
      <c r="C34" s="3"/>
      <c r="D34" s="3"/>
      <c r="E34" s="3"/>
      <c r="F34" s="73"/>
      <c r="G34" s="73"/>
      <c r="H34" s="3"/>
      <c r="I34" s="3"/>
      <c r="J34" s="3"/>
      <c r="K34" s="3"/>
      <c r="L34" s="3"/>
      <c r="M34" s="3"/>
      <c r="N34" s="3"/>
      <c r="O34" s="27"/>
      <c r="P34" s="29"/>
      <c r="Q34" s="37"/>
      <c r="R34" s="3"/>
      <c r="S34" s="3"/>
      <c r="T34" s="3"/>
      <c r="U34" s="3"/>
      <c r="V34" s="8"/>
      <c r="W34" s="8"/>
      <c r="Y34" s="9">
        <v>0.43</v>
      </c>
      <c r="Z34" s="9">
        <v>0</v>
      </c>
      <c r="AA34" s="9">
        <v>-397.243223431768</v>
      </c>
      <c r="AB34" s="9" t="s">
        <v>14</v>
      </c>
      <c r="AC34" s="9" t="s">
        <v>2363</v>
      </c>
      <c r="AD34" s="72" t="s">
        <v>5198</v>
      </c>
      <c r="AE34" s="72" t="s">
        <v>10365</v>
      </c>
      <c r="AF34" s="9" t="s">
        <v>10191</v>
      </c>
      <c r="AG34" s="9"/>
      <c r="AH34" s="175"/>
      <c r="AI34" s="9" t="s">
        <v>2095</v>
      </c>
      <c r="AJ34" s="9">
        <v>16</v>
      </c>
      <c r="AK34" s="9">
        <v>0.43</v>
      </c>
      <c r="AL34" s="10" t="s">
        <v>459</v>
      </c>
      <c r="AM34" s="10" t="s">
        <v>460</v>
      </c>
      <c r="AN34" s="160"/>
      <c r="AO34" s="160"/>
      <c r="AP34" s="159"/>
      <c r="AQ34" s="154"/>
      <c r="AR34" s="154"/>
      <c r="AS34" s="154"/>
      <c r="AT34" s="154"/>
      <c r="AU34" s="154"/>
    </row>
    <row r="35" spans="1:47" ht="17" customHeight="1">
      <c r="A35" s="9">
        <v>0.12</v>
      </c>
      <c r="B35" s="9">
        <v>0</v>
      </c>
      <c r="C35" s="9">
        <v>-32.188139085234603</v>
      </c>
      <c r="D35" s="9" t="s">
        <v>13</v>
      </c>
      <c r="E35" s="9" t="s">
        <v>2179</v>
      </c>
      <c r="F35" s="72" t="s">
        <v>5197</v>
      </c>
      <c r="G35" s="72" t="s">
        <v>10358</v>
      </c>
      <c r="H35" s="9" t="s">
        <v>10176</v>
      </c>
      <c r="I35" s="9"/>
      <c r="J35" s="168" t="s">
        <v>4785</v>
      </c>
      <c r="K35" s="9" t="s">
        <v>2095</v>
      </c>
      <c r="L35" s="9">
        <v>5</v>
      </c>
      <c r="M35" s="9">
        <v>0.12</v>
      </c>
      <c r="N35" s="10" t="s">
        <v>502</v>
      </c>
      <c r="O35" s="10" t="s">
        <v>503</v>
      </c>
      <c r="P35" s="158" t="s">
        <v>84</v>
      </c>
      <c r="Q35" s="153">
        <v>5</v>
      </c>
      <c r="R35" s="162" t="s">
        <v>4537</v>
      </c>
      <c r="S35" s="153" t="s">
        <v>4448</v>
      </c>
      <c r="T35" s="153" t="s">
        <v>4448</v>
      </c>
      <c r="U35" s="153" t="s">
        <v>4448</v>
      </c>
      <c r="V35" s="153" t="s">
        <v>4448</v>
      </c>
      <c r="W35" s="153"/>
      <c r="Y35" s="3"/>
      <c r="Z35" s="3"/>
      <c r="AA35" s="3"/>
      <c r="AB35" s="3"/>
      <c r="AC35" s="3"/>
      <c r="AD35" s="73"/>
      <c r="AE35" s="73"/>
      <c r="AF35" s="3"/>
      <c r="AG35" s="3"/>
      <c r="AH35" s="3"/>
      <c r="AI35" s="3"/>
      <c r="AJ35" s="3"/>
      <c r="AK35" s="3"/>
      <c r="AL35" s="3"/>
      <c r="AM35" s="27"/>
      <c r="AN35" s="37"/>
      <c r="AO35" s="37"/>
      <c r="AP35" s="29"/>
      <c r="AQ35" s="3"/>
      <c r="AR35" s="3"/>
      <c r="AS35" s="3"/>
      <c r="AT35" s="8"/>
      <c r="AU35" s="8"/>
    </row>
    <row r="36" spans="1:47">
      <c r="A36" s="9">
        <v>0.5</v>
      </c>
      <c r="B36" s="9">
        <v>0</v>
      </c>
      <c r="C36" s="9">
        <v>-691.59195944054397</v>
      </c>
      <c r="D36" s="9" t="s">
        <v>14</v>
      </c>
      <c r="E36" s="9" t="s">
        <v>2179</v>
      </c>
      <c r="F36" s="72" t="s">
        <v>5197</v>
      </c>
      <c r="G36" s="72" t="s">
        <v>10358</v>
      </c>
      <c r="H36" s="9" t="s">
        <v>10176</v>
      </c>
      <c r="I36" s="9"/>
      <c r="J36" s="168"/>
      <c r="K36" s="9" t="s">
        <v>2095</v>
      </c>
      <c r="L36" s="9">
        <v>16</v>
      </c>
      <c r="M36" s="9">
        <v>0.5</v>
      </c>
      <c r="N36" s="10" t="s">
        <v>188</v>
      </c>
      <c r="O36" s="10" t="s">
        <v>189</v>
      </c>
      <c r="P36" s="159"/>
      <c r="Q36" s="154"/>
      <c r="R36" s="163"/>
      <c r="S36" s="154"/>
      <c r="T36" s="154"/>
      <c r="U36" s="154"/>
      <c r="V36" s="154"/>
      <c r="W36" s="154"/>
    </row>
    <row r="37" spans="1:47" ht="16" customHeight="1">
      <c r="A37">
        <v>0.5</v>
      </c>
      <c r="B37">
        <v>0</v>
      </c>
      <c r="C37">
        <v>-43.348570392445801</v>
      </c>
      <c r="D37" t="s">
        <v>13</v>
      </c>
      <c r="E37" t="s">
        <v>2341</v>
      </c>
      <c r="G37" s="7" t="s">
        <v>5195</v>
      </c>
      <c r="H37" t="s">
        <v>10120</v>
      </c>
      <c r="J37" s="159" t="s">
        <v>4786</v>
      </c>
      <c r="K37" t="s">
        <v>2095</v>
      </c>
      <c r="L37">
        <v>5</v>
      </c>
      <c r="M37">
        <v>0.5</v>
      </c>
      <c r="N37" s="6" t="s">
        <v>883</v>
      </c>
      <c r="O37" s="6" t="s">
        <v>884</v>
      </c>
      <c r="P37" s="159"/>
      <c r="Q37" s="154"/>
      <c r="R37" s="153" t="s">
        <v>4568</v>
      </c>
      <c r="S37" s="153" t="s">
        <v>4448</v>
      </c>
      <c r="T37" s="153" t="s">
        <v>4448</v>
      </c>
      <c r="U37" s="153" t="s">
        <v>4448</v>
      </c>
      <c r="V37" s="153" t="s">
        <v>4448</v>
      </c>
      <c r="W37" s="153"/>
    </row>
    <row r="38" spans="1:47" ht="16" customHeight="1">
      <c r="A38">
        <v>0.63</v>
      </c>
      <c r="B38">
        <v>0</v>
      </c>
      <c r="C38">
        <v>-599.25999160082301</v>
      </c>
      <c r="D38" t="s">
        <v>14</v>
      </c>
      <c r="E38" t="s">
        <v>2341</v>
      </c>
      <c r="G38" s="7" t="s">
        <v>5195</v>
      </c>
      <c r="H38" t="s">
        <v>10120</v>
      </c>
      <c r="J38" s="159"/>
      <c r="K38" t="s">
        <v>2095</v>
      </c>
      <c r="L38">
        <v>16</v>
      </c>
      <c r="M38">
        <v>0.63</v>
      </c>
      <c r="N38" s="6" t="s">
        <v>497</v>
      </c>
      <c r="O38" s="6" t="s">
        <v>498</v>
      </c>
      <c r="P38" s="159"/>
      <c r="Q38" s="154"/>
      <c r="R38" s="154"/>
      <c r="S38" s="154"/>
      <c r="T38" s="154"/>
      <c r="U38" s="154"/>
      <c r="V38" s="154"/>
      <c r="W38" s="154"/>
    </row>
    <row r="39" spans="1:47">
      <c r="A39" s="9">
        <v>0</v>
      </c>
      <c r="B39" s="9">
        <v>0</v>
      </c>
      <c r="C39" s="9">
        <v>-16.604990079822301</v>
      </c>
      <c r="D39" s="9" t="s">
        <v>10</v>
      </c>
      <c r="E39" s="9" t="s">
        <v>2190</v>
      </c>
      <c r="F39" s="72" t="s">
        <v>5195</v>
      </c>
      <c r="G39" s="72" t="s">
        <v>5198</v>
      </c>
      <c r="H39" s="9" t="s">
        <v>10167</v>
      </c>
      <c r="I39" s="9"/>
      <c r="J39" s="168" t="s">
        <v>4773</v>
      </c>
      <c r="K39" s="9" t="s">
        <v>2095</v>
      </c>
      <c r="L39" s="9">
        <v>5</v>
      </c>
      <c r="M39" s="9">
        <v>0</v>
      </c>
      <c r="N39" s="10" t="s">
        <v>126</v>
      </c>
      <c r="O39" s="10" t="s">
        <v>127</v>
      </c>
      <c r="P39" s="159"/>
      <c r="Q39" s="154"/>
      <c r="R39" s="162" t="s">
        <v>4537</v>
      </c>
      <c r="S39" s="153" t="s">
        <v>4444</v>
      </c>
      <c r="T39" s="153" t="s">
        <v>4448</v>
      </c>
      <c r="U39" s="153" t="s">
        <v>4544</v>
      </c>
      <c r="V39" s="153" t="s">
        <v>4483</v>
      </c>
      <c r="W39" s="153"/>
    </row>
    <row r="40" spans="1:47">
      <c r="A40" s="9">
        <v>0</v>
      </c>
      <c r="B40" s="9">
        <v>0</v>
      </c>
      <c r="C40" s="9">
        <v>-20.472435469551002</v>
      </c>
      <c r="D40" s="9" t="s">
        <v>13</v>
      </c>
      <c r="E40" s="9" t="s">
        <v>2190</v>
      </c>
      <c r="F40" s="72" t="s">
        <v>5195</v>
      </c>
      <c r="G40" s="72" t="s">
        <v>5198</v>
      </c>
      <c r="H40" s="9" t="s">
        <v>10167</v>
      </c>
      <c r="I40" s="9"/>
      <c r="J40" s="168"/>
      <c r="K40" s="9" t="s">
        <v>2095</v>
      </c>
      <c r="L40" s="9">
        <v>5</v>
      </c>
      <c r="M40" s="9">
        <v>0</v>
      </c>
      <c r="N40" s="10" t="s">
        <v>126</v>
      </c>
      <c r="O40" s="10" t="s">
        <v>127</v>
      </c>
      <c r="P40" s="159"/>
      <c r="Q40" s="154"/>
      <c r="R40" s="162"/>
      <c r="S40" s="154"/>
      <c r="T40" s="154"/>
      <c r="U40" s="154"/>
      <c r="V40" s="154"/>
      <c r="W40" s="154"/>
    </row>
    <row r="41" spans="1:47">
      <c r="A41" s="9">
        <v>0.36</v>
      </c>
      <c r="B41" s="9">
        <v>0</v>
      </c>
      <c r="C41" s="9">
        <v>-453.67799656216999</v>
      </c>
      <c r="D41" s="9" t="s">
        <v>14</v>
      </c>
      <c r="E41" s="9" t="s">
        <v>2190</v>
      </c>
      <c r="F41" s="72" t="s">
        <v>5195</v>
      </c>
      <c r="G41" s="72" t="s">
        <v>5198</v>
      </c>
      <c r="H41" s="9" t="s">
        <v>10167</v>
      </c>
      <c r="I41" s="9"/>
      <c r="J41" s="168"/>
      <c r="K41" s="9" t="s">
        <v>2095</v>
      </c>
      <c r="L41" s="9">
        <v>16</v>
      </c>
      <c r="M41" s="9">
        <v>0.36</v>
      </c>
      <c r="N41" s="10" t="s">
        <v>252</v>
      </c>
      <c r="O41" s="10" t="s">
        <v>253</v>
      </c>
      <c r="P41" s="159"/>
      <c r="Q41" s="154"/>
      <c r="R41" s="162"/>
      <c r="S41" s="155"/>
      <c r="T41" s="155"/>
      <c r="U41" s="155"/>
      <c r="V41" s="155"/>
      <c r="W41" s="155"/>
    </row>
    <row r="42" spans="1:47">
      <c r="A42" s="9">
        <v>7.0000000000000007E-2</v>
      </c>
      <c r="B42" s="9">
        <v>0</v>
      </c>
      <c r="C42" s="9">
        <v>-32.029851623044401</v>
      </c>
      <c r="D42" s="9" t="s">
        <v>13</v>
      </c>
      <c r="E42" s="9" t="s">
        <v>2203</v>
      </c>
      <c r="F42" s="72" t="s">
        <v>5196</v>
      </c>
      <c r="G42" s="72" t="s">
        <v>5198</v>
      </c>
      <c r="H42" s="94" t="s">
        <v>10374</v>
      </c>
      <c r="I42" s="9"/>
      <c r="J42" s="168" t="s">
        <v>4791</v>
      </c>
      <c r="K42" s="9" t="s">
        <v>2095</v>
      </c>
      <c r="L42" s="9">
        <v>5</v>
      </c>
      <c r="M42" s="9">
        <v>7.0000000000000007E-2</v>
      </c>
      <c r="N42" s="9">
        <v>5.4526237774235398E-3</v>
      </c>
      <c r="O42" s="10" t="s">
        <v>389</v>
      </c>
      <c r="P42" s="159"/>
      <c r="Q42" s="154"/>
      <c r="R42" s="162" t="s">
        <v>4537</v>
      </c>
      <c r="S42" s="154" t="s">
        <v>4548</v>
      </c>
      <c r="T42" s="154" t="s">
        <v>4444</v>
      </c>
      <c r="U42" s="154" t="s">
        <v>4448</v>
      </c>
      <c r="V42" s="154" t="s">
        <v>4448</v>
      </c>
    </row>
    <row r="43" spans="1:47">
      <c r="A43" s="9">
        <v>0.55000000000000004</v>
      </c>
      <c r="B43" s="9">
        <v>0</v>
      </c>
      <c r="C43" s="9">
        <v>-623.44471272729902</v>
      </c>
      <c r="D43" s="9" t="s">
        <v>14</v>
      </c>
      <c r="E43" s="9" t="s">
        <v>2203</v>
      </c>
      <c r="F43" s="72" t="s">
        <v>5196</v>
      </c>
      <c r="G43" s="72" t="s">
        <v>5198</v>
      </c>
      <c r="H43" s="94" t="s">
        <v>10374</v>
      </c>
      <c r="I43" s="9"/>
      <c r="J43" s="168"/>
      <c r="K43" s="9" t="s">
        <v>2095</v>
      </c>
      <c r="L43" s="9">
        <v>16</v>
      </c>
      <c r="M43" s="9">
        <v>0.55000000000000004</v>
      </c>
      <c r="N43" s="10" t="s">
        <v>131</v>
      </c>
      <c r="O43" s="10" t="s">
        <v>132</v>
      </c>
      <c r="P43" s="159"/>
      <c r="Q43" s="154"/>
      <c r="R43" s="172"/>
      <c r="S43" s="154"/>
      <c r="T43" s="154"/>
      <c r="U43" s="154"/>
      <c r="V43" s="154"/>
    </row>
    <row r="44" spans="1:47">
      <c r="A44">
        <v>0.27</v>
      </c>
      <c r="B44">
        <v>0</v>
      </c>
      <c r="C44">
        <v>-35.340688604528999</v>
      </c>
      <c r="D44" t="s">
        <v>13</v>
      </c>
      <c r="E44" t="s">
        <v>2351</v>
      </c>
      <c r="F44" s="7" t="s">
        <v>5198</v>
      </c>
      <c r="G44" s="7" t="s">
        <v>5196</v>
      </c>
      <c r="H44" t="s">
        <v>10177</v>
      </c>
      <c r="J44" s="159" t="s">
        <v>4787</v>
      </c>
      <c r="K44" t="s">
        <v>2095</v>
      </c>
      <c r="L44">
        <v>5</v>
      </c>
      <c r="M44">
        <v>0.27</v>
      </c>
      <c r="N44">
        <v>6.0701776889939399E-2</v>
      </c>
      <c r="O44">
        <v>0.67916015691032094</v>
      </c>
      <c r="P44" s="159"/>
      <c r="Q44" s="154"/>
      <c r="R44" s="153" t="s">
        <v>4568</v>
      </c>
      <c r="S44" s="153" t="s">
        <v>4523</v>
      </c>
      <c r="T44" s="153" t="s">
        <v>4472</v>
      </c>
      <c r="U44" s="153" t="s">
        <v>4526</v>
      </c>
      <c r="V44" s="153" t="s">
        <v>4448</v>
      </c>
      <c r="W44" s="153"/>
    </row>
    <row r="45" spans="1:47">
      <c r="A45">
        <v>0.55000000000000004</v>
      </c>
      <c r="B45">
        <v>0</v>
      </c>
      <c r="C45">
        <v>-845.79578528681202</v>
      </c>
      <c r="D45" t="s">
        <v>14</v>
      </c>
      <c r="E45" t="s">
        <v>2351</v>
      </c>
      <c r="F45" s="7" t="s">
        <v>5198</v>
      </c>
      <c r="G45" s="7" t="s">
        <v>5196</v>
      </c>
      <c r="H45" t="s">
        <v>10177</v>
      </c>
      <c r="J45" s="159"/>
      <c r="K45" t="s">
        <v>2095</v>
      </c>
      <c r="L45">
        <v>16</v>
      </c>
      <c r="M45">
        <v>0.55000000000000004</v>
      </c>
      <c r="N45" s="6" t="s">
        <v>131</v>
      </c>
      <c r="O45" s="6" t="s">
        <v>132</v>
      </c>
      <c r="P45" s="160"/>
      <c r="Q45" s="155"/>
      <c r="R45" s="154"/>
      <c r="S45" s="154"/>
      <c r="T45" s="154"/>
      <c r="U45" s="154"/>
      <c r="V45" s="154"/>
      <c r="W45" s="154"/>
    </row>
    <row r="46" spans="1:47">
      <c r="A46" s="3"/>
      <c r="B46" s="3"/>
      <c r="C46" s="3"/>
      <c r="D46" s="3"/>
      <c r="E46" s="3"/>
      <c r="F46" s="73"/>
      <c r="G46" s="73"/>
      <c r="H46" s="3"/>
      <c r="I46" s="3"/>
      <c r="J46" s="3"/>
      <c r="K46" s="3"/>
      <c r="L46" s="3"/>
      <c r="M46" s="3"/>
      <c r="N46" s="3"/>
      <c r="O46" s="27"/>
      <c r="P46" s="29"/>
      <c r="Q46" s="37"/>
      <c r="R46" s="3"/>
      <c r="S46" s="3"/>
      <c r="T46" s="3"/>
      <c r="U46" s="3"/>
      <c r="V46" s="8"/>
      <c r="W46" s="8"/>
    </row>
    <row r="47" spans="1:47">
      <c r="A47" s="6">
        <f>1-0.47</f>
        <v>0.53</v>
      </c>
      <c r="B47">
        <v>0</v>
      </c>
      <c r="C47">
        <v>-108.31714628505399</v>
      </c>
      <c r="D47" t="s">
        <v>10</v>
      </c>
      <c r="E47" t="s">
        <v>2105</v>
      </c>
      <c r="F47" s="7" t="s">
        <v>5197</v>
      </c>
      <c r="G47" s="7" t="s">
        <v>5198</v>
      </c>
      <c r="H47" t="s">
        <v>10187</v>
      </c>
      <c r="I47" s="18" t="s">
        <v>10354</v>
      </c>
      <c r="J47" s="158" t="s">
        <v>4798</v>
      </c>
      <c r="K47" t="s">
        <v>2095</v>
      </c>
      <c r="L47">
        <v>6</v>
      </c>
      <c r="M47" s="6" t="s">
        <v>472</v>
      </c>
      <c r="N47" s="6" t="s">
        <v>2106</v>
      </c>
      <c r="O47" s="6" t="s">
        <v>2107</v>
      </c>
      <c r="P47" s="164" t="s">
        <v>87</v>
      </c>
      <c r="Q47" s="158">
        <v>4</v>
      </c>
      <c r="R47" s="159" t="s">
        <v>4568</v>
      </c>
      <c r="S47" s="153" t="s">
        <v>4448</v>
      </c>
      <c r="T47" s="153" t="s">
        <v>4448</v>
      </c>
      <c r="U47" s="153" t="s">
        <v>4448</v>
      </c>
      <c r="V47" s="153" t="s">
        <v>4448</v>
      </c>
      <c r="W47" s="153"/>
    </row>
    <row r="48" spans="1:47">
      <c r="A48">
        <f>1-0.37</f>
        <v>0.63</v>
      </c>
      <c r="B48">
        <v>0</v>
      </c>
      <c r="C48">
        <v>-61.093337702485201</v>
      </c>
      <c r="D48" t="s">
        <v>13</v>
      </c>
      <c r="E48" t="s">
        <v>2105</v>
      </c>
      <c r="F48" s="7" t="s">
        <v>5197</v>
      </c>
      <c r="G48" s="7" t="s">
        <v>5198</v>
      </c>
      <c r="H48" t="s">
        <v>10187</v>
      </c>
      <c r="I48" s="18" t="s">
        <v>10354</v>
      </c>
      <c r="J48" s="159"/>
      <c r="K48" t="s">
        <v>2095</v>
      </c>
      <c r="L48">
        <v>6</v>
      </c>
      <c r="M48">
        <v>0.37</v>
      </c>
      <c r="N48" s="6" t="s">
        <v>1322</v>
      </c>
      <c r="O48" s="6" t="s">
        <v>1323</v>
      </c>
      <c r="P48" s="165"/>
      <c r="Q48" s="159"/>
      <c r="R48" s="159"/>
      <c r="S48" s="154"/>
      <c r="T48" s="154"/>
      <c r="U48" s="154"/>
      <c r="V48" s="154"/>
      <c r="W48" s="154"/>
    </row>
    <row r="49" spans="1:23">
      <c r="A49">
        <f>1-0.79</f>
        <v>0.20999999999999996</v>
      </c>
      <c r="B49">
        <v>0</v>
      </c>
      <c r="C49">
        <v>-566.63975447718406</v>
      </c>
      <c r="D49" t="s">
        <v>14</v>
      </c>
      <c r="E49" t="s">
        <v>2105</v>
      </c>
      <c r="F49" s="7" t="s">
        <v>5197</v>
      </c>
      <c r="G49" s="7" t="s">
        <v>5198</v>
      </c>
      <c r="H49" t="s">
        <v>10187</v>
      </c>
      <c r="I49" s="18" t="s">
        <v>10354</v>
      </c>
      <c r="J49" s="159"/>
      <c r="K49" t="s">
        <v>2095</v>
      </c>
      <c r="L49">
        <v>16</v>
      </c>
      <c r="M49">
        <v>0.79</v>
      </c>
      <c r="N49" s="6" t="s">
        <v>239</v>
      </c>
      <c r="O49" s="6" t="s">
        <v>240</v>
      </c>
      <c r="P49" s="165"/>
      <c r="Q49" s="159"/>
      <c r="R49" s="160"/>
      <c r="S49" s="154"/>
      <c r="T49" s="154"/>
      <c r="U49" s="154"/>
      <c r="V49" s="154"/>
      <c r="W49" s="154"/>
    </row>
    <row r="50" spans="1:23">
      <c r="A50">
        <f>1-0.49</f>
        <v>0.51</v>
      </c>
      <c r="B50">
        <v>0</v>
      </c>
      <c r="C50">
        <v>-70.854430536085403</v>
      </c>
      <c r="D50" t="s">
        <v>10</v>
      </c>
      <c r="E50" t="s">
        <v>2163</v>
      </c>
      <c r="F50" s="7" t="s">
        <v>5196</v>
      </c>
      <c r="G50" s="7" t="s">
        <v>5198</v>
      </c>
      <c r="H50" t="s">
        <v>10189</v>
      </c>
      <c r="I50" s="18" t="s">
        <v>10354</v>
      </c>
      <c r="J50" s="159" t="s">
        <v>4800</v>
      </c>
      <c r="K50" t="s">
        <v>2095</v>
      </c>
      <c r="L50">
        <v>5</v>
      </c>
      <c r="M50">
        <v>0.49</v>
      </c>
      <c r="N50" s="6" t="s">
        <v>1296</v>
      </c>
      <c r="O50" s="6" t="s">
        <v>1297</v>
      </c>
      <c r="P50" s="165"/>
      <c r="Q50" s="159"/>
      <c r="R50" s="159" t="s">
        <v>4568</v>
      </c>
      <c r="S50" s="153" t="s">
        <v>4448</v>
      </c>
      <c r="T50" s="153" t="s">
        <v>4448</v>
      </c>
      <c r="U50" s="153" t="s">
        <v>4448</v>
      </c>
      <c r="V50" s="153" t="s">
        <v>4448</v>
      </c>
      <c r="W50" s="153"/>
    </row>
    <row r="51" spans="1:23">
      <c r="A51">
        <f>1-0.44</f>
        <v>0.56000000000000005</v>
      </c>
      <c r="B51">
        <v>0</v>
      </c>
      <c r="C51">
        <v>-58.580569948658898</v>
      </c>
      <c r="D51" t="s">
        <v>13</v>
      </c>
      <c r="E51" t="s">
        <v>2163</v>
      </c>
      <c r="F51" s="7" t="s">
        <v>5196</v>
      </c>
      <c r="G51" s="7" t="s">
        <v>5198</v>
      </c>
      <c r="H51" t="s">
        <v>10189</v>
      </c>
      <c r="I51" s="18" t="s">
        <v>10354</v>
      </c>
      <c r="J51" s="159"/>
      <c r="K51" t="s">
        <v>2095</v>
      </c>
      <c r="L51">
        <v>7</v>
      </c>
      <c r="M51">
        <v>0.44</v>
      </c>
      <c r="N51" s="6" t="s">
        <v>1294</v>
      </c>
      <c r="O51" s="6" t="s">
        <v>1295</v>
      </c>
      <c r="P51" s="165"/>
      <c r="Q51" s="159"/>
      <c r="R51" s="159"/>
      <c r="S51" s="154"/>
      <c r="T51" s="154"/>
      <c r="U51" s="154"/>
      <c r="V51" s="154"/>
      <c r="W51" s="154"/>
    </row>
    <row r="52" spans="1:23">
      <c r="A52">
        <f>1-0.72</f>
        <v>0.28000000000000003</v>
      </c>
      <c r="B52">
        <v>0</v>
      </c>
      <c r="C52">
        <v>-505.43891657525</v>
      </c>
      <c r="D52" t="s">
        <v>14</v>
      </c>
      <c r="E52" t="s">
        <v>2163</v>
      </c>
      <c r="F52" s="7" t="s">
        <v>5196</v>
      </c>
      <c r="G52" s="7" t="s">
        <v>5198</v>
      </c>
      <c r="H52" t="s">
        <v>10189</v>
      </c>
      <c r="I52" s="18" t="s">
        <v>10354</v>
      </c>
      <c r="J52" s="159"/>
      <c r="K52" t="s">
        <v>2095</v>
      </c>
      <c r="L52">
        <v>16</v>
      </c>
      <c r="M52">
        <v>0.72</v>
      </c>
      <c r="N52" s="6" t="s">
        <v>467</v>
      </c>
      <c r="O52" s="6" t="s">
        <v>468</v>
      </c>
      <c r="P52" s="165"/>
      <c r="Q52" s="159"/>
      <c r="R52" s="160"/>
      <c r="S52" s="154"/>
      <c r="T52" s="154"/>
      <c r="U52" s="154"/>
      <c r="V52" s="154"/>
      <c r="W52" s="154"/>
    </row>
    <row r="53" spans="1:23">
      <c r="A53" s="9">
        <v>0.53</v>
      </c>
      <c r="B53" s="9">
        <v>0</v>
      </c>
      <c r="C53" s="9">
        <v>-58.339841699558598</v>
      </c>
      <c r="D53" s="9" t="s">
        <v>10</v>
      </c>
      <c r="E53" s="9" t="s">
        <v>2165</v>
      </c>
      <c r="F53" s="72" t="s">
        <v>5196</v>
      </c>
      <c r="G53" s="72" t="s">
        <v>5198</v>
      </c>
      <c r="H53" s="9" t="s">
        <v>10180</v>
      </c>
      <c r="I53" s="9"/>
      <c r="J53" s="168" t="s">
        <v>4790</v>
      </c>
      <c r="K53" s="9" t="s">
        <v>2095</v>
      </c>
      <c r="L53" s="9">
        <v>5</v>
      </c>
      <c r="M53" s="9">
        <v>0.53</v>
      </c>
      <c r="N53" s="10" t="s">
        <v>2166</v>
      </c>
      <c r="O53" s="10" t="s">
        <v>2167</v>
      </c>
      <c r="P53" s="165"/>
      <c r="Q53" s="159"/>
      <c r="R53" s="159" t="s">
        <v>4537</v>
      </c>
      <c r="S53" s="154" t="s">
        <v>4448</v>
      </c>
      <c r="T53" s="154" t="s">
        <v>4448</v>
      </c>
      <c r="U53" s="154" t="s">
        <v>4448</v>
      </c>
      <c r="V53" s="154" t="s">
        <v>4448</v>
      </c>
      <c r="W53" s="154"/>
    </row>
    <row r="54" spans="1:23">
      <c r="A54" s="9">
        <v>0.71</v>
      </c>
      <c r="B54" s="9">
        <v>0</v>
      </c>
      <c r="C54" s="9">
        <v>-39.229384245824697</v>
      </c>
      <c r="D54" s="9" t="s">
        <v>13</v>
      </c>
      <c r="E54" s="9" t="s">
        <v>2165</v>
      </c>
      <c r="F54" s="72" t="s">
        <v>5196</v>
      </c>
      <c r="G54" s="72" t="s">
        <v>5198</v>
      </c>
      <c r="H54" s="9" t="s">
        <v>10180</v>
      </c>
      <c r="I54" s="9"/>
      <c r="J54" s="168"/>
      <c r="K54" s="9" t="s">
        <v>2095</v>
      </c>
      <c r="L54" s="9">
        <v>7</v>
      </c>
      <c r="M54" s="9">
        <v>0.71</v>
      </c>
      <c r="N54" s="10" t="s">
        <v>2115</v>
      </c>
      <c r="O54" s="10" t="s">
        <v>2116</v>
      </c>
      <c r="P54" s="165"/>
      <c r="Q54" s="159"/>
      <c r="R54" s="159"/>
      <c r="S54" s="154"/>
      <c r="T54" s="154"/>
      <c r="U54" s="154"/>
      <c r="V54" s="154"/>
      <c r="W54" s="154"/>
    </row>
    <row r="55" spans="1:23">
      <c r="A55" s="9">
        <v>0.18</v>
      </c>
      <c r="B55" s="9">
        <v>0</v>
      </c>
      <c r="C55" s="9">
        <v>-540.55176917937001</v>
      </c>
      <c r="D55" s="9" t="s">
        <v>14</v>
      </c>
      <c r="E55" s="9" t="s">
        <v>2165</v>
      </c>
      <c r="F55" s="72" t="s">
        <v>5196</v>
      </c>
      <c r="G55" s="72" t="s">
        <v>5198</v>
      </c>
      <c r="H55" s="9" t="s">
        <v>10180</v>
      </c>
      <c r="I55" s="9"/>
      <c r="J55" s="168"/>
      <c r="K55" s="9" t="s">
        <v>2095</v>
      </c>
      <c r="L55" s="9">
        <v>16</v>
      </c>
      <c r="M55" s="9">
        <v>0.18</v>
      </c>
      <c r="N55" s="9">
        <v>6.1913216705024199E-2</v>
      </c>
      <c r="O55" s="10" t="s">
        <v>733</v>
      </c>
      <c r="P55" s="165"/>
      <c r="Q55" s="159"/>
      <c r="R55" s="160"/>
      <c r="S55" s="155"/>
      <c r="T55" s="155"/>
      <c r="U55" s="155"/>
      <c r="V55" s="155"/>
      <c r="W55" s="155"/>
    </row>
    <row r="56" spans="1:23">
      <c r="A56" s="9">
        <v>0.26</v>
      </c>
      <c r="B56" s="9">
        <v>0</v>
      </c>
      <c r="C56" s="9">
        <v>-78.367477823173203</v>
      </c>
      <c r="D56" s="9" t="s">
        <v>10</v>
      </c>
      <c r="E56" s="9" t="s">
        <v>2355</v>
      </c>
      <c r="F56" s="72" t="s">
        <v>5195</v>
      </c>
      <c r="G56" s="72" t="s">
        <v>5197</v>
      </c>
      <c r="H56" s="9" t="s">
        <v>10120</v>
      </c>
      <c r="I56" s="9"/>
      <c r="J56" s="168" t="s">
        <v>4621</v>
      </c>
      <c r="K56" s="9" t="s">
        <v>2095</v>
      </c>
      <c r="L56" s="9">
        <v>6</v>
      </c>
      <c r="M56" s="9">
        <v>0.26</v>
      </c>
      <c r="N56" s="9">
        <v>6.4066171571763003E-2</v>
      </c>
      <c r="O56" s="10" t="s">
        <v>837</v>
      </c>
      <c r="P56" s="165"/>
      <c r="Q56" s="159"/>
      <c r="R56" s="186" t="s">
        <v>4536</v>
      </c>
      <c r="S56" s="154" t="s">
        <v>4452</v>
      </c>
      <c r="T56" s="154" t="s">
        <v>4448</v>
      </c>
      <c r="U56" s="154" t="s">
        <v>4480</v>
      </c>
      <c r="V56" s="154" t="s">
        <v>4448</v>
      </c>
      <c r="W56" s="154"/>
    </row>
    <row r="57" spans="1:23">
      <c r="A57" s="9">
        <v>0.61</v>
      </c>
      <c r="B57" s="9">
        <v>0</v>
      </c>
      <c r="C57" s="9">
        <v>-37.110273392153701</v>
      </c>
      <c r="D57" s="9" t="s">
        <v>13</v>
      </c>
      <c r="E57" s="9" t="s">
        <v>2355</v>
      </c>
      <c r="F57" s="72" t="s">
        <v>5195</v>
      </c>
      <c r="G57" s="72" t="s">
        <v>5197</v>
      </c>
      <c r="H57" s="9" t="s">
        <v>10120</v>
      </c>
      <c r="I57" s="9"/>
      <c r="J57" s="168"/>
      <c r="K57" s="9" t="s">
        <v>2095</v>
      </c>
      <c r="L57" s="9">
        <v>5</v>
      </c>
      <c r="M57" s="9">
        <v>0.61</v>
      </c>
      <c r="N57" s="10" t="s">
        <v>134</v>
      </c>
      <c r="O57" s="10" t="s">
        <v>135</v>
      </c>
      <c r="P57" s="165"/>
      <c r="Q57" s="159"/>
      <c r="R57" s="159"/>
      <c r="S57" s="154"/>
      <c r="T57" s="154"/>
      <c r="U57" s="154"/>
      <c r="V57" s="154"/>
      <c r="W57" s="154"/>
    </row>
    <row r="58" spans="1:23">
      <c r="A58" s="9">
        <v>0.54</v>
      </c>
      <c r="B58" s="9">
        <v>0</v>
      </c>
      <c r="C58" s="9">
        <v>-465.11393614578401</v>
      </c>
      <c r="D58" s="9" t="s">
        <v>14</v>
      </c>
      <c r="E58" s="9" t="s">
        <v>2355</v>
      </c>
      <c r="F58" s="72" t="s">
        <v>5195</v>
      </c>
      <c r="G58" s="72" t="s">
        <v>5197</v>
      </c>
      <c r="H58" s="9" t="s">
        <v>10120</v>
      </c>
      <c r="I58" s="9"/>
      <c r="J58" s="175"/>
      <c r="K58" s="9" t="s">
        <v>2095</v>
      </c>
      <c r="L58" s="9">
        <v>16</v>
      </c>
      <c r="M58" s="9">
        <v>0.54</v>
      </c>
      <c r="N58" s="10" t="s">
        <v>517</v>
      </c>
      <c r="O58" s="10" t="s">
        <v>518</v>
      </c>
      <c r="P58" s="166"/>
      <c r="Q58" s="160"/>
      <c r="R58" s="159"/>
      <c r="S58" s="155"/>
      <c r="T58" s="155"/>
      <c r="U58" s="155"/>
      <c r="V58" s="155"/>
      <c r="W58" s="155"/>
    </row>
    <row r="59" spans="1:23">
      <c r="A59" s="3"/>
      <c r="B59" s="3"/>
      <c r="C59" s="3"/>
      <c r="D59" s="3"/>
      <c r="E59" s="3"/>
      <c r="F59" s="73"/>
      <c r="G59" s="73"/>
      <c r="H59" s="3"/>
      <c r="I59" s="3"/>
      <c r="J59" s="3"/>
      <c r="K59" s="3"/>
      <c r="L59" s="3"/>
      <c r="M59" s="3"/>
      <c r="N59" s="3"/>
      <c r="O59" s="27"/>
      <c r="P59" s="29"/>
      <c r="Q59" s="37"/>
      <c r="R59" s="3"/>
      <c r="S59" s="3"/>
      <c r="T59" s="3"/>
      <c r="U59" s="3"/>
      <c r="V59" s="8"/>
      <c r="W59" s="8"/>
    </row>
    <row r="60" spans="1:23">
      <c r="O60" s="6"/>
    </row>
    <row r="61" spans="1:23">
      <c r="N61" s="6"/>
    </row>
    <row r="62" spans="1:23">
      <c r="O62" s="6"/>
    </row>
    <row r="63" spans="1:23">
      <c r="O63" s="6"/>
    </row>
    <row r="65" spans="6:15">
      <c r="F65"/>
      <c r="G65"/>
    </row>
    <row r="66" spans="6:15">
      <c r="F66"/>
      <c r="G66"/>
    </row>
    <row r="67" spans="6:15">
      <c r="F67"/>
      <c r="G67"/>
    </row>
    <row r="68" spans="6:15">
      <c r="F68" s="93"/>
    </row>
    <row r="70" spans="6:15">
      <c r="O70" s="6"/>
    </row>
    <row r="77" spans="6:15">
      <c r="O77" s="6"/>
    </row>
    <row r="105" spans="14:18">
      <c r="N105" s="6"/>
      <c r="O105" s="6"/>
      <c r="Q105" s="15"/>
      <c r="R105" s="12"/>
    </row>
    <row r="106" spans="14:18">
      <c r="N106" s="6"/>
      <c r="O106" s="6"/>
      <c r="P106" s="15"/>
      <c r="R106" s="12"/>
    </row>
    <row r="109" spans="14:18">
      <c r="O109" s="6"/>
      <c r="P109" s="15"/>
      <c r="R109" s="12"/>
    </row>
    <row r="110" spans="14:18">
      <c r="N110" s="6"/>
      <c r="O110" s="6"/>
      <c r="P110" s="15"/>
      <c r="R110" s="12"/>
    </row>
    <row r="111" spans="14:18">
      <c r="N111" s="6"/>
      <c r="Q111" s="15"/>
      <c r="R111" s="12"/>
    </row>
    <row r="112" spans="14:18">
      <c r="N112" s="6"/>
      <c r="O112" s="6"/>
      <c r="Q112" s="15"/>
      <c r="R112" s="12"/>
    </row>
    <row r="118" spans="1:18">
      <c r="A118" s="6"/>
      <c r="M118" s="6"/>
      <c r="N118" s="6"/>
      <c r="O118" s="6"/>
      <c r="P118" s="26"/>
      <c r="Q118" s="15"/>
      <c r="R118" s="15"/>
    </row>
    <row r="119" spans="1:18">
      <c r="N119" s="6"/>
      <c r="O119" s="6"/>
      <c r="P119" s="15"/>
      <c r="Q119" s="15"/>
      <c r="R119" s="15"/>
    </row>
    <row r="120" spans="1:18">
      <c r="N120" s="6"/>
      <c r="O120" s="6"/>
      <c r="P120" s="15"/>
      <c r="Q120" s="15"/>
      <c r="R120" s="15"/>
    </row>
    <row r="124" spans="1:18">
      <c r="N124" s="6"/>
      <c r="O124" s="6"/>
      <c r="P124" s="15"/>
      <c r="Q124" s="15"/>
      <c r="R124" s="15"/>
    </row>
    <row r="125" spans="1:18">
      <c r="N125" s="6"/>
      <c r="O125" s="6"/>
      <c r="P125" s="15"/>
      <c r="Q125" s="15"/>
      <c r="R125" s="15"/>
    </row>
    <row r="126" spans="1:18">
      <c r="N126" s="6"/>
      <c r="O126" s="6"/>
      <c r="P126" s="15"/>
      <c r="Q126" s="15"/>
      <c r="R126" s="15"/>
    </row>
    <row r="127" spans="1:18">
      <c r="A127" s="6"/>
      <c r="M127" s="6"/>
      <c r="N127" s="6"/>
      <c r="O127" s="6"/>
      <c r="P127" s="15"/>
      <c r="Q127" s="15"/>
      <c r="R127" s="15"/>
    </row>
    <row r="128" spans="1:18">
      <c r="N128" s="6"/>
      <c r="P128" s="15"/>
      <c r="Q128" s="15"/>
      <c r="R128" s="15"/>
    </row>
    <row r="129" spans="1:18">
      <c r="N129" s="6"/>
      <c r="P129" s="15"/>
      <c r="Q129" s="15"/>
      <c r="R129" s="15"/>
    </row>
    <row r="133" spans="1:18">
      <c r="N133" s="6"/>
      <c r="O133" s="6"/>
    </row>
    <row r="134" spans="1:18">
      <c r="O134" s="6"/>
    </row>
    <row r="135" spans="1:18">
      <c r="N135" s="6"/>
      <c r="O135" s="6"/>
    </row>
    <row r="136" spans="1:18">
      <c r="O136" s="6"/>
    </row>
    <row r="137" spans="1:18">
      <c r="O137" s="6"/>
    </row>
    <row r="138" spans="1:18">
      <c r="O138" s="6"/>
    </row>
    <row r="139" spans="1:18">
      <c r="O139" s="6"/>
    </row>
    <row r="140" spans="1:18">
      <c r="N140" s="6"/>
    </row>
    <row r="141" spans="1:18">
      <c r="A141" s="6"/>
      <c r="M141" s="6"/>
      <c r="N141" s="6"/>
      <c r="O141" s="6"/>
    </row>
  </sheetData>
  <mergeCells count="263">
    <mergeCell ref="J44:J45"/>
    <mergeCell ref="J35:J36"/>
    <mergeCell ref="U20:U21"/>
    <mergeCell ref="V6:V8"/>
    <mergeCell ref="W6:W8"/>
    <mergeCell ref="S10:S11"/>
    <mergeCell ref="AO7:AO12"/>
    <mergeCell ref="AO14:AO21"/>
    <mergeCell ref="AO23:AO34"/>
    <mergeCell ref="J42:J43"/>
    <mergeCell ref="R42:R43"/>
    <mergeCell ref="S42:S43"/>
    <mergeCell ref="T42:T43"/>
    <mergeCell ref="U42:U43"/>
    <mergeCell ref="V42:V43"/>
    <mergeCell ref="AH26:AH28"/>
    <mergeCell ref="AH32:AH34"/>
    <mergeCell ref="J26:J27"/>
    <mergeCell ref="J28:J29"/>
    <mergeCell ref="J30:J31"/>
    <mergeCell ref="J32:J33"/>
    <mergeCell ref="J37:J38"/>
    <mergeCell ref="T18:T19"/>
    <mergeCell ref="U18:U19"/>
    <mergeCell ref="Q47:Q58"/>
    <mergeCell ref="R35:R36"/>
    <mergeCell ref="S35:S36"/>
    <mergeCell ref="T35:T36"/>
    <mergeCell ref="U35:U36"/>
    <mergeCell ref="V35:V36"/>
    <mergeCell ref="W35:W36"/>
    <mergeCell ref="J47:J49"/>
    <mergeCell ref="P47:P58"/>
    <mergeCell ref="R47:R49"/>
    <mergeCell ref="S47:S49"/>
    <mergeCell ref="T47:T49"/>
    <mergeCell ref="U47:U49"/>
    <mergeCell ref="V47:V49"/>
    <mergeCell ref="W47:W49"/>
    <mergeCell ref="J50:J52"/>
    <mergeCell ref="R50:R52"/>
    <mergeCell ref="S50:S52"/>
    <mergeCell ref="T50:T52"/>
    <mergeCell ref="U50:U52"/>
    <mergeCell ref="V50:V52"/>
    <mergeCell ref="W50:W52"/>
    <mergeCell ref="J53:J55"/>
    <mergeCell ref="J56:J58"/>
    <mergeCell ref="V18:V19"/>
    <mergeCell ref="W18:W19"/>
    <mergeCell ref="S20:S21"/>
    <mergeCell ref="T20:T21"/>
    <mergeCell ref="AP26:AP28"/>
    <mergeCell ref="AQ26:AQ28"/>
    <mergeCell ref="AR26:AR28"/>
    <mergeCell ref="AP32:AP34"/>
    <mergeCell ref="AQ32:AQ34"/>
    <mergeCell ref="AR32:AR34"/>
    <mergeCell ref="V20:V21"/>
    <mergeCell ref="W20:W21"/>
    <mergeCell ref="S22:S23"/>
    <mergeCell ref="T22:T23"/>
    <mergeCell ref="U22:U23"/>
    <mergeCell ref="V22:V23"/>
    <mergeCell ref="W22:W23"/>
    <mergeCell ref="S24:S25"/>
    <mergeCell ref="T24:T25"/>
    <mergeCell ref="U24:U25"/>
    <mergeCell ref="V24:V25"/>
    <mergeCell ref="W24:W25"/>
    <mergeCell ref="AS32:AS34"/>
    <mergeCell ref="AT32:AT34"/>
    <mergeCell ref="AU32:AU34"/>
    <mergeCell ref="AH23:AH25"/>
    <mergeCell ref="AN23:AN34"/>
    <mergeCell ref="AP23:AP25"/>
    <mergeCell ref="AQ23:AQ25"/>
    <mergeCell ref="AR23:AR25"/>
    <mergeCell ref="AS23:AS25"/>
    <mergeCell ref="AT23:AT25"/>
    <mergeCell ref="AU23:AU25"/>
    <mergeCell ref="AS26:AS28"/>
    <mergeCell ref="AT26:AT28"/>
    <mergeCell ref="AU26:AU28"/>
    <mergeCell ref="AH29:AH31"/>
    <mergeCell ref="AP29:AP31"/>
    <mergeCell ref="AQ29:AQ31"/>
    <mergeCell ref="AR29:AR31"/>
    <mergeCell ref="AS29:AS31"/>
    <mergeCell ref="AT29:AT31"/>
    <mergeCell ref="AU29:AU31"/>
    <mergeCell ref="A1:W1"/>
    <mergeCell ref="Y1:AU1"/>
    <mergeCell ref="AN7:AN12"/>
    <mergeCell ref="AH14:AH15"/>
    <mergeCell ref="AN14:AN21"/>
    <mergeCell ref="AP14:AP15"/>
    <mergeCell ref="AQ14:AQ15"/>
    <mergeCell ref="AR14:AR15"/>
    <mergeCell ref="AS14:AS15"/>
    <mergeCell ref="AT14:AT15"/>
    <mergeCell ref="AU14:AU15"/>
    <mergeCell ref="AH20:AH21"/>
    <mergeCell ref="AP20:AP21"/>
    <mergeCell ref="AQ20:AQ21"/>
    <mergeCell ref="AR20:AR21"/>
    <mergeCell ref="AH3:AH5"/>
    <mergeCell ref="AH7:AH8"/>
    <mergeCell ref="AH9:AH10"/>
    <mergeCell ref="AH11:AH12"/>
    <mergeCell ref="AH16:AH17"/>
    <mergeCell ref="AH18:AH19"/>
    <mergeCell ref="V16:V17"/>
    <mergeCell ref="W16:W17"/>
    <mergeCell ref="S18:S19"/>
    <mergeCell ref="J3:J5"/>
    <mergeCell ref="J6:J8"/>
    <mergeCell ref="J10:J11"/>
    <mergeCell ref="J12:J13"/>
    <mergeCell ref="J14:J15"/>
    <mergeCell ref="J16:J17"/>
    <mergeCell ref="J18:J19"/>
    <mergeCell ref="J20:J21"/>
    <mergeCell ref="J39:J41"/>
    <mergeCell ref="J22:J23"/>
    <mergeCell ref="J24:J25"/>
    <mergeCell ref="AW1:BJ1"/>
    <mergeCell ref="P3:P8"/>
    <mergeCell ref="Q3:Q8"/>
    <mergeCell ref="AN3:AN5"/>
    <mergeCell ref="AO3:AO5"/>
    <mergeCell ref="R18:R19"/>
    <mergeCell ref="R20:R21"/>
    <mergeCell ref="R22:R23"/>
    <mergeCell ref="R24:R25"/>
    <mergeCell ref="R3:R5"/>
    <mergeCell ref="S3:S5"/>
    <mergeCell ref="T3:T5"/>
    <mergeCell ref="U3:U5"/>
    <mergeCell ref="V3:V5"/>
    <mergeCell ref="W3:W5"/>
    <mergeCell ref="R6:R8"/>
    <mergeCell ref="S6:S8"/>
    <mergeCell ref="T6:T8"/>
    <mergeCell ref="U6:U8"/>
    <mergeCell ref="AP18:AP19"/>
    <mergeCell ref="AP16:AP17"/>
    <mergeCell ref="S16:S17"/>
    <mergeCell ref="T16:T17"/>
    <mergeCell ref="U16:U17"/>
    <mergeCell ref="R53:R55"/>
    <mergeCell ref="R56:R58"/>
    <mergeCell ref="R10:R11"/>
    <mergeCell ref="R12:R13"/>
    <mergeCell ref="R44:R45"/>
    <mergeCell ref="R26:R27"/>
    <mergeCell ref="R28:R29"/>
    <mergeCell ref="R30:R31"/>
    <mergeCell ref="R32:R33"/>
    <mergeCell ref="R37:R38"/>
    <mergeCell ref="R14:R15"/>
    <mergeCell ref="R16:R17"/>
    <mergeCell ref="R39:R41"/>
    <mergeCell ref="S14:S15"/>
    <mergeCell ref="T14:T15"/>
    <mergeCell ref="U14:U15"/>
    <mergeCell ref="V14:V15"/>
    <mergeCell ref="W14:W15"/>
    <mergeCell ref="T10:T11"/>
    <mergeCell ref="U10:U11"/>
    <mergeCell ref="V10:V11"/>
    <mergeCell ref="W10:W11"/>
    <mergeCell ref="S12:S13"/>
    <mergeCell ref="T12:T13"/>
    <mergeCell ref="U12:U13"/>
    <mergeCell ref="V12:V13"/>
    <mergeCell ref="W12:W13"/>
    <mergeCell ref="T53:T55"/>
    <mergeCell ref="U53:U55"/>
    <mergeCell ref="V53:V55"/>
    <mergeCell ref="W53:W55"/>
    <mergeCell ref="S30:S31"/>
    <mergeCell ref="T30:T31"/>
    <mergeCell ref="U30:U31"/>
    <mergeCell ref="V30:V31"/>
    <mergeCell ref="W30:W31"/>
    <mergeCell ref="S32:S33"/>
    <mergeCell ref="T32:T33"/>
    <mergeCell ref="U32:U33"/>
    <mergeCell ref="V32:V33"/>
    <mergeCell ref="W32:W33"/>
    <mergeCell ref="S56:S58"/>
    <mergeCell ref="T56:T58"/>
    <mergeCell ref="U56:U58"/>
    <mergeCell ref="V56:V58"/>
    <mergeCell ref="W56:W58"/>
    <mergeCell ref="AP3:AP5"/>
    <mergeCell ref="AQ3:AQ5"/>
    <mergeCell ref="AR3:AR5"/>
    <mergeCell ref="AS3:AS5"/>
    <mergeCell ref="AR16:AR17"/>
    <mergeCell ref="AS16:AS17"/>
    <mergeCell ref="S39:S41"/>
    <mergeCell ref="T39:T41"/>
    <mergeCell ref="U39:U41"/>
    <mergeCell ref="V39:V41"/>
    <mergeCell ref="W39:W41"/>
    <mergeCell ref="V44:V45"/>
    <mergeCell ref="W44:W45"/>
    <mergeCell ref="S37:S38"/>
    <mergeCell ref="T37:T38"/>
    <mergeCell ref="U37:U38"/>
    <mergeCell ref="V37:V38"/>
    <mergeCell ref="W37:W38"/>
    <mergeCell ref="S53:S55"/>
    <mergeCell ref="AT3:AT5"/>
    <mergeCell ref="AU3:AU5"/>
    <mergeCell ref="S44:S45"/>
    <mergeCell ref="T44:T45"/>
    <mergeCell ref="U44:U45"/>
    <mergeCell ref="AP9:AP10"/>
    <mergeCell ref="AQ9:AQ10"/>
    <mergeCell ref="AR9:AR10"/>
    <mergeCell ref="AS9:AS10"/>
    <mergeCell ref="AT9:AT10"/>
    <mergeCell ref="AU9:AU10"/>
    <mergeCell ref="AP7:AP8"/>
    <mergeCell ref="AQ7:AQ8"/>
    <mergeCell ref="AR7:AR8"/>
    <mergeCell ref="AS7:AS8"/>
    <mergeCell ref="AT7:AT8"/>
    <mergeCell ref="AU7:AU8"/>
    <mergeCell ref="AP11:AP12"/>
    <mergeCell ref="AQ11:AQ12"/>
    <mergeCell ref="AR11:AR12"/>
    <mergeCell ref="AS11:AS12"/>
    <mergeCell ref="AT11:AT12"/>
    <mergeCell ref="AU11:AU12"/>
    <mergeCell ref="AQ16:AQ17"/>
    <mergeCell ref="P10:P33"/>
    <mergeCell ref="Q10:Q33"/>
    <mergeCell ref="P35:P45"/>
    <mergeCell ref="Q35:Q45"/>
    <mergeCell ref="AT16:AT17"/>
    <mergeCell ref="AU16:AU17"/>
    <mergeCell ref="AQ18:AQ19"/>
    <mergeCell ref="AR18:AR19"/>
    <mergeCell ref="AS18:AS19"/>
    <mergeCell ref="AT18:AT19"/>
    <mergeCell ref="AU18:AU19"/>
    <mergeCell ref="AS20:AS21"/>
    <mergeCell ref="AT20:AT21"/>
    <mergeCell ref="AU20:AU21"/>
    <mergeCell ref="S26:S27"/>
    <mergeCell ref="T26:T27"/>
    <mergeCell ref="U26:U27"/>
    <mergeCell ref="V26:V27"/>
    <mergeCell ref="W26:W27"/>
    <mergeCell ref="S28:S29"/>
    <mergeCell ref="T28:T29"/>
    <mergeCell ref="U28:U29"/>
    <mergeCell ref="V28:V29"/>
    <mergeCell ref="W28:W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11-DCD8-DD47-BC4F-688FAD46805C}">
  <dimension ref="A1:BS165"/>
  <sheetViews>
    <sheetView topLeftCell="A46" zoomScale="58" zoomScaleNormal="82" workbookViewId="0">
      <selection activeCell="O72" sqref="O72"/>
    </sheetView>
  </sheetViews>
  <sheetFormatPr baseColWidth="10" defaultColWidth="10.83203125" defaultRowHeight="16"/>
  <cols>
    <col min="6" max="7" width="10.83203125" style="7"/>
    <col min="8" max="8" width="24.33203125" customWidth="1"/>
    <col min="9" max="9" width="32.83203125" customWidth="1"/>
    <col min="10" max="10" width="10.83203125" style="11"/>
    <col min="11" max="11" width="16" customWidth="1"/>
    <col min="15" max="15" width="20" customWidth="1"/>
    <col min="16" max="16" width="20.5" customWidth="1"/>
    <col min="18" max="18" width="18.6640625" bestFit="1" customWidth="1"/>
    <col min="19" max="19" width="15" bestFit="1" customWidth="1"/>
    <col min="20" max="20" width="15.6640625" bestFit="1" customWidth="1"/>
    <col min="21" max="21" width="15" bestFit="1" customWidth="1"/>
    <col min="22" max="22" width="15.6640625" bestFit="1" customWidth="1"/>
    <col min="23" max="23" width="24.33203125" bestFit="1" customWidth="1"/>
    <col min="24" max="24" width="10.83203125" customWidth="1"/>
    <col min="30" max="31" width="10.83203125" style="7"/>
    <col min="32" max="33" width="24.83203125" customWidth="1"/>
    <col min="34" max="34" width="43.33203125" style="11" customWidth="1"/>
    <col min="39" max="39" width="26" customWidth="1"/>
    <col min="40" max="40" width="17.33203125" style="11" customWidth="1"/>
    <col min="42" max="42" width="18.6640625" bestFit="1" customWidth="1"/>
    <col min="43" max="43" width="15" bestFit="1" customWidth="1"/>
    <col min="44" max="44" width="15.6640625" bestFit="1" customWidth="1"/>
    <col min="45" max="45" width="15" bestFit="1" customWidth="1"/>
    <col min="46" max="46" width="15.6640625" bestFit="1" customWidth="1"/>
    <col min="47" max="47" width="24.33203125" bestFit="1" customWidth="1"/>
    <col min="50" max="50" width="12.83203125" customWidth="1"/>
    <col min="55" max="56" width="10.83203125" style="7"/>
    <col min="57" max="58" width="21.83203125" customWidth="1"/>
  </cols>
  <sheetData>
    <row r="1" spans="1:7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</row>
    <row r="2" spans="1:71" s="24" customFormat="1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9994</v>
      </c>
      <c r="G2" s="71" t="s">
        <v>10355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9994</v>
      </c>
      <c r="AE2" s="71" t="s">
        <v>10357</v>
      </c>
      <c r="AF2" s="22" t="s">
        <v>9950</v>
      </c>
      <c r="AG2" s="22" t="s">
        <v>10356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71" t="s">
        <v>9994</v>
      </c>
      <c r="BD2" s="71" t="s">
        <v>10355</v>
      </c>
      <c r="BE2" s="22" t="s">
        <v>9950</v>
      </c>
      <c r="BF2" s="22"/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 ht="16" customHeight="1">
      <c r="A3">
        <v>0.6</v>
      </c>
      <c r="B3">
        <v>0</v>
      </c>
      <c r="C3">
        <v>-94.464874411895906</v>
      </c>
      <c r="D3" t="s">
        <v>10</v>
      </c>
      <c r="E3" t="s">
        <v>3831</v>
      </c>
      <c r="F3" s="7" t="s">
        <v>5195</v>
      </c>
      <c r="G3" s="7" t="s">
        <v>10366</v>
      </c>
      <c r="H3" t="s">
        <v>10120</v>
      </c>
      <c r="J3" s="158" t="s">
        <v>4803</v>
      </c>
      <c r="K3" t="s">
        <v>3822</v>
      </c>
      <c r="L3">
        <v>5</v>
      </c>
      <c r="M3">
        <v>0.6</v>
      </c>
      <c r="N3">
        <v>0.23072428127601299</v>
      </c>
      <c r="O3">
        <v>0.88237922576735195</v>
      </c>
      <c r="P3" s="158" t="s">
        <v>78</v>
      </c>
      <c r="Q3" s="153">
        <v>6</v>
      </c>
      <c r="R3" s="159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  <c r="Y3">
        <f>1-0.22</f>
        <v>0.78</v>
      </c>
      <c r="Z3">
        <v>0</v>
      </c>
      <c r="AA3">
        <v>-54.576181208531601</v>
      </c>
      <c r="AB3" t="s">
        <v>10</v>
      </c>
      <c r="AC3" t="s">
        <v>3942</v>
      </c>
      <c r="AD3" s="7" t="s">
        <v>10367</v>
      </c>
      <c r="AE3" s="7" t="s">
        <v>5195</v>
      </c>
      <c r="AF3" t="s">
        <v>10199</v>
      </c>
      <c r="AG3" s="18" t="s">
        <v>10354</v>
      </c>
      <c r="AH3" s="159" t="s">
        <v>4805</v>
      </c>
      <c r="AI3" t="s">
        <v>3822</v>
      </c>
      <c r="AJ3">
        <v>5</v>
      </c>
      <c r="AK3">
        <v>0.22</v>
      </c>
      <c r="AL3">
        <v>4.2728423691493898E-2</v>
      </c>
      <c r="AM3" s="6" t="s">
        <v>361</v>
      </c>
      <c r="AN3" s="158" t="s">
        <v>79</v>
      </c>
      <c r="AO3" s="153">
        <v>3</v>
      </c>
      <c r="AP3" s="159" t="s">
        <v>4568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X3">
        <v>0.52</v>
      </c>
      <c r="AY3">
        <v>0</v>
      </c>
      <c r="AZ3">
        <v>-33.051913346689901</v>
      </c>
      <c r="BA3" t="s">
        <v>13</v>
      </c>
      <c r="BB3" t="s">
        <v>3827</v>
      </c>
      <c r="BC3" s="7" t="s">
        <v>5195</v>
      </c>
      <c r="BD3" s="7" t="s">
        <v>5197</v>
      </c>
      <c r="BE3" t="s">
        <v>10120</v>
      </c>
      <c r="BG3" t="s">
        <v>3822</v>
      </c>
      <c r="BH3">
        <v>6</v>
      </c>
      <c r="BI3">
        <v>0.52</v>
      </c>
      <c r="BJ3" s="6" t="s">
        <v>3334</v>
      </c>
      <c r="BK3">
        <v>0.82442461088421404</v>
      </c>
    </row>
    <row r="4" spans="1:71">
      <c r="A4">
        <v>0.68</v>
      </c>
      <c r="B4">
        <v>0</v>
      </c>
      <c r="C4">
        <v>-57.462093842107301</v>
      </c>
      <c r="D4" t="s">
        <v>13</v>
      </c>
      <c r="E4" t="s">
        <v>3831</v>
      </c>
      <c r="F4" s="7" t="s">
        <v>5195</v>
      </c>
      <c r="G4" s="7" t="s">
        <v>10366</v>
      </c>
      <c r="H4" t="s">
        <v>10120</v>
      </c>
      <c r="J4" s="159"/>
      <c r="K4" t="s">
        <v>3822</v>
      </c>
      <c r="L4">
        <v>6</v>
      </c>
      <c r="M4">
        <v>0.68</v>
      </c>
      <c r="N4" s="6" t="s">
        <v>1122</v>
      </c>
      <c r="O4" s="6" t="s">
        <v>1123</v>
      </c>
      <c r="P4" s="159"/>
      <c r="Q4" s="154"/>
      <c r="R4" s="159"/>
      <c r="S4" s="154"/>
      <c r="T4" s="154"/>
      <c r="U4" s="154"/>
      <c r="V4" s="154"/>
      <c r="W4" s="154"/>
      <c r="Y4">
        <f>1-0.5</f>
        <v>0.5</v>
      </c>
      <c r="Z4">
        <v>0</v>
      </c>
      <c r="AA4">
        <v>-73.613578080634099</v>
      </c>
      <c r="AB4" t="s">
        <v>13</v>
      </c>
      <c r="AC4" t="s">
        <v>3942</v>
      </c>
      <c r="AD4" s="7" t="s">
        <v>10367</v>
      </c>
      <c r="AE4" s="7" t="s">
        <v>5195</v>
      </c>
      <c r="AF4" t="s">
        <v>10199</v>
      </c>
      <c r="AG4" s="18" t="s">
        <v>10354</v>
      </c>
      <c r="AH4" s="159"/>
      <c r="AI4" t="s">
        <v>3822</v>
      </c>
      <c r="AJ4">
        <v>7</v>
      </c>
      <c r="AK4">
        <v>0.5</v>
      </c>
      <c r="AL4" s="6" t="s">
        <v>903</v>
      </c>
      <c r="AM4" s="6" t="s">
        <v>904</v>
      </c>
      <c r="AN4" s="159"/>
      <c r="AO4" s="154"/>
      <c r="AP4" s="159"/>
      <c r="AQ4" s="154"/>
      <c r="AR4" s="154"/>
      <c r="AS4" s="154"/>
      <c r="AT4" s="154"/>
      <c r="AU4" s="154"/>
      <c r="AX4">
        <v>0.53</v>
      </c>
      <c r="AY4">
        <v>0</v>
      </c>
      <c r="AZ4">
        <v>-546.76137115210804</v>
      </c>
      <c r="BA4" t="s">
        <v>14</v>
      </c>
      <c r="BB4" t="s">
        <v>3827</v>
      </c>
      <c r="BC4" s="7" t="s">
        <v>5195</v>
      </c>
      <c r="BD4" s="7" t="s">
        <v>5197</v>
      </c>
      <c r="BE4" t="s">
        <v>10120</v>
      </c>
      <c r="BG4" t="s">
        <v>3822</v>
      </c>
      <c r="BH4">
        <v>16</v>
      </c>
      <c r="BI4">
        <v>0.53</v>
      </c>
      <c r="BJ4" s="6" t="s">
        <v>202</v>
      </c>
      <c r="BK4" s="6" t="s">
        <v>203</v>
      </c>
    </row>
    <row r="5" spans="1:71">
      <c r="A5">
        <v>0.74</v>
      </c>
      <c r="B5">
        <v>0</v>
      </c>
      <c r="C5">
        <v>-731.86619284683798</v>
      </c>
      <c r="D5" t="s">
        <v>14</v>
      </c>
      <c r="E5" t="s">
        <v>3831</v>
      </c>
      <c r="F5" s="7" t="s">
        <v>5195</v>
      </c>
      <c r="G5" s="7" t="s">
        <v>10366</v>
      </c>
      <c r="H5" t="s">
        <v>10120</v>
      </c>
      <c r="J5" s="159"/>
      <c r="K5" t="s">
        <v>3822</v>
      </c>
      <c r="L5">
        <v>16</v>
      </c>
      <c r="M5">
        <v>0.74</v>
      </c>
      <c r="N5">
        <v>0.49501667046199999</v>
      </c>
      <c r="O5" s="6" t="s">
        <v>340</v>
      </c>
      <c r="P5" s="159"/>
      <c r="Q5" s="154"/>
      <c r="R5" s="160"/>
      <c r="S5" s="154"/>
      <c r="T5" s="154"/>
      <c r="U5" s="154"/>
      <c r="V5" s="154"/>
      <c r="W5" s="154"/>
      <c r="Y5">
        <f>1-0.64</f>
        <v>0.36</v>
      </c>
      <c r="Z5">
        <v>0</v>
      </c>
      <c r="AA5">
        <v>-654.68189065607896</v>
      </c>
      <c r="AB5" t="s">
        <v>14</v>
      </c>
      <c r="AC5" t="s">
        <v>3942</v>
      </c>
      <c r="AD5" s="7" t="s">
        <v>10367</v>
      </c>
      <c r="AE5" s="7" t="s">
        <v>5195</v>
      </c>
      <c r="AF5" t="s">
        <v>10199</v>
      </c>
      <c r="AG5" s="18" t="s">
        <v>10354</v>
      </c>
      <c r="AH5" s="159"/>
      <c r="AI5" t="s">
        <v>3822</v>
      </c>
      <c r="AJ5">
        <v>16</v>
      </c>
      <c r="AK5">
        <v>0.64</v>
      </c>
      <c r="AL5" s="6" t="s">
        <v>154</v>
      </c>
      <c r="AM5" s="6" t="s">
        <v>155</v>
      </c>
      <c r="AN5" s="159"/>
      <c r="AO5" s="154"/>
      <c r="AP5" s="160"/>
      <c r="AQ5" s="154"/>
      <c r="AR5" s="154"/>
      <c r="AS5" s="154"/>
      <c r="AT5" s="154"/>
      <c r="AU5" s="154"/>
      <c r="AX5">
        <v>0.39</v>
      </c>
      <c r="AY5">
        <v>0</v>
      </c>
      <c r="AZ5">
        <v>-98.300157558245104</v>
      </c>
      <c r="BA5" t="s">
        <v>10</v>
      </c>
      <c r="BB5" t="s">
        <v>3871</v>
      </c>
      <c r="BC5" s="7" t="s">
        <v>5197</v>
      </c>
      <c r="BD5" s="7" t="s">
        <v>5196</v>
      </c>
      <c r="BE5" t="s">
        <v>10245</v>
      </c>
      <c r="BG5" t="s">
        <v>3822</v>
      </c>
      <c r="BH5">
        <v>6</v>
      </c>
      <c r="BI5">
        <v>0.39</v>
      </c>
      <c r="BJ5" s="6" t="s">
        <v>901</v>
      </c>
      <c r="BK5" s="6" t="s">
        <v>902</v>
      </c>
    </row>
    <row r="6" spans="1:71">
      <c r="A6">
        <v>0.31</v>
      </c>
      <c r="B6">
        <v>0</v>
      </c>
      <c r="C6">
        <v>-128.35004546448499</v>
      </c>
      <c r="D6" t="s">
        <v>10</v>
      </c>
      <c r="E6" t="s">
        <v>3887</v>
      </c>
      <c r="F6" s="7" t="s">
        <v>5196</v>
      </c>
      <c r="G6" s="7" t="s">
        <v>5198</v>
      </c>
      <c r="H6" t="s">
        <v>10120</v>
      </c>
      <c r="J6" s="159" t="s">
        <v>4804</v>
      </c>
      <c r="K6" t="s">
        <v>3822</v>
      </c>
      <c r="L6">
        <v>6</v>
      </c>
      <c r="M6">
        <v>0.31</v>
      </c>
      <c r="N6">
        <v>8.5847019858870693E-2</v>
      </c>
      <c r="O6">
        <v>0.68248000954395205</v>
      </c>
      <c r="P6" s="159"/>
      <c r="Q6" s="154"/>
      <c r="R6" s="159" t="s">
        <v>4568</v>
      </c>
      <c r="S6" s="153" t="s">
        <v>4448</v>
      </c>
      <c r="T6" s="153" t="s">
        <v>4448</v>
      </c>
      <c r="U6" s="153">
        <v>0.69</v>
      </c>
      <c r="V6" s="153" t="s">
        <v>4448</v>
      </c>
      <c r="W6" s="153"/>
      <c r="Y6">
        <f>1-0</f>
        <v>1</v>
      </c>
      <c r="Z6">
        <v>0</v>
      </c>
      <c r="AA6">
        <v>-25.725721623379702</v>
      </c>
      <c r="AB6" t="s">
        <v>10</v>
      </c>
      <c r="AC6" t="s">
        <v>3956</v>
      </c>
      <c r="AD6" s="7" t="s">
        <v>5196</v>
      </c>
      <c r="AE6" s="7" t="s">
        <v>5198</v>
      </c>
      <c r="AF6" t="s">
        <v>10200</v>
      </c>
      <c r="AG6" s="18" t="s">
        <v>10354</v>
      </c>
      <c r="AH6" s="159" t="s">
        <v>4806</v>
      </c>
      <c r="AI6" t="s">
        <v>3822</v>
      </c>
      <c r="AJ6">
        <v>6</v>
      </c>
      <c r="AK6">
        <v>0</v>
      </c>
      <c r="AL6">
        <v>0</v>
      </c>
      <c r="AM6" s="6" t="s">
        <v>109</v>
      </c>
      <c r="AN6" s="159"/>
      <c r="AO6" s="154"/>
      <c r="AP6" s="159" t="s">
        <v>4568</v>
      </c>
      <c r="AQ6" s="153" t="s">
        <v>4448</v>
      </c>
      <c r="AR6" s="153" t="s">
        <v>4448</v>
      </c>
      <c r="AS6" s="153" t="s">
        <v>4448</v>
      </c>
      <c r="AT6" s="153" t="s">
        <v>4448</v>
      </c>
      <c r="AU6" s="153"/>
      <c r="AX6">
        <v>0.31</v>
      </c>
      <c r="AY6">
        <v>0</v>
      </c>
      <c r="AZ6">
        <v>-75.449389802442397</v>
      </c>
      <c r="BA6" t="s">
        <v>13</v>
      </c>
      <c r="BB6" t="s">
        <v>3871</v>
      </c>
      <c r="BC6" s="7" t="s">
        <v>5197</v>
      </c>
      <c r="BD6" s="7" t="s">
        <v>5196</v>
      </c>
      <c r="BE6" t="s">
        <v>10245</v>
      </c>
      <c r="BG6" t="s">
        <v>3822</v>
      </c>
      <c r="BH6">
        <v>5</v>
      </c>
      <c r="BI6">
        <v>0.31</v>
      </c>
      <c r="BJ6">
        <v>7.6718520653767205E-2</v>
      </c>
      <c r="BK6" s="6" t="s">
        <v>278</v>
      </c>
    </row>
    <row r="7" spans="1:71">
      <c r="A7">
        <v>0.37</v>
      </c>
      <c r="B7">
        <v>0</v>
      </c>
      <c r="C7">
        <v>-59.607182509060102</v>
      </c>
      <c r="D7" t="s">
        <v>13</v>
      </c>
      <c r="E7" t="s">
        <v>3887</v>
      </c>
      <c r="F7" s="7" t="s">
        <v>5196</v>
      </c>
      <c r="G7" s="7" t="s">
        <v>5198</v>
      </c>
      <c r="H7" t="s">
        <v>10120</v>
      </c>
      <c r="J7" s="159"/>
      <c r="K7" t="s">
        <v>3822</v>
      </c>
      <c r="L7">
        <v>5</v>
      </c>
      <c r="M7">
        <v>0.37</v>
      </c>
      <c r="N7" s="6" t="s">
        <v>268</v>
      </c>
      <c r="O7" s="6" t="s">
        <v>269</v>
      </c>
      <c r="P7" s="159"/>
      <c r="Q7" s="154"/>
      <c r="R7" s="159"/>
      <c r="S7" s="154"/>
      <c r="T7" s="154"/>
      <c r="U7" s="154"/>
      <c r="V7" s="154"/>
      <c r="W7" s="154"/>
      <c r="Y7">
        <f>1-0.19</f>
        <v>0.81</v>
      </c>
      <c r="Z7">
        <v>0</v>
      </c>
      <c r="AA7">
        <v>-43.958522053649503</v>
      </c>
      <c r="AB7" t="s">
        <v>13</v>
      </c>
      <c r="AC7" t="s">
        <v>3956</v>
      </c>
      <c r="AD7" s="7" t="s">
        <v>5196</v>
      </c>
      <c r="AE7" s="7" t="s">
        <v>5198</v>
      </c>
      <c r="AF7" t="s">
        <v>10200</v>
      </c>
      <c r="AG7" s="18" t="s">
        <v>10354</v>
      </c>
      <c r="AH7" s="159"/>
      <c r="AI7" t="s">
        <v>3822</v>
      </c>
      <c r="AJ7">
        <v>5</v>
      </c>
      <c r="AK7">
        <v>0.19</v>
      </c>
      <c r="AL7">
        <v>3.3128026833885202E-2</v>
      </c>
      <c r="AM7">
        <v>0.61625110133168304</v>
      </c>
      <c r="AN7" s="159"/>
      <c r="AO7" s="154"/>
      <c r="AP7" s="159"/>
      <c r="AQ7" s="154"/>
      <c r="AR7" s="154"/>
      <c r="AS7" s="154"/>
      <c r="AT7" s="154"/>
      <c r="AU7" s="154"/>
      <c r="AX7">
        <v>0.34</v>
      </c>
      <c r="AY7">
        <v>0</v>
      </c>
      <c r="AZ7">
        <v>-657.64888967172897</v>
      </c>
      <c r="BA7" t="s">
        <v>14</v>
      </c>
      <c r="BB7" t="s">
        <v>3871</v>
      </c>
      <c r="BC7" s="7" t="s">
        <v>5197</v>
      </c>
      <c r="BD7" s="7" t="s">
        <v>5196</v>
      </c>
      <c r="BE7" t="s">
        <v>10245</v>
      </c>
      <c r="BG7" t="s">
        <v>3822</v>
      </c>
      <c r="BH7">
        <v>16</v>
      </c>
      <c r="BI7">
        <v>0.34</v>
      </c>
      <c r="BJ7" s="6" t="s">
        <v>294</v>
      </c>
      <c r="BK7" s="6" t="s">
        <v>295</v>
      </c>
    </row>
    <row r="8" spans="1:71">
      <c r="A8">
        <v>0.48</v>
      </c>
      <c r="B8">
        <v>0</v>
      </c>
      <c r="C8">
        <v>-836.96334835088999</v>
      </c>
      <c r="D8" t="s">
        <v>14</v>
      </c>
      <c r="E8" t="s">
        <v>3887</v>
      </c>
      <c r="F8" s="7" t="s">
        <v>5196</v>
      </c>
      <c r="G8" s="7" t="s">
        <v>5198</v>
      </c>
      <c r="H8" t="s">
        <v>10120</v>
      </c>
      <c r="J8" s="159"/>
      <c r="K8" t="s">
        <v>3822</v>
      </c>
      <c r="L8">
        <v>16</v>
      </c>
      <c r="M8">
        <v>0.48</v>
      </c>
      <c r="N8" s="6" t="s">
        <v>510</v>
      </c>
      <c r="O8" s="6" t="s">
        <v>511</v>
      </c>
      <c r="P8" s="159"/>
      <c r="Q8" s="154"/>
      <c r="R8" s="160"/>
      <c r="S8" s="154"/>
      <c r="T8" s="154"/>
      <c r="U8" s="154"/>
      <c r="V8" s="154"/>
      <c r="W8" s="154"/>
      <c r="Y8">
        <f>1-0.32</f>
        <v>0.67999999999999994</v>
      </c>
      <c r="Z8">
        <v>0</v>
      </c>
      <c r="AA8">
        <v>-732.11743113733201</v>
      </c>
      <c r="AB8" t="s">
        <v>14</v>
      </c>
      <c r="AC8" t="s">
        <v>3956</v>
      </c>
      <c r="AD8" s="7" t="s">
        <v>5196</v>
      </c>
      <c r="AE8" s="7" t="s">
        <v>5198</v>
      </c>
      <c r="AF8" t="s">
        <v>10200</v>
      </c>
      <c r="AG8" s="18" t="s">
        <v>10354</v>
      </c>
      <c r="AH8" s="160"/>
      <c r="AI8" t="s">
        <v>3822</v>
      </c>
      <c r="AJ8">
        <v>16</v>
      </c>
      <c r="AK8">
        <v>0.32</v>
      </c>
      <c r="AL8" s="6" t="s">
        <v>182</v>
      </c>
      <c r="AM8" s="6" t="s">
        <v>183</v>
      </c>
      <c r="AN8" s="159"/>
      <c r="AO8" s="154"/>
      <c r="AP8" s="160"/>
      <c r="AQ8" s="154"/>
      <c r="AR8" s="154"/>
      <c r="AS8" s="154"/>
      <c r="AT8" s="154"/>
      <c r="AU8" s="154"/>
      <c r="AX8">
        <v>0.39</v>
      </c>
      <c r="AY8">
        <v>0</v>
      </c>
      <c r="AZ8">
        <v>-72.734454835962296</v>
      </c>
      <c r="BA8" t="s">
        <v>13</v>
      </c>
      <c r="BB8" t="s">
        <v>4001</v>
      </c>
      <c r="BC8" s="7" t="s">
        <v>5198</v>
      </c>
      <c r="BD8" s="7" t="s">
        <v>5196</v>
      </c>
      <c r="BE8" t="s">
        <v>10246</v>
      </c>
      <c r="BG8" t="s">
        <v>3822</v>
      </c>
      <c r="BH8">
        <v>5</v>
      </c>
      <c r="BI8">
        <v>0.39</v>
      </c>
      <c r="BJ8" s="6" t="s">
        <v>627</v>
      </c>
      <c r="BK8" s="6" t="s">
        <v>628</v>
      </c>
    </row>
    <row r="9" spans="1:71">
      <c r="A9" s="9">
        <f>1-1</f>
        <v>0</v>
      </c>
      <c r="B9" s="9">
        <v>0</v>
      </c>
      <c r="C9" s="9">
        <v>-28.1089591516124</v>
      </c>
      <c r="D9" s="9" t="s">
        <v>10</v>
      </c>
      <c r="E9" s="9" t="s">
        <v>3917</v>
      </c>
      <c r="F9" s="72" t="s">
        <v>5195</v>
      </c>
      <c r="G9" s="72" t="s">
        <v>5198</v>
      </c>
      <c r="H9" s="9" t="s">
        <v>10224</v>
      </c>
      <c r="I9" s="44" t="s">
        <v>10354</v>
      </c>
      <c r="J9" s="173" t="s">
        <v>4843</v>
      </c>
      <c r="K9" s="9" t="s">
        <v>3822</v>
      </c>
      <c r="L9" s="9">
        <v>6</v>
      </c>
      <c r="M9" s="9">
        <v>1</v>
      </c>
      <c r="N9" s="10" t="s">
        <v>342</v>
      </c>
      <c r="O9" s="9">
        <v>1</v>
      </c>
      <c r="P9" s="159"/>
      <c r="Q9" s="154"/>
      <c r="R9" s="158" t="s">
        <v>4552</v>
      </c>
      <c r="S9" s="153" t="s">
        <v>4448</v>
      </c>
      <c r="T9" s="153" t="s">
        <v>4448</v>
      </c>
      <c r="U9" s="153" t="s">
        <v>4448</v>
      </c>
      <c r="V9" s="153" t="s">
        <v>4448</v>
      </c>
      <c r="W9" s="153"/>
      <c r="Y9">
        <v>0.26</v>
      </c>
      <c r="Z9">
        <v>0</v>
      </c>
      <c r="AA9">
        <v>-97.1604249557424</v>
      </c>
      <c r="AB9" t="s">
        <v>10</v>
      </c>
      <c r="AC9" t="s">
        <v>3998</v>
      </c>
      <c r="AD9" s="7" t="s">
        <v>5198</v>
      </c>
      <c r="AE9" s="7" t="s">
        <v>5196</v>
      </c>
      <c r="AF9" t="s">
        <v>10226</v>
      </c>
      <c r="AH9" s="159" t="s">
        <v>4846</v>
      </c>
      <c r="AI9" t="s">
        <v>3822</v>
      </c>
      <c r="AJ9">
        <v>6</v>
      </c>
      <c r="AK9">
        <v>0.26</v>
      </c>
      <c r="AL9">
        <v>6.4066171571763003E-2</v>
      </c>
      <c r="AM9" s="6" t="s">
        <v>837</v>
      </c>
      <c r="AN9" s="159"/>
      <c r="AO9" s="154"/>
      <c r="AP9" s="159" t="s">
        <v>4568</v>
      </c>
      <c r="AQ9" s="153" t="s">
        <v>4448</v>
      </c>
      <c r="AR9" s="153" t="s">
        <v>4448</v>
      </c>
      <c r="AS9" s="153" t="s">
        <v>4448</v>
      </c>
      <c r="AT9" s="153" t="s">
        <v>4448</v>
      </c>
      <c r="AU9" s="153"/>
      <c r="AX9">
        <v>0.39</v>
      </c>
      <c r="AY9">
        <v>0</v>
      </c>
      <c r="AZ9">
        <v>-634.94934525954204</v>
      </c>
      <c r="BA9" t="s">
        <v>14</v>
      </c>
      <c r="BB9" t="s">
        <v>4001</v>
      </c>
      <c r="BC9" s="7" t="s">
        <v>5198</v>
      </c>
      <c r="BD9" s="7" t="s">
        <v>5196</v>
      </c>
      <c r="BE9" t="s">
        <v>10246</v>
      </c>
      <c r="BG9" t="s">
        <v>3822</v>
      </c>
      <c r="BH9">
        <v>16</v>
      </c>
      <c r="BI9">
        <v>0.39</v>
      </c>
      <c r="BJ9" s="6" t="s">
        <v>493</v>
      </c>
      <c r="BK9" s="6" t="s">
        <v>494</v>
      </c>
    </row>
    <row r="10" spans="1:71">
      <c r="A10" s="9">
        <f>1-0.72</f>
        <v>0.28000000000000003</v>
      </c>
      <c r="B10" s="9">
        <v>0</v>
      </c>
      <c r="C10" s="9">
        <v>-36.913177407013798</v>
      </c>
      <c r="D10" s="9" t="s">
        <v>13</v>
      </c>
      <c r="E10" s="9" t="s">
        <v>3917</v>
      </c>
      <c r="F10" s="72" t="s">
        <v>5195</v>
      </c>
      <c r="G10" s="72" t="s">
        <v>5198</v>
      </c>
      <c r="H10" s="9" t="s">
        <v>10224</v>
      </c>
      <c r="I10" s="44" t="s">
        <v>10354</v>
      </c>
      <c r="J10" s="168"/>
      <c r="K10" s="9" t="s">
        <v>3822</v>
      </c>
      <c r="L10" s="9">
        <v>5</v>
      </c>
      <c r="M10" s="9">
        <v>0.72</v>
      </c>
      <c r="N10" s="10" t="s">
        <v>1467</v>
      </c>
      <c r="O10" s="10" t="s">
        <v>1468</v>
      </c>
      <c r="P10" s="159"/>
      <c r="Q10" s="154"/>
      <c r="R10" s="159"/>
      <c r="S10" s="154"/>
      <c r="T10" s="154"/>
      <c r="U10" s="154"/>
      <c r="V10" s="154"/>
      <c r="W10" s="154"/>
      <c r="Y10">
        <v>0.17</v>
      </c>
      <c r="Z10">
        <v>0</v>
      </c>
      <c r="AA10">
        <v>-57.371260950138002</v>
      </c>
      <c r="AB10" t="s">
        <v>13</v>
      </c>
      <c r="AC10" t="s">
        <v>3998</v>
      </c>
      <c r="AD10" s="7" t="s">
        <v>5198</v>
      </c>
      <c r="AE10" s="7" t="s">
        <v>5196</v>
      </c>
      <c r="AF10" t="s">
        <v>10226</v>
      </c>
      <c r="AH10" s="159"/>
      <c r="AI10" t="s">
        <v>3822</v>
      </c>
      <c r="AJ10">
        <v>6</v>
      </c>
      <c r="AK10">
        <v>0.17</v>
      </c>
      <c r="AL10" s="6" t="s">
        <v>412</v>
      </c>
      <c r="AM10" s="6" t="s">
        <v>413</v>
      </c>
      <c r="AN10" s="159"/>
      <c r="AO10" s="154"/>
      <c r="AP10" s="159"/>
      <c r="AQ10" s="154"/>
      <c r="AR10" s="154"/>
      <c r="AS10" s="154"/>
      <c r="AT10" s="154"/>
      <c r="AU10" s="154"/>
      <c r="AX10">
        <v>0.61</v>
      </c>
      <c r="AY10">
        <v>0</v>
      </c>
      <c r="AZ10">
        <v>-99.053853793020494</v>
      </c>
      <c r="BA10" t="s">
        <v>10</v>
      </c>
      <c r="BB10" t="s">
        <v>4039</v>
      </c>
      <c r="BC10" s="7" t="s">
        <v>5198</v>
      </c>
      <c r="BD10" s="7" t="s">
        <v>10361</v>
      </c>
      <c r="BE10" t="s">
        <v>10247</v>
      </c>
      <c r="BG10" t="s">
        <v>3822</v>
      </c>
      <c r="BH10">
        <v>5</v>
      </c>
      <c r="BI10">
        <v>0.61</v>
      </c>
      <c r="BJ10" s="6" t="s">
        <v>134</v>
      </c>
      <c r="BK10" s="6" t="s">
        <v>135</v>
      </c>
    </row>
    <row r="11" spans="1:71">
      <c r="A11" s="10">
        <f>1-0.41</f>
        <v>0.59000000000000008</v>
      </c>
      <c r="B11" s="9">
        <v>0</v>
      </c>
      <c r="C11" s="9">
        <v>-773.32224127737402</v>
      </c>
      <c r="D11" s="9" t="s">
        <v>14</v>
      </c>
      <c r="E11" s="9" t="s">
        <v>3917</v>
      </c>
      <c r="F11" s="72" t="s">
        <v>5195</v>
      </c>
      <c r="G11" s="72" t="s">
        <v>5198</v>
      </c>
      <c r="H11" s="9" t="s">
        <v>10224</v>
      </c>
      <c r="I11" s="44" t="s">
        <v>10354</v>
      </c>
      <c r="J11" s="168"/>
      <c r="K11" s="9" t="s">
        <v>3822</v>
      </c>
      <c r="L11" s="9">
        <v>16</v>
      </c>
      <c r="M11" s="10" t="s">
        <v>236</v>
      </c>
      <c r="N11" s="10" t="s">
        <v>237</v>
      </c>
      <c r="O11" s="9">
        <v>0.64453599400862305</v>
      </c>
      <c r="P11" s="159"/>
      <c r="Q11" s="154"/>
      <c r="R11" s="159"/>
      <c r="S11" s="154"/>
      <c r="T11" s="154"/>
      <c r="U11" s="154"/>
      <c r="V11" s="154"/>
      <c r="W11" s="154"/>
      <c r="Y11">
        <v>0.17</v>
      </c>
      <c r="Z11">
        <v>0</v>
      </c>
      <c r="AA11">
        <v>-461.23945060405703</v>
      </c>
      <c r="AB11" t="s">
        <v>14</v>
      </c>
      <c r="AC11" t="s">
        <v>3998</v>
      </c>
      <c r="AD11" s="7" t="s">
        <v>5198</v>
      </c>
      <c r="AE11" s="7" t="s">
        <v>5196</v>
      </c>
      <c r="AF11" t="s">
        <v>10226</v>
      </c>
      <c r="AH11" s="160"/>
      <c r="AI11" t="s">
        <v>3822</v>
      </c>
      <c r="AJ11">
        <v>16</v>
      </c>
      <c r="AK11">
        <v>0.17</v>
      </c>
      <c r="AL11">
        <v>5.6689958584459903E-2</v>
      </c>
      <c r="AM11" s="6" t="s">
        <v>179</v>
      </c>
      <c r="AN11" s="160"/>
      <c r="AO11" s="155"/>
      <c r="AP11" s="160"/>
      <c r="AQ11" s="154"/>
      <c r="AR11" s="154"/>
      <c r="AS11" s="154"/>
      <c r="AT11" s="154"/>
      <c r="AU11" s="154"/>
      <c r="AX11">
        <v>0.62</v>
      </c>
      <c r="AY11">
        <v>0</v>
      </c>
      <c r="AZ11">
        <v>-680.563572913435</v>
      </c>
      <c r="BA11" t="s">
        <v>14</v>
      </c>
      <c r="BB11" t="s">
        <v>4039</v>
      </c>
      <c r="BC11" s="7" t="s">
        <v>5198</v>
      </c>
      <c r="BD11" s="7" t="s">
        <v>10361</v>
      </c>
      <c r="BE11" t="s">
        <v>10247</v>
      </c>
      <c r="BG11" t="s">
        <v>3822</v>
      </c>
      <c r="BH11">
        <v>16</v>
      </c>
      <c r="BI11">
        <v>0.62</v>
      </c>
      <c r="BJ11" s="6" t="s">
        <v>119</v>
      </c>
      <c r="BK11" s="6" t="s">
        <v>120</v>
      </c>
    </row>
    <row r="12" spans="1:71">
      <c r="A12">
        <f>1-0.46</f>
        <v>0.54</v>
      </c>
      <c r="B12">
        <v>0</v>
      </c>
      <c r="C12">
        <v>-143.55507681247701</v>
      </c>
      <c r="D12" t="s">
        <v>10</v>
      </c>
      <c r="E12" t="s">
        <v>3875</v>
      </c>
      <c r="F12" s="7" t="s">
        <v>5195</v>
      </c>
      <c r="G12" s="7" t="s">
        <v>5197</v>
      </c>
      <c r="H12" t="s">
        <v>10120</v>
      </c>
      <c r="I12" s="18" t="s">
        <v>10354</v>
      </c>
      <c r="J12" s="159" t="s">
        <v>4844</v>
      </c>
      <c r="K12" t="s">
        <v>3822</v>
      </c>
      <c r="L12">
        <v>6</v>
      </c>
      <c r="M12">
        <v>0.46</v>
      </c>
      <c r="N12" s="6" t="s">
        <v>3684</v>
      </c>
      <c r="O12" s="6" t="s">
        <v>3685</v>
      </c>
      <c r="P12" s="159"/>
      <c r="Q12" s="154"/>
      <c r="R12" s="159" t="s">
        <v>4568</v>
      </c>
      <c r="S12" s="153">
        <v>0.74</v>
      </c>
      <c r="T12" s="153" t="s">
        <v>4448</v>
      </c>
      <c r="U12" s="153">
        <v>0.95</v>
      </c>
      <c r="V12" s="153" t="s">
        <v>4448</v>
      </c>
      <c r="W12" s="153"/>
      <c r="Y12" s="3"/>
      <c r="Z12" s="3"/>
      <c r="AA12" s="3"/>
      <c r="AB12" s="3"/>
      <c r="AC12" s="3"/>
      <c r="AD12" s="73"/>
      <c r="AE12" s="73"/>
      <c r="AF12" s="3"/>
      <c r="AG12" s="3"/>
      <c r="AH12" s="39"/>
      <c r="AI12" s="3"/>
      <c r="AJ12" s="3"/>
      <c r="AK12" s="3"/>
      <c r="AL12" s="3"/>
      <c r="AM12" s="3"/>
      <c r="AN12" s="39"/>
      <c r="AO12" s="39"/>
      <c r="AP12" s="3"/>
      <c r="AQ12" s="39"/>
      <c r="AR12" s="39"/>
      <c r="AS12" s="39"/>
      <c r="AT12" s="8"/>
      <c r="AU12" s="8"/>
      <c r="AX12">
        <v>0</v>
      </c>
      <c r="AY12">
        <v>0</v>
      </c>
      <c r="AZ12">
        <v>-18.7114669767024</v>
      </c>
      <c r="BA12" t="s">
        <v>10</v>
      </c>
      <c r="BB12" t="s">
        <v>4049</v>
      </c>
      <c r="BC12" s="7" t="s">
        <v>5198</v>
      </c>
      <c r="BD12" s="7" t="s">
        <v>5196</v>
      </c>
      <c r="BE12" t="s">
        <v>10248</v>
      </c>
      <c r="BG12" t="s">
        <v>3822</v>
      </c>
      <c r="BH12">
        <v>6</v>
      </c>
      <c r="BI12">
        <v>0</v>
      </c>
      <c r="BJ12">
        <v>0</v>
      </c>
      <c r="BK12" s="6" t="s">
        <v>109</v>
      </c>
    </row>
    <row r="13" spans="1:71">
      <c r="A13">
        <f>1-0.4</f>
        <v>0.6</v>
      </c>
      <c r="B13">
        <v>0</v>
      </c>
      <c r="C13">
        <v>-71.118064803769997</v>
      </c>
      <c r="D13" t="s">
        <v>13</v>
      </c>
      <c r="E13" t="s">
        <v>3875</v>
      </c>
      <c r="F13" s="7" t="s">
        <v>5195</v>
      </c>
      <c r="G13" s="7" t="s">
        <v>5197</v>
      </c>
      <c r="H13" t="s">
        <v>10120</v>
      </c>
      <c r="I13" s="18" t="s">
        <v>10354</v>
      </c>
      <c r="J13" s="159"/>
      <c r="K13" t="s">
        <v>3822</v>
      </c>
      <c r="L13">
        <v>5</v>
      </c>
      <c r="M13">
        <v>0.4</v>
      </c>
      <c r="N13" s="6" t="s">
        <v>802</v>
      </c>
      <c r="O13">
        <v>0.76927571872398703</v>
      </c>
      <c r="P13" s="159"/>
      <c r="Q13" s="154"/>
      <c r="R13" s="159"/>
      <c r="S13" s="154"/>
      <c r="T13" s="154"/>
      <c r="U13" s="154"/>
      <c r="V13" s="154"/>
      <c r="W13" s="154"/>
      <c r="Y13">
        <v>0.44</v>
      </c>
      <c r="Z13">
        <v>0</v>
      </c>
      <c r="AA13">
        <v>-85.870789661230305</v>
      </c>
      <c r="AB13" t="s">
        <v>10</v>
      </c>
      <c r="AC13" t="s">
        <v>3850</v>
      </c>
      <c r="AD13" s="7" t="s">
        <v>5198</v>
      </c>
      <c r="AE13" s="7" t="s">
        <v>5196</v>
      </c>
      <c r="AF13" t="s">
        <v>10227</v>
      </c>
      <c r="AH13" s="158" t="s">
        <v>4847</v>
      </c>
      <c r="AI13" t="s">
        <v>3822</v>
      </c>
      <c r="AJ13">
        <v>5</v>
      </c>
      <c r="AK13">
        <v>0.44</v>
      </c>
      <c r="AL13" s="6" t="s">
        <v>715</v>
      </c>
      <c r="AM13" s="6" t="s">
        <v>716</v>
      </c>
      <c r="AN13" s="158" t="s">
        <v>85</v>
      </c>
      <c r="AO13" s="153">
        <v>13</v>
      </c>
      <c r="AP13" s="153" t="s">
        <v>4568</v>
      </c>
      <c r="AQ13" s="153" t="s">
        <v>4448</v>
      </c>
      <c r="AR13" s="153" t="s">
        <v>4448</v>
      </c>
      <c r="AS13" s="153" t="s">
        <v>4448</v>
      </c>
      <c r="AT13" s="153" t="s">
        <v>4448</v>
      </c>
      <c r="AU13" s="153"/>
      <c r="AX13">
        <v>0</v>
      </c>
      <c r="AY13">
        <v>0</v>
      </c>
      <c r="AZ13">
        <v>-15.0011241953457</v>
      </c>
      <c r="BA13" t="s">
        <v>13</v>
      </c>
      <c r="BB13" t="s">
        <v>4049</v>
      </c>
      <c r="BC13" s="7" t="s">
        <v>5198</v>
      </c>
      <c r="BD13" s="7" t="s">
        <v>5196</v>
      </c>
      <c r="BE13" t="s">
        <v>10248</v>
      </c>
      <c r="BG13" t="s">
        <v>3822</v>
      </c>
      <c r="BH13">
        <v>7</v>
      </c>
      <c r="BI13">
        <v>0</v>
      </c>
      <c r="BJ13">
        <v>0</v>
      </c>
      <c r="BK13" s="6" t="s">
        <v>214</v>
      </c>
    </row>
    <row r="14" spans="1:71">
      <c r="A14">
        <f>1-0.3</f>
        <v>0.7</v>
      </c>
      <c r="B14">
        <v>0</v>
      </c>
      <c r="C14">
        <v>-605.60928689965795</v>
      </c>
      <c r="D14" t="s">
        <v>14</v>
      </c>
      <c r="E14" t="s">
        <v>3875</v>
      </c>
      <c r="F14" s="7" t="s">
        <v>5195</v>
      </c>
      <c r="G14" s="7" t="s">
        <v>5197</v>
      </c>
      <c r="H14" t="s">
        <v>10120</v>
      </c>
      <c r="I14" s="18" t="s">
        <v>10354</v>
      </c>
      <c r="J14" s="159"/>
      <c r="K14" t="s">
        <v>3822</v>
      </c>
      <c r="L14">
        <v>16</v>
      </c>
      <c r="M14">
        <v>0.3</v>
      </c>
      <c r="N14" s="6" t="s">
        <v>111</v>
      </c>
      <c r="O14" s="6" t="s">
        <v>112</v>
      </c>
      <c r="P14" s="159"/>
      <c r="Q14" s="154"/>
      <c r="R14" s="160"/>
      <c r="S14" s="154"/>
      <c r="T14" s="154"/>
      <c r="U14" s="154"/>
      <c r="V14" s="154"/>
      <c r="W14" s="154"/>
      <c r="Y14">
        <v>0.23</v>
      </c>
      <c r="Z14">
        <v>0</v>
      </c>
      <c r="AA14">
        <v>-816.20674629789096</v>
      </c>
      <c r="AB14" t="s">
        <v>14</v>
      </c>
      <c r="AC14" t="s">
        <v>3850</v>
      </c>
      <c r="AD14" s="7" t="s">
        <v>5198</v>
      </c>
      <c r="AE14" s="7" t="s">
        <v>5196</v>
      </c>
      <c r="AF14" t="s">
        <v>10227</v>
      </c>
      <c r="AH14" s="159"/>
      <c r="AI14" t="s">
        <v>3822</v>
      </c>
      <c r="AJ14">
        <v>16</v>
      </c>
      <c r="AK14">
        <v>0.23</v>
      </c>
      <c r="AL14">
        <v>8.9866955870574194E-2</v>
      </c>
      <c r="AM14" s="6" t="s">
        <v>402</v>
      </c>
      <c r="AN14" s="159"/>
      <c r="AO14" s="154"/>
      <c r="AP14" s="154"/>
      <c r="AQ14" s="154"/>
      <c r="AR14" s="154"/>
      <c r="AS14" s="154"/>
      <c r="AT14" s="154"/>
      <c r="AU14" s="154"/>
      <c r="AX14">
        <v>0</v>
      </c>
      <c r="AY14">
        <v>0</v>
      </c>
      <c r="AZ14">
        <v>-329.05291967632098</v>
      </c>
      <c r="BA14" t="s">
        <v>14</v>
      </c>
      <c r="BB14" t="s">
        <v>4049</v>
      </c>
      <c r="BC14" s="7" t="s">
        <v>5198</v>
      </c>
      <c r="BD14" s="7" t="s">
        <v>5196</v>
      </c>
      <c r="BE14" t="s">
        <v>10248</v>
      </c>
      <c r="BG14" t="s">
        <v>3822</v>
      </c>
      <c r="BH14">
        <v>16</v>
      </c>
      <c r="BI14">
        <v>0</v>
      </c>
      <c r="BJ14">
        <v>0</v>
      </c>
      <c r="BK14" s="6" t="s">
        <v>140</v>
      </c>
    </row>
    <row r="15" spans="1:71">
      <c r="A15">
        <f>1-0.51</f>
        <v>0.49</v>
      </c>
      <c r="B15">
        <v>0</v>
      </c>
      <c r="C15">
        <v>-83.570799326510496</v>
      </c>
      <c r="D15" t="s">
        <v>10</v>
      </c>
      <c r="E15" t="s">
        <v>3908</v>
      </c>
      <c r="F15" s="7" t="s">
        <v>5196</v>
      </c>
      <c r="G15" s="7" t="s">
        <v>5197</v>
      </c>
      <c r="H15" t="s">
        <v>10225</v>
      </c>
      <c r="I15" s="18" t="s">
        <v>10354</v>
      </c>
      <c r="J15" s="159" t="s">
        <v>4845</v>
      </c>
      <c r="K15" t="s">
        <v>3822</v>
      </c>
      <c r="L15">
        <v>5</v>
      </c>
      <c r="M15">
        <v>0.51</v>
      </c>
      <c r="N15" s="6" t="s">
        <v>3909</v>
      </c>
      <c r="O15" s="6" t="s">
        <v>3910</v>
      </c>
      <c r="P15" s="159"/>
      <c r="Q15" s="154"/>
      <c r="R15" s="159" t="s">
        <v>4568</v>
      </c>
      <c r="S15" s="153" t="s">
        <v>4448</v>
      </c>
      <c r="T15" s="153" t="s">
        <v>4448</v>
      </c>
      <c r="U15" s="153">
        <v>1</v>
      </c>
      <c r="V15" s="153" t="s">
        <v>4448</v>
      </c>
      <c r="W15" s="153"/>
      <c r="Y15">
        <v>0.42</v>
      </c>
      <c r="Z15">
        <v>0</v>
      </c>
      <c r="AA15">
        <v>-144.05371965709199</v>
      </c>
      <c r="AB15" t="s">
        <v>10</v>
      </c>
      <c r="AC15" t="s">
        <v>3861</v>
      </c>
      <c r="AD15" s="7" t="s">
        <v>5197</v>
      </c>
      <c r="AE15" s="7" t="s">
        <v>5196</v>
      </c>
      <c r="AF15" t="s">
        <v>10228</v>
      </c>
      <c r="AH15" s="159" t="s">
        <v>4848</v>
      </c>
      <c r="AI15" t="s">
        <v>3822</v>
      </c>
      <c r="AJ15">
        <v>5</v>
      </c>
      <c r="AK15">
        <v>0.42</v>
      </c>
      <c r="AL15" s="6" t="s">
        <v>157</v>
      </c>
      <c r="AM15" s="6" t="s">
        <v>158</v>
      </c>
      <c r="AN15" s="159"/>
      <c r="AO15" s="154"/>
      <c r="AP15" s="153" t="s">
        <v>4568</v>
      </c>
      <c r="AQ15" s="153">
        <v>0.68</v>
      </c>
      <c r="AR15" s="153">
        <v>0.59</v>
      </c>
      <c r="AS15" s="153">
        <v>0.99</v>
      </c>
      <c r="AT15" s="153">
        <v>0.59</v>
      </c>
      <c r="AU15" s="153"/>
      <c r="AX15">
        <v>0.1</v>
      </c>
      <c r="AY15">
        <v>0</v>
      </c>
      <c r="AZ15">
        <v>-55.9407466009419</v>
      </c>
      <c r="BA15" t="s">
        <v>10</v>
      </c>
      <c r="BB15" t="s">
        <v>4080</v>
      </c>
      <c r="BC15" s="7" t="s">
        <v>5195</v>
      </c>
      <c r="BD15" s="7" t="s">
        <v>5197</v>
      </c>
      <c r="BE15" t="s">
        <v>10120</v>
      </c>
      <c r="BG15" t="s">
        <v>3822</v>
      </c>
      <c r="BH15">
        <v>6</v>
      </c>
      <c r="BI15">
        <v>0.1</v>
      </c>
      <c r="BJ15">
        <v>1.21914619099597E-2</v>
      </c>
      <c r="BK15" s="6" t="s">
        <v>617</v>
      </c>
    </row>
    <row r="16" spans="1:71">
      <c r="A16">
        <f>1-0.46</f>
        <v>0.54</v>
      </c>
      <c r="B16">
        <v>0</v>
      </c>
      <c r="C16">
        <v>-50.483204553645102</v>
      </c>
      <c r="D16" t="s">
        <v>13</v>
      </c>
      <c r="E16" t="s">
        <v>3908</v>
      </c>
      <c r="F16" s="7" t="s">
        <v>5196</v>
      </c>
      <c r="G16" s="7" t="s">
        <v>5197</v>
      </c>
      <c r="H16" t="s">
        <v>10225</v>
      </c>
      <c r="I16" s="18" t="s">
        <v>10354</v>
      </c>
      <c r="J16" s="159"/>
      <c r="K16" t="s">
        <v>3822</v>
      </c>
      <c r="L16">
        <v>5</v>
      </c>
      <c r="M16">
        <v>0.46</v>
      </c>
      <c r="N16" s="6" t="s">
        <v>379</v>
      </c>
      <c r="O16" s="6" t="s">
        <v>380</v>
      </c>
      <c r="P16" s="159"/>
      <c r="Q16" s="154"/>
      <c r="R16" s="159"/>
      <c r="S16" s="154"/>
      <c r="T16" s="154"/>
      <c r="U16" s="154"/>
      <c r="V16" s="154"/>
      <c r="W16" s="154"/>
      <c r="Y16">
        <v>0.18</v>
      </c>
      <c r="Z16">
        <v>0</v>
      </c>
      <c r="AA16">
        <v>-455.92819355283802</v>
      </c>
      <c r="AB16" t="s">
        <v>14</v>
      </c>
      <c r="AC16" t="s">
        <v>3861</v>
      </c>
      <c r="AD16" s="7" t="s">
        <v>5197</v>
      </c>
      <c r="AE16" s="7" t="s">
        <v>5196</v>
      </c>
      <c r="AF16" t="s">
        <v>10228</v>
      </c>
      <c r="AH16" s="159"/>
      <c r="AI16" t="s">
        <v>3822</v>
      </c>
      <c r="AJ16">
        <v>16</v>
      </c>
      <c r="AK16">
        <v>0.18</v>
      </c>
      <c r="AL16">
        <v>6.1913216705024199E-2</v>
      </c>
      <c r="AM16" s="6" t="s">
        <v>733</v>
      </c>
      <c r="AN16" s="159"/>
      <c r="AO16" s="154"/>
      <c r="AP16" s="154"/>
      <c r="AQ16" s="154"/>
      <c r="AR16" s="154"/>
      <c r="AS16" s="154"/>
      <c r="AT16" s="154"/>
      <c r="AU16" s="154"/>
      <c r="AX16">
        <v>0.08</v>
      </c>
      <c r="AY16">
        <v>0</v>
      </c>
      <c r="AZ16">
        <v>-36.9385017070475</v>
      </c>
      <c r="BA16" t="s">
        <v>13</v>
      </c>
      <c r="BB16" t="s">
        <v>4080</v>
      </c>
      <c r="BC16" s="7" t="s">
        <v>5195</v>
      </c>
      <c r="BD16" s="7" t="s">
        <v>5197</v>
      </c>
      <c r="BE16" t="s">
        <v>10120</v>
      </c>
      <c r="BG16" t="s">
        <v>3822</v>
      </c>
      <c r="BH16">
        <v>6</v>
      </c>
      <c r="BI16">
        <v>0.08</v>
      </c>
      <c r="BJ16">
        <v>8.1331519992629206E-3</v>
      </c>
      <c r="BK16" s="6" t="s">
        <v>682</v>
      </c>
    </row>
    <row r="17" spans="1:63">
      <c r="A17">
        <f>1-0.12</f>
        <v>0.88</v>
      </c>
      <c r="B17">
        <v>0</v>
      </c>
      <c r="C17">
        <v>-348.96184734433302</v>
      </c>
      <c r="D17" t="s">
        <v>14</v>
      </c>
      <c r="E17" t="s">
        <v>3908</v>
      </c>
      <c r="F17" s="7" t="s">
        <v>5196</v>
      </c>
      <c r="G17" s="7" t="s">
        <v>5197</v>
      </c>
      <c r="H17" t="s">
        <v>10225</v>
      </c>
      <c r="I17" s="18" t="s">
        <v>10354</v>
      </c>
      <c r="J17" s="159"/>
      <c r="K17" t="s">
        <v>3822</v>
      </c>
      <c r="L17">
        <v>16</v>
      </c>
      <c r="M17">
        <v>0.12</v>
      </c>
      <c r="N17">
        <v>3.2767774577421999E-2</v>
      </c>
      <c r="O17" s="6" t="s">
        <v>260</v>
      </c>
      <c r="P17" s="159"/>
      <c r="Q17" s="154"/>
      <c r="R17" s="160"/>
      <c r="S17" s="154"/>
      <c r="T17" s="154"/>
      <c r="U17" s="154"/>
      <c r="V17" s="154"/>
      <c r="W17" s="154"/>
      <c r="Y17">
        <v>0.78</v>
      </c>
      <c r="Z17">
        <v>0</v>
      </c>
      <c r="AA17">
        <v>-99.306358215489993</v>
      </c>
      <c r="AB17" t="s">
        <v>10</v>
      </c>
      <c r="AC17" t="s">
        <v>3951</v>
      </c>
      <c r="AD17" s="7" t="s">
        <v>5197</v>
      </c>
      <c r="AE17" s="7" t="s">
        <v>5195</v>
      </c>
      <c r="AF17" t="s">
        <v>10230</v>
      </c>
      <c r="AH17" s="159" t="s">
        <v>4850</v>
      </c>
      <c r="AI17" t="s">
        <v>3822</v>
      </c>
      <c r="AJ17">
        <v>6</v>
      </c>
      <c r="AK17">
        <v>0.78</v>
      </c>
      <c r="AL17" s="6" t="s">
        <v>136</v>
      </c>
      <c r="AM17">
        <v>0.95164492458263905</v>
      </c>
      <c r="AN17" s="159"/>
      <c r="AO17" s="154"/>
      <c r="AP17" s="153" t="s">
        <v>4568</v>
      </c>
      <c r="AQ17" s="153">
        <v>1</v>
      </c>
      <c r="AR17" s="153">
        <v>0.76</v>
      </c>
      <c r="AS17" s="153">
        <v>0.69</v>
      </c>
      <c r="AT17" s="153" t="s">
        <v>4448</v>
      </c>
      <c r="AU17" s="153"/>
      <c r="AX17">
        <v>0</v>
      </c>
      <c r="AY17">
        <v>0</v>
      </c>
      <c r="AZ17">
        <v>-144.04641064433599</v>
      </c>
      <c r="BA17" t="s">
        <v>14</v>
      </c>
      <c r="BB17" t="s">
        <v>4080</v>
      </c>
      <c r="BC17" s="7" t="s">
        <v>5195</v>
      </c>
      <c r="BD17" s="7" t="s">
        <v>5197</v>
      </c>
      <c r="BE17" t="s">
        <v>10120</v>
      </c>
      <c r="BG17" t="s">
        <v>3822</v>
      </c>
      <c r="BH17">
        <v>16</v>
      </c>
      <c r="BI17">
        <v>0</v>
      </c>
      <c r="BJ17">
        <v>0</v>
      </c>
      <c r="BK17" s="6" t="s">
        <v>140</v>
      </c>
    </row>
    <row r="18" spans="1:63">
      <c r="A18" s="9">
        <v>0.01</v>
      </c>
      <c r="B18" s="9">
        <v>0</v>
      </c>
      <c r="C18" s="9">
        <v>-43.2372889633886</v>
      </c>
      <c r="D18" s="9" t="s">
        <v>10</v>
      </c>
      <c r="E18" s="9" t="s">
        <v>3960</v>
      </c>
      <c r="F18" s="72" t="s">
        <v>5196</v>
      </c>
      <c r="G18" s="72" t="s">
        <v>5198</v>
      </c>
      <c r="H18" s="9" t="s">
        <v>10120</v>
      </c>
      <c r="I18" s="9"/>
      <c r="J18" s="168" t="s">
        <v>4814</v>
      </c>
      <c r="K18" s="9" t="s">
        <v>3822</v>
      </c>
      <c r="L18" s="9">
        <v>6</v>
      </c>
      <c r="M18" s="9">
        <v>0.01</v>
      </c>
      <c r="N18" s="10" t="s">
        <v>185</v>
      </c>
      <c r="O18" s="10" t="s">
        <v>186</v>
      </c>
      <c r="P18" s="159"/>
      <c r="Q18" s="154"/>
      <c r="R18" s="162" t="s">
        <v>4537</v>
      </c>
      <c r="S18" s="153">
        <v>7.0000000000000007E-2</v>
      </c>
      <c r="T18" s="153">
        <v>0.35</v>
      </c>
      <c r="U18" s="153">
        <v>0.22</v>
      </c>
      <c r="V18" s="153" t="s">
        <v>4448</v>
      </c>
      <c r="W18" s="153"/>
      <c r="Y18">
        <v>0.55000000000000004</v>
      </c>
      <c r="Z18">
        <v>0</v>
      </c>
      <c r="AA18">
        <v>-870.14674811617397</v>
      </c>
      <c r="AB18" t="s">
        <v>14</v>
      </c>
      <c r="AC18" t="s">
        <v>3951</v>
      </c>
      <c r="AD18" s="7" t="s">
        <v>5197</v>
      </c>
      <c r="AE18" s="7" t="s">
        <v>5195</v>
      </c>
      <c r="AF18" t="s">
        <v>10230</v>
      </c>
      <c r="AH18" s="159"/>
      <c r="AI18" t="s">
        <v>3822</v>
      </c>
      <c r="AJ18">
        <v>16</v>
      </c>
      <c r="AK18">
        <v>0.55000000000000004</v>
      </c>
      <c r="AL18" s="6" t="s">
        <v>131</v>
      </c>
      <c r="AM18" s="6" t="s">
        <v>132</v>
      </c>
      <c r="AN18" s="159"/>
      <c r="AO18" s="154"/>
      <c r="AP18" s="154"/>
      <c r="AQ18" s="154"/>
      <c r="AR18" s="154"/>
      <c r="AS18" s="154"/>
      <c r="AT18" s="154"/>
      <c r="AU18" s="154"/>
      <c r="AX18">
        <v>0</v>
      </c>
      <c r="AY18">
        <v>0</v>
      </c>
      <c r="AZ18">
        <v>-2.0030946125039999</v>
      </c>
      <c r="BA18" t="s">
        <v>10</v>
      </c>
      <c r="BB18" t="s">
        <v>4116</v>
      </c>
      <c r="BC18" s="7" t="s">
        <v>5197</v>
      </c>
      <c r="BD18" s="7" t="s">
        <v>5195</v>
      </c>
      <c r="BE18" t="s">
        <v>10249</v>
      </c>
      <c r="BG18" t="s">
        <v>3822</v>
      </c>
      <c r="BH18">
        <v>7</v>
      </c>
      <c r="BI18">
        <v>0</v>
      </c>
      <c r="BJ18">
        <v>0</v>
      </c>
      <c r="BK18" s="6" t="s">
        <v>214</v>
      </c>
    </row>
    <row r="19" spans="1:63" ht="16" customHeight="1">
      <c r="A19" s="9">
        <v>0.1</v>
      </c>
      <c r="B19" s="9">
        <v>0</v>
      </c>
      <c r="C19" s="9">
        <v>-53.875040621603603</v>
      </c>
      <c r="D19" s="9" t="s">
        <v>13</v>
      </c>
      <c r="E19" s="9" t="s">
        <v>3960</v>
      </c>
      <c r="F19" s="72" t="s">
        <v>5196</v>
      </c>
      <c r="G19" s="72" t="s">
        <v>5198</v>
      </c>
      <c r="H19" s="9" t="s">
        <v>10120</v>
      </c>
      <c r="I19" s="9"/>
      <c r="J19" s="168"/>
      <c r="K19" s="9" t="s">
        <v>3822</v>
      </c>
      <c r="L19" s="9">
        <v>6</v>
      </c>
      <c r="M19" s="9">
        <v>0.1</v>
      </c>
      <c r="N19" s="9">
        <v>1.21914619099597E-2</v>
      </c>
      <c r="O19" s="10" t="s">
        <v>617</v>
      </c>
      <c r="P19" s="159"/>
      <c r="Q19" s="154"/>
      <c r="R19" s="162"/>
      <c r="S19" s="154"/>
      <c r="T19" s="154"/>
      <c r="U19" s="154"/>
      <c r="V19" s="154"/>
      <c r="W19" s="154"/>
      <c r="Y19">
        <v>0.43</v>
      </c>
      <c r="Z19">
        <v>0</v>
      </c>
      <c r="AA19">
        <v>-100.970056590583</v>
      </c>
      <c r="AB19" t="s">
        <v>10</v>
      </c>
      <c r="AC19" t="s">
        <v>3952</v>
      </c>
      <c r="AD19" s="7" t="s">
        <v>5195</v>
      </c>
      <c r="AE19" s="7" t="s">
        <v>5197</v>
      </c>
      <c r="AF19" t="s">
        <v>10120</v>
      </c>
      <c r="AH19" s="159" t="s">
        <v>4851</v>
      </c>
      <c r="AI19" t="s">
        <v>3822</v>
      </c>
      <c r="AJ19">
        <v>6</v>
      </c>
      <c r="AK19">
        <v>0.43</v>
      </c>
      <c r="AL19" s="6" t="s">
        <v>964</v>
      </c>
      <c r="AM19" s="6" t="s">
        <v>965</v>
      </c>
      <c r="AN19" s="159"/>
      <c r="AO19" s="154"/>
      <c r="AP19" s="153" t="s">
        <v>4568</v>
      </c>
      <c r="AQ19" s="153">
        <v>1</v>
      </c>
      <c r="AR19" s="153">
        <v>1</v>
      </c>
      <c r="AS19" s="153">
        <v>0.84</v>
      </c>
      <c r="AT19" s="153">
        <v>0.53</v>
      </c>
      <c r="AU19" s="153"/>
      <c r="AX19">
        <v>7.0000000000000007E-2</v>
      </c>
      <c r="AY19">
        <v>0</v>
      </c>
      <c r="AZ19">
        <v>-42.762290402307997</v>
      </c>
      <c r="BA19" t="s">
        <v>13</v>
      </c>
      <c r="BB19" t="s">
        <v>4116</v>
      </c>
      <c r="BC19" s="7" t="s">
        <v>5197</v>
      </c>
      <c r="BD19" s="7" t="s">
        <v>5195</v>
      </c>
      <c r="BE19" t="s">
        <v>10249</v>
      </c>
      <c r="BG19" t="s">
        <v>3822</v>
      </c>
      <c r="BH19">
        <v>6</v>
      </c>
      <c r="BI19">
        <v>7.0000000000000007E-2</v>
      </c>
      <c r="BJ19">
        <v>6.3652686117132004E-3</v>
      </c>
      <c r="BK19" s="6" t="s">
        <v>338</v>
      </c>
    </row>
    <row r="20" spans="1:63">
      <c r="A20" s="9">
        <v>0.46</v>
      </c>
      <c r="B20" s="9">
        <v>0</v>
      </c>
      <c r="C20" s="9">
        <v>-801.24767143326699</v>
      </c>
      <c r="D20" s="9" t="s">
        <v>14</v>
      </c>
      <c r="E20" s="9" t="s">
        <v>3960</v>
      </c>
      <c r="F20" s="72" t="s">
        <v>5196</v>
      </c>
      <c r="G20" s="72" t="s">
        <v>5198</v>
      </c>
      <c r="H20" s="9" t="s">
        <v>10120</v>
      </c>
      <c r="I20" s="9"/>
      <c r="J20" s="168"/>
      <c r="K20" s="9" t="s">
        <v>3822</v>
      </c>
      <c r="L20" s="9">
        <v>16</v>
      </c>
      <c r="M20" s="9">
        <v>0.46</v>
      </c>
      <c r="N20" s="10" t="s">
        <v>396</v>
      </c>
      <c r="O20" s="10" t="s">
        <v>397</v>
      </c>
      <c r="P20" s="160"/>
      <c r="Q20" s="155"/>
      <c r="R20" s="162"/>
      <c r="S20" s="154"/>
      <c r="T20" s="154"/>
      <c r="U20" s="154"/>
      <c r="V20" s="154"/>
      <c r="W20" s="154"/>
      <c r="Y20">
        <v>0.38</v>
      </c>
      <c r="Z20">
        <v>0</v>
      </c>
      <c r="AA20">
        <v>-733.19719937785999</v>
      </c>
      <c r="AB20" t="s">
        <v>14</v>
      </c>
      <c r="AC20" t="s">
        <v>3952</v>
      </c>
      <c r="AD20" s="7" t="s">
        <v>5195</v>
      </c>
      <c r="AE20" s="7" t="s">
        <v>5197</v>
      </c>
      <c r="AF20" t="s">
        <v>10120</v>
      </c>
      <c r="AH20" s="159"/>
      <c r="AI20" t="s">
        <v>3822</v>
      </c>
      <c r="AJ20">
        <v>16</v>
      </c>
      <c r="AK20">
        <v>0.38</v>
      </c>
      <c r="AL20" s="6" t="s">
        <v>803</v>
      </c>
      <c r="AM20" s="6" t="s">
        <v>804</v>
      </c>
      <c r="AN20" s="159"/>
      <c r="AO20" s="154"/>
      <c r="AP20" s="154"/>
      <c r="AQ20" s="154"/>
      <c r="AR20" s="154"/>
      <c r="AS20" s="154"/>
      <c r="AT20" s="154"/>
      <c r="AU20" s="154"/>
      <c r="AX20">
        <v>0</v>
      </c>
      <c r="AY20">
        <v>0</v>
      </c>
      <c r="AZ20">
        <v>-355.70457750044898</v>
      </c>
      <c r="BA20" t="s">
        <v>14</v>
      </c>
      <c r="BB20" t="s">
        <v>4116</v>
      </c>
      <c r="BC20" s="7" t="s">
        <v>5197</v>
      </c>
      <c r="BD20" s="7" t="s">
        <v>5195</v>
      </c>
      <c r="BE20" t="s">
        <v>10249</v>
      </c>
      <c r="BG20" t="s">
        <v>3822</v>
      </c>
      <c r="BH20">
        <v>16</v>
      </c>
      <c r="BI20">
        <v>0</v>
      </c>
      <c r="BJ20">
        <v>0</v>
      </c>
      <c r="BK20" s="6" t="s">
        <v>140</v>
      </c>
    </row>
    <row r="21" spans="1:63">
      <c r="A21" s="3"/>
      <c r="B21" s="3"/>
      <c r="C21" s="3"/>
      <c r="D21" s="3"/>
      <c r="E21" s="3"/>
      <c r="F21" s="73"/>
      <c r="G21" s="73"/>
      <c r="H21" s="3"/>
      <c r="I21" s="3"/>
      <c r="J21" s="39"/>
      <c r="K21" s="3"/>
      <c r="L21" s="3"/>
      <c r="M21" s="3"/>
      <c r="N21" s="3"/>
      <c r="O21" s="27"/>
      <c r="P21" s="29"/>
      <c r="Q21" s="37"/>
      <c r="R21" s="3"/>
      <c r="S21" s="3"/>
      <c r="T21" s="3"/>
      <c r="U21" s="3"/>
      <c r="V21" s="8"/>
      <c r="W21" s="8"/>
      <c r="Y21">
        <v>0.59</v>
      </c>
      <c r="Z21">
        <v>0</v>
      </c>
      <c r="AA21">
        <v>-105.40682547247199</v>
      </c>
      <c r="AB21" t="s">
        <v>10</v>
      </c>
      <c r="AC21" t="s">
        <v>3967</v>
      </c>
      <c r="AD21" s="7" t="s">
        <v>5197</v>
      </c>
      <c r="AE21" s="7" t="s">
        <v>5196</v>
      </c>
      <c r="AF21" t="s">
        <v>10120</v>
      </c>
      <c r="AH21" s="159" t="s">
        <v>4853</v>
      </c>
      <c r="AI21" t="s">
        <v>3822</v>
      </c>
      <c r="AJ21">
        <v>5</v>
      </c>
      <c r="AK21">
        <v>0.59</v>
      </c>
      <c r="AL21" s="6" t="s">
        <v>104</v>
      </c>
      <c r="AM21" s="6" t="s">
        <v>105</v>
      </c>
      <c r="AN21" s="159"/>
      <c r="AO21" s="154"/>
      <c r="AP21" s="153" t="s">
        <v>4568</v>
      </c>
      <c r="AQ21" s="153" t="s">
        <v>4448</v>
      </c>
      <c r="AR21" s="153" t="s">
        <v>4448</v>
      </c>
      <c r="AS21" s="153" t="s">
        <v>4448</v>
      </c>
      <c r="AT21" s="153" t="s">
        <v>4448</v>
      </c>
      <c r="AU21" s="153"/>
    </row>
    <row r="22" spans="1:63" ht="17" customHeight="1">
      <c r="A22">
        <v>0.17</v>
      </c>
      <c r="B22">
        <v>0</v>
      </c>
      <c r="C22">
        <v>-54.224587531063499</v>
      </c>
      <c r="D22" t="s">
        <v>10</v>
      </c>
      <c r="E22" t="s">
        <v>3851</v>
      </c>
      <c r="F22" s="7" t="s">
        <v>5196</v>
      </c>
      <c r="G22" s="7" t="s">
        <v>5198</v>
      </c>
      <c r="H22" t="s">
        <v>10120</v>
      </c>
      <c r="J22" s="158" t="s">
        <v>4807</v>
      </c>
      <c r="K22" t="s">
        <v>3822</v>
      </c>
      <c r="L22">
        <v>5</v>
      </c>
      <c r="M22">
        <v>0.17</v>
      </c>
      <c r="N22" s="6" t="s">
        <v>175</v>
      </c>
      <c r="O22" s="6" t="s">
        <v>176</v>
      </c>
      <c r="P22" s="158" t="s">
        <v>83</v>
      </c>
      <c r="Q22" s="153">
        <v>13</v>
      </c>
      <c r="R22" s="153" t="s">
        <v>4568</v>
      </c>
      <c r="S22" s="153" t="s">
        <v>4448</v>
      </c>
      <c r="T22" s="153" t="s">
        <v>4448</v>
      </c>
      <c r="U22" s="153" t="s">
        <v>4448</v>
      </c>
      <c r="V22" s="153" t="s">
        <v>4448</v>
      </c>
      <c r="W22" s="153"/>
      <c r="Y22">
        <v>0.18</v>
      </c>
      <c r="Z22">
        <v>0</v>
      </c>
      <c r="AA22">
        <v>-448.254001587213</v>
      </c>
      <c r="AB22" t="s">
        <v>14</v>
      </c>
      <c r="AC22" t="s">
        <v>3967</v>
      </c>
      <c r="AD22" s="7" t="s">
        <v>5197</v>
      </c>
      <c r="AE22" s="7" t="s">
        <v>5196</v>
      </c>
      <c r="AF22" t="s">
        <v>10120</v>
      </c>
      <c r="AH22" s="159"/>
      <c r="AI22" t="s">
        <v>3822</v>
      </c>
      <c r="AJ22">
        <v>16</v>
      </c>
      <c r="AK22">
        <v>0.18</v>
      </c>
      <c r="AL22">
        <v>6.1913216705024199E-2</v>
      </c>
      <c r="AM22" s="6" t="s">
        <v>733</v>
      </c>
      <c r="AN22" s="159"/>
      <c r="AO22" s="154"/>
      <c r="AP22" s="154"/>
      <c r="AQ22" s="154"/>
      <c r="AR22" s="154"/>
      <c r="AS22" s="154"/>
      <c r="AT22" s="154"/>
      <c r="AU22" s="154"/>
    </row>
    <row r="23" spans="1:63">
      <c r="A23">
        <v>0.45</v>
      </c>
      <c r="B23">
        <v>0</v>
      </c>
      <c r="C23">
        <v>-600.97639716782703</v>
      </c>
      <c r="D23" t="s">
        <v>14</v>
      </c>
      <c r="E23" t="s">
        <v>3851</v>
      </c>
      <c r="F23" s="7" t="s">
        <v>5196</v>
      </c>
      <c r="G23" s="7" t="s">
        <v>5198</v>
      </c>
      <c r="H23" t="s">
        <v>10120</v>
      </c>
      <c r="J23" s="159"/>
      <c r="K23" t="s">
        <v>3822</v>
      </c>
      <c r="L23">
        <v>16</v>
      </c>
      <c r="M23">
        <v>0.45</v>
      </c>
      <c r="N23" s="6" t="s">
        <v>233</v>
      </c>
      <c r="O23" s="6" t="s">
        <v>234</v>
      </c>
      <c r="P23" s="159"/>
      <c r="Q23" s="154"/>
      <c r="R23" s="154"/>
      <c r="S23" s="154"/>
      <c r="T23" s="154"/>
      <c r="U23" s="154"/>
      <c r="V23" s="154"/>
      <c r="W23" s="154"/>
      <c r="Y23">
        <v>0.32</v>
      </c>
      <c r="Z23">
        <v>0</v>
      </c>
      <c r="AA23">
        <v>-97.661611855866298</v>
      </c>
      <c r="AB23" t="s">
        <v>10</v>
      </c>
      <c r="AC23" t="s">
        <v>3973</v>
      </c>
      <c r="AD23" s="7" t="s">
        <v>5197</v>
      </c>
      <c r="AE23" s="7" t="s">
        <v>10364</v>
      </c>
      <c r="AF23" t="s">
        <v>10232</v>
      </c>
      <c r="AH23" s="159" t="s">
        <v>4854</v>
      </c>
      <c r="AI23" t="s">
        <v>3822</v>
      </c>
      <c r="AJ23">
        <v>5</v>
      </c>
      <c r="AK23">
        <v>0.32</v>
      </c>
      <c r="AL23">
        <v>8.0937723303772996E-2</v>
      </c>
      <c r="AM23" s="6" t="s">
        <v>409</v>
      </c>
      <c r="AN23" s="159"/>
      <c r="AO23" s="154"/>
      <c r="AP23" s="153" t="s">
        <v>4568</v>
      </c>
      <c r="AQ23" s="153" t="s">
        <v>4448</v>
      </c>
      <c r="AR23" s="153" t="s">
        <v>4448</v>
      </c>
      <c r="AS23" s="153" t="s">
        <v>4448</v>
      </c>
      <c r="AT23" s="153">
        <v>0.01</v>
      </c>
      <c r="AU23" s="153"/>
    </row>
    <row r="24" spans="1:63">
      <c r="A24" s="9">
        <v>0</v>
      </c>
      <c r="B24" s="9">
        <v>0</v>
      </c>
      <c r="C24" s="9">
        <v>-81.289572266811604</v>
      </c>
      <c r="D24" s="9" t="s">
        <v>10</v>
      </c>
      <c r="E24" s="9" t="s">
        <v>3841</v>
      </c>
      <c r="F24" s="72" t="s">
        <v>5197</v>
      </c>
      <c r="G24" s="72" t="s">
        <v>5195</v>
      </c>
      <c r="H24" s="9" t="s">
        <v>10120</v>
      </c>
      <c r="I24" s="9"/>
      <c r="J24" s="168" t="s">
        <v>4808</v>
      </c>
      <c r="K24" s="9" t="s">
        <v>3822</v>
      </c>
      <c r="L24" s="9">
        <v>5</v>
      </c>
      <c r="M24" s="9">
        <v>0</v>
      </c>
      <c r="N24" s="10" t="s">
        <v>126</v>
      </c>
      <c r="O24" s="10" t="s">
        <v>127</v>
      </c>
      <c r="P24" s="159"/>
      <c r="Q24" s="154"/>
      <c r="R24" s="162" t="s">
        <v>4552</v>
      </c>
      <c r="S24" s="153" t="s">
        <v>4448</v>
      </c>
      <c r="T24" s="153">
        <v>0</v>
      </c>
      <c r="U24" s="153">
        <v>0.03</v>
      </c>
      <c r="V24" s="153">
        <v>0.08</v>
      </c>
      <c r="W24" s="153"/>
      <c r="Y24">
        <v>0.26</v>
      </c>
      <c r="Z24">
        <v>0</v>
      </c>
      <c r="AA24">
        <v>-535.64295152617603</v>
      </c>
      <c r="AB24" t="s">
        <v>14</v>
      </c>
      <c r="AC24" t="s">
        <v>3973</v>
      </c>
      <c r="AD24" s="7" t="s">
        <v>5197</v>
      </c>
      <c r="AE24" s="7" t="s">
        <v>10364</v>
      </c>
      <c r="AF24" t="s">
        <v>10232</v>
      </c>
      <c r="AH24" s="159"/>
      <c r="AI24" t="s">
        <v>3822</v>
      </c>
      <c r="AJ24">
        <v>16</v>
      </c>
      <c r="AK24">
        <v>0.26</v>
      </c>
      <c r="AL24" s="6" t="s">
        <v>440</v>
      </c>
      <c r="AM24">
        <v>0.50498332953799996</v>
      </c>
      <c r="AN24" s="159"/>
      <c r="AO24" s="154"/>
      <c r="AP24" s="154"/>
      <c r="AQ24" s="154"/>
      <c r="AR24" s="154"/>
      <c r="AS24" s="154"/>
      <c r="AT24" s="154"/>
      <c r="AU24" s="154"/>
    </row>
    <row r="25" spans="1:63">
      <c r="A25" s="9">
        <v>0.6</v>
      </c>
      <c r="B25" s="9">
        <v>0</v>
      </c>
      <c r="C25" s="9">
        <v>-583.45469564894597</v>
      </c>
      <c r="D25" s="9" t="s">
        <v>14</v>
      </c>
      <c r="E25" s="9" t="s">
        <v>3841</v>
      </c>
      <c r="F25" s="72" t="s">
        <v>5197</v>
      </c>
      <c r="G25" s="72" t="s">
        <v>5195</v>
      </c>
      <c r="H25" s="9" t="s">
        <v>10120</v>
      </c>
      <c r="I25" s="9"/>
      <c r="J25" s="168"/>
      <c r="K25" s="9" t="s">
        <v>3822</v>
      </c>
      <c r="L25" s="9">
        <v>16</v>
      </c>
      <c r="M25" s="9">
        <v>0.6</v>
      </c>
      <c r="N25" s="10" t="s">
        <v>143</v>
      </c>
      <c r="O25" s="10" t="s">
        <v>144</v>
      </c>
      <c r="P25" s="159"/>
      <c r="Q25" s="154"/>
      <c r="R25" s="163"/>
      <c r="S25" s="154"/>
      <c r="T25" s="154"/>
      <c r="U25" s="154"/>
      <c r="V25" s="154"/>
      <c r="W25" s="154"/>
      <c r="Y25">
        <v>0.34</v>
      </c>
      <c r="Z25">
        <v>0</v>
      </c>
      <c r="AA25">
        <v>-115.845424758284</v>
      </c>
      <c r="AB25" t="s">
        <v>10</v>
      </c>
      <c r="AC25" t="s">
        <v>4016</v>
      </c>
      <c r="AD25" s="7" t="s">
        <v>5198</v>
      </c>
      <c r="AE25" s="7" t="s">
        <v>5196</v>
      </c>
      <c r="AF25" t="s">
        <v>10233</v>
      </c>
      <c r="AH25" s="159" t="s">
        <v>4855</v>
      </c>
      <c r="AI25" t="s">
        <v>3822</v>
      </c>
      <c r="AJ25">
        <v>5</v>
      </c>
      <c r="AK25">
        <v>0.34</v>
      </c>
      <c r="AL25">
        <v>8.96257980918721E-2</v>
      </c>
      <c r="AM25" s="6" t="s">
        <v>246</v>
      </c>
      <c r="AN25" s="159"/>
      <c r="AO25" s="154"/>
      <c r="AP25" s="153" t="s">
        <v>4568</v>
      </c>
      <c r="AQ25" s="153">
        <v>0.66</v>
      </c>
      <c r="AR25" s="153">
        <v>0.76</v>
      </c>
      <c r="AS25" s="153">
        <v>0.63</v>
      </c>
      <c r="AT25" s="153" t="s">
        <v>4448</v>
      </c>
      <c r="AU25" s="153"/>
    </row>
    <row r="26" spans="1:63">
      <c r="A26" s="9">
        <v>0.14000000000000001</v>
      </c>
      <c r="B26" s="9">
        <v>0</v>
      </c>
      <c r="C26" s="9">
        <v>-70.131311074866503</v>
      </c>
      <c r="D26" s="9" t="s">
        <v>10</v>
      </c>
      <c r="E26" s="9" t="s">
        <v>3843</v>
      </c>
      <c r="F26" s="72" t="s">
        <v>5195</v>
      </c>
      <c r="G26" s="72" t="s">
        <v>5197</v>
      </c>
      <c r="H26" s="9" t="s">
        <v>10120</v>
      </c>
      <c r="I26" s="9"/>
      <c r="J26" s="168" t="s">
        <v>4809</v>
      </c>
      <c r="K26" s="9" t="s">
        <v>3822</v>
      </c>
      <c r="L26" s="9">
        <v>5</v>
      </c>
      <c r="M26" s="9">
        <v>0.14000000000000001</v>
      </c>
      <c r="N26" s="10" t="s">
        <v>209</v>
      </c>
      <c r="O26" s="10" t="s">
        <v>210</v>
      </c>
      <c r="P26" s="159"/>
      <c r="Q26" s="154"/>
      <c r="R26" s="162" t="s">
        <v>4552</v>
      </c>
      <c r="S26" s="153" t="s">
        <v>4448</v>
      </c>
      <c r="T26" s="153" t="s">
        <v>4448</v>
      </c>
      <c r="U26" s="153" t="s">
        <v>4448</v>
      </c>
      <c r="V26" s="153" t="s">
        <v>4448</v>
      </c>
      <c r="W26" s="153"/>
      <c r="Y26">
        <v>0.26</v>
      </c>
      <c r="Z26">
        <v>0</v>
      </c>
      <c r="AA26">
        <v>-392.94727598919297</v>
      </c>
      <c r="AB26" t="s">
        <v>14</v>
      </c>
      <c r="AC26" t="s">
        <v>4016</v>
      </c>
      <c r="AD26" s="7" t="s">
        <v>5198</v>
      </c>
      <c r="AE26" s="7" t="s">
        <v>5196</v>
      </c>
      <c r="AF26" t="s">
        <v>10233</v>
      </c>
      <c r="AH26" s="159"/>
      <c r="AI26" t="s">
        <v>3822</v>
      </c>
      <c r="AJ26">
        <v>16</v>
      </c>
      <c r="AK26">
        <v>0.26</v>
      </c>
      <c r="AL26" s="6" t="s">
        <v>440</v>
      </c>
      <c r="AM26">
        <v>0.50498332953799996</v>
      </c>
      <c r="AN26" s="159"/>
      <c r="AO26" s="154"/>
      <c r="AP26" s="154"/>
      <c r="AQ26" s="154"/>
      <c r="AR26" s="154"/>
      <c r="AS26" s="154"/>
      <c r="AT26" s="154"/>
      <c r="AU26" s="154"/>
    </row>
    <row r="27" spans="1:63">
      <c r="A27" s="9">
        <v>0.77</v>
      </c>
      <c r="B27" s="9">
        <v>0</v>
      </c>
      <c r="C27" s="9">
        <v>-399.76190034002298</v>
      </c>
      <c r="D27" s="9" t="s">
        <v>14</v>
      </c>
      <c r="E27" s="9" t="s">
        <v>3843</v>
      </c>
      <c r="F27" s="72" t="s">
        <v>5195</v>
      </c>
      <c r="G27" s="72" t="s">
        <v>5197</v>
      </c>
      <c r="H27" s="9" t="s">
        <v>10120</v>
      </c>
      <c r="I27" s="9"/>
      <c r="J27" s="168"/>
      <c r="K27" s="9" t="s">
        <v>3822</v>
      </c>
      <c r="L27" s="9">
        <v>16</v>
      </c>
      <c r="M27" s="9">
        <v>0.77</v>
      </c>
      <c r="N27" s="10" t="s">
        <v>506</v>
      </c>
      <c r="O27" s="10" t="s">
        <v>507</v>
      </c>
      <c r="P27" s="159"/>
      <c r="Q27" s="154"/>
      <c r="R27" s="163"/>
      <c r="S27" s="154"/>
      <c r="T27" s="154"/>
      <c r="U27" s="154"/>
      <c r="V27" s="154"/>
      <c r="W27" s="154"/>
      <c r="Y27">
        <v>0.32</v>
      </c>
      <c r="Z27">
        <v>0</v>
      </c>
      <c r="AA27">
        <v>-38.124526879160598</v>
      </c>
      <c r="AB27" t="s">
        <v>10</v>
      </c>
      <c r="AC27" t="s">
        <v>4052</v>
      </c>
      <c r="AD27" s="7" t="s">
        <v>5197</v>
      </c>
      <c r="AE27" s="7" t="s">
        <v>5195</v>
      </c>
      <c r="AF27" t="s">
        <v>10235</v>
      </c>
      <c r="AH27" s="159" t="s">
        <v>4857</v>
      </c>
      <c r="AI27" t="s">
        <v>3822</v>
      </c>
      <c r="AJ27">
        <v>5</v>
      </c>
      <c r="AK27">
        <v>0.32</v>
      </c>
      <c r="AL27">
        <v>8.0937723303772996E-2</v>
      </c>
      <c r="AM27" s="6" t="s">
        <v>409</v>
      </c>
      <c r="AN27" s="159"/>
      <c r="AO27" s="154"/>
      <c r="AP27" s="153" t="s">
        <v>4568</v>
      </c>
      <c r="AQ27" s="153" t="s">
        <v>4448</v>
      </c>
      <c r="AR27" s="153" t="s">
        <v>4448</v>
      </c>
      <c r="AS27" s="153">
        <v>0.8</v>
      </c>
      <c r="AT27" s="153" t="s">
        <v>4448</v>
      </c>
      <c r="AU27" s="153"/>
    </row>
    <row r="28" spans="1:63">
      <c r="A28">
        <f>1-0.56</f>
        <v>0.43999999999999995</v>
      </c>
      <c r="B28">
        <v>0</v>
      </c>
      <c r="C28">
        <v>-74.5963692690367</v>
      </c>
      <c r="D28" t="s">
        <v>10</v>
      </c>
      <c r="E28" t="s">
        <v>3884</v>
      </c>
      <c r="F28" s="7" t="s">
        <v>5195</v>
      </c>
      <c r="G28" s="7" t="s">
        <v>5197</v>
      </c>
      <c r="H28" t="s">
        <v>10229</v>
      </c>
      <c r="I28" s="18" t="s">
        <v>10354</v>
      </c>
      <c r="J28" s="159" t="s">
        <v>4849</v>
      </c>
      <c r="K28" t="s">
        <v>3822</v>
      </c>
      <c r="L28">
        <v>5</v>
      </c>
      <c r="M28">
        <v>0.56000000000000005</v>
      </c>
      <c r="N28" s="6" t="s">
        <v>783</v>
      </c>
      <c r="O28" s="6" t="s">
        <v>784</v>
      </c>
      <c r="P28" s="159"/>
      <c r="Q28" s="154"/>
      <c r="R28" s="153" t="s">
        <v>4568</v>
      </c>
      <c r="S28" s="153" t="s">
        <v>4448</v>
      </c>
      <c r="T28" s="153" t="s">
        <v>4448</v>
      </c>
      <c r="U28" s="153" t="s">
        <v>4448</v>
      </c>
      <c r="V28" s="153" t="s">
        <v>4448</v>
      </c>
      <c r="W28" s="153"/>
      <c r="Y28">
        <v>0.01</v>
      </c>
      <c r="Z28">
        <v>0</v>
      </c>
      <c r="AA28">
        <v>-351.173462199906</v>
      </c>
      <c r="AB28" t="s">
        <v>14</v>
      </c>
      <c r="AC28" t="s">
        <v>4052</v>
      </c>
      <c r="AD28" s="7" t="s">
        <v>5197</v>
      </c>
      <c r="AE28" s="7" t="s">
        <v>5195</v>
      </c>
      <c r="AF28" t="s">
        <v>10235</v>
      </c>
      <c r="AH28" s="159"/>
      <c r="AI28" t="s">
        <v>3822</v>
      </c>
      <c r="AJ28">
        <v>16</v>
      </c>
      <c r="AK28">
        <v>0.01</v>
      </c>
      <c r="AL28" s="6" t="s">
        <v>479</v>
      </c>
      <c r="AM28" s="6" t="s">
        <v>480</v>
      </c>
      <c r="AN28" s="159"/>
      <c r="AO28" s="154"/>
      <c r="AP28" s="154"/>
      <c r="AQ28" s="154"/>
      <c r="AR28" s="154"/>
      <c r="AS28" s="154"/>
      <c r="AT28" s="154"/>
      <c r="AU28" s="154"/>
    </row>
    <row r="29" spans="1:63">
      <c r="A29" s="6">
        <f>1-0.35</f>
        <v>0.65</v>
      </c>
      <c r="B29">
        <v>0</v>
      </c>
      <c r="C29">
        <v>-695.216445609223</v>
      </c>
      <c r="D29" t="s">
        <v>14</v>
      </c>
      <c r="E29" t="s">
        <v>3884</v>
      </c>
      <c r="F29" s="7" t="s">
        <v>5195</v>
      </c>
      <c r="G29" s="7" t="s">
        <v>5197</v>
      </c>
      <c r="H29" t="s">
        <v>10229</v>
      </c>
      <c r="I29" s="18" t="s">
        <v>10354</v>
      </c>
      <c r="J29" s="159"/>
      <c r="K29" t="s">
        <v>3822</v>
      </c>
      <c r="L29">
        <v>16</v>
      </c>
      <c r="M29" s="6" t="s">
        <v>773</v>
      </c>
      <c r="N29">
        <v>0.16717058820748501</v>
      </c>
      <c r="O29">
        <v>0.59091171595284597</v>
      </c>
      <c r="P29" s="159"/>
      <c r="Q29" s="154"/>
      <c r="R29" s="154"/>
      <c r="S29" s="154"/>
      <c r="T29" s="154"/>
      <c r="U29" s="154"/>
      <c r="V29" s="154"/>
      <c r="W29" s="154"/>
      <c r="Y29" s="10">
        <v>0.7</v>
      </c>
      <c r="Z29" s="9">
        <v>0</v>
      </c>
      <c r="AA29" s="9">
        <v>-118.183713233617</v>
      </c>
      <c r="AB29" s="9" t="s">
        <v>10</v>
      </c>
      <c r="AC29" s="9" t="s">
        <v>4055</v>
      </c>
      <c r="AD29" s="72" t="s">
        <v>5195</v>
      </c>
      <c r="AE29" s="72" t="s">
        <v>5197</v>
      </c>
      <c r="AF29" s="9" t="s">
        <v>10236</v>
      </c>
      <c r="AG29" s="9"/>
      <c r="AH29" s="168" t="s">
        <v>4858</v>
      </c>
      <c r="AI29" s="9" t="s">
        <v>3822</v>
      </c>
      <c r="AJ29" s="9">
        <v>5</v>
      </c>
      <c r="AK29" s="10" t="s">
        <v>192</v>
      </c>
      <c r="AL29" s="10" t="s">
        <v>1614</v>
      </c>
      <c r="AM29" s="10" t="s">
        <v>1615</v>
      </c>
      <c r="AN29" s="159"/>
      <c r="AO29" s="154"/>
      <c r="AP29" s="162" t="s">
        <v>4552</v>
      </c>
      <c r="AQ29" s="153" t="s">
        <v>4448</v>
      </c>
      <c r="AR29" s="153" t="s">
        <v>4448</v>
      </c>
      <c r="AS29" s="153" t="s">
        <v>4448</v>
      </c>
      <c r="AT29" s="153" t="s">
        <v>4448</v>
      </c>
      <c r="AU29" s="153"/>
    </row>
    <row r="30" spans="1:63">
      <c r="A30">
        <v>0.17</v>
      </c>
      <c r="B30">
        <v>0</v>
      </c>
      <c r="C30">
        <v>-33.306950890207602</v>
      </c>
      <c r="D30" t="s">
        <v>10</v>
      </c>
      <c r="E30" t="s">
        <v>3882</v>
      </c>
      <c r="F30" s="7" t="s">
        <v>5197</v>
      </c>
      <c r="G30" s="7" t="s">
        <v>5195</v>
      </c>
      <c r="H30" t="s">
        <v>10202</v>
      </c>
      <c r="J30" s="159" t="s">
        <v>4811</v>
      </c>
      <c r="K30" t="s">
        <v>3822</v>
      </c>
      <c r="L30">
        <v>5</v>
      </c>
      <c r="M30">
        <v>0.17</v>
      </c>
      <c r="N30" s="6" t="s">
        <v>175</v>
      </c>
      <c r="O30" s="6" t="s">
        <v>176</v>
      </c>
      <c r="P30" s="159"/>
      <c r="Q30" s="154"/>
      <c r="R30" s="153" t="s">
        <v>4568</v>
      </c>
      <c r="S30" s="153" t="s">
        <v>4448</v>
      </c>
      <c r="T30" s="153" t="s">
        <v>4448</v>
      </c>
      <c r="U30" s="153" t="s">
        <v>4448</v>
      </c>
      <c r="V30" s="153" t="s">
        <v>4448</v>
      </c>
      <c r="W30" s="153"/>
      <c r="Y30" s="9">
        <v>0.19</v>
      </c>
      <c r="Z30" s="9">
        <v>0</v>
      </c>
      <c r="AA30" s="9">
        <v>-597.29680925184198</v>
      </c>
      <c r="AB30" s="9" t="s">
        <v>14</v>
      </c>
      <c r="AC30" s="9" t="s">
        <v>4055</v>
      </c>
      <c r="AD30" s="72" t="s">
        <v>5195</v>
      </c>
      <c r="AE30" s="72" t="s">
        <v>5197</v>
      </c>
      <c r="AF30" s="9" t="s">
        <v>10236</v>
      </c>
      <c r="AG30" s="9"/>
      <c r="AH30" s="168"/>
      <c r="AI30" s="9" t="s">
        <v>3822</v>
      </c>
      <c r="AJ30" s="9">
        <v>16</v>
      </c>
      <c r="AK30" s="9">
        <v>0.19</v>
      </c>
      <c r="AL30" s="9">
        <v>6.7266012751223098E-2</v>
      </c>
      <c r="AM30" s="10" t="s">
        <v>504</v>
      </c>
      <c r="AN30" s="159"/>
      <c r="AO30" s="154"/>
      <c r="AP30" s="163"/>
      <c r="AQ30" s="154"/>
      <c r="AR30" s="154"/>
      <c r="AS30" s="154"/>
      <c r="AT30" s="154"/>
      <c r="AU30" s="154"/>
    </row>
    <row r="31" spans="1:63">
      <c r="A31">
        <v>0.71</v>
      </c>
      <c r="B31">
        <v>0</v>
      </c>
      <c r="C31">
        <v>-569.24309345320501</v>
      </c>
      <c r="D31" t="s">
        <v>14</v>
      </c>
      <c r="E31" t="s">
        <v>3882</v>
      </c>
      <c r="F31" s="7" t="s">
        <v>5197</v>
      </c>
      <c r="G31" s="7" t="s">
        <v>5195</v>
      </c>
      <c r="H31" t="s">
        <v>10202</v>
      </c>
      <c r="J31" s="159"/>
      <c r="K31" t="s">
        <v>3822</v>
      </c>
      <c r="L31">
        <v>16</v>
      </c>
      <c r="M31">
        <v>0.71</v>
      </c>
      <c r="N31" s="6" t="s">
        <v>796</v>
      </c>
      <c r="O31" s="6" t="s">
        <v>797</v>
      </c>
      <c r="P31" s="159"/>
      <c r="Q31" s="154"/>
      <c r="R31" s="154"/>
      <c r="S31" s="154"/>
      <c r="T31" s="154"/>
      <c r="U31" s="154"/>
      <c r="V31" s="154"/>
      <c r="W31" s="154"/>
      <c r="Y31" s="10">
        <v>0.7</v>
      </c>
      <c r="Z31" s="9">
        <v>0</v>
      </c>
      <c r="AA31" s="9">
        <v>-93.660544363646494</v>
      </c>
      <c r="AB31" s="9" t="s">
        <v>10</v>
      </c>
      <c r="AC31" s="9" t="s">
        <v>4082</v>
      </c>
      <c r="AD31" s="72" t="s">
        <v>5195</v>
      </c>
      <c r="AE31" s="72" t="s">
        <v>10373</v>
      </c>
      <c r="AF31" s="9" t="s">
        <v>9979</v>
      </c>
      <c r="AG31" s="9"/>
      <c r="AH31" s="168" t="s">
        <v>4859</v>
      </c>
      <c r="AI31" s="9" t="s">
        <v>3822</v>
      </c>
      <c r="AJ31" s="9">
        <v>5</v>
      </c>
      <c r="AK31" s="10" t="s">
        <v>192</v>
      </c>
      <c r="AL31" s="10" t="s">
        <v>1614</v>
      </c>
      <c r="AM31" s="10" t="s">
        <v>1615</v>
      </c>
      <c r="AN31" s="159"/>
      <c r="AO31" s="154"/>
      <c r="AP31" s="162" t="s">
        <v>4552</v>
      </c>
      <c r="AQ31" s="153" t="s">
        <v>4448</v>
      </c>
      <c r="AR31" s="153" t="s">
        <v>4448</v>
      </c>
      <c r="AS31" s="153">
        <v>0.34</v>
      </c>
      <c r="AT31" s="153" t="s">
        <v>4448</v>
      </c>
      <c r="AU31" s="153"/>
    </row>
    <row r="32" spans="1:63">
      <c r="A32">
        <v>0.8</v>
      </c>
      <c r="B32">
        <v>0</v>
      </c>
      <c r="C32">
        <v>-60.459437943607</v>
      </c>
      <c r="D32" t="s">
        <v>10</v>
      </c>
      <c r="E32" t="s">
        <v>3938</v>
      </c>
      <c r="F32" s="7" t="s">
        <v>5197</v>
      </c>
      <c r="G32" s="7" t="s">
        <v>10372</v>
      </c>
      <c r="H32" t="s">
        <v>10204</v>
      </c>
      <c r="J32" s="159" t="s">
        <v>4813</v>
      </c>
      <c r="K32" t="s">
        <v>3822</v>
      </c>
      <c r="L32">
        <v>5</v>
      </c>
      <c r="M32">
        <v>0.8</v>
      </c>
      <c r="N32" s="6" t="s">
        <v>1238</v>
      </c>
      <c r="O32" s="6" t="s">
        <v>1239</v>
      </c>
      <c r="P32" s="159"/>
      <c r="Q32" s="154"/>
      <c r="R32" s="153" t="s">
        <v>4568</v>
      </c>
      <c r="S32" s="153" t="s">
        <v>4448</v>
      </c>
      <c r="T32" s="153" t="s">
        <v>4448</v>
      </c>
      <c r="U32" s="153" t="s">
        <v>4448</v>
      </c>
      <c r="V32" s="153" t="s">
        <v>4448</v>
      </c>
      <c r="W32" s="153"/>
      <c r="Y32" s="9">
        <v>0.08</v>
      </c>
      <c r="Z32" s="9">
        <v>0</v>
      </c>
      <c r="AA32" s="9">
        <v>-363.62429328636102</v>
      </c>
      <c r="AB32" s="9" t="s">
        <v>14</v>
      </c>
      <c r="AC32" s="9" t="s">
        <v>4082</v>
      </c>
      <c r="AD32" s="72" t="s">
        <v>5195</v>
      </c>
      <c r="AE32" s="72" t="s">
        <v>10373</v>
      </c>
      <c r="AF32" s="9" t="s">
        <v>9979</v>
      </c>
      <c r="AG32" s="9"/>
      <c r="AH32" s="168"/>
      <c r="AI32" s="9" t="s">
        <v>3822</v>
      </c>
      <c r="AJ32" s="9">
        <v>16</v>
      </c>
      <c r="AK32" s="9">
        <v>0.08</v>
      </c>
      <c r="AL32" s="9">
        <v>1.6879457268963199E-2</v>
      </c>
      <c r="AM32" s="10" t="s">
        <v>713</v>
      </c>
      <c r="AN32" s="159"/>
      <c r="AO32" s="154"/>
      <c r="AP32" s="163"/>
      <c r="AQ32" s="154"/>
      <c r="AR32" s="154"/>
      <c r="AS32" s="154"/>
      <c r="AT32" s="154"/>
      <c r="AU32" s="154"/>
    </row>
    <row r="33" spans="1:47">
      <c r="A33">
        <v>0.45</v>
      </c>
      <c r="B33">
        <v>0</v>
      </c>
      <c r="C33">
        <v>-560.87957477502096</v>
      </c>
      <c r="D33" t="s">
        <v>14</v>
      </c>
      <c r="E33" t="s">
        <v>3938</v>
      </c>
      <c r="F33" s="7" t="s">
        <v>5197</v>
      </c>
      <c r="G33" s="7" t="s">
        <v>10372</v>
      </c>
      <c r="H33" t="s">
        <v>10204</v>
      </c>
      <c r="J33" s="159"/>
      <c r="K33" t="s">
        <v>3822</v>
      </c>
      <c r="L33">
        <v>16</v>
      </c>
      <c r="M33">
        <v>0.45</v>
      </c>
      <c r="N33" s="6" t="s">
        <v>233</v>
      </c>
      <c r="O33" s="6" t="s">
        <v>234</v>
      </c>
      <c r="P33" s="159"/>
      <c r="Q33" s="154"/>
      <c r="R33" s="154"/>
      <c r="S33" s="154"/>
      <c r="T33" s="154"/>
      <c r="U33" s="154"/>
      <c r="V33" s="154"/>
      <c r="W33" s="154"/>
      <c r="Y33" s="9">
        <f>1-0.73</f>
        <v>0.27</v>
      </c>
      <c r="Z33" s="9">
        <v>0</v>
      </c>
      <c r="AA33" s="9">
        <v>-93.584225173064993</v>
      </c>
      <c r="AB33" s="9" t="s">
        <v>10</v>
      </c>
      <c r="AC33" s="9" t="s">
        <v>3881</v>
      </c>
      <c r="AD33" s="72" t="s">
        <v>5196</v>
      </c>
      <c r="AE33" s="72" t="s">
        <v>5198</v>
      </c>
      <c r="AF33" s="9" t="s">
        <v>10201</v>
      </c>
      <c r="AG33" s="44" t="s">
        <v>10354</v>
      </c>
      <c r="AH33" s="168" t="s">
        <v>4810</v>
      </c>
      <c r="AI33" s="9" t="s">
        <v>3822</v>
      </c>
      <c r="AJ33" s="9">
        <v>5</v>
      </c>
      <c r="AK33" s="9">
        <v>0.73</v>
      </c>
      <c r="AL33" s="10" t="s">
        <v>3335</v>
      </c>
      <c r="AM33" s="10" t="s">
        <v>3336</v>
      </c>
      <c r="AN33" s="159"/>
      <c r="AO33" s="154"/>
      <c r="AP33" s="162" t="s">
        <v>4552</v>
      </c>
      <c r="AQ33" s="153" t="s">
        <v>4448</v>
      </c>
      <c r="AR33" s="153" t="s">
        <v>4448</v>
      </c>
      <c r="AS33" s="153" t="s">
        <v>4448</v>
      </c>
      <c r="AT33" s="153" t="s">
        <v>4448</v>
      </c>
      <c r="AU33" s="153"/>
    </row>
    <row r="34" spans="1:47">
      <c r="A34">
        <v>0.32</v>
      </c>
      <c r="B34">
        <v>0</v>
      </c>
      <c r="C34">
        <v>-132.98892738276101</v>
      </c>
      <c r="D34" t="s">
        <v>10</v>
      </c>
      <c r="E34" t="s">
        <v>3978</v>
      </c>
      <c r="F34" s="7" t="s">
        <v>5197</v>
      </c>
      <c r="G34" s="7" t="s">
        <v>5195</v>
      </c>
      <c r="H34" t="s">
        <v>10205</v>
      </c>
      <c r="J34" s="159" t="s">
        <v>4815</v>
      </c>
      <c r="K34" t="s">
        <v>3822</v>
      </c>
      <c r="L34">
        <v>6</v>
      </c>
      <c r="M34">
        <v>0.32</v>
      </c>
      <c r="N34">
        <v>9.0471524952594307E-2</v>
      </c>
      <c r="O34" s="6" t="s">
        <v>743</v>
      </c>
      <c r="P34" s="159"/>
      <c r="Q34" s="154"/>
      <c r="R34" s="153" t="s">
        <v>4568</v>
      </c>
      <c r="S34" s="153" t="s">
        <v>4448</v>
      </c>
      <c r="T34" s="153" t="s">
        <v>4448</v>
      </c>
      <c r="U34" s="153">
        <v>0.7</v>
      </c>
      <c r="V34" s="153" t="s">
        <v>4448</v>
      </c>
      <c r="W34" s="153"/>
      <c r="Y34" s="9">
        <f>1-0.2</f>
        <v>0.8</v>
      </c>
      <c r="Z34" s="9">
        <v>0</v>
      </c>
      <c r="AA34" s="9">
        <v>-542.82784193237603</v>
      </c>
      <c r="AB34" s="9" t="s">
        <v>14</v>
      </c>
      <c r="AC34" s="9" t="s">
        <v>3881</v>
      </c>
      <c r="AD34" s="72" t="s">
        <v>5196</v>
      </c>
      <c r="AE34" s="72" t="s">
        <v>5198</v>
      </c>
      <c r="AF34" s="9" t="s">
        <v>10201</v>
      </c>
      <c r="AG34" s="44" t="s">
        <v>10354</v>
      </c>
      <c r="AH34" s="168"/>
      <c r="AI34" s="9" t="s">
        <v>3822</v>
      </c>
      <c r="AJ34" s="9">
        <v>16</v>
      </c>
      <c r="AK34" s="9">
        <v>0.2</v>
      </c>
      <c r="AL34" s="9">
        <v>7.2742662037866904E-2</v>
      </c>
      <c r="AM34" s="9">
        <v>0.44342194628279502</v>
      </c>
      <c r="AN34" s="159"/>
      <c r="AO34" s="154"/>
      <c r="AP34" s="163"/>
      <c r="AQ34" s="154"/>
      <c r="AR34" s="154"/>
      <c r="AS34" s="154"/>
      <c r="AT34" s="154"/>
      <c r="AU34" s="154"/>
    </row>
    <row r="35" spans="1:47">
      <c r="A35">
        <v>0.4</v>
      </c>
      <c r="B35">
        <v>0</v>
      </c>
      <c r="C35">
        <v>-855.685093426604</v>
      </c>
      <c r="D35" t="s">
        <v>14</v>
      </c>
      <c r="E35" t="s">
        <v>3978</v>
      </c>
      <c r="F35" s="7" t="s">
        <v>5197</v>
      </c>
      <c r="G35" s="7" t="s">
        <v>5195</v>
      </c>
      <c r="H35" t="s">
        <v>10205</v>
      </c>
      <c r="J35" s="159"/>
      <c r="K35" t="s">
        <v>3822</v>
      </c>
      <c r="L35">
        <v>16</v>
      </c>
      <c r="M35">
        <v>0.4</v>
      </c>
      <c r="N35" s="6" t="s">
        <v>257</v>
      </c>
      <c r="O35" s="6" t="s">
        <v>258</v>
      </c>
      <c r="P35" s="159"/>
      <c r="Q35" s="154"/>
      <c r="R35" s="154"/>
      <c r="S35" s="154"/>
      <c r="T35" s="154"/>
      <c r="U35" s="154"/>
      <c r="V35" s="154"/>
      <c r="W35" s="154"/>
      <c r="Y35">
        <f>1-0.03</f>
        <v>0.97</v>
      </c>
      <c r="Z35">
        <v>0</v>
      </c>
      <c r="AA35">
        <v>-48.006262885858199</v>
      </c>
      <c r="AB35" t="s">
        <v>10</v>
      </c>
      <c r="AC35" t="s">
        <v>4018</v>
      </c>
      <c r="AD35" s="7" t="s">
        <v>10365</v>
      </c>
      <c r="AE35" s="7" t="s">
        <v>5197</v>
      </c>
      <c r="AF35" t="s">
        <v>10207</v>
      </c>
      <c r="AG35" s="18" t="s">
        <v>10354</v>
      </c>
      <c r="AH35" s="159" t="s">
        <v>4818</v>
      </c>
      <c r="AI35" t="s">
        <v>3822</v>
      </c>
      <c r="AJ35">
        <v>6</v>
      </c>
      <c r="AK35">
        <v>0.03</v>
      </c>
      <c r="AL35">
        <v>1.2891607655190101E-3</v>
      </c>
      <c r="AM35" s="6" t="s">
        <v>753</v>
      </c>
      <c r="AN35" s="159"/>
      <c r="AO35" s="154"/>
      <c r="AP35" s="153" t="s">
        <v>4568</v>
      </c>
      <c r="AQ35" s="153" t="s">
        <v>4448</v>
      </c>
      <c r="AR35" s="153" t="s">
        <v>4448</v>
      </c>
      <c r="AS35" s="153" t="s">
        <v>4448</v>
      </c>
      <c r="AT35" s="153" t="s">
        <v>4448</v>
      </c>
      <c r="AU35" s="153"/>
    </row>
    <row r="36" spans="1:47">
      <c r="A36">
        <v>0.11</v>
      </c>
      <c r="B36">
        <v>0</v>
      </c>
      <c r="C36">
        <v>-92.459947679426506</v>
      </c>
      <c r="D36" t="s">
        <v>10</v>
      </c>
      <c r="E36" t="s">
        <v>3984</v>
      </c>
      <c r="F36" s="7" t="s">
        <v>5195</v>
      </c>
      <c r="G36" s="7" t="s">
        <v>10367</v>
      </c>
      <c r="H36" t="s">
        <v>10206</v>
      </c>
      <c r="J36" s="159" t="s">
        <v>4816</v>
      </c>
      <c r="K36" t="s">
        <v>3822</v>
      </c>
      <c r="L36">
        <v>7</v>
      </c>
      <c r="M36">
        <v>0.11</v>
      </c>
      <c r="N36">
        <v>1.6272692371876299E-2</v>
      </c>
      <c r="O36" s="6" t="s">
        <v>694</v>
      </c>
      <c r="P36" s="159"/>
      <c r="Q36" s="154"/>
      <c r="R36" s="153" t="s">
        <v>4568</v>
      </c>
      <c r="S36" s="153" t="s">
        <v>4448</v>
      </c>
      <c r="T36" s="153" t="s">
        <v>4448</v>
      </c>
      <c r="U36" s="153" t="s">
        <v>4448</v>
      </c>
      <c r="V36" s="153" t="s">
        <v>4448</v>
      </c>
      <c r="W36" s="153"/>
      <c r="Y36">
        <f>1-0.45</f>
        <v>0.55000000000000004</v>
      </c>
      <c r="Z36">
        <v>0</v>
      </c>
      <c r="AA36">
        <v>-680.21642079017704</v>
      </c>
      <c r="AB36" t="s">
        <v>14</v>
      </c>
      <c r="AC36" t="s">
        <v>4018</v>
      </c>
      <c r="AD36" s="7" t="s">
        <v>10365</v>
      </c>
      <c r="AE36" s="7" t="s">
        <v>5197</v>
      </c>
      <c r="AF36" t="s">
        <v>10207</v>
      </c>
      <c r="AG36" s="18" t="s">
        <v>10354</v>
      </c>
      <c r="AH36" s="159"/>
      <c r="AI36" t="s">
        <v>3822</v>
      </c>
      <c r="AJ36">
        <v>16</v>
      </c>
      <c r="AK36">
        <v>0.45</v>
      </c>
      <c r="AL36" s="6" t="s">
        <v>233</v>
      </c>
      <c r="AM36" s="6" t="s">
        <v>234</v>
      </c>
      <c r="AN36" s="159"/>
      <c r="AO36" s="154"/>
      <c r="AP36" s="154"/>
      <c r="AQ36" s="154"/>
      <c r="AR36" s="154"/>
      <c r="AS36" s="154"/>
      <c r="AT36" s="154"/>
      <c r="AU36" s="154"/>
    </row>
    <row r="37" spans="1:47">
      <c r="A37">
        <v>0.57999999999999996</v>
      </c>
      <c r="B37">
        <v>0</v>
      </c>
      <c r="C37">
        <v>-593.69066589527597</v>
      </c>
      <c r="D37" t="s">
        <v>14</v>
      </c>
      <c r="E37" t="s">
        <v>3984</v>
      </c>
      <c r="F37" s="7" t="s">
        <v>5195</v>
      </c>
      <c r="G37" s="7" t="s">
        <v>10367</v>
      </c>
      <c r="H37" t="s">
        <v>10206</v>
      </c>
      <c r="J37" s="159"/>
      <c r="K37" t="s">
        <v>3822</v>
      </c>
      <c r="L37">
        <v>16</v>
      </c>
      <c r="M37">
        <v>0.57999999999999996</v>
      </c>
      <c r="N37" s="6" t="s">
        <v>420</v>
      </c>
      <c r="O37" s="6" t="s">
        <v>421</v>
      </c>
      <c r="P37" s="159"/>
      <c r="Q37" s="154"/>
      <c r="R37" s="154"/>
      <c r="S37" s="154"/>
      <c r="T37" s="154"/>
      <c r="U37" s="154"/>
      <c r="V37" s="154"/>
      <c r="W37" s="154"/>
      <c r="Y37">
        <f>1-0.21</f>
        <v>0.79</v>
      </c>
      <c r="Z37">
        <v>0</v>
      </c>
      <c r="AA37">
        <v>-122.14047921214799</v>
      </c>
      <c r="AB37" t="s">
        <v>10</v>
      </c>
      <c r="AC37" t="s">
        <v>4064</v>
      </c>
      <c r="AD37" s="7" t="s">
        <v>5195</v>
      </c>
      <c r="AE37" s="7" t="s">
        <v>5197</v>
      </c>
      <c r="AF37" t="s">
        <v>10209</v>
      </c>
      <c r="AG37" s="18" t="s">
        <v>10354</v>
      </c>
      <c r="AH37" s="159" t="s">
        <v>4822</v>
      </c>
      <c r="AI37" t="s">
        <v>3822</v>
      </c>
      <c r="AJ37">
        <v>5</v>
      </c>
      <c r="AK37">
        <v>0.21</v>
      </c>
      <c r="AL37">
        <v>3.9425102245848997E-2</v>
      </c>
      <c r="AM37" s="6" t="s">
        <v>630</v>
      </c>
      <c r="AN37" s="159"/>
      <c r="AO37" s="154"/>
      <c r="AP37" s="153" t="s">
        <v>4568</v>
      </c>
      <c r="AQ37" s="153" t="s">
        <v>4448</v>
      </c>
      <c r="AR37" s="153" t="s">
        <v>4448</v>
      </c>
      <c r="AS37" s="153" t="s">
        <v>4448</v>
      </c>
      <c r="AT37" s="153" t="s">
        <v>4448</v>
      </c>
      <c r="AU37" s="153"/>
    </row>
    <row r="38" spans="1:47">
      <c r="A38">
        <f>1-0.24</f>
        <v>0.76</v>
      </c>
      <c r="B38">
        <v>0</v>
      </c>
      <c r="C38">
        <v>-75.457429863430306</v>
      </c>
      <c r="D38" t="s">
        <v>10</v>
      </c>
      <c r="E38" t="s">
        <v>3953</v>
      </c>
      <c r="F38" s="7" t="s">
        <v>5196</v>
      </c>
      <c r="G38" s="7" t="s">
        <v>5198</v>
      </c>
      <c r="H38" t="s">
        <v>10231</v>
      </c>
      <c r="I38" s="18" t="s">
        <v>10354</v>
      </c>
      <c r="J38" s="159" t="s">
        <v>4852</v>
      </c>
      <c r="K38" t="s">
        <v>3822</v>
      </c>
      <c r="L38">
        <v>5</v>
      </c>
      <c r="M38">
        <v>0.24</v>
      </c>
      <c r="N38">
        <v>4.96326328563493E-2</v>
      </c>
      <c r="O38" s="6" t="s">
        <v>550</v>
      </c>
      <c r="P38" s="159"/>
      <c r="Q38" s="154"/>
      <c r="R38" s="153" t="s">
        <v>4568</v>
      </c>
      <c r="S38" s="153" t="s">
        <v>4448</v>
      </c>
      <c r="T38" s="153" t="s">
        <v>4448</v>
      </c>
      <c r="U38" s="153" t="s">
        <v>4448</v>
      </c>
      <c r="V38" s="153" t="s">
        <v>4448</v>
      </c>
      <c r="W38" s="153"/>
      <c r="Y38" s="6">
        <f>1-0.57</f>
        <v>0.43000000000000005</v>
      </c>
      <c r="Z38">
        <v>0</v>
      </c>
      <c r="AA38">
        <v>-756.810638756402</v>
      </c>
      <c r="AB38" t="s">
        <v>14</v>
      </c>
      <c r="AC38" t="s">
        <v>4064</v>
      </c>
      <c r="AD38" s="7" t="s">
        <v>5195</v>
      </c>
      <c r="AE38" s="7" t="s">
        <v>5197</v>
      </c>
      <c r="AF38" t="s">
        <v>10209</v>
      </c>
      <c r="AG38" s="18" t="s">
        <v>10354</v>
      </c>
      <c r="AH38" s="160"/>
      <c r="AI38" t="s">
        <v>3822</v>
      </c>
      <c r="AJ38">
        <v>16</v>
      </c>
      <c r="AK38" s="6" t="s">
        <v>573</v>
      </c>
      <c r="AL38" s="6" t="s">
        <v>575</v>
      </c>
      <c r="AM38" s="6" t="s">
        <v>576</v>
      </c>
      <c r="AN38" s="160"/>
      <c r="AO38" s="155"/>
      <c r="AP38" s="154"/>
      <c r="AQ38" s="154"/>
      <c r="AR38" s="154"/>
      <c r="AS38" s="154"/>
      <c r="AT38" s="154"/>
      <c r="AU38" s="154"/>
    </row>
    <row r="39" spans="1:47">
      <c r="A39">
        <f>1-0.18</f>
        <v>0.82000000000000006</v>
      </c>
      <c r="B39">
        <v>0</v>
      </c>
      <c r="C39">
        <v>-558.01804235496297</v>
      </c>
      <c r="D39" t="s">
        <v>14</v>
      </c>
      <c r="E39" t="s">
        <v>3953</v>
      </c>
      <c r="F39" s="7" t="s">
        <v>5196</v>
      </c>
      <c r="G39" s="7" t="s">
        <v>5198</v>
      </c>
      <c r="H39" t="s">
        <v>10231</v>
      </c>
      <c r="I39" s="18" t="s">
        <v>10354</v>
      </c>
      <c r="J39" s="159"/>
      <c r="K39" t="s">
        <v>3822</v>
      </c>
      <c r="L39">
        <v>16</v>
      </c>
      <c r="M39">
        <v>0.18</v>
      </c>
      <c r="N39">
        <v>6.1913216705024199E-2</v>
      </c>
      <c r="O39" s="6" t="s">
        <v>733</v>
      </c>
      <c r="P39" s="159"/>
      <c r="Q39" s="154"/>
      <c r="R39" s="154"/>
      <c r="S39" s="154"/>
      <c r="T39" s="154"/>
      <c r="U39" s="154"/>
      <c r="V39" s="154"/>
      <c r="W39" s="154"/>
      <c r="Y39" s="3"/>
      <c r="Z39" s="3"/>
      <c r="AA39" s="3"/>
      <c r="AB39" s="3"/>
      <c r="AC39" s="3"/>
      <c r="AD39" s="73"/>
      <c r="AE39" s="73"/>
      <c r="AF39" s="3"/>
      <c r="AG39" s="3"/>
      <c r="AH39" s="39"/>
      <c r="AI39" s="3"/>
      <c r="AJ39" s="3"/>
      <c r="AK39" s="3"/>
      <c r="AL39" s="3"/>
      <c r="AM39" s="3"/>
      <c r="AN39" s="39"/>
      <c r="AO39" s="39"/>
      <c r="AP39" s="3"/>
      <c r="AQ39" s="39"/>
      <c r="AR39" s="39"/>
      <c r="AS39" s="39"/>
      <c r="AT39" s="8"/>
      <c r="AU39" s="8"/>
    </row>
    <row r="40" spans="1:47" ht="16" customHeight="1">
      <c r="A40" s="6">
        <v>0.35</v>
      </c>
      <c r="B40">
        <v>0</v>
      </c>
      <c r="C40">
        <v>-106.821007023975</v>
      </c>
      <c r="D40" t="s">
        <v>10</v>
      </c>
      <c r="E40" t="s">
        <v>4022</v>
      </c>
      <c r="F40" s="7" t="s">
        <v>5197</v>
      </c>
      <c r="G40" s="7" t="s">
        <v>10365</v>
      </c>
      <c r="H40" t="s">
        <v>10208</v>
      </c>
      <c r="J40" s="159" t="s">
        <v>4819</v>
      </c>
      <c r="K40" t="s">
        <v>3822</v>
      </c>
      <c r="L40">
        <v>5</v>
      </c>
      <c r="M40" s="6" t="s">
        <v>773</v>
      </c>
      <c r="N40">
        <v>9.4092631159024595E-2</v>
      </c>
      <c r="O40" s="6" t="s">
        <v>998</v>
      </c>
      <c r="P40" s="159"/>
      <c r="Q40" s="154"/>
      <c r="R40" s="153" t="s">
        <v>4568</v>
      </c>
      <c r="S40" s="153" t="s">
        <v>4448</v>
      </c>
      <c r="T40" s="153" t="s">
        <v>4448</v>
      </c>
      <c r="U40" s="153" t="s">
        <v>4448</v>
      </c>
      <c r="V40" s="153" t="s">
        <v>4448</v>
      </c>
      <c r="W40" s="153"/>
      <c r="Y40" s="9">
        <v>0.52</v>
      </c>
      <c r="Z40" s="9">
        <v>0</v>
      </c>
      <c r="AA40" s="9">
        <v>-46.420379150718901</v>
      </c>
      <c r="AB40" s="9" t="s">
        <v>13</v>
      </c>
      <c r="AC40" s="9" t="s">
        <v>3828</v>
      </c>
      <c r="AD40" s="72" t="s">
        <v>5198</v>
      </c>
      <c r="AE40" s="72" t="s">
        <v>5196</v>
      </c>
      <c r="AF40" s="9" t="s">
        <v>10120</v>
      </c>
      <c r="AG40" s="9"/>
      <c r="AH40" s="173" t="s">
        <v>4861</v>
      </c>
      <c r="AI40" s="9" t="s">
        <v>3822</v>
      </c>
      <c r="AJ40" s="9">
        <v>5</v>
      </c>
      <c r="AK40" s="9">
        <v>0.52</v>
      </c>
      <c r="AL40" s="10" t="s">
        <v>300</v>
      </c>
      <c r="AM40" s="9">
        <v>0.84073763132141299</v>
      </c>
      <c r="AN40" s="158" t="s">
        <v>86</v>
      </c>
      <c r="AO40" s="153">
        <v>9</v>
      </c>
      <c r="AP40" s="162" t="s">
        <v>4537</v>
      </c>
      <c r="AQ40" s="153" t="s">
        <v>4448</v>
      </c>
      <c r="AR40" s="153" t="s">
        <v>4448</v>
      </c>
      <c r="AS40" s="153" t="s">
        <v>4448</v>
      </c>
      <c r="AT40" s="153">
        <v>0.76</v>
      </c>
      <c r="AU40" s="153"/>
    </row>
    <row r="41" spans="1:47">
      <c r="A41">
        <v>0.81</v>
      </c>
      <c r="B41">
        <v>0</v>
      </c>
      <c r="C41">
        <v>-507.31290146867298</v>
      </c>
      <c r="D41" t="s">
        <v>14</v>
      </c>
      <c r="E41" t="s">
        <v>4022</v>
      </c>
      <c r="F41" s="7" t="s">
        <v>5197</v>
      </c>
      <c r="G41" s="7" t="s">
        <v>10365</v>
      </c>
      <c r="H41" t="s">
        <v>10208</v>
      </c>
      <c r="J41" s="159"/>
      <c r="K41" t="s">
        <v>3822</v>
      </c>
      <c r="L41">
        <v>16</v>
      </c>
      <c r="M41">
        <v>0.81</v>
      </c>
      <c r="N41" s="6" t="s">
        <v>525</v>
      </c>
      <c r="O41" s="6" t="s">
        <v>526</v>
      </c>
      <c r="P41" s="159"/>
      <c r="Q41" s="154"/>
      <c r="R41" s="154"/>
      <c r="S41" s="154"/>
      <c r="T41" s="154"/>
      <c r="U41" s="154"/>
      <c r="V41" s="154"/>
      <c r="W41" s="154"/>
      <c r="Y41" s="9">
        <v>0</v>
      </c>
      <c r="Z41" s="9">
        <v>0</v>
      </c>
      <c r="AA41" s="9">
        <v>-129.61960027124999</v>
      </c>
      <c r="AB41" s="9" t="s">
        <v>14</v>
      </c>
      <c r="AC41" s="9" t="s">
        <v>3828</v>
      </c>
      <c r="AD41" s="72" t="s">
        <v>5198</v>
      </c>
      <c r="AE41" s="72" t="s">
        <v>5196</v>
      </c>
      <c r="AF41" s="9" t="s">
        <v>10120</v>
      </c>
      <c r="AG41" s="9"/>
      <c r="AH41" s="168"/>
      <c r="AI41" s="9" t="s">
        <v>3822</v>
      </c>
      <c r="AJ41" s="9">
        <v>16</v>
      </c>
      <c r="AK41" s="9">
        <v>0</v>
      </c>
      <c r="AL41" s="9">
        <v>0</v>
      </c>
      <c r="AM41" s="10" t="s">
        <v>140</v>
      </c>
      <c r="AN41" s="159"/>
      <c r="AO41" s="154"/>
      <c r="AP41" s="163"/>
      <c r="AQ41" s="154"/>
      <c r="AR41" s="154"/>
      <c r="AS41" s="154"/>
      <c r="AT41" s="154"/>
      <c r="AU41" s="154"/>
    </row>
    <row r="42" spans="1:47">
      <c r="A42">
        <f>1-0.3</f>
        <v>0.7</v>
      </c>
      <c r="B42">
        <v>0</v>
      </c>
      <c r="C42">
        <v>-47.979152155702998</v>
      </c>
      <c r="D42" t="s">
        <v>10</v>
      </c>
      <c r="E42" t="s">
        <v>4021</v>
      </c>
      <c r="F42" s="7" t="s">
        <v>10372</v>
      </c>
      <c r="G42" s="7" t="s">
        <v>5197</v>
      </c>
      <c r="H42" t="s">
        <v>10234</v>
      </c>
      <c r="I42" s="18" t="s">
        <v>10354</v>
      </c>
      <c r="J42" s="159" t="s">
        <v>4856</v>
      </c>
      <c r="K42" t="s">
        <v>3822</v>
      </c>
      <c r="L42">
        <v>5</v>
      </c>
      <c r="M42">
        <v>0.3</v>
      </c>
      <c r="N42">
        <v>7.2584039985663401E-2</v>
      </c>
      <c r="O42" s="6" t="s">
        <v>972</v>
      </c>
      <c r="P42" s="159"/>
      <c r="Q42" s="154"/>
      <c r="R42" s="153" t="s">
        <v>4568</v>
      </c>
      <c r="S42" s="153" t="s">
        <v>4448</v>
      </c>
      <c r="T42" s="153" t="s">
        <v>4448</v>
      </c>
      <c r="U42" s="153" t="s">
        <v>4448</v>
      </c>
      <c r="V42" s="153" t="s">
        <v>4448</v>
      </c>
      <c r="W42" s="153"/>
      <c r="Y42">
        <v>0.56000000000000005</v>
      </c>
      <c r="Z42">
        <v>0</v>
      </c>
      <c r="AA42">
        <v>-51.734909982314399</v>
      </c>
      <c r="AB42" t="s">
        <v>13</v>
      </c>
      <c r="AC42" t="s">
        <v>3834</v>
      </c>
      <c r="AD42" s="7" t="s">
        <v>5197</v>
      </c>
      <c r="AE42" s="7" t="s">
        <v>5196</v>
      </c>
      <c r="AF42" t="s">
        <v>10120</v>
      </c>
      <c r="AH42" s="159" t="s">
        <v>4862</v>
      </c>
      <c r="AI42" t="s">
        <v>3822</v>
      </c>
      <c r="AJ42">
        <v>6</v>
      </c>
      <c r="AK42">
        <v>0.56000000000000005</v>
      </c>
      <c r="AL42" s="6" t="s">
        <v>3835</v>
      </c>
      <c r="AM42" s="6" t="s">
        <v>3836</v>
      </c>
      <c r="AN42" s="159"/>
      <c r="AO42" s="154"/>
      <c r="AP42" s="153" t="s">
        <v>4568</v>
      </c>
      <c r="AQ42" s="153" t="s">
        <v>4448</v>
      </c>
      <c r="AR42" s="153" t="s">
        <v>4448</v>
      </c>
      <c r="AS42" s="153">
        <v>0.86</v>
      </c>
      <c r="AT42" s="153">
        <v>0.65</v>
      </c>
      <c r="AU42" s="153"/>
    </row>
    <row r="43" spans="1:47">
      <c r="A43">
        <f>1-0.17</f>
        <v>0.83</v>
      </c>
      <c r="B43">
        <v>0</v>
      </c>
      <c r="C43">
        <v>-252.242863747162</v>
      </c>
      <c r="D43" t="s">
        <v>14</v>
      </c>
      <c r="E43" t="s">
        <v>4021</v>
      </c>
      <c r="F43" s="7" t="s">
        <v>10372</v>
      </c>
      <c r="G43" s="7" t="s">
        <v>5197</v>
      </c>
      <c r="H43" t="s">
        <v>10234</v>
      </c>
      <c r="I43" s="18" t="s">
        <v>10354</v>
      </c>
      <c r="J43" s="159"/>
      <c r="K43" t="s">
        <v>3822</v>
      </c>
      <c r="L43">
        <v>16</v>
      </c>
      <c r="M43">
        <v>0.17</v>
      </c>
      <c r="N43">
        <v>5.6689958584459903E-2</v>
      </c>
      <c r="O43" s="6" t="s">
        <v>179</v>
      </c>
      <c r="P43" s="159"/>
      <c r="Q43" s="154"/>
      <c r="R43" s="154"/>
      <c r="S43" s="154"/>
      <c r="T43" s="154"/>
      <c r="U43" s="154"/>
      <c r="V43" s="154"/>
      <c r="W43" s="154"/>
      <c r="Y43">
        <v>0.37</v>
      </c>
      <c r="Z43">
        <v>0</v>
      </c>
      <c r="AA43">
        <v>-688.90233259981198</v>
      </c>
      <c r="AB43" t="s">
        <v>14</v>
      </c>
      <c r="AC43" t="s">
        <v>3834</v>
      </c>
      <c r="AD43" s="7" t="s">
        <v>5197</v>
      </c>
      <c r="AE43" s="7" t="s">
        <v>5196</v>
      </c>
      <c r="AF43" t="s">
        <v>10120</v>
      </c>
      <c r="AH43" s="159"/>
      <c r="AI43" t="s">
        <v>3822</v>
      </c>
      <c r="AJ43">
        <v>16</v>
      </c>
      <c r="AK43">
        <v>0.37</v>
      </c>
      <c r="AL43" s="6" t="s">
        <v>137</v>
      </c>
      <c r="AM43" s="6" t="s">
        <v>138</v>
      </c>
      <c r="AN43" s="159"/>
      <c r="AO43" s="154"/>
      <c r="AP43" s="154"/>
      <c r="AQ43" s="154"/>
      <c r="AR43" s="154"/>
      <c r="AS43" s="154"/>
      <c r="AT43" s="154"/>
      <c r="AU43" s="154"/>
    </row>
    <row r="44" spans="1:47">
      <c r="A44">
        <v>0.16</v>
      </c>
      <c r="B44">
        <v>0</v>
      </c>
      <c r="C44">
        <v>-50.864302478738601</v>
      </c>
      <c r="D44" t="s">
        <v>10</v>
      </c>
      <c r="E44" t="s">
        <v>4059</v>
      </c>
      <c r="F44" s="7" t="s">
        <v>5197</v>
      </c>
      <c r="G44" s="7" t="s">
        <v>5195</v>
      </c>
      <c r="H44" t="s">
        <v>10120</v>
      </c>
      <c r="J44" s="159" t="s">
        <v>4821</v>
      </c>
      <c r="K44" t="s">
        <v>3822</v>
      </c>
      <c r="L44">
        <v>5</v>
      </c>
      <c r="M44">
        <v>0.16</v>
      </c>
      <c r="N44">
        <v>2.4498271759069299E-2</v>
      </c>
      <c r="O44" s="6" t="s">
        <v>572</v>
      </c>
      <c r="P44" s="159"/>
      <c r="Q44" s="154"/>
      <c r="R44" s="153" t="s">
        <v>4568</v>
      </c>
      <c r="S44" s="153" t="s">
        <v>4448</v>
      </c>
      <c r="T44" s="153" t="s">
        <v>4448</v>
      </c>
      <c r="U44" s="153" t="s">
        <v>4448</v>
      </c>
      <c r="V44" s="153" t="s">
        <v>4448</v>
      </c>
      <c r="W44" s="153"/>
      <c r="Y44">
        <v>0.4</v>
      </c>
      <c r="Z44">
        <v>0</v>
      </c>
      <c r="AA44">
        <v>-54.532525552430798</v>
      </c>
      <c r="AB44" t="s">
        <v>13</v>
      </c>
      <c r="AC44" t="s">
        <v>3840</v>
      </c>
      <c r="AD44" s="7" t="s">
        <v>5198</v>
      </c>
      <c r="AE44" s="7" t="s">
        <v>10359</v>
      </c>
      <c r="AF44" t="s">
        <v>10238</v>
      </c>
      <c r="AH44" s="159" t="s">
        <v>4863</v>
      </c>
      <c r="AI44" t="s">
        <v>3822</v>
      </c>
      <c r="AJ44">
        <v>6</v>
      </c>
      <c r="AK44">
        <v>0.4</v>
      </c>
      <c r="AL44" s="6" t="s">
        <v>955</v>
      </c>
      <c r="AM44">
        <v>0.74758462010154603</v>
      </c>
      <c r="AN44" s="159"/>
      <c r="AO44" s="154"/>
      <c r="AP44" s="153" t="s">
        <v>4568</v>
      </c>
      <c r="AQ44" s="153" t="s">
        <v>4448</v>
      </c>
      <c r="AR44" s="153" t="s">
        <v>4448</v>
      </c>
      <c r="AS44" s="153" t="s">
        <v>4448</v>
      </c>
      <c r="AT44" s="153" t="s">
        <v>4448</v>
      </c>
      <c r="AU44" s="153"/>
    </row>
    <row r="45" spans="1:47">
      <c r="A45">
        <v>0.59</v>
      </c>
      <c r="B45">
        <v>0</v>
      </c>
      <c r="C45">
        <v>-638.45732739481195</v>
      </c>
      <c r="D45" t="s">
        <v>14</v>
      </c>
      <c r="E45" t="s">
        <v>4059</v>
      </c>
      <c r="F45" s="7" t="s">
        <v>5197</v>
      </c>
      <c r="G45" s="7" t="s">
        <v>5195</v>
      </c>
      <c r="H45" t="s">
        <v>10120</v>
      </c>
      <c r="J45" s="159"/>
      <c r="K45" t="s">
        <v>3822</v>
      </c>
      <c r="L45">
        <v>16</v>
      </c>
      <c r="M45">
        <v>0.59</v>
      </c>
      <c r="N45" s="6" t="s">
        <v>426</v>
      </c>
      <c r="O45" s="6" t="s">
        <v>427</v>
      </c>
      <c r="P45" s="159"/>
      <c r="Q45" s="154"/>
      <c r="R45" s="154"/>
      <c r="S45" s="154"/>
      <c r="T45" s="154"/>
      <c r="U45" s="154"/>
      <c r="V45" s="154"/>
      <c r="W45" s="154"/>
      <c r="Y45">
        <v>0.2</v>
      </c>
      <c r="Z45">
        <v>0</v>
      </c>
      <c r="AA45">
        <v>-545.22324965979305</v>
      </c>
      <c r="AB45" t="s">
        <v>14</v>
      </c>
      <c r="AC45" t="s">
        <v>3840</v>
      </c>
      <c r="AD45" s="7" t="s">
        <v>5198</v>
      </c>
      <c r="AE45" s="7" t="s">
        <v>10359</v>
      </c>
      <c r="AF45" t="s">
        <v>10238</v>
      </c>
      <c r="AH45" s="159"/>
      <c r="AI45" t="s">
        <v>3822</v>
      </c>
      <c r="AJ45">
        <v>16</v>
      </c>
      <c r="AK45">
        <v>0.2</v>
      </c>
      <c r="AL45">
        <v>7.2742662037866904E-2</v>
      </c>
      <c r="AM45">
        <v>0.44342194628279502</v>
      </c>
      <c r="AN45" s="159"/>
      <c r="AO45" s="154"/>
      <c r="AP45" s="154"/>
      <c r="AQ45" s="154"/>
      <c r="AR45" s="154"/>
      <c r="AS45" s="154"/>
      <c r="AT45" s="154"/>
      <c r="AU45" s="154"/>
    </row>
    <row r="46" spans="1:47">
      <c r="A46">
        <f>1-0.74</f>
        <v>0.26</v>
      </c>
      <c r="B46">
        <v>0</v>
      </c>
      <c r="C46">
        <v>-77.065378018942894</v>
      </c>
      <c r="D46" t="s">
        <v>10</v>
      </c>
      <c r="E46" t="s">
        <v>4103</v>
      </c>
      <c r="F46" s="7" t="s">
        <v>5195</v>
      </c>
      <c r="G46" s="7" t="s">
        <v>5197</v>
      </c>
      <c r="H46" t="s">
        <v>10237</v>
      </c>
      <c r="I46" s="18" t="s">
        <v>10354</v>
      </c>
      <c r="J46" s="159" t="s">
        <v>4860</v>
      </c>
      <c r="K46" t="s">
        <v>3822</v>
      </c>
      <c r="L46">
        <v>6</v>
      </c>
      <c r="M46">
        <v>0.74</v>
      </c>
      <c r="N46" s="6" t="s">
        <v>3354</v>
      </c>
      <c r="O46">
        <v>0.93593382842823702</v>
      </c>
      <c r="P46" s="159"/>
      <c r="Q46" s="154"/>
      <c r="R46" s="153" t="s">
        <v>4568</v>
      </c>
      <c r="S46" s="153" t="s">
        <v>4448</v>
      </c>
      <c r="T46" s="153" t="s">
        <v>4448</v>
      </c>
      <c r="U46" s="153" t="s">
        <v>4448</v>
      </c>
      <c r="V46" s="153" t="s">
        <v>4448</v>
      </c>
      <c r="W46" s="153"/>
      <c r="Y46">
        <v>0.73</v>
      </c>
      <c r="Z46">
        <v>0</v>
      </c>
      <c r="AA46">
        <v>-54.9392121580184</v>
      </c>
      <c r="AB46" t="s">
        <v>13</v>
      </c>
      <c r="AC46" t="s">
        <v>3893</v>
      </c>
      <c r="AD46" s="7" t="s">
        <v>5198</v>
      </c>
      <c r="AE46" s="7" t="s">
        <v>5196</v>
      </c>
      <c r="AF46" t="s">
        <v>10239</v>
      </c>
      <c r="AH46" s="159" t="s">
        <v>4864</v>
      </c>
      <c r="AI46" t="s">
        <v>3822</v>
      </c>
      <c r="AJ46">
        <v>5</v>
      </c>
      <c r="AK46">
        <v>0.73</v>
      </c>
      <c r="AL46" s="6" t="s">
        <v>3335</v>
      </c>
      <c r="AM46" s="6" t="s">
        <v>3336</v>
      </c>
      <c r="AN46" s="159"/>
      <c r="AO46" s="154"/>
      <c r="AP46" s="153" t="s">
        <v>4568</v>
      </c>
      <c r="AQ46" s="153" t="s">
        <v>4448</v>
      </c>
      <c r="AR46" s="153" t="s">
        <v>4448</v>
      </c>
      <c r="AS46" s="153" t="s">
        <v>4448</v>
      </c>
      <c r="AT46" s="153" t="s">
        <v>4448</v>
      </c>
      <c r="AU46" s="153"/>
    </row>
    <row r="47" spans="1:47">
      <c r="A47">
        <f>1-0.52</f>
        <v>0.48</v>
      </c>
      <c r="B47">
        <v>0</v>
      </c>
      <c r="C47">
        <v>-555.34511033359104</v>
      </c>
      <c r="D47" t="s">
        <v>14</v>
      </c>
      <c r="E47" t="s">
        <v>4103</v>
      </c>
      <c r="F47" s="7" t="s">
        <v>5195</v>
      </c>
      <c r="G47" s="7" t="s">
        <v>5197</v>
      </c>
      <c r="H47" t="s">
        <v>10237</v>
      </c>
      <c r="I47" s="18" t="s">
        <v>10354</v>
      </c>
      <c r="J47" s="160"/>
      <c r="K47" t="s">
        <v>3822</v>
      </c>
      <c r="L47">
        <v>16</v>
      </c>
      <c r="M47">
        <v>0.52</v>
      </c>
      <c r="N47" s="6" t="s">
        <v>405</v>
      </c>
      <c r="O47" s="6" t="s">
        <v>406</v>
      </c>
      <c r="P47" s="160"/>
      <c r="Q47" s="155"/>
      <c r="R47" s="154"/>
      <c r="S47" s="154"/>
      <c r="T47" s="154"/>
      <c r="U47" s="154"/>
      <c r="V47" s="154"/>
      <c r="W47" s="154"/>
      <c r="Y47">
        <v>0.59</v>
      </c>
      <c r="Z47">
        <v>0</v>
      </c>
      <c r="AA47">
        <v>-910.28801842632004</v>
      </c>
      <c r="AB47" t="s">
        <v>14</v>
      </c>
      <c r="AC47" t="s">
        <v>3893</v>
      </c>
      <c r="AD47" s="7" t="s">
        <v>5198</v>
      </c>
      <c r="AE47" s="7" t="s">
        <v>5196</v>
      </c>
      <c r="AF47" t="s">
        <v>10239</v>
      </c>
      <c r="AH47" s="159"/>
      <c r="AI47" t="s">
        <v>3822</v>
      </c>
      <c r="AJ47">
        <v>16</v>
      </c>
      <c r="AK47">
        <v>0.59</v>
      </c>
      <c r="AL47" s="6" t="s">
        <v>426</v>
      </c>
      <c r="AM47" s="6" t="s">
        <v>427</v>
      </c>
      <c r="AN47" s="159"/>
      <c r="AO47" s="154"/>
      <c r="AP47" s="154"/>
      <c r="AQ47" s="154"/>
      <c r="AR47" s="154"/>
      <c r="AS47" s="154"/>
      <c r="AT47" s="154"/>
      <c r="AU47" s="154"/>
    </row>
    <row r="48" spans="1:47">
      <c r="A48" s="3"/>
      <c r="B48" s="3"/>
      <c r="C48" s="3"/>
      <c r="D48" s="3"/>
      <c r="E48" s="3"/>
      <c r="F48" s="73"/>
      <c r="G48" s="73"/>
      <c r="H48" s="3"/>
      <c r="I48" s="3"/>
      <c r="J48" s="39"/>
      <c r="K48" s="3"/>
      <c r="L48" s="3"/>
      <c r="M48" s="3"/>
      <c r="N48" s="3"/>
      <c r="O48" s="27"/>
      <c r="P48" s="29"/>
      <c r="Q48" s="37"/>
      <c r="R48" s="3"/>
      <c r="S48" s="3"/>
      <c r="T48" s="3"/>
      <c r="U48" s="3"/>
      <c r="V48" s="8"/>
      <c r="W48" s="8"/>
      <c r="Y48">
        <v>0.38</v>
      </c>
      <c r="Z48">
        <v>0</v>
      </c>
      <c r="AA48">
        <v>-34.8168751300446</v>
      </c>
      <c r="AB48" t="s">
        <v>13</v>
      </c>
      <c r="AC48" t="s">
        <v>3926</v>
      </c>
      <c r="AD48" s="7" t="s">
        <v>5196</v>
      </c>
      <c r="AE48" s="7" t="s">
        <v>5197</v>
      </c>
      <c r="AF48" t="s">
        <v>10120</v>
      </c>
      <c r="AH48" s="159" t="s">
        <v>4865</v>
      </c>
      <c r="AI48" t="s">
        <v>3822</v>
      </c>
      <c r="AJ48">
        <v>5</v>
      </c>
      <c r="AK48">
        <v>0.38</v>
      </c>
      <c r="AL48" s="6" t="s">
        <v>1001</v>
      </c>
      <c r="AM48">
        <v>0.75630209626295297</v>
      </c>
      <c r="AN48" s="159"/>
      <c r="AO48" s="154"/>
      <c r="AP48" s="153" t="s">
        <v>4568</v>
      </c>
      <c r="AQ48" s="153" t="s">
        <v>4448</v>
      </c>
      <c r="AR48" s="153" t="s">
        <v>4448</v>
      </c>
      <c r="AS48" s="153" t="s">
        <v>4448</v>
      </c>
      <c r="AT48" s="153" t="s">
        <v>4448</v>
      </c>
      <c r="AU48" s="153"/>
    </row>
    <row r="49" spans="1:47" ht="16" customHeight="1">
      <c r="A49">
        <f>1-0.46</f>
        <v>0.54</v>
      </c>
      <c r="B49">
        <v>0</v>
      </c>
      <c r="C49">
        <v>-69.993741418174807</v>
      </c>
      <c r="D49" t="s">
        <v>13</v>
      </c>
      <c r="E49" t="s">
        <v>4013</v>
      </c>
      <c r="F49" s="7" t="s">
        <v>5196</v>
      </c>
      <c r="G49" s="7" t="s">
        <v>5198</v>
      </c>
      <c r="H49" t="s">
        <v>10241</v>
      </c>
      <c r="I49" s="18" t="s">
        <v>10354</v>
      </c>
      <c r="J49" s="159" t="s">
        <v>4867</v>
      </c>
      <c r="K49" t="s">
        <v>3822</v>
      </c>
      <c r="L49">
        <v>6</v>
      </c>
      <c r="M49">
        <v>0.46</v>
      </c>
      <c r="N49" s="6" t="s">
        <v>3684</v>
      </c>
      <c r="O49" s="6" t="s">
        <v>3685</v>
      </c>
      <c r="P49" s="158" t="s">
        <v>84</v>
      </c>
      <c r="Q49" s="153">
        <v>15</v>
      </c>
      <c r="R49" s="153" t="s">
        <v>4568</v>
      </c>
      <c r="S49" s="153" t="s">
        <v>4448</v>
      </c>
      <c r="T49" s="153" t="s">
        <v>4448</v>
      </c>
      <c r="U49" s="153" t="s">
        <v>4448</v>
      </c>
      <c r="V49" s="153" t="s">
        <v>4448</v>
      </c>
      <c r="W49" s="153"/>
      <c r="Y49">
        <v>0.14000000000000001</v>
      </c>
      <c r="Z49">
        <v>0</v>
      </c>
      <c r="AA49">
        <v>-599.89898530543201</v>
      </c>
      <c r="AB49" t="s">
        <v>14</v>
      </c>
      <c r="AC49" t="s">
        <v>3926</v>
      </c>
      <c r="AD49" s="7" t="s">
        <v>5196</v>
      </c>
      <c r="AE49" s="7" t="s">
        <v>5197</v>
      </c>
      <c r="AF49" t="s">
        <v>10120</v>
      </c>
      <c r="AH49" s="159"/>
      <c r="AI49" t="s">
        <v>3822</v>
      </c>
      <c r="AJ49">
        <v>16</v>
      </c>
      <c r="AK49">
        <v>0.14000000000000001</v>
      </c>
      <c r="AL49">
        <v>4.1864672574284501E-2</v>
      </c>
      <c r="AM49" s="6" t="s">
        <v>170</v>
      </c>
      <c r="AN49" s="159"/>
      <c r="AO49" s="154"/>
      <c r="AP49" s="154"/>
      <c r="AQ49" s="154"/>
      <c r="AR49" s="154"/>
      <c r="AS49" s="154"/>
      <c r="AT49" s="154"/>
      <c r="AU49" s="154"/>
    </row>
    <row r="50" spans="1:47">
      <c r="A50">
        <f>1-0.06</f>
        <v>0.94</v>
      </c>
      <c r="B50">
        <v>0</v>
      </c>
      <c r="C50">
        <v>-485.04195966150598</v>
      </c>
      <c r="D50" t="s">
        <v>14</v>
      </c>
      <c r="E50" t="s">
        <v>4013</v>
      </c>
      <c r="F50" s="7" t="s">
        <v>5196</v>
      </c>
      <c r="G50" s="7" t="s">
        <v>5198</v>
      </c>
      <c r="H50" t="s">
        <v>10241</v>
      </c>
      <c r="I50" s="18" t="s">
        <v>10354</v>
      </c>
      <c r="J50" s="159"/>
      <c r="K50" t="s">
        <v>3822</v>
      </c>
      <c r="L50">
        <v>16</v>
      </c>
      <c r="M50">
        <v>0.06</v>
      </c>
      <c r="N50" s="6" t="s">
        <v>932</v>
      </c>
      <c r="O50" s="6" t="s">
        <v>933</v>
      </c>
      <c r="P50" s="159"/>
      <c r="Q50" s="154"/>
      <c r="R50" s="154"/>
      <c r="S50" s="154"/>
      <c r="T50" s="154"/>
      <c r="U50" s="154"/>
      <c r="V50" s="154"/>
      <c r="W50" s="154"/>
      <c r="Y50">
        <v>0.25</v>
      </c>
      <c r="Z50">
        <v>0</v>
      </c>
      <c r="AA50">
        <v>-42.932557598026897</v>
      </c>
      <c r="AB50" t="s">
        <v>13</v>
      </c>
      <c r="AC50" t="s">
        <v>3930</v>
      </c>
      <c r="AD50" s="7" t="s">
        <v>5197</v>
      </c>
      <c r="AE50" s="7" t="s">
        <v>5195</v>
      </c>
      <c r="AF50" t="s">
        <v>10240</v>
      </c>
      <c r="AH50" s="159" t="s">
        <v>4866</v>
      </c>
      <c r="AI50" t="s">
        <v>3822</v>
      </c>
      <c r="AJ50">
        <v>5</v>
      </c>
      <c r="AK50">
        <v>0.25</v>
      </c>
      <c r="AL50" s="6" t="s">
        <v>345</v>
      </c>
      <c r="AM50" s="6" t="s">
        <v>346</v>
      </c>
      <c r="AN50" s="159"/>
      <c r="AO50" s="154"/>
      <c r="AP50" s="153" t="s">
        <v>4568</v>
      </c>
      <c r="AQ50" s="153" t="s">
        <v>4448</v>
      </c>
      <c r="AR50" s="153" t="s">
        <v>4448</v>
      </c>
      <c r="AS50" s="153" t="s">
        <v>4448</v>
      </c>
      <c r="AT50" s="153" t="s">
        <v>4448</v>
      </c>
      <c r="AU50" s="153"/>
    </row>
    <row r="51" spans="1:47">
      <c r="A51">
        <f>1-0.4</f>
        <v>0.6</v>
      </c>
      <c r="B51">
        <v>0</v>
      </c>
      <c r="C51">
        <v>-41.606760884974399</v>
      </c>
      <c r="D51" t="s">
        <v>13</v>
      </c>
      <c r="E51" t="s">
        <v>4127</v>
      </c>
      <c r="F51" s="7" t="s">
        <v>5196</v>
      </c>
      <c r="G51" s="7" t="s">
        <v>5198</v>
      </c>
      <c r="H51" t="s">
        <v>10242</v>
      </c>
      <c r="I51" s="18" t="s">
        <v>10354</v>
      </c>
      <c r="J51" s="159" t="s">
        <v>4869</v>
      </c>
      <c r="K51" t="s">
        <v>3822</v>
      </c>
      <c r="L51">
        <v>5</v>
      </c>
      <c r="M51">
        <v>0.4</v>
      </c>
      <c r="N51" s="6" t="s">
        <v>802</v>
      </c>
      <c r="O51">
        <v>0.76927571872398703</v>
      </c>
      <c r="P51" s="159"/>
      <c r="Q51" s="154"/>
      <c r="R51" s="153" t="s">
        <v>4568</v>
      </c>
      <c r="S51" s="153" t="s">
        <v>4448</v>
      </c>
      <c r="T51" s="153" t="s">
        <v>4448</v>
      </c>
      <c r="U51" s="153">
        <v>0.24</v>
      </c>
      <c r="V51" s="153" t="s">
        <v>4448</v>
      </c>
      <c r="W51" s="153"/>
      <c r="Y51">
        <v>0.03</v>
      </c>
      <c r="Z51">
        <v>0</v>
      </c>
      <c r="AA51">
        <v>-441.90967252242302</v>
      </c>
      <c r="AB51" t="s">
        <v>14</v>
      </c>
      <c r="AC51" t="s">
        <v>3930</v>
      </c>
      <c r="AD51" s="7" t="s">
        <v>5197</v>
      </c>
      <c r="AE51" s="7" t="s">
        <v>5195</v>
      </c>
      <c r="AF51" t="s">
        <v>10240</v>
      </c>
      <c r="AH51" s="159"/>
      <c r="AI51" t="s">
        <v>3822</v>
      </c>
      <c r="AJ51">
        <v>16</v>
      </c>
      <c r="AK51">
        <v>0.03</v>
      </c>
      <c r="AL51">
        <v>3.0372082184858002E-3</v>
      </c>
      <c r="AM51" s="6" t="s">
        <v>334</v>
      </c>
      <c r="AN51" s="159"/>
      <c r="AO51" s="154"/>
      <c r="AP51" s="154"/>
      <c r="AQ51" s="154"/>
      <c r="AR51" s="154"/>
      <c r="AS51" s="154"/>
      <c r="AT51" s="154"/>
      <c r="AU51" s="154"/>
    </row>
    <row r="52" spans="1:47">
      <c r="A52">
        <f>1-0.26</f>
        <v>0.74</v>
      </c>
      <c r="B52">
        <v>0</v>
      </c>
      <c r="C52">
        <v>-555.69897846103595</v>
      </c>
      <c r="D52" t="s">
        <v>14</v>
      </c>
      <c r="E52" t="s">
        <v>4127</v>
      </c>
      <c r="F52" s="7" t="s">
        <v>5196</v>
      </c>
      <c r="G52" s="7" t="s">
        <v>5198</v>
      </c>
      <c r="H52" t="s">
        <v>10242</v>
      </c>
      <c r="I52" s="18" t="s">
        <v>10354</v>
      </c>
      <c r="J52" s="160"/>
      <c r="K52" t="s">
        <v>3822</v>
      </c>
      <c r="L52">
        <v>16</v>
      </c>
      <c r="M52">
        <v>0.26</v>
      </c>
      <c r="N52" s="6" t="s">
        <v>440</v>
      </c>
      <c r="O52">
        <v>0.50498332953799996</v>
      </c>
      <c r="P52" s="159"/>
      <c r="Q52" s="154"/>
      <c r="R52" s="154"/>
      <c r="S52" s="154"/>
      <c r="T52" s="154"/>
      <c r="U52" s="154"/>
      <c r="V52" s="154"/>
      <c r="W52" s="154"/>
      <c r="Y52">
        <v>0.51</v>
      </c>
      <c r="Z52">
        <v>0</v>
      </c>
      <c r="AA52">
        <v>-69.228410466883702</v>
      </c>
      <c r="AB52" t="s">
        <v>13</v>
      </c>
      <c r="AC52" t="s">
        <v>4023</v>
      </c>
      <c r="AD52" s="7" t="s">
        <v>5198</v>
      </c>
      <c r="AE52" s="7" t="s">
        <v>5196</v>
      </c>
      <c r="AF52" t="s">
        <v>10120</v>
      </c>
      <c r="AH52" s="159" t="s">
        <v>4868</v>
      </c>
      <c r="AI52" t="s">
        <v>3822</v>
      </c>
      <c r="AJ52">
        <v>5</v>
      </c>
      <c r="AK52">
        <v>0.51</v>
      </c>
      <c r="AL52" s="6" t="s">
        <v>3909</v>
      </c>
      <c r="AM52" s="6" t="s">
        <v>3910</v>
      </c>
      <c r="AN52" s="159"/>
      <c r="AO52" s="154"/>
      <c r="AP52" s="153" t="s">
        <v>4568</v>
      </c>
      <c r="AQ52" s="153" t="s">
        <v>4448</v>
      </c>
      <c r="AR52" s="153" t="s">
        <v>4448</v>
      </c>
      <c r="AS52" s="153" t="s">
        <v>4448</v>
      </c>
      <c r="AT52" s="153" t="s">
        <v>4448</v>
      </c>
      <c r="AU52" s="153"/>
    </row>
    <row r="53" spans="1:47">
      <c r="A53">
        <v>0.34</v>
      </c>
      <c r="B53">
        <v>0</v>
      </c>
      <c r="C53">
        <v>-55.153828583460601</v>
      </c>
      <c r="D53" t="s">
        <v>13</v>
      </c>
      <c r="E53" t="s">
        <v>3848</v>
      </c>
      <c r="F53" s="7" t="s">
        <v>5197</v>
      </c>
      <c r="G53" s="7" t="s">
        <v>5195</v>
      </c>
      <c r="H53" t="s">
        <v>10210</v>
      </c>
      <c r="J53" s="158" t="s">
        <v>4823</v>
      </c>
      <c r="K53" t="s">
        <v>3822</v>
      </c>
      <c r="L53">
        <v>5</v>
      </c>
      <c r="M53">
        <v>0.34</v>
      </c>
      <c r="N53">
        <v>8.96257980918721E-2</v>
      </c>
      <c r="O53" s="6" t="s">
        <v>246</v>
      </c>
      <c r="P53" s="159"/>
      <c r="Q53" s="154"/>
      <c r="R53" s="153" t="s">
        <v>4568</v>
      </c>
      <c r="S53" s="153" t="s">
        <v>4448</v>
      </c>
      <c r="T53" s="153" t="s">
        <v>4448</v>
      </c>
      <c r="U53" s="153" t="s">
        <v>4448</v>
      </c>
      <c r="V53" s="153" t="s">
        <v>4448</v>
      </c>
      <c r="W53" s="153"/>
      <c r="Y53">
        <v>0.23</v>
      </c>
      <c r="Z53">
        <v>0</v>
      </c>
      <c r="AA53">
        <v>-684.06150591417895</v>
      </c>
      <c r="AB53" t="s">
        <v>14</v>
      </c>
      <c r="AC53" t="s">
        <v>4023</v>
      </c>
      <c r="AD53" s="7" t="s">
        <v>5198</v>
      </c>
      <c r="AE53" s="7" t="s">
        <v>5196</v>
      </c>
      <c r="AF53" t="s">
        <v>10120</v>
      </c>
      <c r="AH53" s="159"/>
      <c r="AI53" t="s">
        <v>3822</v>
      </c>
      <c r="AJ53">
        <v>16</v>
      </c>
      <c r="AK53">
        <v>0.23</v>
      </c>
      <c r="AL53">
        <v>8.9866955870574194E-2</v>
      </c>
      <c r="AM53" s="6" t="s">
        <v>402</v>
      </c>
      <c r="AN53" s="159"/>
      <c r="AO53" s="154"/>
      <c r="AP53" s="154"/>
      <c r="AQ53" s="154"/>
      <c r="AR53" s="154"/>
      <c r="AS53" s="154"/>
      <c r="AT53" s="154"/>
      <c r="AU53" s="154"/>
    </row>
    <row r="54" spans="1:47">
      <c r="A54" s="6">
        <v>0.41</v>
      </c>
      <c r="B54">
        <v>0</v>
      </c>
      <c r="C54">
        <v>-682.97964517326204</v>
      </c>
      <c r="D54" t="s">
        <v>14</v>
      </c>
      <c r="E54" t="s">
        <v>3848</v>
      </c>
      <c r="F54" s="7" t="s">
        <v>5197</v>
      </c>
      <c r="G54" s="7" t="s">
        <v>5195</v>
      </c>
      <c r="H54" t="s">
        <v>10210</v>
      </c>
      <c r="J54" s="159"/>
      <c r="K54" t="s">
        <v>3822</v>
      </c>
      <c r="L54">
        <v>16</v>
      </c>
      <c r="M54" s="6" t="s">
        <v>236</v>
      </c>
      <c r="N54" s="6" t="s">
        <v>237</v>
      </c>
      <c r="O54">
        <v>0.64453599400862305</v>
      </c>
      <c r="P54" s="159"/>
      <c r="Q54" s="154"/>
      <c r="R54" s="154"/>
      <c r="S54" s="154"/>
      <c r="T54" s="154"/>
      <c r="U54" s="154"/>
      <c r="V54" s="154"/>
      <c r="W54" s="154"/>
      <c r="Y54">
        <f>1-0.38</f>
        <v>0.62</v>
      </c>
      <c r="Z54">
        <v>0</v>
      </c>
      <c r="AA54">
        <v>-40.321406251381198</v>
      </c>
      <c r="AB54" t="s">
        <v>13</v>
      </c>
      <c r="AC54" t="s">
        <v>3866</v>
      </c>
      <c r="AD54" s="7" t="s">
        <v>5196</v>
      </c>
      <c r="AE54" s="7" t="s">
        <v>5198</v>
      </c>
      <c r="AF54" t="s">
        <v>10211</v>
      </c>
      <c r="AG54" s="18" t="s">
        <v>10354</v>
      </c>
      <c r="AH54" s="159" t="s">
        <v>4825</v>
      </c>
      <c r="AI54" t="s">
        <v>3822</v>
      </c>
      <c r="AJ54">
        <v>5</v>
      </c>
      <c r="AK54">
        <v>0.38</v>
      </c>
      <c r="AL54" s="6" t="s">
        <v>1001</v>
      </c>
      <c r="AM54">
        <v>0.75630209626295297</v>
      </c>
      <c r="AN54" s="159"/>
      <c r="AO54" s="154"/>
      <c r="AP54" s="153" t="s">
        <v>4568</v>
      </c>
      <c r="AQ54" s="153">
        <v>0.52</v>
      </c>
      <c r="AR54" s="153">
        <v>0.49</v>
      </c>
      <c r="AS54" s="153">
        <v>0.78</v>
      </c>
      <c r="AT54" s="153">
        <v>0.69</v>
      </c>
      <c r="AU54" s="153"/>
    </row>
    <row r="55" spans="1:47">
      <c r="A55">
        <v>0.37</v>
      </c>
      <c r="B55">
        <v>0</v>
      </c>
      <c r="C55">
        <v>-74.475625513483706</v>
      </c>
      <c r="D55" t="s">
        <v>13</v>
      </c>
      <c r="E55" t="s">
        <v>3862</v>
      </c>
      <c r="F55" s="7" t="s">
        <v>5198</v>
      </c>
      <c r="G55" s="7" t="s">
        <v>5196</v>
      </c>
      <c r="H55" t="s">
        <v>10120</v>
      </c>
      <c r="J55" s="159" t="s">
        <v>4824</v>
      </c>
      <c r="K55" t="s">
        <v>3822</v>
      </c>
      <c r="L55">
        <v>5</v>
      </c>
      <c r="M55">
        <v>0.37</v>
      </c>
      <c r="N55" s="6" t="s">
        <v>268</v>
      </c>
      <c r="O55" s="6" t="s">
        <v>269</v>
      </c>
      <c r="P55" s="159"/>
      <c r="Q55" s="154"/>
      <c r="R55" s="153" t="s">
        <v>4568</v>
      </c>
      <c r="S55" s="153">
        <v>0.91</v>
      </c>
      <c r="T55" s="153">
        <v>1</v>
      </c>
      <c r="U55" s="153">
        <v>0.72</v>
      </c>
      <c r="V55" s="153">
        <v>0.76</v>
      </c>
      <c r="W55" s="153"/>
      <c r="Y55">
        <f>1-0.62</f>
        <v>0.38</v>
      </c>
      <c r="Z55">
        <v>0</v>
      </c>
      <c r="AA55">
        <v>-730.06189475565498</v>
      </c>
      <c r="AB55" t="s">
        <v>14</v>
      </c>
      <c r="AC55" t="s">
        <v>3866</v>
      </c>
      <c r="AD55" s="7" t="s">
        <v>5196</v>
      </c>
      <c r="AE55" s="7" t="s">
        <v>5198</v>
      </c>
      <c r="AF55" t="s">
        <v>10211</v>
      </c>
      <c r="AG55" s="18" t="s">
        <v>10354</v>
      </c>
      <c r="AH55" s="159"/>
      <c r="AI55" t="s">
        <v>3822</v>
      </c>
      <c r="AJ55">
        <v>16</v>
      </c>
      <c r="AK55">
        <v>0.62</v>
      </c>
      <c r="AL55" s="6" t="s">
        <v>119</v>
      </c>
      <c r="AM55" s="6" t="s">
        <v>120</v>
      </c>
      <c r="AN55" s="159"/>
      <c r="AO55" s="154"/>
      <c r="AP55" s="154"/>
      <c r="AQ55" s="154"/>
      <c r="AR55" s="154"/>
      <c r="AS55" s="154"/>
      <c r="AT55" s="154"/>
      <c r="AU55" s="154"/>
    </row>
    <row r="56" spans="1:47" ht="17">
      <c r="A56">
        <v>0.61</v>
      </c>
      <c r="B56">
        <v>0</v>
      </c>
      <c r="C56">
        <v>-771.52986455969199</v>
      </c>
      <c r="D56" t="s">
        <v>14</v>
      </c>
      <c r="E56" t="s">
        <v>3862</v>
      </c>
      <c r="F56" s="7" t="s">
        <v>5198</v>
      </c>
      <c r="G56" s="7" t="s">
        <v>5196</v>
      </c>
      <c r="H56" t="s">
        <v>10120</v>
      </c>
      <c r="J56" s="159"/>
      <c r="K56" t="s">
        <v>3822</v>
      </c>
      <c r="L56">
        <v>16</v>
      </c>
      <c r="M56">
        <v>0.61</v>
      </c>
      <c r="N56" s="6" t="s">
        <v>593</v>
      </c>
      <c r="O56" s="6" t="s">
        <v>594</v>
      </c>
      <c r="P56" s="159"/>
      <c r="Q56" s="154"/>
      <c r="R56" s="154"/>
      <c r="S56" s="154"/>
      <c r="T56" s="154"/>
      <c r="U56" s="154"/>
      <c r="V56" s="154"/>
      <c r="W56" s="154"/>
      <c r="Y56" s="9">
        <f>1-0</f>
        <v>1</v>
      </c>
      <c r="Z56" s="9">
        <v>0</v>
      </c>
      <c r="AA56" s="9">
        <v>-14.9248432238955</v>
      </c>
      <c r="AB56" s="9" t="s">
        <v>10</v>
      </c>
      <c r="AC56" s="9" t="s">
        <v>3935</v>
      </c>
      <c r="AD56" s="72" t="s">
        <v>10363</v>
      </c>
      <c r="AE56" s="72" t="s">
        <v>5197</v>
      </c>
      <c r="AF56" s="9" t="s">
        <v>10203</v>
      </c>
      <c r="AG56" s="95" t="s">
        <v>10354</v>
      </c>
      <c r="AH56" s="168" t="s">
        <v>4812</v>
      </c>
      <c r="AI56" s="9" t="s">
        <v>3822</v>
      </c>
      <c r="AJ56" s="9">
        <v>6</v>
      </c>
      <c r="AK56" s="9">
        <v>0</v>
      </c>
      <c r="AL56" s="9">
        <v>0</v>
      </c>
      <c r="AM56" s="10" t="s">
        <v>109</v>
      </c>
      <c r="AN56" s="159"/>
      <c r="AO56" s="154"/>
      <c r="AP56" s="162" t="s">
        <v>4537</v>
      </c>
      <c r="AQ56" s="153" t="s">
        <v>4448</v>
      </c>
      <c r="AR56" s="153" t="s">
        <v>4448</v>
      </c>
      <c r="AS56" s="153" t="s">
        <v>4448</v>
      </c>
      <c r="AT56" s="153" t="s">
        <v>4448</v>
      </c>
      <c r="AU56" s="153"/>
    </row>
    <row r="57" spans="1:47" ht="17">
      <c r="A57">
        <v>0.18</v>
      </c>
      <c r="B57">
        <v>0</v>
      </c>
      <c r="C57">
        <v>-28.929898598490102</v>
      </c>
      <c r="D57" t="s">
        <v>13</v>
      </c>
      <c r="E57" t="s">
        <v>3958</v>
      </c>
      <c r="F57" s="7" t="s">
        <v>5196</v>
      </c>
      <c r="G57" s="7" t="s">
        <v>5198</v>
      </c>
      <c r="H57" t="s">
        <v>10120</v>
      </c>
      <c r="J57" s="159" t="s">
        <v>4826</v>
      </c>
      <c r="K57" t="s">
        <v>3822</v>
      </c>
      <c r="L57">
        <v>5</v>
      </c>
      <c r="M57">
        <v>0.18</v>
      </c>
      <c r="N57" s="6" t="s">
        <v>400</v>
      </c>
      <c r="O57" s="6" t="s">
        <v>401</v>
      </c>
      <c r="P57" s="159"/>
      <c r="Q57" s="154"/>
      <c r="R57" s="153" t="s">
        <v>4568</v>
      </c>
      <c r="S57" s="153" t="s">
        <v>4448</v>
      </c>
      <c r="T57" s="153" t="s">
        <v>4448</v>
      </c>
      <c r="U57" s="153" t="s">
        <v>4448</v>
      </c>
      <c r="V57" s="153">
        <v>7.0000000000000007E-2</v>
      </c>
      <c r="W57" s="153"/>
      <c r="Y57" s="9">
        <f>1-0</f>
        <v>1</v>
      </c>
      <c r="Z57" s="9">
        <v>0</v>
      </c>
      <c r="AA57" s="9">
        <v>-20.756138979530199</v>
      </c>
      <c r="AB57" s="9" t="s">
        <v>13</v>
      </c>
      <c r="AC57" s="9" t="s">
        <v>3935</v>
      </c>
      <c r="AD57" s="72" t="s">
        <v>10363</v>
      </c>
      <c r="AE57" s="72" t="s">
        <v>5197</v>
      </c>
      <c r="AF57" s="9" t="s">
        <v>10203</v>
      </c>
      <c r="AG57" s="95" t="s">
        <v>10354</v>
      </c>
      <c r="AH57" s="168"/>
      <c r="AI57" s="9" t="s">
        <v>3822</v>
      </c>
      <c r="AJ57" s="9">
        <v>5</v>
      </c>
      <c r="AK57" s="9">
        <v>0</v>
      </c>
      <c r="AL57" s="10" t="s">
        <v>126</v>
      </c>
      <c r="AM57" s="10" t="s">
        <v>127</v>
      </c>
      <c r="AN57" s="159"/>
      <c r="AO57" s="154"/>
      <c r="AP57" s="162"/>
      <c r="AQ57" s="154"/>
      <c r="AR57" s="154"/>
      <c r="AS57" s="154"/>
      <c r="AT57" s="154"/>
      <c r="AU57" s="154"/>
    </row>
    <row r="58" spans="1:47" ht="17">
      <c r="A58">
        <v>0.52</v>
      </c>
      <c r="B58">
        <v>0</v>
      </c>
      <c r="C58">
        <v>-799.14987427633901</v>
      </c>
      <c r="D58" t="s">
        <v>14</v>
      </c>
      <c r="E58" t="s">
        <v>3958</v>
      </c>
      <c r="F58" s="7" t="s">
        <v>5196</v>
      </c>
      <c r="G58" s="7" t="s">
        <v>5198</v>
      </c>
      <c r="H58" t="s">
        <v>10120</v>
      </c>
      <c r="J58" s="159"/>
      <c r="K58" t="s">
        <v>3822</v>
      </c>
      <c r="L58">
        <v>16</v>
      </c>
      <c r="M58">
        <v>0.52</v>
      </c>
      <c r="N58" s="6" t="s">
        <v>405</v>
      </c>
      <c r="O58" s="6" t="s">
        <v>406</v>
      </c>
      <c r="P58" s="159"/>
      <c r="Q58" s="154"/>
      <c r="R58" s="154"/>
      <c r="S58" s="154"/>
      <c r="T58" s="154"/>
      <c r="U58" s="154"/>
      <c r="V58" s="154"/>
      <c r="W58" s="154"/>
      <c r="Y58" s="10">
        <f>1-0.35</f>
        <v>0.65</v>
      </c>
      <c r="Z58" s="9">
        <v>0</v>
      </c>
      <c r="AA58" s="9">
        <v>-585.47520529313101</v>
      </c>
      <c r="AB58" s="9" t="s">
        <v>14</v>
      </c>
      <c r="AC58" s="9" t="s">
        <v>3935</v>
      </c>
      <c r="AD58" s="72" t="s">
        <v>10363</v>
      </c>
      <c r="AE58" s="72" t="s">
        <v>5197</v>
      </c>
      <c r="AF58" s="9" t="s">
        <v>10203</v>
      </c>
      <c r="AG58" s="95" t="s">
        <v>10354</v>
      </c>
      <c r="AH58" s="168"/>
      <c r="AI58" s="9" t="s">
        <v>3822</v>
      </c>
      <c r="AJ58" s="9">
        <v>16</v>
      </c>
      <c r="AK58" s="10" t="s">
        <v>773</v>
      </c>
      <c r="AL58" s="9">
        <v>0.16717058820748501</v>
      </c>
      <c r="AM58" s="9">
        <v>0.59091171595284597</v>
      </c>
      <c r="AN58" s="160"/>
      <c r="AO58" s="155"/>
      <c r="AP58" s="162"/>
      <c r="AQ58" s="154"/>
      <c r="AR58" s="154"/>
      <c r="AS58" s="154"/>
      <c r="AT58" s="154"/>
      <c r="AU58" s="154"/>
    </row>
    <row r="59" spans="1:47">
      <c r="A59">
        <v>0.32</v>
      </c>
      <c r="B59">
        <v>0</v>
      </c>
      <c r="C59">
        <v>-71.469850220413207</v>
      </c>
      <c r="D59" t="s">
        <v>13</v>
      </c>
      <c r="E59" t="s">
        <v>3991</v>
      </c>
      <c r="F59" s="7" t="s">
        <v>5195</v>
      </c>
      <c r="G59" s="7" t="s">
        <v>5197</v>
      </c>
      <c r="H59" t="s">
        <v>10120</v>
      </c>
      <c r="J59" s="159" t="s">
        <v>4827</v>
      </c>
      <c r="K59" t="s">
        <v>3822</v>
      </c>
      <c r="L59">
        <v>7</v>
      </c>
      <c r="M59">
        <v>0.32</v>
      </c>
      <c r="N59">
        <v>9.8875767342380599E-2</v>
      </c>
      <c r="O59" s="6" t="s">
        <v>801</v>
      </c>
      <c r="P59" s="159"/>
      <c r="Q59" s="154"/>
      <c r="R59" s="153" t="s">
        <v>4568</v>
      </c>
      <c r="S59" s="153" t="s">
        <v>4448</v>
      </c>
      <c r="T59" s="153" t="s">
        <v>4448</v>
      </c>
      <c r="U59" s="153" t="s">
        <v>4448</v>
      </c>
      <c r="V59" s="153" t="s">
        <v>4448</v>
      </c>
      <c r="W59" s="153"/>
      <c r="Y59" s="3"/>
      <c r="Z59" s="3"/>
      <c r="AA59" s="3"/>
      <c r="AB59" s="3"/>
      <c r="AC59" s="3"/>
      <c r="AD59" s="73"/>
      <c r="AE59" s="73"/>
      <c r="AF59" s="3"/>
      <c r="AG59" s="3"/>
      <c r="AH59" s="39"/>
      <c r="AI59" s="3"/>
      <c r="AJ59" s="3"/>
      <c r="AK59" s="3"/>
      <c r="AL59" s="3"/>
      <c r="AM59" s="3"/>
      <c r="AN59" s="39"/>
      <c r="AO59" s="39"/>
      <c r="AP59" s="3"/>
      <c r="AQ59" s="39"/>
      <c r="AR59" s="39"/>
      <c r="AS59" s="39"/>
      <c r="AT59" s="8"/>
      <c r="AU59" s="8"/>
    </row>
    <row r="60" spans="1:47" ht="16" customHeight="1">
      <c r="A60">
        <v>0.73</v>
      </c>
      <c r="B60">
        <v>0</v>
      </c>
      <c r="C60">
        <v>-623.11884811436096</v>
      </c>
      <c r="D60" t="s">
        <v>14</v>
      </c>
      <c r="E60" t="s">
        <v>3991</v>
      </c>
      <c r="F60" s="7" t="s">
        <v>5195</v>
      </c>
      <c r="G60" s="7" t="s">
        <v>5197</v>
      </c>
      <c r="H60" t="s">
        <v>10120</v>
      </c>
      <c r="J60" s="159"/>
      <c r="K60" t="s">
        <v>3822</v>
      </c>
      <c r="L60">
        <v>16</v>
      </c>
      <c r="M60">
        <v>0.73</v>
      </c>
      <c r="N60" s="6" t="s">
        <v>584</v>
      </c>
      <c r="O60" s="6" t="s">
        <v>585</v>
      </c>
      <c r="P60" s="159"/>
      <c r="Q60" s="154"/>
      <c r="R60" s="154"/>
      <c r="S60" s="154"/>
      <c r="T60" s="154"/>
      <c r="U60" s="154"/>
      <c r="V60" s="154"/>
      <c r="W60" s="154"/>
      <c r="Y60" s="6">
        <v>0.69</v>
      </c>
      <c r="Z60">
        <v>0</v>
      </c>
      <c r="AA60">
        <v>-70.127429417435593</v>
      </c>
      <c r="AB60" t="s">
        <v>10</v>
      </c>
      <c r="AC60" t="s">
        <v>4007</v>
      </c>
      <c r="AD60" s="7" t="s">
        <v>5195</v>
      </c>
      <c r="AE60" s="7" t="s">
        <v>5197</v>
      </c>
      <c r="AF60" t="s">
        <v>10120</v>
      </c>
      <c r="AH60" s="158" t="s">
        <v>4870</v>
      </c>
      <c r="AI60" t="s">
        <v>3822</v>
      </c>
      <c r="AJ60">
        <v>5</v>
      </c>
      <c r="AK60" s="6" t="s">
        <v>290</v>
      </c>
      <c r="AL60" s="6" t="s">
        <v>292</v>
      </c>
      <c r="AM60" s="6" t="s">
        <v>293</v>
      </c>
      <c r="AN60" s="158" t="s">
        <v>88</v>
      </c>
      <c r="AO60" s="153">
        <v>7</v>
      </c>
      <c r="AP60" s="159" t="s">
        <v>4568</v>
      </c>
      <c r="AQ60" s="153" t="s">
        <v>4448</v>
      </c>
      <c r="AR60" s="153" t="s">
        <v>4448</v>
      </c>
      <c r="AS60" s="153">
        <v>0.8</v>
      </c>
      <c r="AT60" s="153" t="s">
        <v>4448</v>
      </c>
      <c r="AU60" s="153"/>
    </row>
    <row r="61" spans="1:47">
      <c r="A61" s="9">
        <v>0</v>
      </c>
      <c r="B61" s="9">
        <v>0</v>
      </c>
      <c r="C61" s="9">
        <v>-5.8763796889283002</v>
      </c>
      <c r="D61" s="9" t="s">
        <v>13</v>
      </c>
      <c r="E61" s="9" t="s">
        <v>4008</v>
      </c>
      <c r="F61" s="7" t="s">
        <v>5195</v>
      </c>
      <c r="G61" s="7" t="s">
        <v>5196</v>
      </c>
      <c r="H61" t="s">
        <v>10212</v>
      </c>
      <c r="J61" s="168" t="s">
        <v>4828</v>
      </c>
      <c r="K61" s="9" t="s">
        <v>3822</v>
      </c>
      <c r="L61" s="9">
        <v>5</v>
      </c>
      <c r="M61" s="9">
        <v>0</v>
      </c>
      <c r="N61" s="10" t="s">
        <v>126</v>
      </c>
      <c r="O61" s="10" t="s">
        <v>127</v>
      </c>
      <c r="P61" s="159"/>
      <c r="Q61" s="154"/>
      <c r="R61" s="162" t="s">
        <v>4537</v>
      </c>
      <c r="S61" s="153" t="s">
        <v>4448</v>
      </c>
      <c r="T61" s="153" t="s">
        <v>4448</v>
      </c>
      <c r="U61" s="153" t="s">
        <v>4448</v>
      </c>
      <c r="V61" s="153" t="s">
        <v>4448</v>
      </c>
      <c r="W61" s="153"/>
      <c r="Y61">
        <v>0.48</v>
      </c>
      <c r="Z61">
        <v>0</v>
      </c>
      <c r="AA61">
        <v>-45.347195218492999</v>
      </c>
      <c r="AB61" t="s">
        <v>13</v>
      </c>
      <c r="AC61" t="s">
        <v>4007</v>
      </c>
      <c r="AD61" s="7" t="s">
        <v>5195</v>
      </c>
      <c r="AE61" s="7" t="s">
        <v>5197</v>
      </c>
      <c r="AF61" t="s">
        <v>10120</v>
      </c>
      <c r="AH61" s="159"/>
      <c r="AI61" t="s">
        <v>3822</v>
      </c>
      <c r="AJ61">
        <v>7</v>
      </c>
      <c r="AK61">
        <v>0.48</v>
      </c>
      <c r="AL61" s="6" t="s">
        <v>3328</v>
      </c>
      <c r="AM61" s="6" t="s">
        <v>3329</v>
      </c>
      <c r="AN61" s="159"/>
      <c r="AO61" s="154"/>
      <c r="AP61" s="159"/>
      <c r="AQ61" s="154"/>
      <c r="AR61" s="154"/>
      <c r="AS61" s="154"/>
      <c r="AT61" s="154"/>
      <c r="AU61" s="154"/>
    </row>
    <row r="62" spans="1:47">
      <c r="A62" s="10">
        <v>0.56999999999999995</v>
      </c>
      <c r="B62" s="9">
        <v>0</v>
      </c>
      <c r="C62" s="9">
        <v>-890.21639923063594</v>
      </c>
      <c r="D62" s="9" t="s">
        <v>14</v>
      </c>
      <c r="E62" s="9" t="s">
        <v>4008</v>
      </c>
      <c r="F62" s="7" t="s">
        <v>5195</v>
      </c>
      <c r="G62" s="7" t="s">
        <v>5196</v>
      </c>
      <c r="H62" t="s">
        <v>10212</v>
      </c>
      <c r="J62" s="168"/>
      <c r="K62" s="9" t="s">
        <v>3822</v>
      </c>
      <c r="L62" s="9">
        <v>16</v>
      </c>
      <c r="M62" s="10" t="s">
        <v>573</v>
      </c>
      <c r="N62" s="10" t="s">
        <v>575</v>
      </c>
      <c r="O62" s="10" t="s">
        <v>576</v>
      </c>
      <c r="P62" s="159"/>
      <c r="Q62" s="154"/>
      <c r="R62" s="163"/>
      <c r="S62" s="154"/>
      <c r="T62" s="154"/>
      <c r="U62" s="154"/>
      <c r="V62" s="154"/>
      <c r="W62" s="154"/>
      <c r="Y62">
        <v>0.57999999999999996</v>
      </c>
      <c r="Z62">
        <v>0</v>
      </c>
      <c r="AA62">
        <v>-503.05456294612998</v>
      </c>
      <c r="AB62" t="s">
        <v>14</v>
      </c>
      <c r="AC62" t="s">
        <v>4007</v>
      </c>
      <c r="AD62" s="7" t="s">
        <v>5195</v>
      </c>
      <c r="AE62" s="7" t="s">
        <v>5197</v>
      </c>
      <c r="AF62" t="s">
        <v>10120</v>
      </c>
      <c r="AH62" s="159"/>
      <c r="AI62" t="s">
        <v>3822</v>
      </c>
      <c r="AJ62">
        <v>16</v>
      </c>
      <c r="AK62">
        <v>0.57999999999999996</v>
      </c>
      <c r="AL62" s="6" t="s">
        <v>420</v>
      </c>
      <c r="AM62" s="6" t="s">
        <v>421</v>
      </c>
      <c r="AN62" s="159"/>
      <c r="AO62" s="154"/>
      <c r="AP62" s="160"/>
      <c r="AQ62" s="154"/>
      <c r="AR62" s="154"/>
      <c r="AS62" s="154"/>
      <c r="AT62" s="154"/>
      <c r="AU62" s="154"/>
    </row>
    <row r="63" spans="1:47">
      <c r="A63">
        <v>0</v>
      </c>
      <c r="B63">
        <v>0</v>
      </c>
      <c r="C63">
        <v>-17.669019056701099</v>
      </c>
      <c r="D63" t="s">
        <v>13</v>
      </c>
      <c r="E63" t="s">
        <v>4037</v>
      </c>
      <c r="F63" s="7" t="s">
        <v>5198</v>
      </c>
      <c r="G63" s="7" t="s">
        <v>5196</v>
      </c>
      <c r="H63" t="s">
        <v>10213</v>
      </c>
      <c r="J63" s="159" t="s">
        <v>4829</v>
      </c>
      <c r="K63" t="s">
        <v>3822</v>
      </c>
      <c r="L63">
        <v>6</v>
      </c>
      <c r="M63">
        <v>0</v>
      </c>
      <c r="N63">
        <v>0</v>
      </c>
      <c r="O63" s="6" t="s">
        <v>109</v>
      </c>
      <c r="P63" s="159"/>
      <c r="Q63" s="154"/>
      <c r="R63" s="153" t="s">
        <v>4568</v>
      </c>
      <c r="S63" s="153">
        <v>0</v>
      </c>
      <c r="T63" s="153">
        <v>0</v>
      </c>
      <c r="U63" s="153">
        <v>0</v>
      </c>
      <c r="V63" s="153">
        <v>0</v>
      </c>
      <c r="W63" s="153"/>
      <c r="Y63" s="9">
        <v>0.18</v>
      </c>
      <c r="Z63" s="9">
        <v>0</v>
      </c>
      <c r="AA63" s="9">
        <v>-129.18106233523099</v>
      </c>
      <c r="AB63" s="9" t="s">
        <v>10</v>
      </c>
      <c r="AC63" s="9" t="s">
        <v>4070</v>
      </c>
      <c r="AD63" s="72" t="s">
        <v>5197</v>
      </c>
      <c r="AE63" s="72" t="s">
        <v>5195</v>
      </c>
      <c r="AF63" s="9" t="s">
        <v>10243</v>
      </c>
      <c r="AG63" s="9"/>
      <c r="AH63" s="168" t="s">
        <v>4871</v>
      </c>
      <c r="AI63" s="9" t="s">
        <v>3822</v>
      </c>
      <c r="AJ63" s="9">
        <v>6</v>
      </c>
      <c r="AK63" s="9">
        <v>0.18</v>
      </c>
      <c r="AL63" s="10" t="s">
        <v>500</v>
      </c>
      <c r="AM63" s="10" t="s">
        <v>501</v>
      </c>
      <c r="AN63" s="159"/>
      <c r="AO63" s="154"/>
      <c r="AP63" s="159" t="s">
        <v>4537</v>
      </c>
      <c r="AQ63" s="153">
        <v>0.1</v>
      </c>
      <c r="AR63" s="153">
        <v>0.26</v>
      </c>
      <c r="AS63" s="153">
        <v>0.35</v>
      </c>
      <c r="AT63" s="153">
        <v>0.02</v>
      </c>
      <c r="AU63" s="153"/>
    </row>
    <row r="64" spans="1:47">
      <c r="A64">
        <v>0.27</v>
      </c>
      <c r="B64">
        <v>0</v>
      </c>
      <c r="C64">
        <v>-534.66041896411002</v>
      </c>
      <c r="D64" t="s">
        <v>14</v>
      </c>
      <c r="E64" t="s">
        <v>4037</v>
      </c>
      <c r="F64" s="7" t="s">
        <v>5198</v>
      </c>
      <c r="G64" s="7" t="s">
        <v>5196</v>
      </c>
      <c r="H64" t="s">
        <v>10213</v>
      </c>
      <c r="J64" s="159"/>
      <c r="K64" t="s">
        <v>3822</v>
      </c>
      <c r="L64">
        <v>16</v>
      </c>
      <c r="M64">
        <v>0.27</v>
      </c>
      <c r="N64">
        <v>0.114172650502742</v>
      </c>
      <c r="O64" s="6" t="s">
        <v>429</v>
      </c>
      <c r="P64" s="159"/>
      <c r="Q64" s="154"/>
      <c r="R64" s="154"/>
      <c r="S64" s="154"/>
      <c r="T64" s="154"/>
      <c r="U64" s="154"/>
      <c r="V64" s="154"/>
      <c r="W64" s="154"/>
      <c r="Y64" s="9">
        <v>0.02</v>
      </c>
      <c r="Z64" s="9">
        <v>0</v>
      </c>
      <c r="AA64" s="9">
        <v>-43.474920890845198</v>
      </c>
      <c r="AB64" s="9" t="s">
        <v>13</v>
      </c>
      <c r="AC64" s="9" t="s">
        <v>4070</v>
      </c>
      <c r="AD64" s="72" t="s">
        <v>5197</v>
      </c>
      <c r="AE64" s="72" t="s">
        <v>5195</v>
      </c>
      <c r="AF64" s="9" t="s">
        <v>10243</v>
      </c>
      <c r="AG64" s="9"/>
      <c r="AH64" s="168"/>
      <c r="AI64" s="9" t="s">
        <v>3822</v>
      </c>
      <c r="AJ64" s="9">
        <v>5</v>
      </c>
      <c r="AK64" s="9">
        <v>0.02</v>
      </c>
      <c r="AL64" s="10" t="s">
        <v>391</v>
      </c>
      <c r="AM64" s="10" t="s">
        <v>392</v>
      </c>
      <c r="AN64" s="159"/>
      <c r="AO64" s="154"/>
      <c r="AP64" s="159"/>
      <c r="AQ64" s="154"/>
      <c r="AR64" s="154"/>
      <c r="AS64" s="154"/>
      <c r="AT64" s="154"/>
      <c r="AU64" s="154"/>
    </row>
    <row r="65" spans="1:47">
      <c r="A65">
        <v>0.72</v>
      </c>
      <c r="B65">
        <v>0</v>
      </c>
      <c r="C65">
        <v>-26.2374115712853</v>
      </c>
      <c r="D65" t="s">
        <v>13</v>
      </c>
      <c r="E65" t="s">
        <v>4043</v>
      </c>
      <c r="F65" s="7" t="s">
        <v>5197</v>
      </c>
      <c r="G65" s="7" t="s">
        <v>5195</v>
      </c>
      <c r="H65" t="s">
        <v>10214</v>
      </c>
      <c r="J65" s="159" t="s">
        <v>4830</v>
      </c>
      <c r="K65" t="s">
        <v>3822</v>
      </c>
      <c r="L65">
        <v>5</v>
      </c>
      <c r="M65">
        <v>0.72</v>
      </c>
      <c r="N65" s="6" t="s">
        <v>1467</v>
      </c>
      <c r="O65" s="6" t="s">
        <v>1468</v>
      </c>
      <c r="P65" s="159"/>
      <c r="Q65" s="154"/>
      <c r="R65" s="153" t="s">
        <v>4568</v>
      </c>
      <c r="S65" s="153">
        <v>0.97</v>
      </c>
      <c r="T65" s="153">
        <v>0.83</v>
      </c>
      <c r="U65" s="153">
        <v>0.79</v>
      </c>
      <c r="V65" s="153">
        <v>0.56999999999999995</v>
      </c>
      <c r="W65" s="153"/>
      <c r="Y65" s="10">
        <v>0.56999999999999995</v>
      </c>
      <c r="Z65" s="9">
        <v>0</v>
      </c>
      <c r="AA65" s="9">
        <v>-875.65366817238396</v>
      </c>
      <c r="AB65" s="9" t="s">
        <v>14</v>
      </c>
      <c r="AC65" s="9" t="s">
        <v>4070</v>
      </c>
      <c r="AD65" s="72" t="s">
        <v>5197</v>
      </c>
      <c r="AE65" s="72" t="s">
        <v>5195</v>
      </c>
      <c r="AF65" s="9" t="s">
        <v>10243</v>
      </c>
      <c r="AG65" s="9"/>
      <c r="AH65" s="168"/>
      <c r="AI65" s="9" t="s">
        <v>3822</v>
      </c>
      <c r="AJ65" s="9">
        <v>16</v>
      </c>
      <c r="AK65" s="10" t="s">
        <v>573</v>
      </c>
      <c r="AL65" s="10" t="s">
        <v>575</v>
      </c>
      <c r="AM65" s="10" t="s">
        <v>576</v>
      </c>
      <c r="AN65" s="159"/>
      <c r="AO65" s="154"/>
      <c r="AP65" s="160"/>
      <c r="AQ65" s="154"/>
      <c r="AR65" s="154"/>
      <c r="AS65" s="154"/>
      <c r="AT65" s="154"/>
      <c r="AU65" s="154"/>
    </row>
    <row r="66" spans="1:47">
      <c r="A66">
        <v>0.91</v>
      </c>
      <c r="B66">
        <v>0</v>
      </c>
      <c r="C66">
        <v>-292.79056342428697</v>
      </c>
      <c r="D66" t="s">
        <v>14</v>
      </c>
      <c r="E66" t="s">
        <v>4043</v>
      </c>
      <c r="F66" s="7" t="s">
        <v>5197</v>
      </c>
      <c r="G66" s="7" t="s">
        <v>5195</v>
      </c>
      <c r="H66" t="s">
        <v>10214</v>
      </c>
      <c r="J66" s="159"/>
      <c r="K66" t="s">
        <v>3822</v>
      </c>
      <c r="L66">
        <v>16</v>
      </c>
      <c r="M66">
        <v>0.91</v>
      </c>
      <c r="N66">
        <v>0.68176683412285399</v>
      </c>
      <c r="O66" s="6" t="s">
        <v>276</v>
      </c>
      <c r="P66" s="159"/>
      <c r="Q66" s="154"/>
      <c r="R66" s="154"/>
      <c r="S66" s="154"/>
      <c r="T66" s="154"/>
      <c r="U66" s="154"/>
      <c r="V66" s="154"/>
      <c r="W66" s="154"/>
      <c r="Y66">
        <f>1-0.17</f>
        <v>0.83</v>
      </c>
      <c r="Z66">
        <v>0</v>
      </c>
      <c r="AA66">
        <v>-85.046331745600796</v>
      </c>
      <c r="AB66" t="s">
        <v>10</v>
      </c>
      <c r="AC66" t="s">
        <v>3833</v>
      </c>
      <c r="AD66" s="7" t="s">
        <v>5195</v>
      </c>
      <c r="AE66" s="7" t="s">
        <v>5197</v>
      </c>
      <c r="AF66" t="s">
        <v>10218</v>
      </c>
      <c r="AG66" s="18" t="s">
        <v>10354</v>
      </c>
      <c r="AH66" s="158" t="s">
        <v>4835</v>
      </c>
      <c r="AI66" t="s">
        <v>3822</v>
      </c>
      <c r="AJ66">
        <v>5</v>
      </c>
      <c r="AK66">
        <v>0.17</v>
      </c>
      <c r="AL66" s="6" t="s">
        <v>175</v>
      </c>
      <c r="AM66" s="6" t="s">
        <v>176</v>
      </c>
      <c r="AN66" s="159"/>
      <c r="AO66" s="154"/>
      <c r="AP66" s="159" t="s">
        <v>4568</v>
      </c>
      <c r="AQ66" s="153">
        <v>0</v>
      </c>
      <c r="AR66" s="153">
        <v>0</v>
      </c>
      <c r="AS66" s="153">
        <v>0</v>
      </c>
      <c r="AT66" s="153">
        <v>0.24</v>
      </c>
      <c r="AU66" s="153"/>
    </row>
    <row r="67" spans="1:47">
      <c r="A67">
        <v>0.24</v>
      </c>
      <c r="B67">
        <v>0</v>
      </c>
      <c r="C67">
        <v>-60.999224475718002</v>
      </c>
      <c r="D67" t="s">
        <v>13</v>
      </c>
      <c r="E67" t="s">
        <v>4094</v>
      </c>
      <c r="F67" s="7" t="s">
        <v>5197</v>
      </c>
      <c r="G67" s="7" t="s">
        <v>5195</v>
      </c>
      <c r="H67" t="s">
        <v>10215</v>
      </c>
      <c r="J67" s="159" t="s">
        <v>4831</v>
      </c>
      <c r="K67" t="s">
        <v>3822</v>
      </c>
      <c r="L67">
        <v>5</v>
      </c>
      <c r="M67">
        <v>0.24</v>
      </c>
      <c r="N67">
        <v>4.96326328563493E-2</v>
      </c>
      <c r="O67" s="6" t="s">
        <v>550</v>
      </c>
      <c r="P67" s="159"/>
      <c r="Q67" s="154"/>
      <c r="R67" s="153" t="s">
        <v>4568</v>
      </c>
      <c r="S67" s="153" t="s">
        <v>4448</v>
      </c>
      <c r="T67" s="153" t="s">
        <v>4448</v>
      </c>
      <c r="U67" s="153" t="s">
        <v>4448</v>
      </c>
      <c r="V67" s="153">
        <v>0.13</v>
      </c>
      <c r="W67" s="153"/>
      <c r="Y67">
        <f>1-0.22</f>
        <v>0.78</v>
      </c>
      <c r="Z67">
        <v>0</v>
      </c>
      <c r="AA67">
        <v>-69.403817469462794</v>
      </c>
      <c r="AB67" t="s">
        <v>13</v>
      </c>
      <c r="AC67" t="s">
        <v>3833</v>
      </c>
      <c r="AD67" s="7" t="s">
        <v>5195</v>
      </c>
      <c r="AE67" s="7" t="s">
        <v>5197</v>
      </c>
      <c r="AF67" t="s">
        <v>10218</v>
      </c>
      <c r="AG67" s="18" t="s">
        <v>10354</v>
      </c>
      <c r="AH67" s="159"/>
      <c r="AI67" t="s">
        <v>3822</v>
      </c>
      <c r="AJ67">
        <v>7</v>
      </c>
      <c r="AK67">
        <v>0.22</v>
      </c>
      <c r="AL67">
        <v>5.3418941867869003E-2</v>
      </c>
      <c r="AM67" s="6" t="s">
        <v>1138</v>
      </c>
      <c r="AN67" s="159"/>
      <c r="AO67" s="154"/>
      <c r="AP67" s="159"/>
      <c r="AQ67" s="154"/>
      <c r="AR67" s="154"/>
      <c r="AS67" s="154"/>
      <c r="AT67" s="154"/>
      <c r="AU67" s="154"/>
    </row>
    <row r="68" spans="1:47">
      <c r="A68">
        <v>0.72</v>
      </c>
      <c r="B68">
        <v>0</v>
      </c>
      <c r="C68">
        <v>-439.49692440788999</v>
      </c>
      <c r="D68" t="s">
        <v>14</v>
      </c>
      <c r="E68" t="s">
        <v>4094</v>
      </c>
      <c r="F68" s="7" t="s">
        <v>5197</v>
      </c>
      <c r="G68" s="7" t="s">
        <v>5195</v>
      </c>
      <c r="H68" t="s">
        <v>10215</v>
      </c>
      <c r="J68" s="159"/>
      <c r="K68" t="s">
        <v>3822</v>
      </c>
      <c r="L68">
        <v>16</v>
      </c>
      <c r="M68">
        <v>0.72</v>
      </c>
      <c r="N68" s="6" t="s">
        <v>467</v>
      </c>
      <c r="O68" s="6" t="s">
        <v>468</v>
      </c>
      <c r="P68" s="159"/>
      <c r="Q68" s="154"/>
      <c r="R68" s="154"/>
      <c r="S68" s="154"/>
      <c r="T68" s="154"/>
      <c r="U68" s="154"/>
      <c r="V68" s="154"/>
      <c r="W68" s="154"/>
      <c r="Y68">
        <f>1-0.04</f>
        <v>0.96</v>
      </c>
      <c r="Z68">
        <v>0</v>
      </c>
      <c r="AA68">
        <v>-425.21931208271099</v>
      </c>
      <c r="AB68" t="s">
        <v>14</v>
      </c>
      <c r="AC68" t="s">
        <v>3833</v>
      </c>
      <c r="AD68" s="7" t="s">
        <v>5195</v>
      </c>
      <c r="AE68" s="7" t="s">
        <v>5197</v>
      </c>
      <c r="AF68" t="s">
        <v>10218</v>
      </c>
      <c r="AG68" s="18" t="s">
        <v>10354</v>
      </c>
      <c r="AH68" s="159"/>
      <c r="AI68" t="s">
        <v>3822</v>
      </c>
      <c r="AJ68">
        <v>16</v>
      </c>
      <c r="AK68">
        <v>0.04</v>
      </c>
      <c r="AL68">
        <v>5.09931620646296E-3</v>
      </c>
      <c r="AM68" s="6" t="s">
        <v>165</v>
      </c>
      <c r="AN68" s="159"/>
      <c r="AO68" s="154"/>
      <c r="AP68" s="160"/>
      <c r="AQ68" s="154"/>
      <c r="AR68" s="154"/>
      <c r="AS68" s="154"/>
      <c r="AT68" s="154"/>
      <c r="AU68" s="154"/>
    </row>
    <row r="69" spans="1:47">
      <c r="A69">
        <v>0.53</v>
      </c>
      <c r="B69">
        <v>0</v>
      </c>
      <c r="C69">
        <v>-54.226030433849502</v>
      </c>
      <c r="D69" t="s">
        <v>13</v>
      </c>
      <c r="E69" t="s">
        <v>4105</v>
      </c>
      <c r="F69" s="7" t="s">
        <v>5197</v>
      </c>
      <c r="G69" s="7" t="s">
        <v>5195</v>
      </c>
      <c r="H69" t="s">
        <v>10216</v>
      </c>
      <c r="J69" s="159" t="s">
        <v>4832</v>
      </c>
      <c r="K69" t="s">
        <v>3822</v>
      </c>
      <c r="L69">
        <v>6</v>
      </c>
      <c r="M69">
        <v>0.53</v>
      </c>
      <c r="N69" s="6" t="s">
        <v>808</v>
      </c>
      <c r="O69" s="6" t="s">
        <v>809</v>
      </c>
      <c r="P69" s="159"/>
      <c r="Q69" s="154"/>
      <c r="R69" s="153" t="s">
        <v>4568</v>
      </c>
      <c r="S69" s="153" t="s">
        <v>4448</v>
      </c>
      <c r="T69" s="153" t="s">
        <v>4448</v>
      </c>
      <c r="U69" s="153" t="s">
        <v>4448</v>
      </c>
      <c r="V69" s="153" t="s">
        <v>4448</v>
      </c>
      <c r="W69" s="153"/>
      <c r="Y69">
        <f>1-0.17</f>
        <v>0.83</v>
      </c>
      <c r="Z69">
        <v>0</v>
      </c>
      <c r="AA69">
        <v>-104.786741672319</v>
      </c>
      <c r="AB69" t="s">
        <v>10</v>
      </c>
      <c r="AC69" t="s">
        <v>3852</v>
      </c>
      <c r="AD69" s="7" t="s">
        <v>5197</v>
      </c>
      <c r="AE69" s="7" t="s">
        <v>5195</v>
      </c>
      <c r="AF69" t="s">
        <v>10219</v>
      </c>
      <c r="AG69" s="18" t="s">
        <v>10354</v>
      </c>
      <c r="AH69" s="159" t="s">
        <v>4836</v>
      </c>
      <c r="AI69" t="s">
        <v>3822</v>
      </c>
      <c r="AJ69">
        <v>6</v>
      </c>
      <c r="AK69">
        <v>0.17</v>
      </c>
      <c r="AL69" s="6" t="s">
        <v>412</v>
      </c>
      <c r="AM69" s="6" t="s">
        <v>413</v>
      </c>
      <c r="AN69" s="159"/>
      <c r="AO69" s="154"/>
      <c r="AP69" s="159" t="s">
        <v>4568</v>
      </c>
      <c r="AQ69" s="153" t="s">
        <v>4448</v>
      </c>
      <c r="AR69" s="153" t="s">
        <v>4448</v>
      </c>
      <c r="AS69" s="153" t="s">
        <v>4448</v>
      </c>
      <c r="AT69" s="153" t="s">
        <v>4448</v>
      </c>
      <c r="AU69" s="153"/>
    </row>
    <row r="70" spans="1:47">
      <c r="A70">
        <v>0.66</v>
      </c>
      <c r="B70">
        <v>0</v>
      </c>
      <c r="C70">
        <v>-887.25890944037599</v>
      </c>
      <c r="D70" t="s">
        <v>14</v>
      </c>
      <c r="E70" t="s">
        <v>4105</v>
      </c>
      <c r="F70" s="7" t="s">
        <v>5197</v>
      </c>
      <c r="G70" s="7" t="s">
        <v>5195</v>
      </c>
      <c r="H70" t="s">
        <v>10216</v>
      </c>
      <c r="J70" s="159"/>
      <c r="K70" t="s">
        <v>3822</v>
      </c>
      <c r="L70">
        <v>16</v>
      </c>
      <c r="M70">
        <v>0.66</v>
      </c>
      <c r="N70" s="6" t="s">
        <v>486</v>
      </c>
      <c r="O70" s="6" t="s">
        <v>487</v>
      </c>
      <c r="P70" s="159"/>
      <c r="Q70" s="154"/>
      <c r="R70" s="154"/>
      <c r="S70" s="154"/>
      <c r="T70" s="154"/>
      <c r="U70" s="154"/>
      <c r="V70" s="154"/>
      <c r="W70" s="154"/>
      <c r="Y70">
        <f>1-0.25</f>
        <v>0.75</v>
      </c>
      <c r="Z70">
        <v>0</v>
      </c>
      <c r="AA70">
        <v>-49.502596589310301</v>
      </c>
      <c r="AB70" t="s">
        <v>13</v>
      </c>
      <c r="AC70" t="s">
        <v>3852</v>
      </c>
      <c r="AD70" s="7" t="s">
        <v>5197</v>
      </c>
      <c r="AE70" s="7" t="s">
        <v>5195</v>
      </c>
      <c r="AF70" t="s">
        <v>10219</v>
      </c>
      <c r="AG70" s="18" t="s">
        <v>10354</v>
      </c>
      <c r="AH70" s="159"/>
      <c r="AI70" t="s">
        <v>3822</v>
      </c>
      <c r="AJ70">
        <v>5</v>
      </c>
      <c r="AK70">
        <v>0.25</v>
      </c>
      <c r="AL70" s="6" t="s">
        <v>345</v>
      </c>
      <c r="AM70" s="6" t="s">
        <v>346</v>
      </c>
      <c r="AN70" s="159"/>
      <c r="AO70" s="154"/>
      <c r="AP70" s="159"/>
      <c r="AQ70" s="154"/>
      <c r="AR70" s="154"/>
      <c r="AS70" s="154"/>
      <c r="AT70" s="154"/>
      <c r="AU70" s="154"/>
    </row>
    <row r="71" spans="1:47">
      <c r="A71">
        <v>0</v>
      </c>
      <c r="B71">
        <v>0</v>
      </c>
      <c r="C71">
        <v>-3.2455751584605901</v>
      </c>
      <c r="D71" t="s">
        <v>13</v>
      </c>
      <c r="E71" t="s">
        <v>3985</v>
      </c>
      <c r="F71" s="7" t="s">
        <v>5197</v>
      </c>
      <c r="G71" s="7" t="s">
        <v>5196</v>
      </c>
      <c r="H71" t="s">
        <v>10120</v>
      </c>
      <c r="J71" s="159" t="s">
        <v>4833</v>
      </c>
      <c r="K71" t="s">
        <v>3822</v>
      </c>
      <c r="L71">
        <v>5</v>
      </c>
      <c r="M71">
        <v>0</v>
      </c>
      <c r="N71" s="6" t="s">
        <v>126</v>
      </c>
      <c r="O71" s="6" t="s">
        <v>127</v>
      </c>
      <c r="P71" s="159"/>
      <c r="Q71" s="154"/>
      <c r="R71" s="153" t="s">
        <v>4568</v>
      </c>
      <c r="S71" s="153" t="s">
        <v>4448</v>
      </c>
      <c r="T71" s="153" t="s">
        <v>4448</v>
      </c>
      <c r="U71" s="153" t="s">
        <v>4448</v>
      </c>
      <c r="V71" s="153" t="s">
        <v>4448</v>
      </c>
      <c r="W71" s="153"/>
      <c r="Y71">
        <f>1-0.23</f>
        <v>0.77</v>
      </c>
      <c r="Z71">
        <v>0</v>
      </c>
      <c r="AA71">
        <v>-559.16158112636504</v>
      </c>
      <c r="AB71" t="s">
        <v>14</v>
      </c>
      <c r="AC71" t="s">
        <v>3852</v>
      </c>
      <c r="AD71" s="7" t="s">
        <v>5197</v>
      </c>
      <c r="AE71" s="7" t="s">
        <v>5195</v>
      </c>
      <c r="AF71" t="s">
        <v>10219</v>
      </c>
      <c r="AG71" s="18" t="s">
        <v>10354</v>
      </c>
      <c r="AH71" s="159"/>
      <c r="AI71" t="s">
        <v>3822</v>
      </c>
      <c r="AJ71">
        <v>16</v>
      </c>
      <c r="AK71">
        <v>0.23</v>
      </c>
      <c r="AL71">
        <v>8.9866955870574194E-2</v>
      </c>
      <c r="AM71" s="6" t="s">
        <v>402</v>
      </c>
      <c r="AN71" s="159"/>
      <c r="AO71" s="154"/>
      <c r="AP71" s="160"/>
      <c r="AQ71" s="154"/>
      <c r="AR71" s="154"/>
      <c r="AS71" s="154"/>
      <c r="AT71" s="154"/>
      <c r="AU71" s="154"/>
    </row>
    <row r="72" spans="1:47">
      <c r="A72">
        <v>0.27</v>
      </c>
      <c r="B72">
        <v>0</v>
      </c>
      <c r="C72">
        <v>-509.22959313481903</v>
      </c>
      <c r="D72" t="s">
        <v>14</v>
      </c>
      <c r="E72" t="s">
        <v>3985</v>
      </c>
      <c r="F72" s="7" t="s">
        <v>5197</v>
      </c>
      <c r="G72" s="7" t="s">
        <v>5196</v>
      </c>
      <c r="H72" t="s">
        <v>10120</v>
      </c>
      <c r="J72" s="159"/>
      <c r="K72" t="s">
        <v>3822</v>
      </c>
      <c r="L72">
        <v>16</v>
      </c>
      <c r="M72">
        <v>0.27</v>
      </c>
      <c r="N72">
        <v>0.114172650502742</v>
      </c>
      <c r="O72" s="6" t="s">
        <v>429</v>
      </c>
      <c r="P72" s="159"/>
      <c r="Q72" s="154"/>
      <c r="R72" s="154"/>
      <c r="S72" s="154"/>
      <c r="T72" s="154"/>
      <c r="U72" s="154"/>
      <c r="V72" s="154"/>
      <c r="W72" s="154"/>
      <c r="Y72">
        <f>1-0.44</f>
        <v>0.56000000000000005</v>
      </c>
      <c r="Z72">
        <v>0</v>
      </c>
      <c r="AA72">
        <v>-176.10340388055999</v>
      </c>
      <c r="AB72" t="s">
        <v>10</v>
      </c>
      <c r="AC72" t="s">
        <v>3863</v>
      </c>
      <c r="AD72" s="7" t="s">
        <v>5197</v>
      </c>
      <c r="AE72" s="7" t="s">
        <v>5198</v>
      </c>
      <c r="AF72" t="s">
        <v>10220</v>
      </c>
      <c r="AG72" s="18" t="s">
        <v>10354</v>
      </c>
      <c r="AH72" s="159" t="s">
        <v>4837</v>
      </c>
      <c r="AI72" t="s">
        <v>3822</v>
      </c>
      <c r="AJ72">
        <v>5</v>
      </c>
      <c r="AK72">
        <v>0.44</v>
      </c>
      <c r="AL72" s="6" t="s">
        <v>715</v>
      </c>
      <c r="AM72" s="6" t="s">
        <v>716</v>
      </c>
      <c r="AN72" s="159"/>
      <c r="AO72" s="154"/>
      <c r="AP72" s="159" t="s">
        <v>4568</v>
      </c>
      <c r="AQ72" s="153" t="s">
        <v>4448</v>
      </c>
      <c r="AR72" s="153" t="s">
        <v>4448</v>
      </c>
      <c r="AS72" s="153" t="s">
        <v>4448</v>
      </c>
      <c r="AT72" s="153" t="s">
        <v>4448</v>
      </c>
      <c r="AU72" s="153"/>
    </row>
    <row r="73" spans="1:47">
      <c r="A73">
        <v>0.2</v>
      </c>
      <c r="B73">
        <v>0</v>
      </c>
      <c r="C73">
        <v>-21.3661960740185</v>
      </c>
      <c r="D73" t="s">
        <v>13</v>
      </c>
      <c r="E73" t="s">
        <v>4136</v>
      </c>
      <c r="F73" s="7" t="s">
        <v>5198</v>
      </c>
      <c r="G73" s="7" t="s">
        <v>5196</v>
      </c>
      <c r="H73" t="s">
        <v>10217</v>
      </c>
      <c r="J73" s="159" t="s">
        <v>4834</v>
      </c>
      <c r="K73" t="s">
        <v>3822</v>
      </c>
      <c r="L73">
        <v>6</v>
      </c>
      <c r="M73">
        <v>0.2</v>
      </c>
      <c r="N73">
        <v>4.1118469700720001E-2</v>
      </c>
      <c r="O73" s="6" t="s">
        <v>2653</v>
      </c>
      <c r="P73" s="159"/>
      <c r="Q73" s="154"/>
      <c r="R73" s="153" t="s">
        <v>4568</v>
      </c>
      <c r="S73" s="153" t="s">
        <v>4448</v>
      </c>
      <c r="T73" s="153" t="s">
        <v>4448</v>
      </c>
      <c r="U73" s="153" t="s">
        <v>4448</v>
      </c>
      <c r="V73" s="153" t="s">
        <v>4448</v>
      </c>
      <c r="W73" s="153"/>
      <c r="Y73" s="6">
        <f>1-0.57</f>
        <v>0.43000000000000005</v>
      </c>
      <c r="Z73">
        <v>0</v>
      </c>
      <c r="AA73">
        <v>-97.2819417565008</v>
      </c>
      <c r="AB73" t="s">
        <v>13</v>
      </c>
      <c r="AC73" t="s">
        <v>3863</v>
      </c>
      <c r="AD73" s="7" t="s">
        <v>5197</v>
      </c>
      <c r="AE73" s="7" t="s">
        <v>5198</v>
      </c>
      <c r="AF73" t="s">
        <v>10220</v>
      </c>
      <c r="AG73" s="18" t="s">
        <v>10354</v>
      </c>
      <c r="AH73" s="159"/>
      <c r="AI73" t="s">
        <v>3822</v>
      </c>
      <c r="AJ73">
        <v>6</v>
      </c>
      <c r="AK73" s="6" t="s">
        <v>573</v>
      </c>
      <c r="AL73" s="6" t="s">
        <v>3864</v>
      </c>
      <c r="AM73" s="6" t="s">
        <v>3865</v>
      </c>
      <c r="AN73" s="159"/>
      <c r="AO73" s="154"/>
      <c r="AP73" s="159"/>
      <c r="AQ73" s="154"/>
      <c r="AR73" s="154"/>
      <c r="AS73" s="154"/>
      <c r="AT73" s="154"/>
      <c r="AU73" s="154"/>
    </row>
    <row r="74" spans="1:47">
      <c r="A74">
        <v>0.28999999999999998</v>
      </c>
      <c r="B74">
        <v>0</v>
      </c>
      <c r="C74">
        <v>-633.28634339773498</v>
      </c>
      <c r="D74" t="s">
        <v>14</v>
      </c>
      <c r="E74" t="s">
        <v>4136</v>
      </c>
      <c r="F74" s="7" t="s">
        <v>5198</v>
      </c>
      <c r="G74" s="7" t="s">
        <v>5196</v>
      </c>
      <c r="H74" t="s">
        <v>10217</v>
      </c>
      <c r="J74" s="160"/>
      <c r="K74" t="s">
        <v>3822</v>
      </c>
      <c r="L74">
        <v>16</v>
      </c>
      <c r="M74">
        <v>0.28999999999999998</v>
      </c>
      <c r="N74" s="6" t="s">
        <v>386</v>
      </c>
      <c r="O74" s="6" t="s">
        <v>387</v>
      </c>
      <c r="P74" s="159"/>
      <c r="Q74" s="154"/>
      <c r="R74" s="154"/>
      <c r="S74" s="154"/>
      <c r="T74" s="154"/>
      <c r="U74" s="154"/>
      <c r="V74" s="154"/>
      <c r="W74" s="154"/>
      <c r="Y74">
        <f>1-0.2</f>
        <v>0.8</v>
      </c>
      <c r="Z74">
        <v>0</v>
      </c>
      <c r="AA74">
        <v>-566.93967007239598</v>
      </c>
      <c r="AB74" t="s">
        <v>14</v>
      </c>
      <c r="AC74" t="s">
        <v>3863</v>
      </c>
      <c r="AD74" s="7" t="s">
        <v>5197</v>
      </c>
      <c r="AE74" s="7" t="s">
        <v>5198</v>
      </c>
      <c r="AF74" t="s">
        <v>10220</v>
      </c>
      <c r="AG74" s="18" t="s">
        <v>10354</v>
      </c>
      <c r="AH74" s="159"/>
      <c r="AI74" t="s">
        <v>3822</v>
      </c>
      <c r="AJ74">
        <v>16</v>
      </c>
      <c r="AK74">
        <v>0.2</v>
      </c>
      <c r="AL74">
        <v>7.2742662037866904E-2</v>
      </c>
      <c r="AM74">
        <v>0.44342194628279502</v>
      </c>
      <c r="AN74" s="159"/>
      <c r="AO74" s="154"/>
      <c r="AP74" s="160"/>
      <c r="AQ74" s="154"/>
      <c r="AR74" s="154"/>
      <c r="AS74" s="154"/>
      <c r="AT74" s="154"/>
      <c r="AU74" s="154"/>
    </row>
    <row r="75" spans="1:47">
      <c r="A75" s="9">
        <v>0</v>
      </c>
      <c r="B75" s="9">
        <v>0</v>
      </c>
      <c r="C75" s="9">
        <v>-7.7117821472622499</v>
      </c>
      <c r="D75" s="9" t="s">
        <v>10</v>
      </c>
      <c r="E75" s="9" t="s">
        <v>4017</v>
      </c>
      <c r="F75" s="72" t="s">
        <v>5198</v>
      </c>
      <c r="G75" s="72" t="s">
        <v>5196</v>
      </c>
      <c r="H75" s="9" t="s">
        <v>10120</v>
      </c>
      <c r="I75" s="9"/>
      <c r="J75" s="167" t="s">
        <v>4817</v>
      </c>
      <c r="K75" s="9" t="s">
        <v>3822</v>
      </c>
      <c r="L75" s="9">
        <v>7</v>
      </c>
      <c r="M75" s="9">
        <v>0</v>
      </c>
      <c r="N75" s="9">
        <v>0</v>
      </c>
      <c r="O75" s="10" t="s">
        <v>214</v>
      </c>
      <c r="P75" s="159"/>
      <c r="Q75" s="154"/>
      <c r="R75" s="162" t="s">
        <v>4537</v>
      </c>
      <c r="S75" s="153" t="s">
        <v>4448</v>
      </c>
      <c r="T75" s="153" t="s">
        <v>4448</v>
      </c>
      <c r="U75" s="153" t="s">
        <v>4448</v>
      </c>
      <c r="V75" s="153" t="s">
        <v>4448</v>
      </c>
      <c r="W75" s="67"/>
      <c r="Y75">
        <f>1-0.68</f>
        <v>0.31999999999999995</v>
      </c>
      <c r="Z75">
        <v>0</v>
      </c>
      <c r="AA75">
        <v>-89.432964431369697</v>
      </c>
      <c r="AB75" t="s">
        <v>10</v>
      </c>
      <c r="AC75" t="s">
        <v>3992</v>
      </c>
      <c r="AD75" s="7" t="s">
        <v>5196</v>
      </c>
      <c r="AE75" s="7" t="s">
        <v>5198</v>
      </c>
      <c r="AF75" t="s">
        <v>10221</v>
      </c>
      <c r="AG75" s="18" t="s">
        <v>10354</v>
      </c>
      <c r="AH75" s="159" t="s">
        <v>4838</v>
      </c>
      <c r="AI75" t="s">
        <v>3822</v>
      </c>
      <c r="AJ75">
        <v>6</v>
      </c>
      <c r="AK75">
        <v>0.68</v>
      </c>
      <c r="AL75" s="6" t="s">
        <v>1122</v>
      </c>
      <c r="AM75" s="6" t="s">
        <v>1123</v>
      </c>
      <c r="AN75" s="159"/>
      <c r="AO75" s="154"/>
      <c r="AP75" s="159" t="s">
        <v>4568</v>
      </c>
      <c r="AQ75" s="153" t="s">
        <v>4448</v>
      </c>
      <c r="AR75" s="153" t="s">
        <v>4448</v>
      </c>
      <c r="AS75" s="153" t="s">
        <v>4448</v>
      </c>
      <c r="AT75" s="153" t="s">
        <v>4448</v>
      </c>
      <c r="AU75" s="153"/>
    </row>
    <row r="76" spans="1:47">
      <c r="A76" s="9">
        <v>0.01</v>
      </c>
      <c r="B76" s="9">
        <v>0</v>
      </c>
      <c r="C76" s="9">
        <v>-23.273699062703599</v>
      </c>
      <c r="D76" s="9" t="s">
        <v>13</v>
      </c>
      <c r="E76" s="9" t="s">
        <v>4017</v>
      </c>
      <c r="F76" s="72" t="s">
        <v>5198</v>
      </c>
      <c r="G76" s="72" t="s">
        <v>5196</v>
      </c>
      <c r="H76" s="9" t="s">
        <v>10120</v>
      </c>
      <c r="I76" s="9"/>
      <c r="J76" s="167"/>
      <c r="K76" s="9" t="s">
        <v>3822</v>
      </c>
      <c r="L76" s="9">
        <v>5</v>
      </c>
      <c r="M76" s="9">
        <v>0.01</v>
      </c>
      <c r="N76" s="10" t="s">
        <v>758</v>
      </c>
      <c r="O76" s="10" t="s">
        <v>759</v>
      </c>
      <c r="P76" s="159"/>
      <c r="Q76" s="154"/>
      <c r="R76" s="162"/>
      <c r="S76" s="154"/>
      <c r="T76" s="154"/>
      <c r="U76" s="154"/>
      <c r="V76" s="154"/>
      <c r="W76" s="67"/>
      <c r="Y76" s="6">
        <f>1-0.82</f>
        <v>0.18000000000000005</v>
      </c>
      <c r="Z76">
        <v>0</v>
      </c>
      <c r="AA76">
        <v>-65.809411490154403</v>
      </c>
      <c r="AB76" t="s">
        <v>13</v>
      </c>
      <c r="AC76" t="s">
        <v>3992</v>
      </c>
      <c r="AD76" s="7" t="s">
        <v>5196</v>
      </c>
      <c r="AE76" s="7" t="s">
        <v>5198</v>
      </c>
      <c r="AF76" t="s">
        <v>10221</v>
      </c>
      <c r="AG76" s="18" t="s">
        <v>10354</v>
      </c>
      <c r="AH76" s="159"/>
      <c r="AI76" t="s">
        <v>3822</v>
      </c>
      <c r="AJ76">
        <v>7</v>
      </c>
      <c r="AK76" s="6" t="s">
        <v>760</v>
      </c>
      <c r="AL76" s="6" t="s">
        <v>3670</v>
      </c>
      <c r="AM76" s="6" t="s">
        <v>3671</v>
      </c>
      <c r="AN76" s="159"/>
      <c r="AO76" s="154"/>
      <c r="AP76" s="159"/>
      <c r="AQ76" s="154"/>
      <c r="AR76" s="154"/>
      <c r="AS76" s="154"/>
      <c r="AT76" s="154"/>
      <c r="AU76" s="154"/>
    </row>
    <row r="77" spans="1:47">
      <c r="A77" s="9">
        <v>0.42</v>
      </c>
      <c r="B77" s="9">
        <v>0</v>
      </c>
      <c r="C77" s="9">
        <v>-536.77797268502104</v>
      </c>
      <c r="D77" s="9" t="s">
        <v>14</v>
      </c>
      <c r="E77" s="9" t="s">
        <v>4017</v>
      </c>
      <c r="F77" s="72" t="s">
        <v>5198</v>
      </c>
      <c r="G77" s="72" t="s">
        <v>5196</v>
      </c>
      <c r="H77" s="9" t="s">
        <v>10120</v>
      </c>
      <c r="I77" s="9"/>
      <c r="J77" s="167"/>
      <c r="K77" s="9" t="s">
        <v>3822</v>
      </c>
      <c r="L77" s="9">
        <v>16</v>
      </c>
      <c r="M77" s="9">
        <v>0.42</v>
      </c>
      <c r="N77" s="10" t="s">
        <v>228</v>
      </c>
      <c r="O77" s="10" t="s">
        <v>229</v>
      </c>
      <c r="P77" s="159"/>
      <c r="Q77" s="154"/>
      <c r="R77" s="162"/>
      <c r="S77" s="154"/>
      <c r="T77" s="154"/>
      <c r="U77" s="154"/>
      <c r="V77" s="154"/>
      <c r="W77" s="67"/>
      <c r="Y77">
        <f>1-0.68</f>
        <v>0.31999999999999995</v>
      </c>
      <c r="Z77">
        <v>0</v>
      </c>
      <c r="AA77">
        <v>-520.00970527511595</v>
      </c>
      <c r="AB77" t="s">
        <v>14</v>
      </c>
      <c r="AC77" t="s">
        <v>3992</v>
      </c>
      <c r="AD77" s="7" t="s">
        <v>5196</v>
      </c>
      <c r="AE77" s="7" t="s">
        <v>5198</v>
      </c>
      <c r="AF77" t="s">
        <v>10221</v>
      </c>
      <c r="AG77" s="18" t="s">
        <v>10354</v>
      </c>
      <c r="AH77" s="159"/>
      <c r="AI77" t="s">
        <v>3822</v>
      </c>
      <c r="AJ77">
        <v>16</v>
      </c>
      <c r="AK77">
        <v>0.68</v>
      </c>
      <c r="AL77" s="6" t="s">
        <v>106</v>
      </c>
      <c r="AM77" s="6" t="s">
        <v>107</v>
      </c>
      <c r="AN77" s="159"/>
      <c r="AO77" s="154"/>
      <c r="AP77" s="160"/>
      <c r="AQ77" s="154"/>
      <c r="AR77" s="154"/>
      <c r="AS77" s="154"/>
      <c r="AT77" s="154"/>
      <c r="AU77" s="154"/>
    </row>
    <row r="78" spans="1:47">
      <c r="A78" s="9">
        <v>0</v>
      </c>
      <c r="B78" s="9">
        <v>0</v>
      </c>
      <c r="C78" s="9">
        <v>-7.7117821472622499</v>
      </c>
      <c r="D78" s="9" t="s">
        <v>10</v>
      </c>
      <c r="E78" s="9" t="s">
        <v>4017</v>
      </c>
      <c r="F78" s="72" t="s">
        <v>5198</v>
      </c>
      <c r="G78" s="72" t="s">
        <v>5196</v>
      </c>
      <c r="H78" s="9" t="s">
        <v>10120</v>
      </c>
      <c r="I78" s="9"/>
      <c r="J78" s="168" t="s">
        <v>4817</v>
      </c>
      <c r="K78" s="9" t="s">
        <v>3822</v>
      </c>
      <c r="L78" s="9">
        <v>7</v>
      </c>
      <c r="M78" s="9">
        <v>0</v>
      </c>
      <c r="N78" s="9">
        <v>0</v>
      </c>
      <c r="O78" s="10" t="s">
        <v>214</v>
      </c>
      <c r="P78" s="159"/>
      <c r="Q78" s="154"/>
      <c r="R78" s="162" t="s">
        <v>4537</v>
      </c>
      <c r="S78" s="153" t="s">
        <v>4448</v>
      </c>
      <c r="T78" s="153" t="s">
        <v>4448</v>
      </c>
      <c r="U78" s="153" t="s">
        <v>4448</v>
      </c>
      <c r="V78" s="153" t="s">
        <v>4448</v>
      </c>
      <c r="W78" s="153"/>
      <c r="Y78" s="9">
        <v>0.24</v>
      </c>
      <c r="Z78" s="9">
        <v>0</v>
      </c>
      <c r="AA78" s="9">
        <v>-113.139082454516</v>
      </c>
      <c r="AB78" s="9" t="s">
        <v>10</v>
      </c>
      <c r="AC78" s="9" t="s">
        <v>4024</v>
      </c>
      <c r="AD78" s="72" t="s">
        <v>5196</v>
      </c>
      <c r="AE78" s="72" t="s">
        <v>5198</v>
      </c>
      <c r="AF78" s="9" t="s">
        <v>10120</v>
      </c>
      <c r="AG78" s="9"/>
      <c r="AH78" s="168" t="s">
        <v>4820</v>
      </c>
      <c r="AI78" s="9" t="s">
        <v>3822</v>
      </c>
      <c r="AJ78" s="9">
        <v>6</v>
      </c>
      <c r="AK78" s="9">
        <v>0.24</v>
      </c>
      <c r="AL78" s="9">
        <v>5.6010877331179397E-2</v>
      </c>
      <c r="AM78" s="10" t="s">
        <v>1803</v>
      </c>
      <c r="AN78" s="159"/>
      <c r="AO78" s="154"/>
      <c r="AP78" s="162" t="s">
        <v>4537</v>
      </c>
      <c r="AQ78" s="153">
        <v>0</v>
      </c>
      <c r="AR78" s="153" t="s">
        <v>4448</v>
      </c>
      <c r="AS78" s="153">
        <v>0.45</v>
      </c>
      <c r="AT78" s="153">
        <v>0</v>
      </c>
      <c r="AU78" s="153"/>
    </row>
    <row r="79" spans="1:47">
      <c r="A79" s="9">
        <v>0.01</v>
      </c>
      <c r="B79" s="9">
        <v>0</v>
      </c>
      <c r="C79" s="9">
        <v>-23.273699062703599</v>
      </c>
      <c r="D79" s="9" t="s">
        <v>13</v>
      </c>
      <c r="E79" s="9" t="s">
        <v>4017</v>
      </c>
      <c r="F79" s="72" t="s">
        <v>5198</v>
      </c>
      <c r="G79" s="72" t="s">
        <v>5196</v>
      </c>
      <c r="H79" s="9" t="s">
        <v>10120</v>
      </c>
      <c r="I79" s="9"/>
      <c r="J79" s="168"/>
      <c r="K79" s="9" t="s">
        <v>3822</v>
      </c>
      <c r="L79" s="9">
        <v>5</v>
      </c>
      <c r="M79" s="9">
        <v>0.01</v>
      </c>
      <c r="N79" s="10" t="s">
        <v>758</v>
      </c>
      <c r="O79" s="10" t="s">
        <v>759</v>
      </c>
      <c r="P79" s="159"/>
      <c r="Q79" s="154"/>
      <c r="R79" s="162"/>
      <c r="S79" s="154"/>
      <c r="T79" s="154"/>
      <c r="U79" s="154"/>
      <c r="V79" s="154"/>
      <c r="W79" s="154"/>
      <c r="Y79" s="9">
        <v>0</v>
      </c>
      <c r="Z79" s="9">
        <v>0</v>
      </c>
      <c r="AA79" s="9">
        <v>-20.8032556887247</v>
      </c>
      <c r="AB79" s="9" t="s">
        <v>13</v>
      </c>
      <c r="AC79" s="9" t="s">
        <v>4024</v>
      </c>
      <c r="AD79" s="72" t="s">
        <v>5196</v>
      </c>
      <c r="AE79" s="72" t="s">
        <v>5198</v>
      </c>
      <c r="AF79" s="9" t="s">
        <v>10120</v>
      </c>
      <c r="AG79" s="9"/>
      <c r="AH79" s="168"/>
      <c r="AI79" s="9" t="s">
        <v>3822</v>
      </c>
      <c r="AJ79" s="9">
        <v>5</v>
      </c>
      <c r="AK79" s="9">
        <v>0</v>
      </c>
      <c r="AL79" s="10" t="s">
        <v>126</v>
      </c>
      <c r="AM79" s="10" t="s">
        <v>127</v>
      </c>
      <c r="AN79" s="159"/>
      <c r="AO79" s="154"/>
      <c r="AP79" s="162"/>
      <c r="AQ79" s="154"/>
      <c r="AR79" s="154"/>
      <c r="AS79" s="154"/>
      <c r="AT79" s="154"/>
      <c r="AU79" s="154"/>
    </row>
    <row r="80" spans="1:47">
      <c r="A80" s="9">
        <v>0.42</v>
      </c>
      <c r="B80" s="9">
        <v>0</v>
      </c>
      <c r="C80" s="9">
        <v>-536.77797268502104</v>
      </c>
      <c r="D80" s="9" t="s">
        <v>14</v>
      </c>
      <c r="E80" s="9" t="s">
        <v>4017</v>
      </c>
      <c r="F80" s="72" t="s">
        <v>5198</v>
      </c>
      <c r="G80" s="72" t="s">
        <v>5196</v>
      </c>
      <c r="H80" s="9" t="s">
        <v>10120</v>
      </c>
      <c r="I80" s="9"/>
      <c r="J80" s="168"/>
      <c r="K80" s="9" t="s">
        <v>3822</v>
      </c>
      <c r="L80" s="9">
        <v>16</v>
      </c>
      <c r="M80" s="9">
        <v>0.42</v>
      </c>
      <c r="N80" s="10" t="s">
        <v>228</v>
      </c>
      <c r="O80" s="10" t="s">
        <v>229</v>
      </c>
      <c r="P80" s="160"/>
      <c r="Q80" s="155"/>
      <c r="R80" s="162"/>
      <c r="S80" s="154"/>
      <c r="T80" s="154"/>
      <c r="U80" s="154"/>
      <c r="V80" s="154"/>
      <c r="W80" s="154"/>
      <c r="Y80" s="9">
        <v>0.59</v>
      </c>
      <c r="Z80" s="9">
        <v>0</v>
      </c>
      <c r="AA80" s="9">
        <v>-513.08100227724697</v>
      </c>
      <c r="AB80" s="9" t="s">
        <v>14</v>
      </c>
      <c r="AC80" s="9" t="s">
        <v>4024</v>
      </c>
      <c r="AD80" s="72" t="s">
        <v>5196</v>
      </c>
      <c r="AE80" s="72" t="s">
        <v>5198</v>
      </c>
      <c r="AF80" s="9" t="s">
        <v>10120</v>
      </c>
      <c r="AG80" s="9"/>
      <c r="AH80" s="168"/>
      <c r="AI80" s="9" t="s">
        <v>3822</v>
      </c>
      <c r="AJ80" s="9">
        <v>16</v>
      </c>
      <c r="AK80" s="9">
        <v>0.59</v>
      </c>
      <c r="AL80" s="10" t="s">
        <v>426</v>
      </c>
      <c r="AM80" s="10" t="s">
        <v>427</v>
      </c>
      <c r="AN80" s="160"/>
      <c r="AO80" s="155"/>
      <c r="AP80" s="162"/>
      <c r="AQ80" s="154"/>
      <c r="AR80" s="154"/>
      <c r="AS80" s="154"/>
      <c r="AT80" s="154"/>
      <c r="AU80" s="154"/>
    </row>
    <row r="81" spans="1:47">
      <c r="A81" s="3"/>
      <c r="B81" s="3"/>
      <c r="C81" s="3"/>
      <c r="D81" s="3"/>
      <c r="E81" s="3"/>
      <c r="F81" s="73"/>
      <c r="G81" s="73"/>
      <c r="H81" s="3"/>
      <c r="I81" s="3"/>
      <c r="J81" s="39"/>
      <c r="K81" s="3"/>
      <c r="L81" s="3"/>
      <c r="M81" s="3"/>
      <c r="N81" s="3"/>
      <c r="O81" s="27"/>
      <c r="P81" s="29"/>
      <c r="Q81" s="37"/>
      <c r="R81" s="3"/>
      <c r="S81" s="3"/>
      <c r="T81" s="3"/>
      <c r="U81" s="3"/>
      <c r="V81" s="8"/>
      <c r="W81" s="8"/>
      <c r="Y81" s="3"/>
      <c r="Z81" s="3"/>
      <c r="AA81" s="3"/>
      <c r="AB81" s="3"/>
      <c r="AC81" s="3"/>
      <c r="AD81" s="73"/>
      <c r="AE81" s="73"/>
      <c r="AF81" s="3"/>
      <c r="AG81" s="3"/>
      <c r="AH81" s="39"/>
      <c r="AI81" s="3"/>
      <c r="AJ81" s="3"/>
      <c r="AK81" s="3"/>
      <c r="AL81" s="3"/>
      <c r="AM81" s="3"/>
      <c r="AN81" s="39"/>
      <c r="AO81" s="39"/>
      <c r="AP81" s="3"/>
      <c r="AQ81" s="39"/>
      <c r="AR81" s="39"/>
      <c r="AS81" s="39"/>
      <c r="AT81" s="8"/>
      <c r="AU81" s="8"/>
    </row>
    <row r="82" spans="1:47">
      <c r="A82">
        <f>1-0.77</f>
        <v>0.22999999999999998</v>
      </c>
      <c r="B82">
        <v>0</v>
      </c>
      <c r="C82">
        <v>-55.281520160355697</v>
      </c>
      <c r="D82" t="s">
        <v>10</v>
      </c>
      <c r="E82" t="s">
        <v>4098</v>
      </c>
      <c r="F82" s="7" t="s">
        <v>5195</v>
      </c>
      <c r="G82" s="7" t="s">
        <v>5197</v>
      </c>
      <c r="H82" t="s">
        <v>10244</v>
      </c>
      <c r="I82" s="18" t="s">
        <v>10354</v>
      </c>
      <c r="J82" s="159" t="s">
        <v>4872</v>
      </c>
      <c r="K82" t="s">
        <v>3822</v>
      </c>
      <c r="L82">
        <v>6</v>
      </c>
      <c r="M82">
        <v>0.77</v>
      </c>
      <c r="N82" s="6" t="s">
        <v>1329</v>
      </c>
      <c r="O82" s="6" t="s">
        <v>1330</v>
      </c>
      <c r="P82" s="158" t="s">
        <v>87</v>
      </c>
      <c r="Q82" s="153">
        <v>5</v>
      </c>
      <c r="R82" s="159" t="s">
        <v>4568</v>
      </c>
      <c r="S82" s="153">
        <v>1</v>
      </c>
      <c r="T82" s="153">
        <v>1</v>
      </c>
      <c r="U82" s="153">
        <v>1</v>
      </c>
      <c r="V82" s="153">
        <v>1</v>
      </c>
      <c r="W82" s="153"/>
    </row>
    <row r="83" spans="1:47">
      <c r="A83" s="6">
        <f>1-0.57</f>
        <v>0.43000000000000005</v>
      </c>
      <c r="B83">
        <v>0</v>
      </c>
      <c r="C83">
        <v>-62.310370488555201</v>
      </c>
      <c r="D83" t="s">
        <v>13</v>
      </c>
      <c r="E83" t="s">
        <v>4098</v>
      </c>
      <c r="F83" s="7" t="s">
        <v>5195</v>
      </c>
      <c r="G83" s="7" t="s">
        <v>5197</v>
      </c>
      <c r="H83" t="s">
        <v>10244</v>
      </c>
      <c r="I83" s="18" t="s">
        <v>10354</v>
      </c>
      <c r="J83" s="159"/>
      <c r="K83" t="s">
        <v>3822</v>
      </c>
      <c r="L83">
        <v>7</v>
      </c>
      <c r="M83" s="6" t="s">
        <v>573</v>
      </c>
      <c r="N83" s="6" t="s">
        <v>1232</v>
      </c>
      <c r="O83" s="6" t="s">
        <v>1233</v>
      </c>
      <c r="P83" s="159"/>
      <c r="Q83" s="154"/>
      <c r="R83" s="159"/>
      <c r="S83" s="154"/>
      <c r="T83" s="154"/>
      <c r="U83" s="154"/>
      <c r="V83" s="154"/>
      <c r="W83" s="154"/>
    </row>
    <row r="84" spans="1:47">
      <c r="A84">
        <f>1-0.92</f>
        <v>7.999999999999996E-2</v>
      </c>
      <c r="B84">
        <v>0</v>
      </c>
      <c r="C84">
        <v>-419.91884003142798</v>
      </c>
      <c r="D84" t="s">
        <v>14</v>
      </c>
      <c r="E84" t="s">
        <v>4098</v>
      </c>
      <c r="F84" s="7" t="s">
        <v>5195</v>
      </c>
      <c r="G84" s="7" t="s">
        <v>5197</v>
      </c>
      <c r="H84" t="s">
        <v>10244</v>
      </c>
      <c r="I84" s="18" t="s">
        <v>10354</v>
      </c>
      <c r="J84" s="160"/>
      <c r="K84" t="s">
        <v>3822</v>
      </c>
      <c r="L84">
        <v>16</v>
      </c>
      <c r="M84">
        <v>0.92</v>
      </c>
      <c r="N84" s="6" t="s">
        <v>596</v>
      </c>
      <c r="O84">
        <v>0.98312054273103699</v>
      </c>
      <c r="P84" s="159"/>
      <c r="Q84" s="154"/>
      <c r="R84" s="160"/>
      <c r="S84" s="154"/>
      <c r="T84" s="154"/>
      <c r="U84" s="154"/>
      <c r="V84" s="154"/>
      <c r="W84" s="154"/>
    </row>
    <row r="85" spans="1:47">
      <c r="A85">
        <v>0.37</v>
      </c>
      <c r="B85">
        <v>0</v>
      </c>
      <c r="C85">
        <v>-106.980400871442</v>
      </c>
      <c r="D85" t="s">
        <v>10</v>
      </c>
      <c r="E85" t="s">
        <v>4020</v>
      </c>
      <c r="F85" s="7" t="s">
        <v>5198</v>
      </c>
      <c r="G85" s="7" t="s">
        <v>5195</v>
      </c>
      <c r="H85" t="s">
        <v>10120</v>
      </c>
      <c r="J85" s="159" t="s">
        <v>4839</v>
      </c>
      <c r="K85" t="s">
        <v>3822</v>
      </c>
      <c r="L85">
        <v>6</v>
      </c>
      <c r="M85">
        <v>0.37</v>
      </c>
      <c r="N85" s="6" t="s">
        <v>1322</v>
      </c>
      <c r="O85" s="6" t="s">
        <v>1323</v>
      </c>
      <c r="P85" s="159"/>
      <c r="Q85" s="154"/>
      <c r="R85" s="159" t="s">
        <v>4568</v>
      </c>
      <c r="S85" s="153" t="s">
        <v>4448</v>
      </c>
      <c r="T85" s="153" t="s">
        <v>4448</v>
      </c>
      <c r="U85" s="153" t="s">
        <v>4448</v>
      </c>
      <c r="V85" s="153" t="s">
        <v>4448</v>
      </c>
      <c r="W85" s="153"/>
      <c r="Y85" s="6"/>
      <c r="AG85" s="18"/>
      <c r="AH85" s="15"/>
      <c r="AK85" s="6"/>
      <c r="AN85"/>
    </row>
    <row r="86" spans="1:47">
      <c r="A86">
        <v>0.5</v>
      </c>
      <c r="B86">
        <v>0</v>
      </c>
      <c r="C86">
        <v>-68.269390437466598</v>
      </c>
      <c r="D86" t="s">
        <v>13</v>
      </c>
      <c r="E86" t="s">
        <v>4020</v>
      </c>
      <c r="F86" s="7" t="s">
        <v>5198</v>
      </c>
      <c r="G86" s="7" t="s">
        <v>5195</v>
      </c>
      <c r="H86" t="s">
        <v>10120</v>
      </c>
      <c r="J86" s="159"/>
      <c r="K86" t="s">
        <v>3822</v>
      </c>
      <c r="L86">
        <v>7</v>
      </c>
      <c r="M86">
        <v>0.5</v>
      </c>
      <c r="N86" s="6" t="s">
        <v>903</v>
      </c>
      <c r="O86" s="6" t="s">
        <v>904</v>
      </c>
      <c r="P86" s="159"/>
      <c r="Q86" s="154"/>
      <c r="R86" s="159"/>
      <c r="S86" s="154"/>
      <c r="T86" s="154"/>
      <c r="U86" s="154"/>
      <c r="V86" s="154"/>
      <c r="W86" s="154"/>
    </row>
    <row r="87" spans="1:47">
      <c r="A87">
        <v>0.4</v>
      </c>
      <c r="B87">
        <v>0</v>
      </c>
      <c r="C87">
        <v>-489.61943993703198</v>
      </c>
      <c r="D87" t="s">
        <v>14</v>
      </c>
      <c r="E87" t="s">
        <v>4020</v>
      </c>
      <c r="F87" s="7" t="s">
        <v>5198</v>
      </c>
      <c r="G87" s="7" t="s">
        <v>5195</v>
      </c>
      <c r="H87" t="s">
        <v>10120</v>
      </c>
      <c r="J87" s="159"/>
      <c r="K87" t="s">
        <v>3822</v>
      </c>
      <c r="L87">
        <v>16</v>
      </c>
      <c r="M87">
        <v>0.4</v>
      </c>
      <c r="N87" s="6" t="s">
        <v>257</v>
      </c>
      <c r="O87" s="6" t="s">
        <v>258</v>
      </c>
      <c r="P87" s="159"/>
      <c r="Q87" s="154"/>
      <c r="R87" s="160"/>
      <c r="S87" s="154"/>
      <c r="T87" s="154"/>
      <c r="U87" s="154"/>
      <c r="V87" s="154"/>
      <c r="W87" s="154"/>
    </row>
    <row r="88" spans="1:47">
      <c r="A88">
        <v>0.46</v>
      </c>
      <c r="B88">
        <v>0</v>
      </c>
      <c r="C88">
        <v>-53.030722518688499</v>
      </c>
      <c r="D88" t="s">
        <v>10</v>
      </c>
      <c r="E88" t="s">
        <v>4071</v>
      </c>
      <c r="F88" s="7" t="s">
        <v>5198</v>
      </c>
      <c r="G88" s="7" t="s">
        <v>10359</v>
      </c>
      <c r="H88" t="s">
        <v>10120</v>
      </c>
      <c r="J88" s="159" t="s">
        <v>4840</v>
      </c>
      <c r="K88" t="s">
        <v>3822</v>
      </c>
      <c r="L88">
        <v>5</v>
      </c>
      <c r="M88">
        <v>0.46</v>
      </c>
      <c r="N88" s="6" t="s">
        <v>379</v>
      </c>
      <c r="O88" s="6" t="s">
        <v>380</v>
      </c>
      <c r="P88" s="159"/>
      <c r="Q88" s="154"/>
      <c r="R88" s="159" t="s">
        <v>4568</v>
      </c>
      <c r="S88" s="153">
        <v>0.6</v>
      </c>
      <c r="T88" s="153" t="s">
        <v>4448</v>
      </c>
      <c r="U88" s="153">
        <v>0.69</v>
      </c>
      <c r="V88" s="153" t="s">
        <v>4448</v>
      </c>
      <c r="W88" s="153"/>
    </row>
    <row r="89" spans="1:47">
      <c r="A89">
        <v>0.53</v>
      </c>
      <c r="B89">
        <v>0</v>
      </c>
      <c r="C89">
        <v>-53.1586405286059</v>
      </c>
      <c r="D89" t="s">
        <v>13</v>
      </c>
      <c r="E89" t="s">
        <v>4071</v>
      </c>
      <c r="F89" s="7" t="s">
        <v>5198</v>
      </c>
      <c r="G89" s="7" t="s">
        <v>10359</v>
      </c>
      <c r="H89" t="s">
        <v>10120</v>
      </c>
      <c r="J89" s="159"/>
      <c r="K89" t="s">
        <v>3822</v>
      </c>
      <c r="L89">
        <v>5</v>
      </c>
      <c r="M89">
        <v>0.53</v>
      </c>
      <c r="N89" s="6" t="s">
        <v>2166</v>
      </c>
      <c r="O89" s="6" t="s">
        <v>2167</v>
      </c>
      <c r="P89" s="159"/>
      <c r="Q89" s="154"/>
      <c r="R89" s="159"/>
      <c r="S89" s="154"/>
      <c r="T89" s="154"/>
      <c r="U89" s="154"/>
      <c r="V89" s="154"/>
      <c r="W89" s="154"/>
    </row>
    <row r="90" spans="1:47">
      <c r="A90">
        <v>0.46</v>
      </c>
      <c r="B90">
        <v>0</v>
      </c>
      <c r="C90">
        <v>-494.580246569412</v>
      </c>
      <c r="D90" t="s">
        <v>14</v>
      </c>
      <c r="E90" t="s">
        <v>4071</v>
      </c>
      <c r="F90" s="7" t="s">
        <v>5198</v>
      </c>
      <c r="G90" s="7" t="s">
        <v>10359</v>
      </c>
      <c r="H90" t="s">
        <v>10120</v>
      </c>
      <c r="J90" s="159"/>
      <c r="K90" t="s">
        <v>3822</v>
      </c>
      <c r="L90">
        <v>16</v>
      </c>
      <c r="M90">
        <v>0.46</v>
      </c>
      <c r="N90" s="6" t="s">
        <v>396</v>
      </c>
      <c r="O90" s="6" t="s">
        <v>397</v>
      </c>
      <c r="P90" s="159"/>
      <c r="Q90" s="154"/>
      <c r="R90" s="160"/>
      <c r="S90" s="154"/>
      <c r="T90" s="154"/>
      <c r="U90" s="154"/>
      <c r="V90" s="154"/>
      <c r="W90" s="154"/>
    </row>
    <row r="91" spans="1:47">
      <c r="A91">
        <v>0.49</v>
      </c>
      <c r="B91">
        <v>0</v>
      </c>
      <c r="C91">
        <v>-186.17052213769799</v>
      </c>
      <c r="D91" t="s">
        <v>10</v>
      </c>
      <c r="E91" t="s">
        <v>4088</v>
      </c>
      <c r="F91" s="7" t="s">
        <v>5198</v>
      </c>
      <c r="G91" s="7" t="s">
        <v>5196</v>
      </c>
      <c r="H91" s="78" t="s">
        <v>10222</v>
      </c>
      <c r="I91" s="78"/>
      <c r="J91" s="159" t="s">
        <v>4841</v>
      </c>
      <c r="K91" t="s">
        <v>3822</v>
      </c>
      <c r="L91">
        <v>5</v>
      </c>
      <c r="M91">
        <v>0.49</v>
      </c>
      <c r="N91" s="6" t="s">
        <v>1296</v>
      </c>
      <c r="O91" s="6" t="s">
        <v>1297</v>
      </c>
      <c r="P91" s="159"/>
      <c r="Q91" s="154"/>
      <c r="R91" s="159" t="s">
        <v>4568</v>
      </c>
      <c r="S91" s="153">
        <v>0.69</v>
      </c>
      <c r="T91" s="153">
        <v>0.72</v>
      </c>
      <c r="U91" s="153">
        <v>0.53</v>
      </c>
      <c r="V91" s="153">
        <v>0.4</v>
      </c>
      <c r="W91" s="153"/>
    </row>
    <row r="92" spans="1:47">
      <c r="A92">
        <v>0.53</v>
      </c>
      <c r="B92">
        <v>0</v>
      </c>
      <c r="C92">
        <v>-80.061292302105599</v>
      </c>
      <c r="D92" t="s">
        <v>13</v>
      </c>
      <c r="E92" t="s">
        <v>4088</v>
      </c>
      <c r="F92" s="7" t="s">
        <v>5198</v>
      </c>
      <c r="G92" s="7" t="s">
        <v>5196</v>
      </c>
      <c r="H92" s="78" t="s">
        <v>10222</v>
      </c>
      <c r="I92" s="78"/>
      <c r="J92" s="159"/>
      <c r="K92" t="s">
        <v>3822</v>
      </c>
      <c r="L92">
        <v>5</v>
      </c>
      <c r="M92">
        <v>0.53</v>
      </c>
      <c r="N92" s="6" t="s">
        <v>2166</v>
      </c>
      <c r="O92" s="6" t="s">
        <v>2167</v>
      </c>
      <c r="P92" s="159"/>
      <c r="Q92" s="154"/>
      <c r="R92" s="159"/>
      <c r="S92" s="154"/>
      <c r="T92" s="154"/>
      <c r="U92" s="154"/>
      <c r="V92" s="154"/>
      <c r="W92" s="154"/>
    </row>
    <row r="93" spans="1:47">
      <c r="A93">
        <v>0.42</v>
      </c>
      <c r="B93">
        <v>0</v>
      </c>
      <c r="C93">
        <v>-450.19220358003702</v>
      </c>
      <c r="D93" t="s">
        <v>14</v>
      </c>
      <c r="E93" t="s">
        <v>4088</v>
      </c>
      <c r="F93" s="7" t="s">
        <v>5198</v>
      </c>
      <c r="G93" s="7" t="s">
        <v>5196</v>
      </c>
      <c r="H93" s="78" t="s">
        <v>10222</v>
      </c>
      <c r="I93" s="78"/>
      <c r="J93" s="159"/>
      <c r="K93" t="s">
        <v>3822</v>
      </c>
      <c r="L93">
        <v>16</v>
      </c>
      <c r="M93">
        <v>0.42</v>
      </c>
      <c r="N93" s="6" t="s">
        <v>228</v>
      </c>
      <c r="O93" s="6" t="s">
        <v>229</v>
      </c>
      <c r="P93" s="159"/>
      <c r="Q93" s="154"/>
      <c r="R93" s="160"/>
      <c r="S93" s="154"/>
      <c r="T93" s="154"/>
      <c r="U93" s="154"/>
      <c r="V93" s="154"/>
      <c r="W93" s="154"/>
    </row>
    <row r="94" spans="1:47">
      <c r="A94">
        <v>0.38</v>
      </c>
      <c r="B94">
        <v>0</v>
      </c>
      <c r="C94">
        <v>-100.768241651816</v>
      </c>
      <c r="D94" t="s">
        <v>10</v>
      </c>
      <c r="E94" t="s">
        <v>4125</v>
      </c>
      <c r="F94" s="7" t="s">
        <v>5198</v>
      </c>
      <c r="G94" s="7" t="s">
        <v>5196</v>
      </c>
      <c r="H94" s="78" t="s">
        <v>10223</v>
      </c>
      <c r="I94" s="78"/>
      <c r="J94" s="159" t="s">
        <v>4842</v>
      </c>
      <c r="K94" t="s">
        <v>3822</v>
      </c>
      <c r="L94">
        <v>6</v>
      </c>
      <c r="M94">
        <v>0.38</v>
      </c>
      <c r="N94" s="6" t="s">
        <v>2343</v>
      </c>
      <c r="O94" s="6" t="s">
        <v>2344</v>
      </c>
      <c r="P94" s="159"/>
      <c r="Q94" s="154"/>
      <c r="R94" s="159" t="s">
        <v>4568</v>
      </c>
      <c r="S94" s="153" t="s">
        <v>4448</v>
      </c>
      <c r="T94" s="153" t="s">
        <v>4448</v>
      </c>
      <c r="U94" s="153" t="s">
        <v>4448</v>
      </c>
      <c r="V94" s="153" t="s">
        <v>4448</v>
      </c>
      <c r="W94" s="153"/>
    </row>
    <row r="95" spans="1:47">
      <c r="A95">
        <v>0.61</v>
      </c>
      <c r="B95">
        <v>0</v>
      </c>
      <c r="C95">
        <v>-56.038298015388499</v>
      </c>
      <c r="D95" t="s">
        <v>13</v>
      </c>
      <c r="E95" t="s">
        <v>4125</v>
      </c>
      <c r="F95" s="7" t="s">
        <v>5198</v>
      </c>
      <c r="G95" s="7" t="s">
        <v>5196</v>
      </c>
      <c r="H95" s="78" t="s">
        <v>10223</v>
      </c>
      <c r="I95" s="78"/>
      <c r="J95" s="159"/>
      <c r="K95" t="s">
        <v>3822</v>
      </c>
      <c r="L95">
        <v>6</v>
      </c>
      <c r="M95">
        <v>0.61</v>
      </c>
      <c r="N95" s="6" t="s">
        <v>785</v>
      </c>
      <c r="O95">
        <v>0.87480353029542401</v>
      </c>
      <c r="P95" s="159"/>
      <c r="Q95" s="154"/>
      <c r="R95" s="159"/>
      <c r="S95" s="154"/>
      <c r="T95" s="154"/>
      <c r="U95" s="154"/>
      <c r="V95" s="154"/>
      <c r="W95" s="154"/>
    </row>
    <row r="96" spans="1:47">
      <c r="A96">
        <v>0.39</v>
      </c>
      <c r="B96">
        <v>0</v>
      </c>
      <c r="C96">
        <v>-683.29267352485795</v>
      </c>
      <c r="D96" t="s">
        <v>14</v>
      </c>
      <c r="E96" t="s">
        <v>4125</v>
      </c>
      <c r="F96" s="7" t="s">
        <v>5198</v>
      </c>
      <c r="G96" s="7" t="s">
        <v>5196</v>
      </c>
      <c r="H96" s="78" t="s">
        <v>10223</v>
      </c>
      <c r="I96" s="78"/>
      <c r="J96" s="159"/>
      <c r="K96" t="s">
        <v>3822</v>
      </c>
      <c r="L96">
        <v>16</v>
      </c>
      <c r="M96">
        <v>0.39</v>
      </c>
      <c r="N96" s="6" t="s">
        <v>493</v>
      </c>
      <c r="O96" s="6" t="s">
        <v>494</v>
      </c>
      <c r="P96" s="159"/>
      <c r="Q96" s="154"/>
      <c r="R96" s="160"/>
      <c r="S96" s="154"/>
      <c r="T96" s="154"/>
      <c r="U96" s="154"/>
      <c r="V96" s="154"/>
      <c r="W96" s="154"/>
    </row>
    <row r="97" spans="10:58">
      <c r="N97" s="6"/>
    </row>
    <row r="100" spans="10:58">
      <c r="N100" s="6"/>
    </row>
    <row r="101" spans="10:58">
      <c r="J101" s="15"/>
      <c r="O101" s="6"/>
      <c r="R101" s="66"/>
      <c r="S101" s="12"/>
      <c r="T101" s="12"/>
      <c r="U101" s="12"/>
      <c r="V101" s="12"/>
      <c r="W101" s="12"/>
      <c r="AD101"/>
      <c r="AE101"/>
      <c r="AF101" s="7"/>
      <c r="AG101" s="7"/>
      <c r="AH101"/>
      <c r="AJ101" s="11"/>
      <c r="AN101"/>
      <c r="AP101" s="11"/>
      <c r="BC101"/>
      <c r="BD101"/>
      <c r="BE101" s="7"/>
      <c r="BF101" s="7"/>
    </row>
    <row r="102" spans="10:58">
      <c r="J102" s="15"/>
      <c r="N102" s="6"/>
      <c r="O102" s="6"/>
      <c r="R102" s="66"/>
      <c r="S102" s="12"/>
      <c r="T102" s="12"/>
      <c r="U102" s="12"/>
      <c r="V102" s="12"/>
      <c r="W102" s="12"/>
      <c r="AD102"/>
      <c r="AE102"/>
      <c r="AF102" s="7"/>
      <c r="AG102" s="7"/>
      <c r="AH102"/>
      <c r="AJ102" s="11"/>
      <c r="AN102"/>
      <c r="AP102" s="11"/>
      <c r="BC102"/>
      <c r="BD102"/>
      <c r="BE102" s="7"/>
      <c r="BF102" s="7"/>
    </row>
    <row r="103" spans="10:58">
      <c r="O103" s="6"/>
      <c r="AD103"/>
      <c r="AE103"/>
      <c r="AF103" s="7"/>
      <c r="AG103" s="7"/>
      <c r="AH103"/>
      <c r="AJ103" s="11"/>
      <c r="AN103"/>
      <c r="AP103" s="11"/>
      <c r="BC103"/>
      <c r="BD103"/>
      <c r="BE103" s="7"/>
      <c r="BF103" s="7"/>
    </row>
    <row r="108" spans="10:58">
      <c r="N108" s="6"/>
      <c r="O108" s="6"/>
      <c r="P108" s="15"/>
      <c r="Q108" s="12"/>
      <c r="R108" s="12"/>
    </row>
    <row r="109" spans="10:58">
      <c r="N109" s="6"/>
      <c r="O109" s="6"/>
      <c r="P109" s="15"/>
      <c r="Q109" s="12"/>
      <c r="R109" s="12"/>
    </row>
    <row r="110" spans="10:58">
      <c r="J110"/>
      <c r="M110" s="6"/>
    </row>
    <row r="115" spans="1:23">
      <c r="K115" s="11"/>
    </row>
    <row r="119" spans="1:23">
      <c r="K119" s="11"/>
    </row>
    <row r="120" spans="1:23">
      <c r="K120" s="11"/>
    </row>
    <row r="121" spans="1:23">
      <c r="J121" s="15"/>
      <c r="O121" s="6"/>
      <c r="R121" s="66"/>
      <c r="S121" s="12"/>
      <c r="T121" s="12"/>
      <c r="U121" s="12"/>
      <c r="V121" s="12"/>
      <c r="W121" s="12"/>
    </row>
    <row r="122" spans="1:23">
      <c r="J122" s="15"/>
      <c r="N122" s="6"/>
      <c r="O122" s="6"/>
      <c r="Q122" s="12"/>
      <c r="R122" s="66"/>
      <c r="S122" s="12"/>
      <c r="T122" s="12"/>
      <c r="U122" s="12"/>
      <c r="V122" s="12"/>
      <c r="W122" s="12"/>
    </row>
    <row r="123" spans="1:23">
      <c r="A123" s="6"/>
      <c r="M123" s="6"/>
      <c r="N123" s="6"/>
      <c r="O123" s="6"/>
      <c r="Q123" s="12"/>
      <c r="R123" s="15"/>
    </row>
    <row r="124" spans="1:23">
      <c r="K124" s="11"/>
      <c r="O124" s="6"/>
      <c r="P124" s="6"/>
      <c r="Q124" s="12"/>
      <c r="R124" s="15"/>
    </row>
    <row r="125" spans="1:23">
      <c r="K125" s="159"/>
      <c r="O125" s="6"/>
      <c r="P125" s="6"/>
      <c r="Q125" s="12"/>
    </row>
    <row r="126" spans="1:23">
      <c r="K126" s="159"/>
      <c r="O126" s="6"/>
      <c r="P126" s="6"/>
      <c r="Q126" s="12"/>
    </row>
    <row r="127" spans="1:23">
      <c r="O127" s="6"/>
      <c r="P127" s="15"/>
      <c r="Q127" s="12"/>
      <c r="R127" s="15"/>
    </row>
    <row r="128" spans="1:23">
      <c r="O128" s="6"/>
      <c r="P128" s="15"/>
      <c r="Q128" s="12"/>
      <c r="R128" s="15"/>
    </row>
    <row r="129" spans="1:18">
      <c r="N129" s="6"/>
      <c r="O129" s="6"/>
      <c r="P129" s="15"/>
      <c r="Q129" s="12"/>
      <c r="R129" s="15"/>
    </row>
    <row r="130" spans="1:18">
      <c r="O130" s="6"/>
      <c r="P130" s="15"/>
      <c r="Q130" s="12"/>
      <c r="R130" s="15"/>
    </row>
    <row r="131" spans="1:18">
      <c r="O131" s="6"/>
      <c r="P131" s="15"/>
      <c r="Q131" s="12"/>
      <c r="R131" s="12"/>
    </row>
    <row r="132" spans="1:18">
      <c r="N132" s="6"/>
      <c r="O132" s="6"/>
      <c r="P132" s="15"/>
      <c r="Q132" s="12"/>
      <c r="R132" s="12"/>
    </row>
    <row r="133" spans="1:18">
      <c r="O133" s="6"/>
      <c r="P133" s="15"/>
      <c r="Q133" s="12"/>
      <c r="R133" s="12"/>
    </row>
    <row r="134" spans="1:18">
      <c r="A134" s="6"/>
      <c r="M134" s="6"/>
      <c r="N134" s="6"/>
      <c r="O134" s="6"/>
      <c r="P134" s="15"/>
      <c r="Q134" s="12"/>
      <c r="R134" s="12"/>
    </row>
    <row r="138" spans="1:18">
      <c r="N138" s="6"/>
      <c r="O138" s="6"/>
      <c r="P138" s="15"/>
      <c r="Q138" s="12"/>
      <c r="R138" s="12"/>
    </row>
    <row r="139" spans="1:18">
      <c r="O139" s="6"/>
      <c r="P139" s="15"/>
      <c r="Q139" s="12"/>
      <c r="R139" s="12"/>
    </row>
    <row r="140" spans="1:18">
      <c r="N140" s="6"/>
      <c r="O140" s="6"/>
      <c r="P140" s="15"/>
      <c r="Q140" s="12"/>
      <c r="R140" s="12"/>
    </row>
    <row r="141" spans="1:18">
      <c r="O141" s="6"/>
      <c r="P141" s="15"/>
      <c r="Q141" s="12"/>
      <c r="R141" s="12"/>
    </row>
    <row r="142" spans="1:18">
      <c r="N142" s="6"/>
      <c r="O142" s="6"/>
      <c r="P142" s="15"/>
      <c r="Q142" s="12"/>
      <c r="R142" s="12"/>
    </row>
    <row r="143" spans="1:18">
      <c r="A143" s="6"/>
      <c r="M143" s="6"/>
      <c r="P143" s="15"/>
      <c r="Q143" s="12"/>
      <c r="R143" s="12"/>
    </row>
    <row r="144" spans="1:18">
      <c r="N144" s="6"/>
      <c r="P144" s="15"/>
      <c r="Q144" s="12"/>
      <c r="R144" s="12"/>
    </row>
    <row r="145" spans="14:18">
      <c r="N145" s="6"/>
      <c r="O145" s="6"/>
      <c r="P145" s="15"/>
      <c r="Q145" s="12"/>
      <c r="R145" s="12"/>
    </row>
    <row r="146" spans="14:18">
      <c r="N146" s="6"/>
      <c r="O146" s="6"/>
      <c r="P146" s="15"/>
      <c r="Q146" s="12"/>
      <c r="R146" s="12"/>
    </row>
    <row r="147" spans="14:18">
      <c r="N147" s="6"/>
      <c r="O147" s="6"/>
      <c r="P147" s="15"/>
      <c r="Q147" s="12"/>
      <c r="R147" s="12"/>
    </row>
    <row r="148" spans="14:18">
      <c r="O148" s="6"/>
      <c r="P148" s="15"/>
      <c r="Q148" s="12"/>
      <c r="R148" s="12"/>
    </row>
    <row r="149" spans="14:18">
      <c r="O149" s="6"/>
      <c r="P149" s="15"/>
      <c r="Q149" s="12"/>
      <c r="R149" s="12"/>
    </row>
    <row r="150" spans="14:18">
      <c r="N150" s="6"/>
      <c r="O150" s="6"/>
      <c r="P150" s="15"/>
      <c r="Q150" s="12"/>
      <c r="R150" s="12"/>
    </row>
    <row r="151" spans="14:18">
      <c r="O151" s="6"/>
      <c r="P151" s="15"/>
      <c r="Q151" s="12"/>
      <c r="R151" s="12"/>
    </row>
    <row r="152" spans="14:18">
      <c r="O152" s="6"/>
      <c r="P152" s="15"/>
      <c r="Q152" s="12"/>
      <c r="R152" s="12"/>
    </row>
    <row r="153" spans="14:18">
      <c r="N153" s="6"/>
      <c r="P153" s="15"/>
      <c r="Q153" s="12"/>
      <c r="R153" s="12"/>
    </row>
    <row r="154" spans="14:18">
      <c r="O154" s="6"/>
      <c r="P154" s="15"/>
      <c r="Q154" s="12"/>
      <c r="R154" s="12"/>
    </row>
    <row r="155" spans="14:18">
      <c r="N155" s="6"/>
      <c r="P155" s="15"/>
      <c r="Q155" s="12"/>
      <c r="R155" s="12"/>
    </row>
    <row r="156" spans="14:18">
      <c r="O156" s="6"/>
      <c r="P156" s="15"/>
      <c r="Q156" s="12"/>
      <c r="R156" s="12"/>
    </row>
    <row r="157" spans="14:18">
      <c r="O157" s="6"/>
      <c r="P157" s="15"/>
      <c r="Q157" s="12"/>
      <c r="R157" s="12"/>
    </row>
    <row r="158" spans="14:18">
      <c r="O158" s="6"/>
      <c r="P158" s="15"/>
      <c r="Q158" s="12"/>
      <c r="R158" s="12"/>
    </row>
    <row r="159" spans="14:18">
      <c r="N159" s="6"/>
      <c r="O159" s="6"/>
      <c r="P159" s="15"/>
      <c r="Q159" s="12"/>
      <c r="R159" s="12"/>
    </row>
    <row r="164" spans="14:18">
      <c r="N164" s="6"/>
      <c r="P164" s="15"/>
      <c r="Q164" s="12"/>
      <c r="R164" s="12"/>
    </row>
    <row r="165" spans="14:18">
      <c r="N165" s="6"/>
      <c r="O165" s="6"/>
      <c r="P165" s="15"/>
      <c r="Q165" s="12"/>
      <c r="R165" s="12"/>
    </row>
  </sheetData>
  <mergeCells count="516">
    <mergeCell ref="J75:J77"/>
    <mergeCell ref="R75:R77"/>
    <mergeCell ref="S75:S77"/>
    <mergeCell ref="T75:T77"/>
    <mergeCell ref="U75:U77"/>
    <mergeCell ref="V75:V77"/>
    <mergeCell ref="P49:P80"/>
    <mergeCell ref="Q49:Q80"/>
    <mergeCell ref="AP56:AP58"/>
    <mergeCell ref="AN60:AN80"/>
    <mergeCell ref="AO60:AO80"/>
    <mergeCell ref="J69:J70"/>
    <mergeCell ref="R69:R70"/>
    <mergeCell ref="S69:S70"/>
    <mergeCell ref="T69:T70"/>
    <mergeCell ref="U69:U70"/>
    <mergeCell ref="V69:V70"/>
    <mergeCell ref="W69:W70"/>
    <mergeCell ref="AH72:AH74"/>
    <mergeCell ref="AP72:AP74"/>
    <mergeCell ref="J59:J60"/>
    <mergeCell ref="R59:R60"/>
    <mergeCell ref="S59:S60"/>
    <mergeCell ref="T59:T60"/>
    <mergeCell ref="AQ56:AQ58"/>
    <mergeCell ref="AR56:AR58"/>
    <mergeCell ref="AS56:AS58"/>
    <mergeCell ref="AT56:AT58"/>
    <mergeCell ref="V78:V80"/>
    <mergeCell ref="W78:W80"/>
    <mergeCell ref="K125:K126"/>
    <mergeCell ref="P3:P20"/>
    <mergeCell ref="Q3:Q20"/>
    <mergeCell ref="P22:P47"/>
    <mergeCell ref="Q22:Q47"/>
    <mergeCell ref="Q82:Q96"/>
    <mergeCell ref="R57:R58"/>
    <mergeCell ref="R30:R31"/>
    <mergeCell ref="S30:S31"/>
    <mergeCell ref="T30:T31"/>
    <mergeCell ref="U30:U31"/>
    <mergeCell ref="V30:V31"/>
    <mergeCell ref="W30:W31"/>
    <mergeCell ref="V57:V58"/>
    <mergeCell ref="W57:W58"/>
    <mergeCell ref="AH75:AH77"/>
    <mergeCell ref="AP75:AP77"/>
    <mergeCell ref="AQ75:AQ77"/>
    <mergeCell ref="J18:J20"/>
    <mergeCell ref="R18:R20"/>
    <mergeCell ref="S18:S20"/>
    <mergeCell ref="T18:T20"/>
    <mergeCell ref="U18:U20"/>
    <mergeCell ref="V18:V20"/>
    <mergeCell ref="W18:W20"/>
    <mergeCell ref="AO13:AO38"/>
    <mergeCell ref="AN40:AN58"/>
    <mergeCell ref="AO40:AO58"/>
    <mergeCell ref="AH56:AH58"/>
    <mergeCell ref="J40:J41"/>
    <mergeCell ref="R40:R41"/>
    <mergeCell ref="S40:S41"/>
    <mergeCell ref="T40:T41"/>
    <mergeCell ref="U40:U41"/>
    <mergeCell ref="V40:V41"/>
    <mergeCell ref="W40:W41"/>
    <mergeCell ref="AH44:AH45"/>
    <mergeCell ref="AH46:AH47"/>
    <mergeCell ref="J42:J43"/>
    <mergeCell ref="R42:R43"/>
    <mergeCell ref="S42:S43"/>
    <mergeCell ref="AH35:AH36"/>
    <mergeCell ref="AR75:AR77"/>
    <mergeCell ref="AS75:AS77"/>
    <mergeCell ref="AT75:AT77"/>
    <mergeCell ref="AU75:AU77"/>
    <mergeCell ref="AP78:AP80"/>
    <mergeCell ref="AQ78:AQ80"/>
    <mergeCell ref="AR78:AR80"/>
    <mergeCell ref="AS78:AS80"/>
    <mergeCell ref="AT78:AT80"/>
    <mergeCell ref="AU78:AU80"/>
    <mergeCell ref="J82:J84"/>
    <mergeCell ref="P82:P96"/>
    <mergeCell ref="R82:R84"/>
    <mergeCell ref="S82:S84"/>
    <mergeCell ref="T82:T84"/>
    <mergeCell ref="U82:U84"/>
    <mergeCell ref="V82:V84"/>
    <mergeCell ref="W82:W84"/>
    <mergeCell ref="J85:J87"/>
    <mergeCell ref="R85:R87"/>
    <mergeCell ref="S85:S87"/>
    <mergeCell ref="T85:T87"/>
    <mergeCell ref="U85:U87"/>
    <mergeCell ref="V85:V87"/>
    <mergeCell ref="W85:W87"/>
    <mergeCell ref="J88:J90"/>
    <mergeCell ref="R88:R90"/>
    <mergeCell ref="S88:S90"/>
    <mergeCell ref="T88:T90"/>
    <mergeCell ref="U88:U90"/>
    <mergeCell ref="V88:V90"/>
    <mergeCell ref="W88:W90"/>
    <mergeCell ref="R91:R93"/>
    <mergeCell ref="S91:S93"/>
    <mergeCell ref="AQ72:AQ74"/>
    <mergeCell ref="AR72:AR74"/>
    <mergeCell ref="AS72:AS74"/>
    <mergeCell ref="AT72:AT74"/>
    <mergeCell ref="AU72:AU74"/>
    <mergeCell ref="J65:J66"/>
    <mergeCell ref="R65:R66"/>
    <mergeCell ref="S65:S66"/>
    <mergeCell ref="T65:T66"/>
    <mergeCell ref="U65:U66"/>
    <mergeCell ref="V65:V66"/>
    <mergeCell ref="W65:W66"/>
    <mergeCell ref="AH66:AH68"/>
    <mergeCell ref="AP66:AP68"/>
    <mergeCell ref="AQ66:AQ68"/>
    <mergeCell ref="AR66:AR68"/>
    <mergeCell ref="AS66:AS68"/>
    <mergeCell ref="AT66:AT68"/>
    <mergeCell ref="AU66:AU68"/>
    <mergeCell ref="AH69:AH71"/>
    <mergeCell ref="AP69:AP71"/>
    <mergeCell ref="AH63:AH65"/>
    <mergeCell ref="V63:V64"/>
    <mergeCell ref="W63:W64"/>
    <mergeCell ref="U59:U60"/>
    <mergeCell ref="V59:V60"/>
    <mergeCell ref="W59:W60"/>
    <mergeCell ref="J61:J62"/>
    <mergeCell ref="R61:R62"/>
    <mergeCell ref="S61:S62"/>
    <mergeCell ref="T61:T62"/>
    <mergeCell ref="U61:U62"/>
    <mergeCell ref="V61:V62"/>
    <mergeCell ref="W61:W62"/>
    <mergeCell ref="AP54:AP55"/>
    <mergeCell ref="AQ54:AQ55"/>
    <mergeCell ref="AR54:AR55"/>
    <mergeCell ref="AS54:AS55"/>
    <mergeCell ref="AT54:AT55"/>
    <mergeCell ref="AU54:AU55"/>
    <mergeCell ref="J51:J52"/>
    <mergeCell ref="R51:R52"/>
    <mergeCell ref="S51:S52"/>
    <mergeCell ref="T51:T52"/>
    <mergeCell ref="U51:U52"/>
    <mergeCell ref="V51:V52"/>
    <mergeCell ref="W51:W52"/>
    <mergeCell ref="U55:U56"/>
    <mergeCell ref="V55:V56"/>
    <mergeCell ref="W55:W56"/>
    <mergeCell ref="AH52:AH53"/>
    <mergeCell ref="AP52:AP53"/>
    <mergeCell ref="AQ52:AQ53"/>
    <mergeCell ref="AR52:AR53"/>
    <mergeCell ref="AS52:AS53"/>
    <mergeCell ref="AT52:AT53"/>
    <mergeCell ref="AU52:AU53"/>
    <mergeCell ref="AU56:AU58"/>
    <mergeCell ref="AH60:AH62"/>
    <mergeCell ref="AP60:AP62"/>
    <mergeCell ref="AQ60:AQ62"/>
    <mergeCell ref="AR60:AR62"/>
    <mergeCell ref="AS60:AS62"/>
    <mergeCell ref="AT60:AT62"/>
    <mergeCell ref="AU60:AU62"/>
    <mergeCell ref="J53:J54"/>
    <mergeCell ref="R49:R50"/>
    <mergeCell ref="S49:S50"/>
    <mergeCell ref="T49:T50"/>
    <mergeCell ref="U49:U50"/>
    <mergeCell ref="V49:V50"/>
    <mergeCell ref="W49:W50"/>
    <mergeCell ref="AH54:AH55"/>
    <mergeCell ref="R53:R54"/>
    <mergeCell ref="S53:S54"/>
    <mergeCell ref="T53:T54"/>
    <mergeCell ref="U53:U54"/>
    <mergeCell ref="V53:V54"/>
    <mergeCell ref="W53:W54"/>
    <mergeCell ref="R55:R56"/>
    <mergeCell ref="S55:S56"/>
    <mergeCell ref="T55:T56"/>
    <mergeCell ref="AQ48:AQ49"/>
    <mergeCell ref="AR48:AR49"/>
    <mergeCell ref="AS48:AS49"/>
    <mergeCell ref="AT48:AT49"/>
    <mergeCell ref="AU48:AU49"/>
    <mergeCell ref="AH50:AH51"/>
    <mergeCell ref="AP50:AP51"/>
    <mergeCell ref="AQ50:AQ51"/>
    <mergeCell ref="AR50:AR51"/>
    <mergeCell ref="AS50:AS51"/>
    <mergeCell ref="AT50:AT51"/>
    <mergeCell ref="AU50:AU51"/>
    <mergeCell ref="AH48:AH49"/>
    <mergeCell ref="AP48:AP49"/>
    <mergeCell ref="AQ35:AQ36"/>
    <mergeCell ref="AR35:AR36"/>
    <mergeCell ref="V46:V47"/>
    <mergeCell ref="W46:W47"/>
    <mergeCell ref="R44:R45"/>
    <mergeCell ref="S44:S45"/>
    <mergeCell ref="T44:T45"/>
    <mergeCell ref="U44:U45"/>
    <mergeCell ref="V44:V45"/>
    <mergeCell ref="W44:W45"/>
    <mergeCell ref="AH40:AH41"/>
    <mergeCell ref="AH42:AH43"/>
    <mergeCell ref="V38:V39"/>
    <mergeCell ref="W38:W39"/>
    <mergeCell ref="AP42:AP43"/>
    <mergeCell ref="AQ42:AQ43"/>
    <mergeCell ref="AR42:AR43"/>
    <mergeCell ref="AP44:AP45"/>
    <mergeCell ref="AQ44:AQ45"/>
    <mergeCell ref="AR44:AR45"/>
    <mergeCell ref="J44:J45"/>
    <mergeCell ref="W42:W43"/>
    <mergeCell ref="J38:J39"/>
    <mergeCell ref="R38:R39"/>
    <mergeCell ref="S38:S39"/>
    <mergeCell ref="AS35:AS36"/>
    <mergeCell ref="AT35:AT36"/>
    <mergeCell ref="AU35:AU36"/>
    <mergeCell ref="J36:J37"/>
    <mergeCell ref="R36:R37"/>
    <mergeCell ref="S36:S37"/>
    <mergeCell ref="T36:T37"/>
    <mergeCell ref="U36:U37"/>
    <mergeCell ref="V36:V37"/>
    <mergeCell ref="W36:W37"/>
    <mergeCell ref="AH37:AH38"/>
    <mergeCell ref="AP37:AP38"/>
    <mergeCell ref="AQ37:AQ38"/>
    <mergeCell ref="AR37:AR38"/>
    <mergeCell ref="AS37:AS38"/>
    <mergeCell ref="AT37:AT38"/>
    <mergeCell ref="AU37:AU38"/>
    <mergeCell ref="T38:T39"/>
    <mergeCell ref="U38:U39"/>
    <mergeCell ref="AH29:AH30"/>
    <mergeCell ref="AP29:AP30"/>
    <mergeCell ref="R32:R33"/>
    <mergeCell ref="S32:S33"/>
    <mergeCell ref="T32:T33"/>
    <mergeCell ref="U32:U33"/>
    <mergeCell ref="V32:V33"/>
    <mergeCell ref="W32:W33"/>
    <mergeCell ref="AH31:AH32"/>
    <mergeCell ref="AP31:AP32"/>
    <mergeCell ref="AH33:AH34"/>
    <mergeCell ref="AP33:AP34"/>
    <mergeCell ref="R34:R35"/>
    <mergeCell ref="S34:S35"/>
    <mergeCell ref="R28:R29"/>
    <mergeCell ref="S28:S29"/>
    <mergeCell ref="T28:T29"/>
    <mergeCell ref="U28:U29"/>
    <mergeCell ref="V28:V29"/>
    <mergeCell ref="W28:W29"/>
    <mergeCell ref="AP35:AP36"/>
    <mergeCell ref="AS27:AS28"/>
    <mergeCell ref="AT27:AT28"/>
    <mergeCell ref="AU27:AU28"/>
    <mergeCell ref="AH25:AH26"/>
    <mergeCell ref="AP25:AP26"/>
    <mergeCell ref="W24:W25"/>
    <mergeCell ref="AH21:AH22"/>
    <mergeCell ref="AP21:AP22"/>
    <mergeCell ref="AQ21:AQ22"/>
    <mergeCell ref="AR21:AR22"/>
    <mergeCell ref="AS21:AS22"/>
    <mergeCell ref="AT21:AT22"/>
    <mergeCell ref="AH27:AH28"/>
    <mergeCell ref="AP27:AP28"/>
    <mergeCell ref="AS23:AS24"/>
    <mergeCell ref="AT23:AT24"/>
    <mergeCell ref="AU23:AU24"/>
    <mergeCell ref="J26:J27"/>
    <mergeCell ref="R26:R27"/>
    <mergeCell ref="S26:S27"/>
    <mergeCell ref="T26:T27"/>
    <mergeCell ref="U26:U27"/>
    <mergeCell ref="V26:V27"/>
    <mergeCell ref="W26:W27"/>
    <mergeCell ref="AH23:AH24"/>
    <mergeCell ref="AP23:AP24"/>
    <mergeCell ref="J24:J25"/>
    <mergeCell ref="AH17:AH18"/>
    <mergeCell ref="AP17:AP18"/>
    <mergeCell ref="AQ17:AQ18"/>
    <mergeCell ref="AR17:AR18"/>
    <mergeCell ref="AS17:AS18"/>
    <mergeCell ref="AT17:AT18"/>
    <mergeCell ref="AU17:AU18"/>
    <mergeCell ref="J22:J23"/>
    <mergeCell ref="R22:R23"/>
    <mergeCell ref="S22:S23"/>
    <mergeCell ref="T22:T23"/>
    <mergeCell ref="U22:U23"/>
    <mergeCell ref="V22:V23"/>
    <mergeCell ref="W22:W23"/>
    <mergeCell ref="AH19:AH20"/>
    <mergeCell ref="AP19:AP20"/>
    <mergeCell ref="AQ19:AQ20"/>
    <mergeCell ref="AR19:AR20"/>
    <mergeCell ref="AS19:AS20"/>
    <mergeCell ref="AT19:AT20"/>
    <mergeCell ref="AU19:AU20"/>
    <mergeCell ref="AU21:AU22"/>
    <mergeCell ref="AQ23:AQ24"/>
    <mergeCell ref="AR23:AR24"/>
    <mergeCell ref="A1:W1"/>
    <mergeCell ref="Y1:AU1"/>
    <mergeCell ref="AN3:AN11"/>
    <mergeCell ref="AO3:AO11"/>
    <mergeCell ref="AH13:AH14"/>
    <mergeCell ref="AN13:AN38"/>
    <mergeCell ref="AP13:AP14"/>
    <mergeCell ref="AQ13:AQ14"/>
    <mergeCell ref="AR13:AR14"/>
    <mergeCell ref="AS13:AS14"/>
    <mergeCell ref="AT13:AT14"/>
    <mergeCell ref="AU13:AU14"/>
    <mergeCell ref="J15:J17"/>
    <mergeCell ref="R15:R17"/>
    <mergeCell ref="S15:S17"/>
    <mergeCell ref="T15:T17"/>
    <mergeCell ref="U15:U17"/>
    <mergeCell ref="V15:V17"/>
    <mergeCell ref="W15:W17"/>
    <mergeCell ref="AH15:AH16"/>
    <mergeCell ref="AP15:AP16"/>
    <mergeCell ref="AH3:AH5"/>
    <mergeCell ref="AH6:AH8"/>
    <mergeCell ref="AH9:AH11"/>
    <mergeCell ref="J78:J80"/>
    <mergeCell ref="R78:R80"/>
    <mergeCell ref="S78:S80"/>
    <mergeCell ref="T78:T80"/>
    <mergeCell ref="U78:U80"/>
    <mergeCell ref="R46:R47"/>
    <mergeCell ref="S46:S47"/>
    <mergeCell ref="T46:T47"/>
    <mergeCell ref="U46:U47"/>
    <mergeCell ref="J57:J58"/>
    <mergeCell ref="J63:J64"/>
    <mergeCell ref="J67:J68"/>
    <mergeCell ref="J71:J72"/>
    <mergeCell ref="J73:J74"/>
    <mergeCell ref="J46:J47"/>
    <mergeCell ref="J49:J50"/>
    <mergeCell ref="J55:J56"/>
    <mergeCell ref="S57:S58"/>
    <mergeCell ref="T57:T58"/>
    <mergeCell ref="U57:U58"/>
    <mergeCell ref="R63:R64"/>
    <mergeCell ref="S63:S64"/>
    <mergeCell ref="T63:T64"/>
    <mergeCell ref="U63:U64"/>
    <mergeCell ref="J30:J31"/>
    <mergeCell ref="J32:J33"/>
    <mergeCell ref="J34:J35"/>
    <mergeCell ref="J91:J93"/>
    <mergeCell ref="J94:J96"/>
    <mergeCell ref="AH78:AH80"/>
    <mergeCell ref="J3:J5"/>
    <mergeCell ref="J6:J8"/>
    <mergeCell ref="J9:J11"/>
    <mergeCell ref="J12:J14"/>
    <mergeCell ref="J28:J29"/>
    <mergeCell ref="U12:U14"/>
    <mergeCell ref="R24:R25"/>
    <mergeCell ref="S24:S25"/>
    <mergeCell ref="T24:T25"/>
    <mergeCell ref="U24:U25"/>
    <mergeCell ref="V24:V25"/>
    <mergeCell ref="T34:T35"/>
    <mergeCell ref="U34:U35"/>
    <mergeCell ref="V34:V35"/>
    <mergeCell ref="W34:W35"/>
    <mergeCell ref="T42:T43"/>
    <mergeCell ref="U42:U43"/>
    <mergeCell ref="V42:V43"/>
    <mergeCell ref="AX1:BK1"/>
    <mergeCell ref="V3:V5"/>
    <mergeCell ref="W3:W5"/>
    <mergeCell ref="V6:V8"/>
    <mergeCell ref="V12:V14"/>
    <mergeCell ref="W12:W14"/>
    <mergeCell ref="W6:W8"/>
    <mergeCell ref="R9:R11"/>
    <mergeCell ref="S9:S11"/>
    <mergeCell ref="T9:T11"/>
    <mergeCell ref="U9:U11"/>
    <mergeCell ref="V9:V11"/>
    <mergeCell ref="W9:W11"/>
    <mergeCell ref="R3:R5"/>
    <mergeCell ref="S3:S5"/>
    <mergeCell ref="T3:T5"/>
    <mergeCell ref="U3:U5"/>
    <mergeCell ref="R6:R8"/>
    <mergeCell ref="S6:S8"/>
    <mergeCell ref="T6:T8"/>
    <mergeCell ref="U6:U8"/>
    <mergeCell ref="R12:R14"/>
    <mergeCell ref="S12:S14"/>
    <mergeCell ref="T12:T14"/>
    <mergeCell ref="W67:W68"/>
    <mergeCell ref="R71:R72"/>
    <mergeCell ref="S71:S72"/>
    <mergeCell ref="T71:T72"/>
    <mergeCell ref="U71:U72"/>
    <mergeCell ref="V71:V72"/>
    <mergeCell ref="W71:W72"/>
    <mergeCell ref="R73:R74"/>
    <mergeCell ref="S73:S74"/>
    <mergeCell ref="T73:T74"/>
    <mergeCell ref="U73:U74"/>
    <mergeCell ref="V73:V74"/>
    <mergeCell ref="W73:W74"/>
    <mergeCell ref="R67:R68"/>
    <mergeCell ref="S67:S68"/>
    <mergeCell ref="T67:T68"/>
    <mergeCell ref="U67:U68"/>
    <mergeCell ref="V67:V68"/>
    <mergeCell ref="T91:T93"/>
    <mergeCell ref="U91:U93"/>
    <mergeCell ref="V91:V93"/>
    <mergeCell ref="W91:W93"/>
    <mergeCell ref="R94:R96"/>
    <mergeCell ref="S94:S96"/>
    <mergeCell ref="T94:T96"/>
    <mergeCell ref="U94:U96"/>
    <mergeCell ref="V94:V96"/>
    <mergeCell ref="W94:W96"/>
    <mergeCell ref="AP6:AP8"/>
    <mergeCell ref="AQ6:AQ8"/>
    <mergeCell ref="AR6:AR8"/>
    <mergeCell ref="AP9:AP11"/>
    <mergeCell ref="AQ9:AQ11"/>
    <mergeCell ref="AR9:AR11"/>
    <mergeCell ref="AQ27:AQ28"/>
    <mergeCell ref="AR27:AR28"/>
    <mergeCell ref="AQ29:AQ30"/>
    <mergeCell ref="AR29:AR30"/>
    <mergeCell ref="AP63:AP65"/>
    <mergeCell ref="AQ63:AQ65"/>
    <mergeCell ref="AS6:AS8"/>
    <mergeCell ref="AT6:AT8"/>
    <mergeCell ref="AU6:AU8"/>
    <mergeCell ref="AP3:AP5"/>
    <mergeCell ref="AQ3:AQ5"/>
    <mergeCell ref="AR3:AR5"/>
    <mergeCell ref="AS3:AS5"/>
    <mergeCell ref="AT3:AT5"/>
    <mergeCell ref="AU3:AU5"/>
    <mergeCell ref="AS9:AS11"/>
    <mergeCell ref="AT9:AT11"/>
    <mergeCell ref="AU9:AU11"/>
    <mergeCell ref="AQ15:AQ16"/>
    <mergeCell ref="AR15:AR16"/>
    <mergeCell ref="AS15:AS16"/>
    <mergeCell ref="AT15:AT16"/>
    <mergeCell ref="AU15:AU16"/>
    <mergeCell ref="AQ25:AQ26"/>
    <mergeCell ref="AR25:AR26"/>
    <mergeCell ref="AS25:AS26"/>
    <mergeCell ref="AT25:AT26"/>
    <mergeCell ref="AU25:AU26"/>
    <mergeCell ref="AS29:AS30"/>
    <mergeCell ref="AT29:AT30"/>
    <mergeCell ref="AU29:AU30"/>
    <mergeCell ref="AQ31:AQ32"/>
    <mergeCell ref="AR31:AR32"/>
    <mergeCell ref="AS31:AS32"/>
    <mergeCell ref="AT31:AT32"/>
    <mergeCell ref="AU31:AU32"/>
    <mergeCell ref="AQ33:AQ34"/>
    <mergeCell ref="AR33:AR34"/>
    <mergeCell ref="AS33:AS34"/>
    <mergeCell ref="AT33:AT34"/>
    <mergeCell ref="AU33:AU34"/>
    <mergeCell ref="AS42:AS43"/>
    <mergeCell ref="AT42:AT43"/>
    <mergeCell ref="AU42:AU43"/>
    <mergeCell ref="AP40:AP41"/>
    <mergeCell ref="AQ40:AQ41"/>
    <mergeCell ref="AR40:AR41"/>
    <mergeCell ref="AS40:AS41"/>
    <mergeCell ref="AT40:AT41"/>
    <mergeCell ref="AU40:AU41"/>
    <mergeCell ref="AS44:AS45"/>
    <mergeCell ref="AT44:AT45"/>
    <mergeCell ref="AU44:AU45"/>
    <mergeCell ref="AP46:AP47"/>
    <mergeCell ref="AQ46:AQ47"/>
    <mergeCell ref="AR46:AR47"/>
    <mergeCell ref="AS46:AS47"/>
    <mergeCell ref="AT46:AT47"/>
    <mergeCell ref="AU46:AU47"/>
    <mergeCell ref="AR63:AR65"/>
    <mergeCell ref="AS63:AS65"/>
    <mergeCell ref="AT63:AT65"/>
    <mergeCell ref="AU63:AU65"/>
    <mergeCell ref="AQ69:AQ71"/>
    <mergeCell ref="AR69:AR71"/>
    <mergeCell ref="AS69:AS71"/>
    <mergeCell ref="AT69:AT71"/>
    <mergeCell ref="AU69:AU7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122F-4D4B-1249-B4C2-10BB26BDEA10}">
  <dimension ref="A1:BR153"/>
  <sheetViews>
    <sheetView topLeftCell="W1" zoomScale="56" workbookViewId="0">
      <selection activeCell="AU42" sqref="Y27:AU44"/>
    </sheetView>
  </sheetViews>
  <sheetFormatPr baseColWidth="10" defaultColWidth="10.83203125" defaultRowHeight="16"/>
  <cols>
    <col min="6" max="7" width="10.83203125" style="7"/>
    <col min="8" max="9" width="20.33203125" customWidth="1"/>
    <col min="10" max="10" width="10.83203125" style="11"/>
    <col min="18" max="18" width="17.33203125" bestFit="1" customWidth="1"/>
    <col min="19" max="19" width="13.83203125" bestFit="1" customWidth="1"/>
    <col min="20" max="20" width="15" customWidth="1"/>
    <col min="21" max="21" width="13.83203125" bestFit="1" customWidth="1"/>
    <col min="22" max="22" width="14.33203125" bestFit="1" customWidth="1"/>
    <col min="23" max="23" width="23.33203125" bestFit="1" customWidth="1"/>
    <col min="24" max="24" width="9.33203125" customWidth="1"/>
    <col min="27" max="27" width="12.83203125" bestFit="1" customWidth="1"/>
    <col min="30" max="31" width="10.83203125" style="7"/>
    <col min="32" max="33" width="24.1640625" customWidth="1"/>
    <col min="34" max="34" width="15.5" style="11" customWidth="1"/>
    <col min="39" max="39" width="23" customWidth="1"/>
    <col min="40" max="40" width="21.33203125" customWidth="1"/>
    <col min="42" max="42" width="17.33203125" bestFit="1" customWidth="1"/>
    <col min="43" max="43" width="13.83203125" bestFit="1" customWidth="1"/>
    <col min="44" max="44" width="14.33203125" bestFit="1" customWidth="1"/>
    <col min="45" max="45" width="13.83203125" bestFit="1" customWidth="1"/>
    <col min="46" max="46" width="14.33203125" bestFit="1" customWidth="1"/>
    <col min="47" max="47" width="23.33203125" bestFit="1" customWidth="1"/>
    <col min="54" max="55" width="10.83203125" style="7"/>
    <col min="56" max="57" width="22.83203125" customWidth="1"/>
  </cols>
  <sheetData>
    <row r="1" spans="1:70" s="36" customFormat="1">
      <c r="A1" s="223" t="s">
        <v>89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Y1" s="227" t="s">
        <v>90</v>
      </c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W1" s="224" t="s">
        <v>91</v>
      </c>
      <c r="AX1" s="224"/>
      <c r="AY1" s="224"/>
      <c r="AZ1" s="224"/>
      <c r="BA1" s="224"/>
      <c r="BB1" s="224"/>
      <c r="BC1" s="224"/>
      <c r="BD1" s="224"/>
      <c r="BE1" s="224"/>
      <c r="BF1" s="224"/>
      <c r="BG1" s="224"/>
      <c r="BH1" s="224"/>
      <c r="BI1" s="224"/>
      <c r="BJ1" s="224"/>
    </row>
    <row r="2" spans="1:70" s="15" customFormat="1" ht="102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75" t="s">
        <v>9994</v>
      </c>
      <c r="G2" s="75" t="s">
        <v>10355</v>
      </c>
      <c r="H2" s="20" t="s">
        <v>9950</v>
      </c>
      <c r="I2" s="22" t="s">
        <v>10356</v>
      </c>
      <c r="J2" s="21" t="s">
        <v>4570</v>
      </c>
      <c r="K2" s="20" t="s">
        <v>5</v>
      </c>
      <c r="L2" s="20" t="s">
        <v>6</v>
      </c>
      <c r="M2" s="20" t="s">
        <v>7</v>
      </c>
      <c r="N2" s="20" t="s">
        <v>8</v>
      </c>
      <c r="O2" s="21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X2" s="20"/>
      <c r="Y2" s="24" t="s">
        <v>0</v>
      </c>
      <c r="Z2" s="24" t="s">
        <v>1</v>
      </c>
      <c r="AA2" s="24" t="s">
        <v>2</v>
      </c>
      <c r="AB2" s="24" t="s">
        <v>3</v>
      </c>
      <c r="AC2" s="24" t="s">
        <v>4</v>
      </c>
      <c r="AD2" s="76" t="s">
        <v>9994</v>
      </c>
      <c r="AE2" s="76" t="s">
        <v>10355</v>
      </c>
      <c r="AF2" s="24" t="s">
        <v>9950</v>
      </c>
      <c r="AG2" s="22" t="s">
        <v>10356</v>
      </c>
      <c r="AH2" s="21" t="s">
        <v>4570</v>
      </c>
      <c r="AI2" s="24" t="s">
        <v>5</v>
      </c>
      <c r="AJ2" s="24" t="s">
        <v>6</v>
      </c>
      <c r="AK2" s="24" t="s">
        <v>7</v>
      </c>
      <c r="AL2" s="24" t="s">
        <v>8</v>
      </c>
      <c r="AM2" s="23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V2" s="24"/>
      <c r="AW2" s="24" t="s">
        <v>0</v>
      </c>
      <c r="AX2" s="24" t="s">
        <v>1</v>
      </c>
      <c r="AY2" s="24" t="s">
        <v>2</v>
      </c>
      <c r="AZ2" s="24" t="s">
        <v>3</v>
      </c>
      <c r="BA2" s="24" t="s">
        <v>4</v>
      </c>
      <c r="BB2" s="76" t="s">
        <v>9994</v>
      </c>
      <c r="BC2" s="76" t="s">
        <v>10355</v>
      </c>
      <c r="BD2" s="24" t="s">
        <v>9950</v>
      </c>
      <c r="BE2" s="22" t="s">
        <v>10356</v>
      </c>
      <c r="BF2" s="24" t="s">
        <v>5</v>
      </c>
      <c r="BG2" s="24" t="s">
        <v>6</v>
      </c>
      <c r="BH2" s="24" t="s">
        <v>7</v>
      </c>
      <c r="BI2" s="24" t="s">
        <v>8</v>
      </c>
      <c r="BJ2" s="23" t="s">
        <v>9</v>
      </c>
      <c r="BK2" s="22" t="s">
        <v>81</v>
      </c>
      <c r="BL2" s="22" t="s">
        <v>82</v>
      </c>
      <c r="BM2" s="20" t="s">
        <v>92</v>
      </c>
      <c r="BN2" s="20" t="s">
        <v>4435</v>
      </c>
      <c r="BO2" s="20" t="s">
        <v>4437</v>
      </c>
      <c r="BP2" s="20" t="s">
        <v>4436</v>
      </c>
      <c r="BQ2" s="20" t="s">
        <v>4438</v>
      </c>
      <c r="BR2" s="20" t="s">
        <v>93</v>
      </c>
    </row>
    <row r="3" spans="1:70" ht="16" customHeight="1">
      <c r="A3">
        <f>1-0.99</f>
        <v>1.0000000000000009E-2</v>
      </c>
      <c r="B3">
        <v>0</v>
      </c>
      <c r="C3">
        <v>-32.478880544249499</v>
      </c>
      <c r="D3" t="s">
        <v>10</v>
      </c>
      <c r="E3" t="s">
        <v>4413</v>
      </c>
      <c r="F3" s="7" t="s">
        <v>10366</v>
      </c>
      <c r="G3" s="7" t="s">
        <v>5195</v>
      </c>
      <c r="H3" t="s">
        <v>10182</v>
      </c>
      <c r="I3" s="18" t="s">
        <v>10354</v>
      </c>
      <c r="J3" s="158" t="s">
        <v>4892</v>
      </c>
      <c r="K3" t="s">
        <v>4262</v>
      </c>
      <c r="L3">
        <v>6</v>
      </c>
      <c r="M3">
        <v>0.99</v>
      </c>
      <c r="N3">
        <v>0.59762391424407302</v>
      </c>
      <c r="O3" s="6" t="s">
        <v>4414</v>
      </c>
      <c r="P3" s="158" t="s">
        <v>78</v>
      </c>
      <c r="Q3" s="158">
        <v>7</v>
      </c>
      <c r="R3" s="159" t="s">
        <v>4568</v>
      </c>
      <c r="S3" s="153" t="s">
        <v>4448</v>
      </c>
      <c r="T3" s="153" t="s">
        <v>4448</v>
      </c>
      <c r="U3" s="153">
        <v>0.95</v>
      </c>
      <c r="V3" s="153" t="s">
        <v>4448</v>
      </c>
      <c r="W3" s="153"/>
      <c r="Y3">
        <f>1-0</f>
        <v>1</v>
      </c>
      <c r="Z3">
        <v>0</v>
      </c>
      <c r="AA3">
        <v>-47.408472427230897</v>
      </c>
      <c r="AB3" t="s">
        <v>10</v>
      </c>
      <c r="AC3" t="s">
        <v>4361</v>
      </c>
      <c r="AD3" s="7" t="s">
        <v>5198</v>
      </c>
      <c r="AE3" s="7" t="s">
        <v>5196</v>
      </c>
      <c r="AF3" t="s">
        <v>10106</v>
      </c>
      <c r="AG3" s="18" t="s">
        <v>10354</v>
      </c>
      <c r="AH3" s="159" t="s">
        <v>4877</v>
      </c>
      <c r="AI3" t="s">
        <v>4262</v>
      </c>
      <c r="AJ3">
        <v>7</v>
      </c>
      <c r="AK3">
        <v>0</v>
      </c>
      <c r="AL3">
        <v>0</v>
      </c>
      <c r="AM3" s="6" t="s">
        <v>214</v>
      </c>
      <c r="AN3" s="158" t="s">
        <v>79</v>
      </c>
      <c r="AO3" s="158">
        <v>1</v>
      </c>
      <c r="AP3" s="159" t="s">
        <v>4568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W3">
        <v>0.52</v>
      </c>
      <c r="AX3">
        <v>0</v>
      </c>
      <c r="AY3">
        <v>-46.818647387953199</v>
      </c>
      <c r="AZ3" t="s">
        <v>13</v>
      </c>
      <c r="BA3" t="s">
        <v>4358</v>
      </c>
      <c r="BB3" s="7" t="s">
        <v>5195</v>
      </c>
      <c r="BC3" s="7" t="s">
        <v>5198</v>
      </c>
      <c r="BD3" t="s">
        <v>10266</v>
      </c>
      <c r="BF3" t="s">
        <v>4262</v>
      </c>
      <c r="BG3">
        <v>7</v>
      </c>
      <c r="BH3">
        <v>0.52</v>
      </c>
      <c r="BI3" s="6" t="s">
        <v>4359</v>
      </c>
      <c r="BJ3" s="6" t="s">
        <v>4360</v>
      </c>
    </row>
    <row r="4" spans="1:70">
      <c r="A4" s="6">
        <f>1-0.83</f>
        <v>0.17000000000000004</v>
      </c>
      <c r="B4">
        <v>0</v>
      </c>
      <c r="C4">
        <v>-41.786469088792103</v>
      </c>
      <c r="D4" t="s">
        <v>13</v>
      </c>
      <c r="E4" t="s">
        <v>4413</v>
      </c>
      <c r="F4" s="7" t="s">
        <v>10366</v>
      </c>
      <c r="G4" s="7" t="s">
        <v>5195</v>
      </c>
      <c r="H4" t="s">
        <v>10182</v>
      </c>
      <c r="I4" s="18" t="s">
        <v>10354</v>
      </c>
      <c r="J4" s="159"/>
      <c r="K4" t="s">
        <v>4262</v>
      </c>
      <c r="L4">
        <v>6</v>
      </c>
      <c r="M4" s="6" t="s">
        <v>488</v>
      </c>
      <c r="N4" s="6" t="s">
        <v>4415</v>
      </c>
      <c r="O4" s="6" t="s">
        <v>4416</v>
      </c>
      <c r="P4" s="159"/>
      <c r="Q4" s="159"/>
      <c r="R4" s="159"/>
      <c r="S4" s="154"/>
      <c r="T4" s="154"/>
      <c r="U4" s="154"/>
      <c r="V4" s="154"/>
      <c r="W4" s="154"/>
      <c r="Y4">
        <f>1-0.07</f>
        <v>0.92999999999999994</v>
      </c>
      <c r="Z4">
        <v>0</v>
      </c>
      <c r="AA4">
        <v>-45.354150388975803</v>
      </c>
      <c r="AB4" t="s">
        <v>13</v>
      </c>
      <c r="AC4" t="s">
        <v>4361</v>
      </c>
      <c r="AD4" s="7" t="s">
        <v>5198</v>
      </c>
      <c r="AE4" s="7" t="s">
        <v>5196</v>
      </c>
      <c r="AF4" t="s">
        <v>10106</v>
      </c>
      <c r="AG4" s="18" t="s">
        <v>10354</v>
      </c>
      <c r="AH4" s="159"/>
      <c r="AI4" t="s">
        <v>4262</v>
      </c>
      <c r="AJ4">
        <v>7</v>
      </c>
      <c r="AK4">
        <v>7.0000000000000007E-2</v>
      </c>
      <c r="AL4">
        <v>7.23162223975216E-3</v>
      </c>
      <c r="AM4" s="6" t="s">
        <v>732</v>
      </c>
      <c r="AN4" s="159"/>
      <c r="AO4" s="159"/>
      <c r="AP4" s="159"/>
      <c r="AQ4" s="154"/>
      <c r="AR4" s="154"/>
      <c r="AS4" s="154"/>
      <c r="AT4" s="154"/>
      <c r="AU4" s="154"/>
      <c r="AW4">
        <v>0.49</v>
      </c>
      <c r="AX4">
        <v>0</v>
      </c>
      <c r="AY4">
        <v>-378.33897040351297</v>
      </c>
      <c r="AZ4" t="s">
        <v>14</v>
      </c>
      <c r="BA4" t="s">
        <v>4358</v>
      </c>
      <c r="BB4" s="7" t="s">
        <v>5195</v>
      </c>
      <c r="BC4" s="7" t="s">
        <v>5198</v>
      </c>
      <c r="BD4" t="s">
        <v>10266</v>
      </c>
      <c r="BF4" t="s">
        <v>4262</v>
      </c>
      <c r="BG4">
        <v>16</v>
      </c>
      <c r="BH4">
        <v>0.49</v>
      </c>
      <c r="BI4" s="6" t="s">
        <v>393</v>
      </c>
      <c r="BJ4" s="6" t="s">
        <v>394</v>
      </c>
    </row>
    <row r="5" spans="1:70">
      <c r="A5">
        <f>1-0.79</f>
        <v>0.20999999999999996</v>
      </c>
      <c r="B5">
        <v>0</v>
      </c>
      <c r="C5">
        <v>-594.05659406629104</v>
      </c>
      <c r="D5" t="s">
        <v>14</v>
      </c>
      <c r="E5" t="s">
        <v>4413</v>
      </c>
      <c r="F5" s="7" t="s">
        <v>10366</v>
      </c>
      <c r="G5" s="7" t="s">
        <v>5195</v>
      </c>
      <c r="H5" t="s">
        <v>10182</v>
      </c>
      <c r="I5" s="18" t="s">
        <v>10354</v>
      </c>
      <c r="J5" s="160"/>
      <c r="K5" t="s">
        <v>4262</v>
      </c>
      <c r="L5">
        <v>16</v>
      </c>
      <c r="M5">
        <v>0.79</v>
      </c>
      <c r="N5" s="6" t="s">
        <v>239</v>
      </c>
      <c r="O5" s="6" t="s">
        <v>240</v>
      </c>
      <c r="P5" s="159"/>
      <c r="Q5" s="159"/>
      <c r="R5" s="160"/>
      <c r="S5" s="155"/>
      <c r="T5" s="155"/>
      <c r="U5" s="154"/>
      <c r="V5" s="154"/>
      <c r="W5" s="155"/>
      <c r="Y5">
        <f>1-0.15</f>
        <v>0.85</v>
      </c>
      <c r="Z5">
        <v>0</v>
      </c>
      <c r="AA5">
        <v>-461.20903386996201</v>
      </c>
      <c r="AB5" t="s">
        <v>14</v>
      </c>
      <c r="AC5" t="s">
        <v>4361</v>
      </c>
      <c r="AD5" s="7" t="s">
        <v>5198</v>
      </c>
      <c r="AE5" s="7" t="s">
        <v>5196</v>
      </c>
      <c r="AF5" t="s">
        <v>10106</v>
      </c>
      <c r="AG5" s="18" t="s">
        <v>10354</v>
      </c>
      <c r="AH5" s="159"/>
      <c r="AI5" t="s">
        <v>4262</v>
      </c>
      <c r="AJ5">
        <v>16</v>
      </c>
      <c r="AK5">
        <v>0.15</v>
      </c>
      <c r="AL5">
        <v>4.6658155288370001E-2</v>
      </c>
      <c r="AM5" s="6" t="s">
        <v>365</v>
      </c>
      <c r="AN5" s="160"/>
      <c r="AO5" s="160"/>
      <c r="AP5" s="160"/>
      <c r="AQ5" s="154"/>
      <c r="AR5" s="154"/>
      <c r="AS5" s="154"/>
      <c r="AT5" s="154"/>
      <c r="AU5" s="154"/>
      <c r="AW5">
        <v>0</v>
      </c>
      <c r="AX5">
        <v>0</v>
      </c>
      <c r="AY5">
        <v>-28.546997370071399</v>
      </c>
      <c r="AZ5" t="s">
        <v>10</v>
      </c>
      <c r="BA5" t="s">
        <v>4372</v>
      </c>
      <c r="BB5" s="7" t="s">
        <v>5198</v>
      </c>
      <c r="BC5" s="7" t="s">
        <v>5196</v>
      </c>
      <c r="BD5" t="s">
        <v>10120</v>
      </c>
      <c r="BF5" t="s">
        <v>4262</v>
      </c>
      <c r="BG5">
        <v>6</v>
      </c>
      <c r="BH5">
        <v>0</v>
      </c>
      <c r="BI5">
        <v>0</v>
      </c>
      <c r="BJ5" s="6" t="s">
        <v>109</v>
      </c>
    </row>
    <row r="6" spans="1:70">
      <c r="A6">
        <v>0.66</v>
      </c>
      <c r="B6">
        <v>0</v>
      </c>
      <c r="C6">
        <v>-118.19731767382</v>
      </c>
      <c r="D6" t="s">
        <v>10</v>
      </c>
      <c r="E6" t="s">
        <v>4273</v>
      </c>
      <c r="F6" s="7" t="s">
        <v>5195</v>
      </c>
      <c r="G6" s="7" t="s">
        <v>10360</v>
      </c>
      <c r="H6" t="s">
        <v>10042</v>
      </c>
      <c r="J6" s="158" t="s">
        <v>4873</v>
      </c>
      <c r="K6" t="s">
        <v>4262</v>
      </c>
      <c r="L6">
        <v>6</v>
      </c>
      <c r="M6">
        <v>0.66</v>
      </c>
      <c r="N6" s="6" t="s">
        <v>2983</v>
      </c>
      <c r="O6" s="6" t="s">
        <v>2984</v>
      </c>
      <c r="P6" s="159"/>
      <c r="Q6" s="159"/>
      <c r="R6" s="159" t="s">
        <v>4568</v>
      </c>
      <c r="S6" s="153" t="s">
        <v>4448</v>
      </c>
      <c r="T6" s="153" t="s">
        <v>4448</v>
      </c>
      <c r="U6" s="153">
        <v>0.91</v>
      </c>
      <c r="V6" s="153" t="s">
        <v>4448</v>
      </c>
      <c r="W6" s="153"/>
      <c r="Y6" s="3"/>
      <c r="Z6" s="3"/>
      <c r="AA6" s="3"/>
      <c r="AB6" s="3"/>
      <c r="AC6" s="3"/>
      <c r="AD6" s="73"/>
      <c r="AE6" s="73"/>
      <c r="AF6" s="3"/>
      <c r="AG6" s="3"/>
      <c r="AH6" s="39"/>
      <c r="AI6" s="3"/>
      <c r="AJ6" s="3"/>
      <c r="AK6" s="3"/>
      <c r="AL6" s="3"/>
      <c r="AM6" s="27"/>
      <c r="AN6" s="29"/>
      <c r="AO6" s="37"/>
      <c r="AP6" s="3"/>
      <c r="AQ6" s="3"/>
      <c r="AR6" s="3"/>
      <c r="AS6" s="8"/>
      <c r="AT6" s="8"/>
      <c r="AU6" s="8"/>
      <c r="AW6">
        <v>0</v>
      </c>
      <c r="AX6">
        <v>0</v>
      </c>
      <c r="AY6">
        <v>-12.210210291984399</v>
      </c>
      <c r="AZ6" t="s">
        <v>13</v>
      </c>
      <c r="BA6" t="s">
        <v>4372</v>
      </c>
      <c r="BB6" s="7" t="s">
        <v>5198</v>
      </c>
      <c r="BC6" s="7" t="s">
        <v>5196</v>
      </c>
      <c r="BD6" t="s">
        <v>10120</v>
      </c>
      <c r="BF6" t="s">
        <v>4262</v>
      </c>
      <c r="BG6">
        <v>5</v>
      </c>
      <c r="BH6">
        <v>0</v>
      </c>
      <c r="BI6" s="6" t="s">
        <v>126</v>
      </c>
      <c r="BJ6" s="6" t="s">
        <v>127</v>
      </c>
    </row>
    <row r="7" spans="1:70">
      <c r="A7" s="6">
        <v>0.7</v>
      </c>
      <c r="B7">
        <v>0</v>
      </c>
      <c r="C7">
        <v>-66.686388400041693</v>
      </c>
      <c r="D7" t="s">
        <v>13</v>
      </c>
      <c r="E7" t="s">
        <v>4273</v>
      </c>
      <c r="F7" s="7" t="s">
        <v>5195</v>
      </c>
      <c r="G7" s="7" t="s">
        <v>10360</v>
      </c>
      <c r="H7" t="s">
        <v>10042</v>
      </c>
      <c r="J7" s="159"/>
      <c r="K7" t="s">
        <v>4262</v>
      </c>
      <c r="L7">
        <v>6</v>
      </c>
      <c r="M7" s="6" t="s">
        <v>192</v>
      </c>
      <c r="N7" s="6" t="s">
        <v>1442</v>
      </c>
      <c r="O7" s="6" t="s">
        <v>1443</v>
      </c>
      <c r="P7" s="159"/>
      <c r="Q7" s="159"/>
      <c r="R7" s="159"/>
      <c r="S7" s="154"/>
      <c r="T7" s="154"/>
      <c r="U7" s="154"/>
      <c r="V7" s="154"/>
      <c r="W7" s="154"/>
      <c r="Y7">
        <f>1-0.55</f>
        <v>0.44999999999999996</v>
      </c>
      <c r="Z7">
        <v>0</v>
      </c>
      <c r="AA7">
        <v>-54.982148488538201</v>
      </c>
      <c r="AB7" t="s">
        <v>10</v>
      </c>
      <c r="AC7" t="s">
        <v>4267</v>
      </c>
      <c r="AD7" s="7" t="s">
        <v>5195</v>
      </c>
      <c r="AE7" s="7" t="s">
        <v>5196</v>
      </c>
      <c r="AF7" t="s">
        <v>10252</v>
      </c>
      <c r="AG7" s="18" t="s">
        <v>10354</v>
      </c>
      <c r="AH7" s="159" t="s">
        <v>4880</v>
      </c>
      <c r="AI7" t="s">
        <v>4262</v>
      </c>
      <c r="AJ7">
        <v>5</v>
      </c>
      <c r="AK7">
        <v>0.55000000000000004</v>
      </c>
      <c r="AL7" s="6" t="s">
        <v>906</v>
      </c>
      <c r="AM7" s="6" t="s">
        <v>907</v>
      </c>
      <c r="AN7" s="158" t="s">
        <v>85</v>
      </c>
      <c r="AO7" s="153">
        <v>4</v>
      </c>
      <c r="AP7" s="159" t="s">
        <v>4568</v>
      </c>
      <c r="AQ7" s="159" t="s">
        <v>4448</v>
      </c>
      <c r="AR7" s="159" t="s">
        <v>4448</v>
      </c>
      <c r="AS7" s="159" t="s">
        <v>4448</v>
      </c>
      <c r="AT7" s="159" t="s">
        <v>4448</v>
      </c>
      <c r="AU7" s="159"/>
      <c r="AW7">
        <v>7.0000000000000007E-2</v>
      </c>
      <c r="AX7">
        <v>0</v>
      </c>
      <c r="AY7">
        <v>-334.93123084223498</v>
      </c>
      <c r="AZ7" t="s">
        <v>14</v>
      </c>
      <c r="BA7" t="s">
        <v>4372</v>
      </c>
      <c r="BB7" s="7" t="s">
        <v>5198</v>
      </c>
      <c r="BC7" s="7" t="s">
        <v>5196</v>
      </c>
      <c r="BD7" t="s">
        <v>10120</v>
      </c>
      <c r="BF7" t="s">
        <v>4262</v>
      </c>
      <c r="BG7">
        <v>16</v>
      </c>
      <c r="BH7">
        <v>7.0000000000000007E-2</v>
      </c>
      <c r="BI7" s="6" t="s">
        <v>177</v>
      </c>
      <c r="BJ7">
        <v>0.29301767695622299</v>
      </c>
    </row>
    <row r="8" spans="1:70">
      <c r="A8" s="6">
        <v>0.82</v>
      </c>
      <c r="B8">
        <v>0</v>
      </c>
      <c r="C8">
        <v>-277.04191367366099</v>
      </c>
      <c r="D8" t="s">
        <v>14</v>
      </c>
      <c r="E8" t="s">
        <v>4273</v>
      </c>
      <c r="F8" s="7" t="s">
        <v>5195</v>
      </c>
      <c r="G8" s="7" t="s">
        <v>10360</v>
      </c>
      <c r="H8" t="s">
        <v>10042</v>
      </c>
      <c r="J8" s="159"/>
      <c r="K8" t="s">
        <v>4262</v>
      </c>
      <c r="L8">
        <v>16</v>
      </c>
      <c r="M8" s="6" t="s">
        <v>760</v>
      </c>
      <c r="N8" s="6" t="s">
        <v>762</v>
      </c>
      <c r="O8" s="6" t="s">
        <v>763</v>
      </c>
      <c r="P8" s="159"/>
      <c r="Q8" s="159"/>
      <c r="R8" s="160"/>
      <c r="S8" s="154"/>
      <c r="T8" s="154"/>
      <c r="U8" s="154"/>
      <c r="V8" s="154"/>
      <c r="W8" s="154"/>
      <c r="Y8">
        <f>1-1</f>
        <v>0</v>
      </c>
      <c r="Z8">
        <v>0</v>
      </c>
      <c r="AA8">
        <v>-147.27499011023701</v>
      </c>
      <c r="AB8" t="s">
        <v>14</v>
      </c>
      <c r="AC8" t="s">
        <v>4267</v>
      </c>
      <c r="AD8" s="7" t="s">
        <v>5195</v>
      </c>
      <c r="AE8" s="7" t="s">
        <v>5196</v>
      </c>
      <c r="AF8" t="s">
        <v>10252</v>
      </c>
      <c r="AG8" s="18" t="s">
        <v>10354</v>
      </c>
      <c r="AH8" s="159"/>
      <c r="AI8" t="s">
        <v>4262</v>
      </c>
      <c r="AJ8">
        <v>16</v>
      </c>
      <c r="AK8">
        <v>1</v>
      </c>
      <c r="AL8" s="6" t="s">
        <v>149</v>
      </c>
      <c r="AM8">
        <v>1</v>
      </c>
      <c r="AN8" s="159"/>
      <c r="AO8" s="154"/>
      <c r="AP8" s="160"/>
      <c r="AQ8" s="160"/>
      <c r="AR8" s="160"/>
      <c r="AS8" s="160"/>
      <c r="AT8" s="160"/>
      <c r="AU8" s="160"/>
    </row>
    <row r="9" spans="1:70">
      <c r="A9">
        <v>0.77</v>
      </c>
      <c r="B9">
        <v>0</v>
      </c>
      <c r="C9">
        <v>-88.071769003240803</v>
      </c>
      <c r="D9" t="s">
        <v>10</v>
      </c>
      <c r="E9" t="s">
        <v>4309</v>
      </c>
      <c r="F9" s="7" t="s">
        <v>5195</v>
      </c>
      <c r="G9" s="7" t="s">
        <v>5197</v>
      </c>
      <c r="H9" t="s">
        <v>10120</v>
      </c>
      <c r="J9" s="159" t="s">
        <v>4874</v>
      </c>
      <c r="K9" t="s">
        <v>4262</v>
      </c>
      <c r="L9">
        <v>5</v>
      </c>
      <c r="M9">
        <v>0.77</v>
      </c>
      <c r="N9" s="6" t="s">
        <v>4310</v>
      </c>
      <c r="O9" s="6" t="s">
        <v>4311</v>
      </c>
      <c r="P9" s="159"/>
      <c r="Q9" s="159"/>
      <c r="R9" s="159" t="s">
        <v>4568</v>
      </c>
      <c r="S9" s="153" t="s">
        <v>4448</v>
      </c>
      <c r="T9" s="153" t="s">
        <v>4448</v>
      </c>
      <c r="U9" s="153">
        <v>0.72</v>
      </c>
      <c r="V9" s="153">
        <v>1</v>
      </c>
      <c r="W9" s="153"/>
      <c r="Y9">
        <v>0.5</v>
      </c>
      <c r="Z9">
        <v>0</v>
      </c>
      <c r="AA9">
        <v>-44.272829293969103</v>
      </c>
      <c r="AB9" t="s">
        <v>10</v>
      </c>
      <c r="AC9" t="s">
        <v>4265</v>
      </c>
      <c r="AD9" s="7" t="s">
        <v>5196</v>
      </c>
      <c r="AE9" s="7" t="s">
        <v>5198</v>
      </c>
      <c r="AF9" t="s">
        <v>10061</v>
      </c>
      <c r="AH9" s="159" t="s">
        <v>4895</v>
      </c>
      <c r="AI9" t="s">
        <v>4262</v>
      </c>
      <c r="AJ9">
        <v>5</v>
      </c>
      <c r="AK9">
        <v>0.5</v>
      </c>
      <c r="AL9" s="6" t="s">
        <v>883</v>
      </c>
      <c r="AM9" s="6" t="s">
        <v>884</v>
      </c>
      <c r="AN9" s="159"/>
      <c r="AO9" s="154"/>
      <c r="AP9" s="159" t="s">
        <v>4568</v>
      </c>
      <c r="AQ9" s="153">
        <v>0.45</v>
      </c>
      <c r="AR9" s="153">
        <v>0.71</v>
      </c>
      <c r="AS9" s="153">
        <v>0.59</v>
      </c>
      <c r="AT9" s="176">
        <v>0.53</v>
      </c>
      <c r="AU9" s="153"/>
    </row>
    <row r="10" spans="1:70">
      <c r="A10">
        <v>0.84</v>
      </c>
      <c r="B10">
        <v>0</v>
      </c>
      <c r="C10">
        <v>-35.066271159357498</v>
      </c>
      <c r="D10" t="s">
        <v>13</v>
      </c>
      <c r="E10" t="s">
        <v>4309</v>
      </c>
      <c r="F10" s="7" t="s">
        <v>5195</v>
      </c>
      <c r="G10" s="7" t="s">
        <v>5197</v>
      </c>
      <c r="H10" t="s">
        <v>10120</v>
      </c>
      <c r="J10" s="159"/>
      <c r="K10" t="s">
        <v>4262</v>
      </c>
      <c r="L10">
        <v>6</v>
      </c>
      <c r="M10">
        <v>0.84</v>
      </c>
      <c r="N10" s="6" t="s">
        <v>3615</v>
      </c>
      <c r="O10" s="6" t="s">
        <v>3616</v>
      </c>
      <c r="P10" s="159"/>
      <c r="Q10" s="159"/>
      <c r="R10" s="159"/>
      <c r="S10" s="154"/>
      <c r="T10" s="154"/>
      <c r="U10" s="154"/>
      <c r="V10" s="154"/>
      <c r="W10" s="154"/>
      <c r="Y10">
        <v>0.18</v>
      </c>
      <c r="Z10">
        <v>0</v>
      </c>
      <c r="AA10">
        <v>-685.09040712204001</v>
      </c>
      <c r="AB10" t="s">
        <v>14</v>
      </c>
      <c r="AC10" t="s">
        <v>4265</v>
      </c>
      <c r="AD10" s="7" t="s">
        <v>5196</v>
      </c>
      <c r="AE10" s="7" t="s">
        <v>5198</v>
      </c>
      <c r="AF10" t="s">
        <v>10061</v>
      </c>
      <c r="AH10" s="228"/>
      <c r="AI10" t="s">
        <v>4262</v>
      </c>
      <c r="AJ10">
        <v>16</v>
      </c>
      <c r="AK10">
        <v>0.18</v>
      </c>
      <c r="AL10">
        <v>6.1913216705024199E-2</v>
      </c>
      <c r="AM10" s="6" t="s">
        <v>733</v>
      </c>
      <c r="AN10" s="159"/>
      <c r="AO10" s="154"/>
      <c r="AP10" s="160"/>
      <c r="AQ10" s="154"/>
      <c r="AR10" s="154"/>
      <c r="AS10" s="154"/>
      <c r="AT10" s="177"/>
      <c r="AU10" s="154"/>
    </row>
    <row r="11" spans="1:70">
      <c r="A11">
        <v>0.98</v>
      </c>
      <c r="B11">
        <v>0</v>
      </c>
      <c r="C11">
        <v>-333.21158009822199</v>
      </c>
      <c r="D11" t="s">
        <v>14</v>
      </c>
      <c r="E11" t="s">
        <v>4309</v>
      </c>
      <c r="F11" s="7" t="s">
        <v>5195</v>
      </c>
      <c r="G11" s="7" t="s">
        <v>5197</v>
      </c>
      <c r="H11" t="s">
        <v>10120</v>
      </c>
      <c r="J11" s="159"/>
      <c r="K11" t="s">
        <v>4262</v>
      </c>
      <c r="L11">
        <v>16</v>
      </c>
      <c r="M11">
        <v>0.98</v>
      </c>
      <c r="N11" s="6" t="s">
        <v>559</v>
      </c>
      <c r="O11" s="6" t="s">
        <v>560</v>
      </c>
      <c r="P11" s="159"/>
      <c r="Q11" s="159"/>
      <c r="R11" s="160"/>
      <c r="S11" s="154"/>
      <c r="T11" s="154"/>
      <c r="U11" s="154"/>
      <c r="V11" s="154"/>
      <c r="W11" s="154"/>
      <c r="Y11">
        <v>0.48</v>
      </c>
      <c r="Z11">
        <v>0</v>
      </c>
      <c r="AA11">
        <v>-64.011824353405999</v>
      </c>
      <c r="AB11" t="s">
        <v>10</v>
      </c>
      <c r="AC11" t="s">
        <v>4374</v>
      </c>
      <c r="AD11" s="7" t="s">
        <v>5195</v>
      </c>
      <c r="AE11" s="7" t="s">
        <v>5197</v>
      </c>
      <c r="AF11" t="s">
        <v>10105</v>
      </c>
      <c r="AH11" s="229" t="s">
        <v>4896</v>
      </c>
      <c r="AI11" t="s">
        <v>4262</v>
      </c>
      <c r="AJ11">
        <v>6</v>
      </c>
      <c r="AK11">
        <v>0.48</v>
      </c>
      <c r="AL11" s="6" t="s">
        <v>2713</v>
      </c>
      <c r="AM11" s="6" t="s">
        <v>2714</v>
      </c>
      <c r="AN11" s="159"/>
      <c r="AO11" s="154"/>
      <c r="AP11" s="159" t="s">
        <v>4568</v>
      </c>
      <c r="AQ11" s="153" t="s">
        <v>4448</v>
      </c>
      <c r="AR11" s="153" t="s">
        <v>4448</v>
      </c>
      <c r="AS11" s="153" t="s">
        <v>4448</v>
      </c>
      <c r="AT11" s="176" t="s">
        <v>4448</v>
      </c>
      <c r="AU11" s="153"/>
    </row>
    <row r="12" spans="1:70">
      <c r="A12" s="6">
        <v>0.41</v>
      </c>
      <c r="B12">
        <v>0</v>
      </c>
      <c r="C12">
        <v>-126.61109718116499</v>
      </c>
      <c r="D12" t="s">
        <v>10</v>
      </c>
      <c r="E12" t="s">
        <v>4335</v>
      </c>
      <c r="F12" s="7" t="s">
        <v>5195</v>
      </c>
      <c r="G12" s="7" t="s">
        <v>5195</v>
      </c>
      <c r="H12" t="s">
        <v>10120</v>
      </c>
      <c r="J12" s="159" t="s">
        <v>4875</v>
      </c>
      <c r="K12" t="s">
        <v>4262</v>
      </c>
      <c r="L12">
        <v>6</v>
      </c>
      <c r="M12" s="6" t="s">
        <v>236</v>
      </c>
      <c r="N12" s="6" t="s">
        <v>1070</v>
      </c>
      <c r="O12" s="6" t="s">
        <v>1071</v>
      </c>
      <c r="P12" s="159"/>
      <c r="Q12" s="159"/>
      <c r="R12" s="159" t="s">
        <v>4568</v>
      </c>
      <c r="S12" s="153" t="s">
        <v>4448</v>
      </c>
      <c r="T12" s="153" t="s">
        <v>4448</v>
      </c>
      <c r="U12" s="153" t="s">
        <v>4448</v>
      </c>
      <c r="V12" s="153" t="s">
        <v>4448</v>
      </c>
      <c r="W12" s="153"/>
      <c r="Y12">
        <v>0.39</v>
      </c>
      <c r="Z12">
        <v>0</v>
      </c>
      <c r="AA12">
        <v>-727.07370631392405</v>
      </c>
      <c r="AB12" t="s">
        <v>14</v>
      </c>
      <c r="AC12" t="s">
        <v>4374</v>
      </c>
      <c r="AD12" s="7" t="s">
        <v>5195</v>
      </c>
      <c r="AE12" s="7" t="s">
        <v>5197</v>
      </c>
      <c r="AF12" t="s">
        <v>10105</v>
      </c>
      <c r="AH12" s="159"/>
      <c r="AI12" t="s">
        <v>4262</v>
      </c>
      <c r="AJ12">
        <v>16</v>
      </c>
      <c r="AK12">
        <v>0.39</v>
      </c>
      <c r="AL12" s="6" t="s">
        <v>493</v>
      </c>
      <c r="AM12" s="6" t="s">
        <v>494</v>
      </c>
      <c r="AN12" s="159"/>
      <c r="AO12" s="154"/>
      <c r="AP12" s="160"/>
      <c r="AQ12" s="154"/>
      <c r="AR12" s="154"/>
      <c r="AS12" s="154"/>
      <c r="AT12" s="177"/>
      <c r="AU12" s="154"/>
    </row>
    <row r="13" spans="1:70">
      <c r="A13">
        <v>0.45</v>
      </c>
      <c r="B13">
        <v>0</v>
      </c>
      <c r="C13">
        <v>-57.750120159821698</v>
      </c>
      <c r="D13" t="s">
        <v>13</v>
      </c>
      <c r="E13" t="s">
        <v>4335</v>
      </c>
      <c r="F13" s="7" t="s">
        <v>5195</v>
      </c>
      <c r="G13" s="7" t="s">
        <v>5195</v>
      </c>
      <c r="H13" t="s">
        <v>10120</v>
      </c>
      <c r="J13" s="159"/>
      <c r="K13" t="s">
        <v>4262</v>
      </c>
      <c r="L13">
        <v>6</v>
      </c>
      <c r="M13">
        <v>0.45</v>
      </c>
      <c r="N13" s="6" t="s">
        <v>1457</v>
      </c>
      <c r="O13" s="6" t="s">
        <v>1458</v>
      </c>
      <c r="P13" s="159"/>
      <c r="Q13" s="159"/>
      <c r="R13" s="159"/>
      <c r="S13" s="154"/>
      <c r="T13" s="154"/>
      <c r="U13" s="154"/>
      <c r="V13" s="154"/>
      <c r="W13" s="154"/>
      <c r="Y13">
        <v>0.62</v>
      </c>
      <c r="Z13">
        <v>0</v>
      </c>
      <c r="AA13">
        <v>-92.494562734157697</v>
      </c>
      <c r="AB13" t="s">
        <v>10</v>
      </c>
      <c r="AC13" t="s">
        <v>4394</v>
      </c>
      <c r="AD13" s="7" t="s">
        <v>5195</v>
      </c>
      <c r="AE13" s="7" t="s">
        <v>5197</v>
      </c>
      <c r="AF13" t="s">
        <v>10061</v>
      </c>
      <c r="AH13" s="159" t="s">
        <v>4897</v>
      </c>
      <c r="AI13" t="s">
        <v>4262</v>
      </c>
      <c r="AJ13">
        <v>6</v>
      </c>
      <c r="AK13">
        <v>0.62</v>
      </c>
      <c r="AL13" s="6" t="s">
        <v>1435</v>
      </c>
      <c r="AM13" s="6" t="s">
        <v>1436</v>
      </c>
      <c r="AN13" s="159"/>
      <c r="AO13" s="154"/>
      <c r="AP13" s="159" t="s">
        <v>4568</v>
      </c>
      <c r="AQ13" s="153" t="s">
        <v>4448</v>
      </c>
      <c r="AR13" s="153" t="s">
        <v>4448</v>
      </c>
      <c r="AS13" s="153" t="s">
        <v>4448</v>
      </c>
      <c r="AT13" s="176" t="s">
        <v>4448</v>
      </c>
      <c r="AU13" s="153"/>
    </row>
    <row r="14" spans="1:70">
      <c r="A14">
        <v>0.63</v>
      </c>
      <c r="B14">
        <v>0</v>
      </c>
      <c r="C14">
        <v>-684.55769584376606</v>
      </c>
      <c r="D14" t="s">
        <v>14</v>
      </c>
      <c r="E14" t="s">
        <v>4335</v>
      </c>
      <c r="F14" s="7" t="s">
        <v>5195</v>
      </c>
      <c r="G14" s="7" t="s">
        <v>5195</v>
      </c>
      <c r="H14" t="s">
        <v>10120</v>
      </c>
      <c r="J14" s="159"/>
      <c r="K14" t="s">
        <v>4262</v>
      </c>
      <c r="L14">
        <v>16</v>
      </c>
      <c r="M14">
        <v>0.63</v>
      </c>
      <c r="N14" s="6" t="s">
        <v>497</v>
      </c>
      <c r="O14" s="6" t="s">
        <v>498</v>
      </c>
      <c r="P14" s="159"/>
      <c r="Q14" s="159"/>
      <c r="R14" s="160"/>
      <c r="S14" s="154"/>
      <c r="T14" s="154"/>
      <c r="U14" s="154"/>
      <c r="V14" s="154"/>
      <c r="W14" s="154"/>
      <c r="Y14">
        <v>0.33</v>
      </c>
      <c r="Z14">
        <v>0</v>
      </c>
      <c r="AA14">
        <v>-607.85756324819795</v>
      </c>
      <c r="AB14" t="s">
        <v>14</v>
      </c>
      <c r="AC14" t="s">
        <v>4394</v>
      </c>
      <c r="AD14" s="7" t="s">
        <v>5195</v>
      </c>
      <c r="AE14" s="7" t="s">
        <v>5197</v>
      </c>
      <c r="AF14" t="s">
        <v>10061</v>
      </c>
      <c r="AH14" s="160"/>
      <c r="AI14" t="s">
        <v>4262</v>
      </c>
      <c r="AJ14">
        <v>16</v>
      </c>
      <c r="AK14">
        <v>0.33</v>
      </c>
      <c r="AL14" s="6" t="s">
        <v>1025</v>
      </c>
      <c r="AM14" s="6" t="s">
        <v>1026</v>
      </c>
      <c r="AN14" s="160"/>
      <c r="AO14" s="155"/>
      <c r="AP14" s="160"/>
      <c r="AQ14" s="154"/>
      <c r="AR14" s="154"/>
      <c r="AS14" s="154"/>
      <c r="AT14" s="177"/>
      <c r="AU14" s="154"/>
    </row>
    <row r="15" spans="1:70">
      <c r="A15">
        <v>0</v>
      </c>
      <c r="B15">
        <v>0</v>
      </c>
      <c r="C15">
        <v>-18.340650054123099</v>
      </c>
      <c r="D15" t="s">
        <v>10</v>
      </c>
      <c r="E15" t="s">
        <v>4352</v>
      </c>
      <c r="F15" s="7" t="s">
        <v>5197</v>
      </c>
      <c r="G15" s="7" t="s">
        <v>5195</v>
      </c>
      <c r="H15" t="s">
        <v>10120</v>
      </c>
      <c r="J15" s="159" t="s">
        <v>4876</v>
      </c>
      <c r="K15" t="s">
        <v>4262</v>
      </c>
      <c r="L15">
        <v>5</v>
      </c>
      <c r="M15">
        <v>0</v>
      </c>
      <c r="N15" s="6" t="s">
        <v>126</v>
      </c>
      <c r="O15" s="6" t="s">
        <v>127</v>
      </c>
      <c r="P15" s="159"/>
      <c r="Q15" s="159"/>
      <c r="R15" s="159" t="s">
        <v>4568</v>
      </c>
      <c r="S15" s="153" t="s">
        <v>4448</v>
      </c>
      <c r="T15" s="153" t="s">
        <v>4448</v>
      </c>
      <c r="U15" s="153" t="s">
        <v>4448</v>
      </c>
      <c r="V15" s="153" t="s">
        <v>4448</v>
      </c>
      <c r="W15" s="153"/>
      <c r="Y15" s="3"/>
      <c r="Z15" s="3"/>
      <c r="AA15" s="3"/>
      <c r="AB15" s="3"/>
      <c r="AC15" s="3"/>
      <c r="AD15" s="73"/>
      <c r="AE15" s="73"/>
      <c r="AF15" s="3"/>
      <c r="AG15" s="3"/>
      <c r="AH15" s="39"/>
      <c r="AI15" s="3"/>
      <c r="AJ15" s="3"/>
      <c r="AK15" s="3"/>
      <c r="AL15" s="3"/>
      <c r="AM15" s="27"/>
      <c r="AN15" s="29"/>
      <c r="AO15" s="37"/>
      <c r="AP15" s="3"/>
      <c r="AQ15" s="3"/>
      <c r="AR15" s="3"/>
      <c r="AS15" s="8"/>
      <c r="AT15" s="8"/>
      <c r="AU15" s="8"/>
    </row>
    <row r="16" spans="1:70">
      <c r="A16">
        <v>0.32</v>
      </c>
      <c r="B16">
        <v>0</v>
      </c>
      <c r="C16">
        <v>-53.128537263521103</v>
      </c>
      <c r="D16" t="s">
        <v>13</v>
      </c>
      <c r="E16" t="s">
        <v>4352</v>
      </c>
      <c r="F16" s="7" t="s">
        <v>5197</v>
      </c>
      <c r="G16" s="7" t="s">
        <v>5195</v>
      </c>
      <c r="H16" t="s">
        <v>10120</v>
      </c>
      <c r="J16" s="159"/>
      <c r="K16" t="s">
        <v>4262</v>
      </c>
      <c r="L16">
        <v>5</v>
      </c>
      <c r="M16">
        <v>0.32</v>
      </c>
      <c r="N16">
        <v>8.0937723303772996E-2</v>
      </c>
      <c r="O16" s="6" t="s">
        <v>409</v>
      </c>
      <c r="P16" s="159"/>
      <c r="Q16" s="159"/>
      <c r="R16" s="159"/>
      <c r="S16" s="154"/>
      <c r="T16" s="154"/>
      <c r="U16" s="154"/>
      <c r="V16" s="154"/>
      <c r="W16" s="154"/>
      <c r="Y16" s="6">
        <v>0.69</v>
      </c>
      <c r="Z16">
        <v>0</v>
      </c>
      <c r="AA16">
        <v>-41.571881095068399</v>
      </c>
      <c r="AB16" t="s">
        <v>13</v>
      </c>
      <c r="AC16" t="s">
        <v>4288</v>
      </c>
      <c r="AD16" s="7" t="s">
        <v>5195</v>
      </c>
      <c r="AE16" s="7" t="s">
        <v>5197</v>
      </c>
      <c r="AF16" t="s">
        <v>10120</v>
      </c>
      <c r="AH16" s="158" t="s">
        <v>4898</v>
      </c>
      <c r="AI16" t="s">
        <v>4262</v>
      </c>
      <c r="AJ16">
        <v>7</v>
      </c>
      <c r="AK16" s="6" t="s">
        <v>290</v>
      </c>
      <c r="AL16" s="6" t="s">
        <v>3723</v>
      </c>
      <c r="AM16" s="6" t="s">
        <v>3724</v>
      </c>
      <c r="AN16" s="158" t="s">
        <v>86</v>
      </c>
      <c r="AO16" s="158">
        <v>5</v>
      </c>
      <c r="AP16" s="159" t="s">
        <v>4568</v>
      </c>
      <c r="AQ16" s="153" t="s">
        <v>4448</v>
      </c>
      <c r="AR16" s="153" t="s">
        <v>4448</v>
      </c>
      <c r="AS16" s="153" t="s">
        <v>4448</v>
      </c>
      <c r="AT16" s="176" t="s">
        <v>4448</v>
      </c>
      <c r="AU16" s="153"/>
    </row>
    <row r="17" spans="1:47">
      <c r="A17">
        <v>0.36</v>
      </c>
      <c r="B17">
        <v>0</v>
      </c>
      <c r="C17">
        <v>-476.82486288554497</v>
      </c>
      <c r="D17" t="s">
        <v>14</v>
      </c>
      <c r="E17" t="s">
        <v>4352</v>
      </c>
      <c r="F17" s="7" t="s">
        <v>5197</v>
      </c>
      <c r="G17" s="7" t="s">
        <v>5195</v>
      </c>
      <c r="H17" t="s">
        <v>10120</v>
      </c>
      <c r="J17" s="159"/>
      <c r="K17" t="s">
        <v>4262</v>
      </c>
      <c r="L17">
        <v>16</v>
      </c>
      <c r="M17">
        <v>0.36</v>
      </c>
      <c r="N17" s="6" t="s">
        <v>252</v>
      </c>
      <c r="O17" s="6" t="s">
        <v>253</v>
      </c>
      <c r="P17" s="159"/>
      <c r="Q17" s="159"/>
      <c r="R17" s="160"/>
      <c r="S17" s="154"/>
      <c r="T17" s="154"/>
      <c r="U17" s="154"/>
      <c r="V17" s="154"/>
      <c r="W17" s="154"/>
      <c r="Y17">
        <v>0.54</v>
      </c>
      <c r="Z17">
        <v>0</v>
      </c>
      <c r="AA17">
        <v>-617.89799416560902</v>
      </c>
      <c r="AB17" t="s">
        <v>14</v>
      </c>
      <c r="AC17" t="s">
        <v>4288</v>
      </c>
      <c r="AD17" s="7" t="s">
        <v>5195</v>
      </c>
      <c r="AE17" s="7" t="s">
        <v>5197</v>
      </c>
      <c r="AF17" t="s">
        <v>10120</v>
      </c>
      <c r="AH17" s="159"/>
      <c r="AI17" t="s">
        <v>4262</v>
      </c>
      <c r="AJ17">
        <v>16</v>
      </c>
      <c r="AK17">
        <v>0.54</v>
      </c>
      <c r="AL17" s="6" t="s">
        <v>517</v>
      </c>
      <c r="AM17" s="6" t="s">
        <v>518</v>
      </c>
      <c r="AN17" s="159"/>
      <c r="AO17" s="159"/>
      <c r="AP17" s="160"/>
      <c r="AQ17" s="154"/>
      <c r="AR17" s="154"/>
      <c r="AS17" s="154"/>
      <c r="AT17" s="177"/>
      <c r="AU17" s="154"/>
    </row>
    <row r="18" spans="1:47">
      <c r="A18">
        <v>0.42</v>
      </c>
      <c r="B18">
        <v>0</v>
      </c>
      <c r="C18">
        <v>-136.86318024092299</v>
      </c>
      <c r="D18" t="s">
        <v>10</v>
      </c>
      <c r="E18" t="s">
        <v>4418</v>
      </c>
      <c r="F18" s="7" t="s">
        <v>5195</v>
      </c>
      <c r="G18" s="7" t="s">
        <v>5197</v>
      </c>
      <c r="H18" t="s">
        <v>10250</v>
      </c>
      <c r="J18" s="159" t="s">
        <v>4878</v>
      </c>
      <c r="K18" t="s">
        <v>4262</v>
      </c>
      <c r="L18">
        <v>7</v>
      </c>
      <c r="M18">
        <v>0.42</v>
      </c>
      <c r="N18" s="6" t="s">
        <v>4419</v>
      </c>
      <c r="O18" s="6" t="s">
        <v>4420</v>
      </c>
      <c r="P18" s="159"/>
      <c r="Q18" s="159"/>
      <c r="R18" s="159" t="s">
        <v>4568</v>
      </c>
      <c r="S18" s="153">
        <v>1</v>
      </c>
      <c r="T18" s="153">
        <v>1</v>
      </c>
      <c r="U18" s="153">
        <v>0.69</v>
      </c>
      <c r="V18" s="153" t="s">
        <v>4448</v>
      </c>
      <c r="W18" s="153"/>
      <c r="Y18">
        <v>0.22</v>
      </c>
      <c r="Z18">
        <v>0</v>
      </c>
      <c r="AA18">
        <v>-58.4324098813875</v>
      </c>
      <c r="AB18" t="s">
        <v>13</v>
      </c>
      <c r="AC18" t="s">
        <v>4322</v>
      </c>
      <c r="AD18" s="7" t="s">
        <v>5195</v>
      </c>
      <c r="AE18" s="7" t="s">
        <v>5198</v>
      </c>
      <c r="AF18" t="s">
        <v>10049</v>
      </c>
      <c r="AH18" s="159" t="s">
        <v>4901</v>
      </c>
      <c r="AI18" t="s">
        <v>4262</v>
      </c>
      <c r="AJ18">
        <v>5</v>
      </c>
      <c r="AK18">
        <v>0.22</v>
      </c>
      <c r="AL18">
        <v>4.2728423691493898E-2</v>
      </c>
      <c r="AM18" s="6" t="s">
        <v>361</v>
      </c>
      <c r="AN18" s="159"/>
      <c r="AO18" s="159"/>
      <c r="AP18" s="159" t="s">
        <v>4568</v>
      </c>
      <c r="AQ18" s="153" t="s">
        <v>4448</v>
      </c>
      <c r="AR18" s="153" t="s">
        <v>4448</v>
      </c>
      <c r="AS18" s="153" t="s">
        <v>4448</v>
      </c>
      <c r="AT18" s="176" t="s">
        <v>4448</v>
      </c>
      <c r="AU18" s="153"/>
    </row>
    <row r="19" spans="1:47">
      <c r="A19">
        <v>0.57999999999999996</v>
      </c>
      <c r="B19">
        <v>0</v>
      </c>
      <c r="C19">
        <v>-82.326127660221402</v>
      </c>
      <c r="D19" t="s">
        <v>13</v>
      </c>
      <c r="E19" t="s">
        <v>4418</v>
      </c>
      <c r="F19" s="7" t="s">
        <v>5195</v>
      </c>
      <c r="G19" s="7" t="s">
        <v>5197</v>
      </c>
      <c r="H19" t="s">
        <v>10250</v>
      </c>
      <c r="J19" s="159"/>
      <c r="K19" t="s">
        <v>4262</v>
      </c>
      <c r="L19">
        <v>7</v>
      </c>
      <c r="M19">
        <v>0.57999999999999996</v>
      </c>
      <c r="N19" s="6" t="s">
        <v>1172</v>
      </c>
      <c r="O19" s="6" t="s">
        <v>1173</v>
      </c>
      <c r="P19" s="159"/>
      <c r="Q19" s="159"/>
      <c r="R19" s="159"/>
      <c r="S19" s="154"/>
      <c r="T19" s="154"/>
      <c r="U19" s="154"/>
      <c r="V19" s="154"/>
      <c r="W19" s="154"/>
      <c r="Y19">
        <v>7.0000000000000007E-2</v>
      </c>
      <c r="Z19">
        <v>0</v>
      </c>
      <c r="AA19">
        <v>-453.06171211565101</v>
      </c>
      <c r="AB19" t="s">
        <v>14</v>
      </c>
      <c r="AC19" t="s">
        <v>4322</v>
      </c>
      <c r="AD19" s="7" t="s">
        <v>5195</v>
      </c>
      <c r="AE19" s="7" t="s">
        <v>5198</v>
      </c>
      <c r="AF19" t="s">
        <v>10049</v>
      </c>
      <c r="AH19" s="159"/>
      <c r="AI19" t="s">
        <v>4262</v>
      </c>
      <c r="AJ19">
        <v>16</v>
      </c>
      <c r="AK19">
        <v>7.0000000000000007E-2</v>
      </c>
      <c r="AL19" s="6" t="s">
        <v>177</v>
      </c>
      <c r="AM19">
        <v>0.29301767695622299</v>
      </c>
      <c r="AN19" s="159"/>
      <c r="AO19" s="159"/>
      <c r="AP19" s="160"/>
      <c r="AQ19" s="154"/>
      <c r="AR19" s="154"/>
      <c r="AS19" s="154"/>
      <c r="AT19" s="177"/>
      <c r="AU19" s="154"/>
    </row>
    <row r="20" spans="1:47">
      <c r="A20">
        <v>0.81</v>
      </c>
      <c r="B20">
        <v>0</v>
      </c>
      <c r="C20">
        <v>-468.763844442015</v>
      </c>
      <c r="D20" t="s">
        <v>14</v>
      </c>
      <c r="E20" t="s">
        <v>4418</v>
      </c>
      <c r="F20" s="7" t="s">
        <v>5195</v>
      </c>
      <c r="G20" s="7" t="s">
        <v>5197</v>
      </c>
      <c r="H20" t="s">
        <v>10250</v>
      </c>
      <c r="J20" s="160"/>
      <c r="K20" t="s">
        <v>4262</v>
      </c>
      <c r="L20">
        <v>16</v>
      </c>
      <c r="M20">
        <v>0.81</v>
      </c>
      <c r="N20" s="6" t="s">
        <v>525</v>
      </c>
      <c r="O20" s="6" t="s">
        <v>526</v>
      </c>
      <c r="P20" s="159"/>
      <c r="Q20" s="159"/>
      <c r="R20" s="160"/>
      <c r="S20" s="154"/>
      <c r="T20" s="154"/>
      <c r="U20" s="154"/>
      <c r="V20" s="154"/>
      <c r="W20" s="154"/>
      <c r="Y20">
        <v>0.48</v>
      </c>
      <c r="Z20">
        <v>0</v>
      </c>
      <c r="AA20">
        <v>-64.698586618392795</v>
      </c>
      <c r="AB20" t="s">
        <v>13</v>
      </c>
      <c r="AC20" t="s">
        <v>4353</v>
      </c>
      <c r="AD20" s="7" t="s">
        <v>5198</v>
      </c>
      <c r="AE20" s="7" t="s">
        <v>5197</v>
      </c>
      <c r="AF20" t="s">
        <v>10120</v>
      </c>
      <c r="AH20" s="159" t="s">
        <v>4902</v>
      </c>
      <c r="AI20" t="s">
        <v>4262</v>
      </c>
      <c r="AJ20">
        <v>6</v>
      </c>
      <c r="AK20">
        <v>0.48</v>
      </c>
      <c r="AL20" s="6" t="s">
        <v>2713</v>
      </c>
      <c r="AM20" s="6" t="s">
        <v>2714</v>
      </c>
      <c r="AN20" s="159"/>
      <c r="AO20" s="159"/>
      <c r="AP20" s="159" t="s">
        <v>4568</v>
      </c>
      <c r="AQ20" s="153" t="s">
        <v>4448</v>
      </c>
      <c r="AR20" s="153" t="s">
        <v>4448</v>
      </c>
      <c r="AS20" s="153" t="s">
        <v>4448</v>
      </c>
      <c r="AT20" s="176" t="s">
        <v>4448</v>
      </c>
      <c r="AU20" s="153"/>
    </row>
    <row r="21" spans="1:47">
      <c r="A21" s="9">
        <v>0.34</v>
      </c>
      <c r="B21" s="9">
        <v>0</v>
      </c>
      <c r="C21" s="9">
        <v>-89.9080961921984</v>
      </c>
      <c r="D21" s="9" t="s">
        <v>10</v>
      </c>
      <c r="E21" s="9" t="s">
        <v>1603</v>
      </c>
      <c r="F21" s="72" t="s">
        <v>5195</v>
      </c>
      <c r="G21" s="72" t="s">
        <v>5198</v>
      </c>
      <c r="H21" s="9" t="s">
        <v>10371</v>
      </c>
      <c r="I21" s="9"/>
      <c r="J21" s="168"/>
      <c r="K21" s="9" t="s">
        <v>1595</v>
      </c>
      <c r="L21" s="9">
        <v>6</v>
      </c>
      <c r="M21" s="9">
        <v>0.34</v>
      </c>
      <c r="N21" s="9">
        <v>9.9977946347768007E-2</v>
      </c>
      <c r="O21" s="9">
        <v>0.70492902578092498</v>
      </c>
      <c r="P21" s="159"/>
      <c r="Q21" s="159"/>
      <c r="R21" s="159" t="s">
        <v>4553</v>
      </c>
      <c r="S21" s="153" t="s">
        <v>4448</v>
      </c>
      <c r="T21" s="153" t="s">
        <v>4448</v>
      </c>
      <c r="U21" s="153" t="s">
        <v>4448</v>
      </c>
      <c r="V21" s="153" t="s">
        <v>4448</v>
      </c>
      <c r="W21" s="67"/>
      <c r="Y21">
        <v>0.37</v>
      </c>
      <c r="Z21">
        <v>0</v>
      </c>
      <c r="AA21">
        <v>-540.04985010120799</v>
      </c>
      <c r="AB21" t="s">
        <v>14</v>
      </c>
      <c r="AC21" t="s">
        <v>4353</v>
      </c>
      <c r="AD21" s="7" t="s">
        <v>5198</v>
      </c>
      <c r="AE21" s="7" t="s">
        <v>5197</v>
      </c>
      <c r="AF21" t="s">
        <v>10120</v>
      </c>
      <c r="AH21" s="159"/>
      <c r="AI21" t="s">
        <v>4262</v>
      </c>
      <c r="AJ21">
        <v>16</v>
      </c>
      <c r="AK21">
        <v>0.37</v>
      </c>
      <c r="AL21" s="6" t="s">
        <v>137</v>
      </c>
      <c r="AM21" s="6" t="s">
        <v>138</v>
      </c>
      <c r="AN21" s="159"/>
      <c r="AO21" s="159"/>
      <c r="AP21" s="160"/>
      <c r="AQ21" s="154"/>
      <c r="AR21" s="154"/>
      <c r="AS21" s="154"/>
      <c r="AT21" s="177"/>
      <c r="AU21" s="154"/>
    </row>
    <row r="22" spans="1:47">
      <c r="A22" s="9">
        <v>0.49</v>
      </c>
      <c r="B22" s="9">
        <v>0</v>
      </c>
      <c r="C22" s="9">
        <v>-68.442708093674597</v>
      </c>
      <c r="D22" s="9" t="s">
        <v>13</v>
      </c>
      <c r="E22" s="9" t="s">
        <v>1603</v>
      </c>
      <c r="F22" s="72" t="s">
        <v>5195</v>
      </c>
      <c r="G22" s="72" t="s">
        <v>5198</v>
      </c>
      <c r="H22" s="9" t="s">
        <v>10371</v>
      </c>
      <c r="I22" s="9"/>
      <c r="J22" s="168"/>
      <c r="K22" s="9" t="s">
        <v>1595</v>
      </c>
      <c r="L22" s="9">
        <v>6</v>
      </c>
      <c r="M22" s="9">
        <v>0.49</v>
      </c>
      <c r="N22" s="10" t="s">
        <v>1604</v>
      </c>
      <c r="O22" s="10" t="s">
        <v>1605</v>
      </c>
      <c r="P22" s="159"/>
      <c r="Q22" s="159"/>
      <c r="R22" s="159"/>
      <c r="S22" s="154"/>
      <c r="T22" s="154"/>
      <c r="U22" s="154"/>
      <c r="V22" s="154"/>
      <c r="W22" s="67"/>
      <c r="Y22">
        <v>0.53</v>
      </c>
      <c r="Z22">
        <v>0</v>
      </c>
      <c r="AA22">
        <v>-61.028101904642298</v>
      </c>
      <c r="AB22" t="s">
        <v>13</v>
      </c>
      <c r="AC22" t="s">
        <v>4382</v>
      </c>
      <c r="AD22" s="7" t="s">
        <v>5195</v>
      </c>
      <c r="AE22" s="7" t="s">
        <v>5197</v>
      </c>
      <c r="AF22" t="s">
        <v>10254</v>
      </c>
      <c r="AH22" s="159" t="s">
        <v>4903</v>
      </c>
      <c r="AI22" t="s">
        <v>4262</v>
      </c>
      <c r="AJ22">
        <v>6</v>
      </c>
      <c r="AK22">
        <v>0.53</v>
      </c>
      <c r="AL22" s="6" t="s">
        <v>808</v>
      </c>
      <c r="AM22" s="6" t="s">
        <v>809</v>
      </c>
      <c r="AN22" s="159"/>
      <c r="AO22" s="159"/>
      <c r="AP22" s="159" t="s">
        <v>4568</v>
      </c>
      <c r="AQ22" s="153" t="s">
        <v>4448</v>
      </c>
      <c r="AR22" s="153" t="s">
        <v>4448</v>
      </c>
      <c r="AS22" s="153" t="s">
        <v>4448</v>
      </c>
      <c r="AT22" s="176" t="s">
        <v>4448</v>
      </c>
      <c r="AU22" s="153"/>
    </row>
    <row r="23" spans="1:47">
      <c r="A23" s="9">
        <v>0.89</v>
      </c>
      <c r="B23" s="9">
        <v>0</v>
      </c>
      <c r="C23" s="9">
        <v>-410.64370792832898</v>
      </c>
      <c r="D23" s="9" t="s">
        <v>14</v>
      </c>
      <c r="E23" s="9" t="s">
        <v>1603</v>
      </c>
      <c r="F23" s="72" t="s">
        <v>5195</v>
      </c>
      <c r="G23" s="72" t="s">
        <v>5198</v>
      </c>
      <c r="H23" s="9" t="s">
        <v>10371</v>
      </c>
      <c r="I23" s="9"/>
      <c r="J23" s="168"/>
      <c r="K23" s="9" t="s">
        <v>1595</v>
      </c>
      <c r="L23" s="9">
        <v>16</v>
      </c>
      <c r="M23" s="9">
        <v>0.89</v>
      </c>
      <c r="N23" s="10" t="s">
        <v>159</v>
      </c>
      <c r="O23" s="10" t="s">
        <v>160</v>
      </c>
      <c r="P23" s="160"/>
      <c r="Q23" s="160"/>
      <c r="R23" s="159"/>
      <c r="S23" s="154"/>
      <c r="T23" s="154"/>
      <c r="U23" s="154"/>
      <c r="V23" s="154"/>
      <c r="W23" s="67"/>
      <c r="Y23" s="6">
        <v>0.41</v>
      </c>
      <c r="Z23">
        <v>0</v>
      </c>
      <c r="AA23">
        <v>-722.90397129741905</v>
      </c>
      <c r="AB23" t="s">
        <v>14</v>
      </c>
      <c r="AC23" t="s">
        <v>4382</v>
      </c>
      <c r="AD23" s="7" t="s">
        <v>5195</v>
      </c>
      <c r="AE23" s="7" t="s">
        <v>5197</v>
      </c>
      <c r="AF23" t="s">
        <v>10254</v>
      </c>
      <c r="AH23" s="159"/>
      <c r="AI23" t="s">
        <v>4262</v>
      </c>
      <c r="AJ23">
        <v>16</v>
      </c>
      <c r="AK23" s="6" t="s">
        <v>236</v>
      </c>
      <c r="AL23" s="6" t="s">
        <v>237</v>
      </c>
      <c r="AM23">
        <v>0.64453599400862305</v>
      </c>
      <c r="AN23" s="159"/>
      <c r="AO23" s="159"/>
      <c r="AP23" s="160"/>
      <c r="AQ23" s="154"/>
      <c r="AR23" s="154"/>
      <c r="AS23" s="154"/>
      <c r="AT23" s="177"/>
      <c r="AU23" s="154"/>
    </row>
    <row r="24" spans="1:47">
      <c r="A24" s="3"/>
      <c r="B24" s="3"/>
      <c r="C24" s="3"/>
      <c r="D24" s="3"/>
      <c r="E24" s="3"/>
      <c r="F24" s="73"/>
      <c r="G24" s="73"/>
      <c r="H24" s="3"/>
      <c r="I24" s="3"/>
      <c r="J24" s="39"/>
      <c r="K24" s="3"/>
      <c r="L24" s="3"/>
      <c r="M24" s="3"/>
      <c r="N24" s="3"/>
      <c r="O24" s="27"/>
      <c r="P24" s="29"/>
      <c r="Q24" s="37"/>
      <c r="R24" s="3"/>
      <c r="S24" s="3"/>
      <c r="T24" s="3"/>
      <c r="U24" s="3"/>
      <c r="V24" s="8"/>
      <c r="W24" s="8"/>
      <c r="Y24">
        <v>0.44</v>
      </c>
      <c r="Z24">
        <v>0</v>
      </c>
      <c r="AA24">
        <v>-24.572435445358401</v>
      </c>
      <c r="AB24" t="s">
        <v>13</v>
      </c>
      <c r="AC24" t="s">
        <v>4400</v>
      </c>
      <c r="AD24" s="7" t="s">
        <v>5196</v>
      </c>
      <c r="AE24" s="7" t="s">
        <v>5198</v>
      </c>
      <c r="AF24" t="s">
        <v>10037</v>
      </c>
      <c r="AH24" s="159" t="s">
        <v>4904</v>
      </c>
      <c r="AI24" t="s">
        <v>4262</v>
      </c>
      <c r="AJ24">
        <v>5</v>
      </c>
      <c r="AK24">
        <v>0.44</v>
      </c>
      <c r="AL24" s="6" t="s">
        <v>715</v>
      </c>
      <c r="AM24" s="6" t="s">
        <v>716</v>
      </c>
      <c r="AN24" s="159"/>
      <c r="AO24" s="159"/>
      <c r="AP24" s="159" t="s">
        <v>4568</v>
      </c>
      <c r="AQ24" s="153">
        <v>0.91</v>
      </c>
      <c r="AR24" s="153" t="s">
        <v>4448</v>
      </c>
      <c r="AS24" s="153">
        <v>0.88</v>
      </c>
      <c r="AT24" s="176">
        <v>0.68</v>
      </c>
      <c r="AU24" s="153"/>
    </row>
    <row r="25" spans="1:47">
      <c r="A25" s="9">
        <f>1-0.67</f>
        <v>0.32999999999999996</v>
      </c>
      <c r="B25" s="9">
        <v>0</v>
      </c>
      <c r="C25" s="9">
        <v>-89.786382245954698</v>
      </c>
      <c r="D25" s="9" t="s">
        <v>10</v>
      </c>
      <c r="E25" s="9" t="s">
        <v>4351</v>
      </c>
      <c r="F25" s="72" t="s">
        <v>5198</v>
      </c>
      <c r="G25" s="72" t="s">
        <v>5196</v>
      </c>
      <c r="H25" s="9" t="s">
        <v>10259</v>
      </c>
      <c r="I25" s="44" t="s">
        <v>10354</v>
      </c>
      <c r="J25" s="173" t="s">
        <v>4893</v>
      </c>
      <c r="K25" s="9" t="s">
        <v>4262</v>
      </c>
      <c r="L25" s="9">
        <v>5</v>
      </c>
      <c r="M25" s="9">
        <v>0.67</v>
      </c>
      <c r="N25" s="10" t="s">
        <v>845</v>
      </c>
      <c r="O25" s="10" t="s">
        <v>846</v>
      </c>
      <c r="P25" s="158" t="s">
        <v>83</v>
      </c>
      <c r="Q25" s="158">
        <v>8</v>
      </c>
      <c r="R25" s="159" t="s">
        <v>4552</v>
      </c>
      <c r="S25" s="153" t="s">
        <v>4448</v>
      </c>
      <c r="T25" s="153" t="s">
        <v>4448</v>
      </c>
      <c r="U25" s="154" t="s">
        <v>4448</v>
      </c>
      <c r="V25" s="174" t="s">
        <v>4448</v>
      </c>
      <c r="W25" s="153"/>
      <c r="Y25">
        <v>0.38</v>
      </c>
      <c r="Z25">
        <v>0</v>
      </c>
      <c r="AA25">
        <v>-684.70178924212405</v>
      </c>
      <c r="AB25" t="s">
        <v>14</v>
      </c>
      <c r="AC25" t="s">
        <v>4400</v>
      </c>
      <c r="AD25" s="7" t="s">
        <v>5196</v>
      </c>
      <c r="AE25" s="7" t="s">
        <v>5198</v>
      </c>
      <c r="AF25" t="s">
        <v>10037</v>
      </c>
      <c r="AH25" s="160"/>
      <c r="AI25" t="s">
        <v>4262</v>
      </c>
      <c r="AJ25">
        <v>16</v>
      </c>
      <c r="AK25">
        <v>0.38</v>
      </c>
      <c r="AL25" s="6" t="s">
        <v>803</v>
      </c>
      <c r="AM25" s="6" t="s">
        <v>804</v>
      </c>
      <c r="AN25" s="160"/>
      <c r="AO25" s="160"/>
      <c r="AP25" s="160"/>
      <c r="AQ25" s="154"/>
      <c r="AR25" s="154"/>
      <c r="AS25" s="154"/>
      <c r="AT25" s="177"/>
      <c r="AU25" s="154"/>
    </row>
    <row r="26" spans="1:47">
      <c r="A26" s="9">
        <f>1-0.17</f>
        <v>0.83</v>
      </c>
      <c r="B26" s="9">
        <v>0</v>
      </c>
      <c r="C26" s="9">
        <v>-542.01759698772696</v>
      </c>
      <c r="D26" s="9" t="s">
        <v>14</v>
      </c>
      <c r="E26" s="9" t="s">
        <v>4351</v>
      </c>
      <c r="F26" s="72" t="s">
        <v>5198</v>
      </c>
      <c r="G26" s="72" t="s">
        <v>5196</v>
      </c>
      <c r="H26" s="9" t="s">
        <v>10259</v>
      </c>
      <c r="I26" s="44" t="s">
        <v>10354</v>
      </c>
      <c r="J26" s="168"/>
      <c r="K26" s="9" t="s">
        <v>4262</v>
      </c>
      <c r="L26" s="9">
        <v>16</v>
      </c>
      <c r="M26" s="9">
        <v>0.17</v>
      </c>
      <c r="N26" s="9">
        <v>5.6689958584459903E-2</v>
      </c>
      <c r="O26" s="10" t="s">
        <v>179</v>
      </c>
      <c r="P26" s="159"/>
      <c r="Q26" s="159"/>
      <c r="R26" s="160"/>
      <c r="S26" s="154"/>
      <c r="T26" s="154"/>
      <c r="U26" s="154"/>
      <c r="V26" s="177"/>
      <c r="W26" s="154"/>
      <c r="Y26" s="3"/>
      <c r="Z26" s="3"/>
      <c r="AA26" s="3"/>
      <c r="AB26" s="3"/>
      <c r="AC26" s="3"/>
      <c r="AD26" s="73"/>
      <c r="AE26" s="73"/>
      <c r="AF26" s="3"/>
      <c r="AG26" s="3"/>
      <c r="AH26" s="39"/>
      <c r="AI26" s="3"/>
      <c r="AJ26" s="3"/>
      <c r="AK26" s="3"/>
      <c r="AL26" s="3"/>
      <c r="AM26" s="27"/>
      <c r="AN26" s="29"/>
      <c r="AO26" s="37"/>
      <c r="AP26" s="3"/>
      <c r="AQ26" s="3"/>
      <c r="AR26" s="3"/>
      <c r="AS26" s="8"/>
      <c r="AT26" s="8"/>
      <c r="AU26" s="8"/>
    </row>
    <row r="27" spans="1:47">
      <c r="A27">
        <f>1-0.51</f>
        <v>0.49</v>
      </c>
      <c r="B27">
        <v>0</v>
      </c>
      <c r="C27">
        <v>-177.24293006843499</v>
      </c>
      <c r="D27" t="s">
        <v>10</v>
      </c>
      <c r="E27" t="s">
        <v>4291</v>
      </c>
      <c r="F27" s="7" t="s">
        <v>5197</v>
      </c>
      <c r="G27" s="7" t="s">
        <v>5195</v>
      </c>
      <c r="H27" t="s">
        <v>10059</v>
      </c>
      <c r="I27" s="18" t="s">
        <v>10354</v>
      </c>
      <c r="J27" s="225" t="s">
        <v>4894</v>
      </c>
      <c r="K27" t="s">
        <v>4262</v>
      </c>
      <c r="L27">
        <v>7</v>
      </c>
      <c r="M27">
        <v>0.51</v>
      </c>
      <c r="N27" s="6" t="s">
        <v>1469</v>
      </c>
      <c r="O27" s="6" t="s">
        <v>1470</v>
      </c>
      <c r="P27" s="159"/>
      <c r="Q27" s="159"/>
      <c r="R27" s="159" t="s">
        <v>4568</v>
      </c>
      <c r="S27" s="153" t="s">
        <v>4448</v>
      </c>
      <c r="T27" s="153" t="s">
        <v>4448</v>
      </c>
      <c r="U27" s="153" t="s">
        <v>4448</v>
      </c>
      <c r="V27" s="176" t="s">
        <v>4448</v>
      </c>
      <c r="W27" s="153"/>
      <c r="Y27" s="9">
        <v>0.18</v>
      </c>
      <c r="Z27" s="9">
        <v>0</v>
      </c>
      <c r="AA27" s="9">
        <v>-78.186146800463405</v>
      </c>
      <c r="AB27" s="9" t="s">
        <v>10</v>
      </c>
      <c r="AC27" s="9" t="s">
        <v>4282</v>
      </c>
      <c r="AD27" s="72" t="s">
        <v>5195</v>
      </c>
      <c r="AE27" s="72" t="s">
        <v>5198</v>
      </c>
      <c r="AF27" s="9" t="s">
        <v>10263</v>
      </c>
      <c r="AG27" s="9"/>
      <c r="AH27" s="168" t="s">
        <v>4906</v>
      </c>
      <c r="AI27" s="9" t="s">
        <v>4262</v>
      </c>
      <c r="AJ27" s="9">
        <v>5</v>
      </c>
      <c r="AK27" s="9">
        <v>0.18</v>
      </c>
      <c r="AL27" s="10" t="s">
        <v>400</v>
      </c>
      <c r="AM27" s="10" t="s">
        <v>401</v>
      </c>
      <c r="AN27" s="158" t="s">
        <v>88</v>
      </c>
      <c r="AO27" s="158">
        <v>6</v>
      </c>
      <c r="AP27" s="159" t="s">
        <v>4537</v>
      </c>
      <c r="AQ27" s="153" t="s">
        <v>4448</v>
      </c>
      <c r="AR27" s="153" t="s">
        <v>4448</v>
      </c>
      <c r="AS27" s="153" t="s">
        <v>4448</v>
      </c>
      <c r="AT27" s="176" t="s">
        <v>4448</v>
      </c>
      <c r="AU27" s="153"/>
    </row>
    <row r="28" spans="1:47">
      <c r="A28">
        <f>1-0.07</f>
        <v>0.92999999999999994</v>
      </c>
      <c r="B28">
        <v>0</v>
      </c>
      <c r="C28">
        <v>-270.65249431213903</v>
      </c>
      <c r="D28" t="s">
        <v>14</v>
      </c>
      <c r="E28" t="s">
        <v>4291</v>
      </c>
      <c r="F28" s="7" t="s">
        <v>5197</v>
      </c>
      <c r="G28" s="7" t="s">
        <v>5195</v>
      </c>
      <c r="H28" t="s">
        <v>10059</v>
      </c>
      <c r="I28" s="18" t="s">
        <v>10354</v>
      </c>
      <c r="J28" s="226"/>
      <c r="K28" t="s">
        <v>4262</v>
      </c>
      <c r="L28">
        <v>16</v>
      </c>
      <c r="M28">
        <v>7.0000000000000007E-2</v>
      </c>
      <c r="N28" s="6" t="s">
        <v>177</v>
      </c>
      <c r="O28">
        <v>0.29301767695622299</v>
      </c>
      <c r="P28" s="159"/>
      <c r="Q28" s="159"/>
      <c r="R28" s="160"/>
      <c r="S28" s="154"/>
      <c r="T28" s="154"/>
      <c r="U28" s="154"/>
      <c r="V28" s="177"/>
      <c r="W28" s="154"/>
      <c r="Y28" s="9">
        <v>0</v>
      </c>
      <c r="Z28" s="9">
        <v>0</v>
      </c>
      <c r="AA28" s="9">
        <v>-24.201440415178901</v>
      </c>
      <c r="AB28" s="9" t="s">
        <v>13</v>
      </c>
      <c r="AC28" s="9" t="s">
        <v>4282</v>
      </c>
      <c r="AD28" s="72" t="s">
        <v>5195</v>
      </c>
      <c r="AE28" s="72" t="s">
        <v>5198</v>
      </c>
      <c r="AF28" s="9" t="s">
        <v>10263</v>
      </c>
      <c r="AG28" s="9"/>
      <c r="AH28" s="168"/>
      <c r="AI28" s="9" t="s">
        <v>4262</v>
      </c>
      <c r="AJ28" s="9">
        <v>6</v>
      </c>
      <c r="AK28" s="9">
        <v>0</v>
      </c>
      <c r="AL28" s="9">
        <v>0</v>
      </c>
      <c r="AM28" s="10" t="s">
        <v>109</v>
      </c>
      <c r="AN28" s="159"/>
      <c r="AO28" s="159"/>
      <c r="AP28" s="159"/>
      <c r="AQ28" s="154"/>
      <c r="AR28" s="154"/>
      <c r="AS28" s="154"/>
      <c r="AT28" s="174"/>
      <c r="AU28" s="154"/>
    </row>
    <row r="29" spans="1:47">
      <c r="A29">
        <v>0.13</v>
      </c>
      <c r="B29">
        <v>0</v>
      </c>
      <c r="C29">
        <v>-14.844427649355399</v>
      </c>
      <c r="D29" t="s">
        <v>10</v>
      </c>
      <c r="E29" t="s">
        <v>4266</v>
      </c>
      <c r="F29" s="7" t="s">
        <v>5197</v>
      </c>
      <c r="G29" s="7" t="s">
        <v>5198</v>
      </c>
      <c r="H29" t="s">
        <v>10251</v>
      </c>
      <c r="J29" s="158" t="s">
        <v>4879</v>
      </c>
      <c r="K29" t="s">
        <v>4262</v>
      </c>
      <c r="L29">
        <v>5</v>
      </c>
      <c r="M29">
        <v>0.13</v>
      </c>
      <c r="N29" s="6" t="s">
        <v>828</v>
      </c>
      <c r="O29" s="6" t="s">
        <v>829</v>
      </c>
      <c r="P29" s="159"/>
      <c r="Q29" s="159"/>
      <c r="R29" s="159" t="s">
        <v>4568</v>
      </c>
      <c r="S29" s="159" t="s">
        <v>4448</v>
      </c>
      <c r="T29" s="159" t="s">
        <v>4448</v>
      </c>
      <c r="U29" s="159" t="s">
        <v>4448</v>
      </c>
      <c r="V29" s="159" t="s">
        <v>4448</v>
      </c>
      <c r="W29" s="159"/>
      <c r="Y29" s="9">
        <v>0.68</v>
      </c>
      <c r="Z29" s="9">
        <v>0</v>
      </c>
      <c r="AA29" s="9">
        <v>-832.02038855565502</v>
      </c>
      <c r="AB29" s="9" t="s">
        <v>14</v>
      </c>
      <c r="AC29" s="9" t="s">
        <v>4282</v>
      </c>
      <c r="AD29" s="72" t="s">
        <v>5195</v>
      </c>
      <c r="AE29" s="72" t="s">
        <v>5198</v>
      </c>
      <c r="AF29" s="9" t="s">
        <v>10263</v>
      </c>
      <c r="AG29" s="9"/>
      <c r="AH29" s="168"/>
      <c r="AI29" s="9" t="s">
        <v>4262</v>
      </c>
      <c r="AJ29" s="9">
        <v>16</v>
      </c>
      <c r="AK29" s="9">
        <v>0.68</v>
      </c>
      <c r="AL29" s="10" t="s">
        <v>106</v>
      </c>
      <c r="AM29" s="10" t="s">
        <v>107</v>
      </c>
      <c r="AN29" s="159"/>
      <c r="AO29" s="159"/>
      <c r="AP29" s="159"/>
      <c r="AQ29" s="154"/>
      <c r="AR29" s="154"/>
      <c r="AS29" s="154"/>
      <c r="AT29" s="177"/>
      <c r="AU29" s="154"/>
    </row>
    <row r="30" spans="1:47">
      <c r="A30" s="6">
        <v>0.41</v>
      </c>
      <c r="B30">
        <v>0</v>
      </c>
      <c r="C30">
        <v>-745.03975872741705</v>
      </c>
      <c r="D30" t="s">
        <v>14</v>
      </c>
      <c r="E30" t="s">
        <v>4266</v>
      </c>
      <c r="F30" s="7" t="s">
        <v>5197</v>
      </c>
      <c r="G30" s="7" t="s">
        <v>5198</v>
      </c>
      <c r="H30" t="s">
        <v>10251</v>
      </c>
      <c r="J30" s="159"/>
      <c r="K30" t="s">
        <v>4262</v>
      </c>
      <c r="L30">
        <v>16</v>
      </c>
      <c r="M30" s="6" t="s">
        <v>236</v>
      </c>
      <c r="N30" s="6" t="s">
        <v>237</v>
      </c>
      <c r="O30">
        <v>0.64453599400862305</v>
      </c>
      <c r="P30" s="159"/>
      <c r="Q30" s="159"/>
      <c r="R30" s="160"/>
      <c r="S30" s="160"/>
      <c r="T30" s="160"/>
      <c r="U30" s="160"/>
      <c r="V30" s="160"/>
      <c r="W30" s="160"/>
      <c r="Y30" s="9">
        <v>0.14000000000000001</v>
      </c>
      <c r="Z30" s="9">
        <v>0</v>
      </c>
      <c r="AA30" s="9">
        <v>-53.3468663244034</v>
      </c>
      <c r="AB30" s="9" t="s">
        <v>10</v>
      </c>
      <c r="AC30" s="9" t="s">
        <v>4302</v>
      </c>
      <c r="AD30" s="72" t="s">
        <v>5198</v>
      </c>
      <c r="AE30" s="72" t="s">
        <v>5196</v>
      </c>
      <c r="AF30" s="9" t="s">
        <v>10120</v>
      </c>
      <c r="AG30" s="9"/>
      <c r="AH30" s="168" t="s">
        <v>4908</v>
      </c>
      <c r="AI30" s="9" t="s">
        <v>4262</v>
      </c>
      <c r="AJ30" s="9">
        <v>5</v>
      </c>
      <c r="AK30" s="9">
        <v>0.14000000000000001</v>
      </c>
      <c r="AL30" s="10" t="s">
        <v>209</v>
      </c>
      <c r="AM30" s="10" t="s">
        <v>210</v>
      </c>
      <c r="AN30" s="159"/>
      <c r="AO30" s="159"/>
      <c r="AP30" s="159" t="s">
        <v>4537</v>
      </c>
      <c r="AQ30" s="153" t="s">
        <v>4448</v>
      </c>
      <c r="AR30" s="153" t="s">
        <v>4448</v>
      </c>
      <c r="AS30" s="153">
        <v>0</v>
      </c>
      <c r="AT30" s="176">
        <v>0.09</v>
      </c>
      <c r="AU30" s="153"/>
    </row>
    <row r="31" spans="1:47">
      <c r="A31">
        <v>0.26</v>
      </c>
      <c r="B31">
        <v>0</v>
      </c>
      <c r="C31">
        <v>-63.5774191051662</v>
      </c>
      <c r="D31" t="s">
        <v>10</v>
      </c>
      <c r="E31" t="s">
        <v>4289</v>
      </c>
      <c r="F31" s="7" t="s">
        <v>5195</v>
      </c>
      <c r="G31" s="7" t="s">
        <v>5198</v>
      </c>
      <c r="H31" t="s">
        <v>10253</v>
      </c>
      <c r="J31" s="159" t="s">
        <v>4881</v>
      </c>
      <c r="K31" t="s">
        <v>4262</v>
      </c>
      <c r="L31">
        <v>5</v>
      </c>
      <c r="M31">
        <v>0.26</v>
      </c>
      <c r="N31">
        <v>5.6919537459588401E-2</v>
      </c>
      <c r="O31" s="6" t="s">
        <v>615</v>
      </c>
      <c r="P31" s="159"/>
      <c r="Q31" s="159"/>
      <c r="R31" s="159" t="s">
        <v>4568</v>
      </c>
      <c r="S31" s="159" t="s">
        <v>4448</v>
      </c>
      <c r="T31" s="159" t="s">
        <v>4448</v>
      </c>
      <c r="U31" s="159" t="s">
        <v>4448</v>
      </c>
      <c r="V31" s="159" t="s">
        <v>4448</v>
      </c>
      <c r="W31" s="159"/>
      <c r="Y31" s="9">
        <v>0.01</v>
      </c>
      <c r="Z31" s="9">
        <v>0</v>
      </c>
      <c r="AA31" s="9">
        <v>-28.593277069386701</v>
      </c>
      <c r="AB31" s="9" t="s">
        <v>13</v>
      </c>
      <c r="AC31" s="9" t="s">
        <v>4302</v>
      </c>
      <c r="AD31" s="72" t="s">
        <v>5198</v>
      </c>
      <c r="AE31" s="72" t="s">
        <v>5196</v>
      </c>
      <c r="AF31" s="9" t="s">
        <v>10120</v>
      </c>
      <c r="AG31" s="9"/>
      <c r="AH31" s="168"/>
      <c r="AI31" s="9" t="s">
        <v>4262</v>
      </c>
      <c r="AJ31" s="9">
        <v>6</v>
      </c>
      <c r="AK31" s="9">
        <v>0.01</v>
      </c>
      <c r="AL31" s="10" t="s">
        <v>185</v>
      </c>
      <c r="AM31" s="10" t="s">
        <v>186</v>
      </c>
      <c r="AN31" s="159"/>
      <c r="AO31" s="159"/>
      <c r="AP31" s="159"/>
      <c r="AQ31" s="154"/>
      <c r="AR31" s="154"/>
      <c r="AS31" s="154"/>
      <c r="AT31" s="174"/>
      <c r="AU31" s="154"/>
    </row>
    <row r="32" spans="1:47">
      <c r="A32">
        <v>0.45</v>
      </c>
      <c r="B32">
        <v>0</v>
      </c>
      <c r="C32">
        <v>-697.18479085740205</v>
      </c>
      <c r="D32" t="s">
        <v>14</v>
      </c>
      <c r="E32" t="s">
        <v>4289</v>
      </c>
      <c r="F32" s="7" t="s">
        <v>5195</v>
      </c>
      <c r="G32" s="7" t="s">
        <v>5198</v>
      </c>
      <c r="H32" t="s">
        <v>10253</v>
      </c>
      <c r="J32" s="159"/>
      <c r="K32" t="s">
        <v>4262</v>
      </c>
      <c r="L32">
        <v>16</v>
      </c>
      <c r="M32">
        <v>0.45</v>
      </c>
      <c r="N32" s="6" t="s">
        <v>233</v>
      </c>
      <c r="O32" s="6" t="s">
        <v>234</v>
      </c>
      <c r="P32" s="159"/>
      <c r="Q32" s="159"/>
      <c r="R32" s="160"/>
      <c r="S32" s="160"/>
      <c r="T32" s="160"/>
      <c r="U32" s="160"/>
      <c r="V32" s="160"/>
      <c r="W32" s="160"/>
      <c r="Y32" s="9">
        <v>0.56000000000000005</v>
      </c>
      <c r="Z32" s="9">
        <v>0</v>
      </c>
      <c r="AA32" s="9">
        <v>-893.12391562105995</v>
      </c>
      <c r="AB32" s="9" t="s">
        <v>14</v>
      </c>
      <c r="AC32" s="9" t="s">
        <v>4302</v>
      </c>
      <c r="AD32" s="72" t="s">
        <v>5198</v>
      </c>
      <c r="AE32" s="72" t="s">
        <v>5196</v>
      </c>
      <c r="AF32" s="9" t="s">
        <v>10120</v>
      </c>
      <c r="AG32" s="9"/>
      <c r="AH32" s="168"/>
      <c r="AI32" s="9" t="s">
        <v>4262</v>
      </c>
      <c r="AJ32" s="9">
        <v>16</v>
      </c>
      <c r="AK32" s="9">
        <v>0.56000000000000005</v>
      </c>
      <c r="AL32" s="10" t="s">
        <v>225</v>
      </c>
      <c r="AM32" s="9">
        <v>0.76710682244145301</v>
      </c>
      <c r="AN32" s="159"/>
      <c r="AO32" s="159"/>
      <c r="AP32" s="159"/>
      <c r="AQ32" s="154"/>
      <c r="AR32" s="154"/>
      <c r="AS32" s="154"/>
      <c r="AT32" s="177"/>
      <c r="AU32" s="154"/>
    </row>
    <row r="33" spans="1:55">
      <c r="A33">
        <v>0.3</v>
      </c>
      <c r="B33">
        <v>0</v>
      </c>
      <c r="C33">
        <v>-93.274898200225294</v>
      </c>
      <c r="D33" t="s">
        <v>10</v>
      </c>
      <c r="E33" t="s">
        <v>4341</v>
      </c>
      <c r="F33" s="7" t="s">
        <v>5195</v>
      </c>
      <c r="G33" s="7" t="s">
        <v>5198</v>
      </c>
      <c r="H33" t="s">
        <v>10254</v>
      </c>
      <c r="J33" s="159" t="s">
        <v>4882</v>
      </c>
      <c r="K33" t="s">
        <v>4262</v>
      </c>
      <c r="L33">
        <v>6</v>
      </c>
      <c r="M33">
        <v>0.3</v>
      </c>
      <c r="N33">
        <v>8.1309996308552193E-2</v>
      </c>
      <c r="O33">
        <v>0.67482371885231396</v>
      </c>
      <c r="P33" s="159"/>
      <c r="Q33" s="159"/>
      <c r="R33" s="159" t="s">
        <v>4568</v>
      </c>
      <c r="S33" s="159">
        <v>0.18</v>
      </c>
      <c r="T33" s="159">
        <v>7.0000000000000007E-2</v>
      </c>
      <c r="U33" s="159">
        <v>0.2</v>
      </c>
      <c r="V33" s="159" t="s">
        <v>4448</v>
      </c>
      <c r="W33" s="159"/>
      <c r="Y33" s="9">
        <v>0.25</v>
      </c>
      <c r="Z33" s="9">
        <v>0</v>
      </c>
      <c r="AA33" s="9">
        <v>-142.740224701171</v>
      </c>
      <c r="AB33" s="9" t="s">
        <v>10</v>
      </c>
      <c r="AC33" s="9" t="s">
        <v>4349</v>
      </c>
      <c r="AD33" s="72" t="s">
        <v>5195</v>
      </c>
      <c r="AE33" s="72" t="s">
        <v>5197</v>
      </c>
      <c r="AF33" s="9" t="s">
        <v>10265</v>
      </c>
      <c r="AG33" s="9"/>
      <c r="AH33" s="168" t="s">
        <v>4909</v>
      </c>
      <c r="AI33" s="9" t="s">
        <v>4262</v>
      </c>
      <c r="AJ33" s="9">
        <v>7</v>
      </c>
      <c r="AK33" s="9">
        <v>0.25</v>
      </c>
      <c r="AL33" s="9">
        <v>6.6031998510680798E-2</v>
      </c>
      <c r="AM33" s="10" t="s">
        <v>786</v>
      </c>
      <c r="AN33" s="159"/>
      <c r="AO33" s="159"/>
      <c r="AP33" s="159" t="s">
        <v>4537</v>
      </c>
      <c r="AQ33" s="153">
        <v>0.38</v>
      </c>
      <c r="AR33" s="153">
        <v>0</v>
      </c>
      <c r="AS33" s="153">
        <v>0</v>
      </c>
      <c r="AT33" s="176">
        <v>0.16</v>
      </c>
      <c r="AU33" s="153"/>
    </row>
    <row r="34" spans="1:55">
      <c r="A34" s="6">
        <v>0.56999999999999995</v>
      </c>
      <c r="B34">
        <v>0</v>
      </c>
      <c r="C34">
        <v>-781.21296390135899</v>
      </c>
      <c r="D34" t="s">
        <v>14</v>
      </c>
      <c r="E34" t="s">
        <v>4341</v>
      </c>
      <c r="F34" s="7" t="s">
        <v>5195</v>
      </c>
      <c r="G34" s="7" t="s">
        <v>5198</v>
      </c>
      <c r="H34" t="s">
        <v>10254</v>
      </c>
      <c r="J34" s="159"/>
      <c r="K34" t="s">
        <v>4262</v>
      </c>
      <c r="L34">
        <v>16</v>
      </c>
      <c r="M34" s="6" t="s">
        <v>573</v>
      </c>
      <c r="N34" s="6" t="s">
        <v>575</v>
      </c>
      <c r="O34" s="6" t="s">
        <v>576</v>
      </c>
      <c r="P34" s="159"/>
      <c r="Q34" s="159"/>
      <c r="R34" s="160"/>
      <c r="S34" s="160"/>
      <c r="T34" s="160"/>
      <c r="U34" s="160"/>
      <c r="V34" s="160"/>
      <c r="W34" s="160"/>
      <c r="Y34" s="9">
        <v>0.04</v>
      </c>
      <c r="Z34" s="9">
        <v>0</v>
      </c>
      <c r="AA34" s="9">
        <v>-40.453855139022899</v>
      </c>
      <c r="AB34" s="9" t="s">
        <v>13</v>
      </c>
      <c r="AC34" s="9" t="s">
        <v>4349</v>
      </c>
      <c r="AD34" s="72" t="s">
        <v>5195</v>
      </c>
      <c r="AE34" s="72" t="s">
        <v>5197</v>
      </c>
      <c r="AF34" s="9" t="s">
        <v>10265</v>
      </c>
      <c r="AG34" s="9"/>
      <c r="AH34" s="168"/>
      <c r="AI34" s="9" t="s">
        <v>4262</v>
      </c>
      <c r="AJ34" s="9">
        <v>5</v>
      </c>
      <c r="AK34" s="9">
        <v>0.04</v>
      </c>
      <c r="AL34" s="9">
        <v>1.89361819909976E-3</v>
      </c>
      <c r="AM34" s="10" t="s">
        <v>270</v>
      </c>
      <c r="AN34" s="159"/>
      <c r="AO34" s="159"/>
      <c r="AP34" s="159"/>
      <c r="AQ34" s="154"/>
      <c r="AR34" s="154"/>
      <c r="AS34" s="154"/>
      <c r="AT34" s="174"/>
      <c r="AU34" s="154"/>
    </row>
    <row r="35" spans="1:55">
      <c r="A35" s="9">
        <v>7.0000000000000007E-2</v>
      </c>
      <c r="B35" s="9">
        <v>0</v>
      </c>
      <c r="C35" s="9">
        <v>-23.815119273143502</v>
      </c>
      <c r="D35" s="9" t="s">
        <v>10</v>
      </c>
      <c r="E35" s="9" t="s">
        <v>4379</v>
      </c>
      <c r="F35" s="72" t="s">
        <v>5195</v>
      </c>
      <c r="G35" s="72" t="s">
        <v>5197</v>
      </c>
      <c r="H35" s="9" t="s">
        <v>10255</v>
      </c>
      <c r="I35" s="9"/>
      <c r="J35" s="168" t="s">
        <v>4883</v>
      </c>
      <c r="K35" s="9" t="s">
        <v>4262</v>
      </c>
      <c r="L35" s="9">
        <v>5</v>
      </c>
      <c r="M35" s="9">
        <v>7.0000000000000007E-2</v>
      </c>
      <c r="N35" s="9">
        <v>5.4526237774235398E-3</v>
      </c>
      <c r="O35" s="10" t="s">
        <v>389</v>
      </c>
      <c r="P35" s="159"/>
      <c r="Q35" s="159"/>
      <c r="R35" s="159" t="s">
        <v>4552</v>
      </c>
      <c r="S35" s="159" t="s">
        <v>4448</v>
      </c>
      <c r="T35" s="159" t="s">
        <v>4448</v>
      </c>
      <c r="U35" s="159" t="s">
        <v>4448</v>
      </c>
      <c r="V35" s="159" t="s">
        <v>4448</v>
      </c>
      <c r="W35" s="159"/>
      <c r="Y35" s="10">
        <v>0.41</v>
      </c>
      <c r="Z35" s="9">
        <v>0</v>
      </c>
      <c r="AA35" s="9">
        <v>-746.66294171152094</v>
      </c>
      <c r="AB35" s="9" t="s">
        <v>14</v>
      </c>
      <c r="AC35" s="9" t="s">
        <v>4349</v>
      </c>
      <c r="AD35" s="72" t="s">
        <v>5195</v>
      </c>
      <c r="AE35" s="72" t="s">
        <v>5197</v>
      </c>
      <c r="AF35" s="9" t="s">
        <v>10265</v>
      </c>
      <c r="AG35" s="9"/>
      <c r="AH35" s="168"/>
      <c r="AI35" s="9" t="s">
        <v>4262</v>
      </c>
      <c r="AJ35" s="9">
        <v>16</v>
      </c>
      <c r="AK35" s="10" t="s">
        <v>236</v>
      </c>
      <c r="AL35" s="10" t="s">
        <v>237</v>
      </c>
      <c r="AM35" s="9">
        <v>0.64453599400862305</v>
      </c>
      <c r="AN35" s="159"/>
      <c r="AO35" s="159"/>
      <c r="AP35" s="159"/>
      <c r="AQ35" s="154"/>
      <c r="AR35" s="154"/>
      <c r="AS35" s="154"/>
      <c r="AT35" s="177"/>
      <c r="AU35" s="154"/>
    </row>
    <row r="36" spans="1:55">
      <c r="A36" s="9">
        <v>0.76</v>
      </c>
      <c r="B36" s="9">
        <v>0</v>
      </c>
      <c r="C36" s="9">
        <v>-691.77974451400098</v>
      </c>
      <c r="D36" s="9" t="s">
        <v>14</v>
      </c>
      <c r="E36" s="9" t="s">
        <v>4379</v>
      </c>
      <c r="F36" s="72" t="s">
        <v>5195</v>
      </c>
      <c r="G36" s="72" t="s">
        <v>5197</v>
      </c>
      <c r="H36" s="9" t="s">
        <v>10255</v>
      </c>
      <c r="I36" s="9"/>
      <c r="J36" s="168"/>
      <c r="K36" s="9" t="s">
        <v>4262</v>
      </c>
      <c r="L36" s="9">
        <v>16</v>
      </c>
      <c r="M36" s="9">
        <v>0.76</v>
      </c>
      <c r="N36" s="10" t="s">
        <v>544</v>
      </c>
      <c r="O36" s="10" t="s">
        <v>545</v>
      </c>
      <c r="P36" s="159"/>
      <c r="Q36" s="159"/>
      <c r="R36" s="160"/>
      <c r="S36" s="160"/>
      <c r="T36" s="160"/>
      <c r="U36" s="160"/>
      <c r="V36" s="160"/>
      <c r="W36" s="160"/>
      <c r="Y36">
        <v>0.28999999999999998</v>
      </c>
      <c r="Z36">
        <v>0</v>
      </c>
      <c r="AA36">
        <v>-103.81366584946301</v>
      </c>
      <c r="AB36" t="s">
        <v>10</v>
      </c>
      <c r="AC36" t="s">
        <v>4354</v>
      </c>
      <c r="AD36" s="7" t="s">
        <v>5195</v>
      </c>
      <c r="AE36" s="7" t="s">
        <v>5197</v>
      </c>
      <c r="AF36" t="s">
        <v>10120</v>
      </c>
      <c r="AH36" s="159" t="s">
        <v>4910</v>
      </c>
      <c r="AI36" t="s">
        <v>4262</v>
      </c>
      <c r="AJ36">
        <v>7</v>
      </c>
      <c r="AK36">
        <v>0.28999999999999998</v>
      </c>
      <c r="AL36">
        <v>8.4242665817603105E-2</v>
      </c>
      <c r="AM36" s="6" t="s">
        <v>1881</v>
      </c>
      <c r="AN36" s="159"/>
      <c r="AO36" s="159"/>
      <c r="AP36" s="159" t="s">
        <v>4568</v>
      </c>
      <c r="AQ36" s="153">
        <v>0.26</v>
      </c>
      <c r="AR36" s="153">
        <v>0.17</v>
      </c>
      <c r="AS36" s="153">
        <v>0.22</v>
      </c>
      <c r="AT36" s="176">
        <v>0.04</v>
      </c>
      <c r="AU36" s="153"/>
    </row>
    <row r="37" spans="1:55">
      <c r="A37">
        <v>0.34</v>
      </c>
      <c r="B37">
        <v>0</v>
      </c>
      <c r="C37">
        <v>-116.644192774118</v>
      </c>
      <c r="D37" t="s">
        <v>10</v>
      </c>
      <c r="E37" t="s">
        <v>4405</v>
      </c>
      <c r="F37" s="7" t="s">
        <v>5197</v>
      </c>
      <c r="G37" s="7" t="s">
        <v>5198</v>
      </c>
      <c r="H37" t="s">
        <v>10120</v>
      </c>
      <c r="J37" s="159" t="s">
        <v>4884</v>
      </c>
      <c r="K37" t="s">
        <v>4262</v>
      </c>
      <c r="L37">
        <v>7</v>
      </c>
      <c r="M37">
        <v>0.34</v>
      </c>
      <c r="N37">
        <v>0.109071884469361</v>
      </c>
      <c r="O37" s="6" t="s">
        <v>3784</v>
      </c>
      <c r="P37" s="159"/>
      <c r="Q37" s="159"/>
      <c r="R37" s="159" t="s">
        <v>4568</v>
      </c>
      <c r="S37" s="159" t="s">
        <v>4448</v>
      </c>
      <c r="T37" s="159" t="s">
        <v>4448</v>
      </c>
      <c r="U37" s="159" t="s">
        <v>4448</v>
      </c>
      <c r="V37" s="159" t="s">
        <v>4448</v>
      </c>
      <c r="W37" s="159"/>
      <c r="Y37">
        <v>0.21</v>
      </c>
      <c r="Z37">
        <v>0</v>
      </c>
      <c r="AA37">
        <v>-65.183561504663899</v>
      </c>
      <c r="AB37" t="s">
        <v>13</v>
      </c>
      <c r="AC37" t="s">
        <v>4354</v>
      </c>
      <c r="AD37" s="7" t="s">
        <v>5195</v>
      </c>
      <c r="AE37" s="7" t="s">
        <v>5197</v>
      </c>
      <c r="AF37" t="s">
        <v>10120</v>
      </c>
      <c r="AH37" s="159"/>
      <c r="AI37" t="s">
        <v>4262</v>
      </c>
      <c r="AJ37">
        <v>6</v>
      </c>
      <c r="AK37">
        <v>0.21</v>
      </c>
      <c r="AL37">
        <v>4.4683018563598499E-2</v>
      </c>
      <c r="AM37" s="6" t="s">
        <v>3602</v>
      </c>
      <c r="AN37" s="159"/>
      <c r="AO37" s="159"/>
      <c r="AP37" s="159"/>
      <c r="AQ37" s="154"/>
      <c r="AR37" s="154"/>
      <c r="AS37" s="154"/>
      <c r="AT37" s="174"/>
      <c r="AU37" s="154"/>
    </row>
    <row r="38" spans="1:55">
      <c r="A38" s="6">
        <v>0.47</v>
      </c>
      <c r="B38">
        <v>0</v>
      </c>
      <c r="C38">
        <v>-661.11549150025803</v>
      </c>
      <c r="D38" t="s">
        <v>14</v>
      </c>
      <c r="E38" t="s">
        <v>4405</v>
      </c>
      <c r="F38" s="7" t="s">
        <v>5197</v>
      </c>
      <c r="G38" s="7" t="s">
        <v>5198</v>
      </c>
      <c r="H38" t="s">
        <v>10120</v>
      </c>
      <c r="J38" s="159"/>
      <c r="K38" t="s">
        <v>4262</v>
      </c>
      <c r="L38">
        <v>16</v>
      </c>
      <c r="M38" s="6" t="s">
        <v>472</v>
      </c>
      <c r="N38" s="6" t="s">
        <v>474</v>
      </c>
      <c r="O38" s="6" t="s">
        <v>475</v>
      </c>
      <c r="P38" s="159"/>
      <c r="Q38" s="159"/>
      <c r="R38" s="160"/>
      <c r="S38" s="160"/>
      <c r="T38" s="160"/>
      <c r="U38" s="160"/>
      <c r="V38" s="160"/>
      <c r="W38" s="160"/>
      <c r="Y38" s="6">
        <v>0.56999999999999995</v>
      </c>
      <c r="Z38">
        <v>0</v>
      </c>
      <c r="AA38">
        <v>-587.34400817322796</v>
      </c>
      <c r="AB38" t="s">
        <v>14</v>
      </c>
      <c r="AC38" t="s">
        <v>4354</v>
      </c>
      <c r="AD38" s="7" t="s">
        <v>5195</v>
      </c>
      <c r="AE38" s="7" t="s">
        <v>5197</v>
      </c>
      <c r="AF38" t="s">
        <v>10120</v>
      </c>
      <c r="AH38" s="159"/>
      <c r="AI38" t="s">
        <v>4262</v>
      </c>
      <c r="AJ38">
        <v>16</v>
      </c>
      <c r="AK38" s="6" t="s">
        <v>573</v>
      </c>
      <c r="AL38" s="6" t="s">
        <v>575</v>
      </c>
      <c r="AM38" s="6" t="s">
        <v>576</v>
      </c>
      <c r="AN38" s="159"/>
      <c r="AO38" s="159"/>
      <c r="AP38" s="160"/>
      <c r="AQ38" s="154"/>
      <c r="AR38" s="154"/>
      <c r="AS38" s="154"/>
      <c r="AT38" s="177"/>
      <c r="AU38" s="154"/>
    </row>
    <row r="39" spans="1:55">
      <c r="A39">
        <v>0.27</v>
      </c>
      <c r="B39">
        <v>0</v>
      </c>
      <c r="C39">
        <v>-99.982826241360598</v>
      </c>
      <c r="D39" t="s">
        <v>10</v>
      </c>
      <c r="E39" t="s">
        <v>4417</v>
      </c>
      <c r="F39" s="7" t="s">
        <v>5196</v>
      </c>
      <c r="G39" s="7" t="s">
        <v>10358</v>
      </c>
      <c r="H39" t="s">
        <v>10120</v>
      </c>
      <c r="J39" s="159" t="s">
        <v>4885</v>
      </c>
      <c r="K39" t="s">
        <v>4262</v>
      </c>
      <c r="L39">
        <v>5</v>
      </c>
      <c r="M39">
        <v>0.27</v>
      </c>
      <c r="N39">
        <v>6.0701776889939399E-2</v>
      </c>
      <c r="O39">
        <v>0.67916015691032094</v>
      </c>
      <c r="P39" s="159"/>
      <c r="Q39" s="159"/>
      <c r="R39" s="159" t="s">
        <v>4568</v>
      </c>
      <c r="S39" s="159" t="s">
        <v>4448</v>
      </c>
      <c r="T39" s="159" t="s">
        <v>4448</v>
      </c>
      <c r="U39" s="159">
        <v>0.28000000000000003</v>
      </c>
      <c r="V39" s="159" t="s">
        <v>4448</v>
      </c>
      <c r="W39" s="159"/>
      <c r="Y39" s="10">
        <v>0.7</v>
      </c>
      <c r="Z39" s="9">
        <v>0</v>
      </c>
      <c r="AA39" s="9">
        <v>-77.854310038143495</v>
      </c>
      <c r="AB39" s="9" t="s">
        <v>10</v>
      </c>
      <c r="AC39" s="9" t="s">
        <v>4378</v>
      </c>
      <c r="AD39" s="72" t="s">
        <v>5195</v>
      </c>
      <c r="AE39" s="72" t="s">
        <v>5197</v>
      </c>
      <c r="AF39" s="9" t="s">
        <v>9967</v>
      </c>
      <c r="AG39" s="9"/>
      <c r="AH39" s="168" t="s">
        <v>4911</v>
      </c>
      <c r="AI39" s="9" t="s">
        <v>4262</v>
      </c>
      <c r="AJ39" s="9">
        <v>6</v>
      </c>
      <c r="AK39" s="10" t="s">
        <v>192</v>
      </c>
      <c r="AL39" s="10" t="s">
        <v>1442</v>
      </c>
      <c r="AM39" s="10" t="s">
        <v>1443</v>
      </c>
      <c r="AN39" s="159"/>
      <c r="AO39" s="159"/>
      <c r="AP39" s="186" t="s">
        <v>4553</v>
      </c>
      <c r="AQ39" s="153">
        <v>1</v>
      </c>
      <c r="AR39" s="153">
        <v>1</v>
      </c>
      <c r="AS39" s="153">
        <v>1</v>
      </c>
      <c r="AT39" s="176">
        <v>1</v>
      </c>
      <c r="AU39" s="153"/>
    </row>
    <row r="40" spans="1:55">
      <c r="A40">
        <v>0.49</v>
      </c>
      <c r="B40">
        <v>0</v>
      </c>
      <c r="C40">
        <v>-638.62108709498898</v>
      </c>
      <c r="D40" t="s">
        <v>14</v>
      </c>
      <c r="E40" t="s">
        <v>4417</v>
      </c>
      <c r="F40" s="7" t="s">
        <v>5196</v>
      </c>
      <c r="G40" s="7" t="s">
        <v>10358</v>
      </c>
      <c r="H40" t="s">
        <v>10120</v>
      </c>
      <c r="J40" s="160"/>
      <c r="K40" t="s">
        <v>4262</v>
      </c>
      <c r="L40">
        <v>16</v>
      </c>
      <c r="M40">
        <v>0.49</v>
      </c>
      <c r="N40" s="6" t="s">
        <v>393</v>
      </c>
      <c r="O40" s="6" t="s">
        <v>394</v>
      </c>
      <c r="P40" s="160"/>
      <c r="Q40" s="160"/>
      <c r="R40" s="160"/>
      <c r="S40" s="160"/>
      <c r="T40" s="160"/>
      <c r="U40" s="160"/>
      <c r="V40" s="160"/>
      <c r="W40" s="160"/>
      <c r="Y40" s="9">
        <v>0.45</v>
      </c>
      <c r="Z40" s="9">
        <v>0</v>
      </c>
      <c r="AA40" s="9">
        <v>-59.870391812871901</v>
      </c>
      <c r="AB40" s="9" t="s">
        <v>13</v>
      </c>
      <c r="AC40" s="9" t="s">
        <v>4378</v>
      </c>
      <c r="AD40" s="72" t="s">
        <v>5195</v>
      </c>
      <c r="AE40" s="72" t="s">
        <v>5197</v>
      </c>
      <c r="AF40" s="9" t="s">
        <v>9967</v>
      </c>
      <c r="AG40" s="9"/>
      <c r="AH40" s="168"/>
      <c r="AI40" s="9" t="s">
        <v>4262</v>
      </c>
      <c r="AJ40" s="9">
        <v>7</v>
      </c>
      <c r="AK40" s="9">
        <v>0.45</v>
      </c>
      <c r="AL40" s="10" t="s">
        <v>1227</v>
      </c>
      <c r="AM40" s="10" t="s">
        <v>1228</v>
      </c>
      <c r="AN40" s="159"/>
      <c r="AO40" s="159"/>
      <c r="AP40" s="159"/>
      <c r="AQ40" s="154"/>
      <c r="AR40" s="154"/>
      <c r="AS40" s="154"/>
      <c r="AT40" s="174"/>
      <c r="AU40" s="154"/>
    </row>
    <row r="41" spans="1:55">
      <c r="A41" s="3"/>
      <c r="B41" s="3"/>
      <c r="C41" s="3"/>
      <c r="D41" s="3"/>
      <c r="E41" s="3"/>
      <c r="F41" s="73"/>
      <c r="G41" s="73"/>
      <c r="H41" s="3"/>
      <c r="I41" s="3"/>
      <c r="J41" s="39"/>
      <c r="K41" s="3"/>
      <c r="L41" s="3"/>
      <c r="M41" s="3"/>
      <c r="N41" s="3"/>
      <c r="O41" s="27"/>
      <c r="P41" s="29"/>
      <c r="Q41" s="37"/>
      <c r="R41" s="3"/>
      <c r="S41" s="3"/>
      <c r="T41" s="3"/>
      <c r="U41" s="3"/>
      <c r="V41" s="8"/>
      <c r="W41" s="8"/>
      <c r="Y41" s="9">
        <v>0.87</v>
      </c>
      <c r="Z41" s="9">
        <v>0</v>
      </c>
      <c r="AA41" s="9">
        <v>-523.12064187760905</v>
      </c>
      <c r="AB41" s="9" t="s">
        <v>14</v>
      </c>
      <c r="AC41" s="9" t="s">
        <v>4378</v>
      </c>
      <c r="AD41" s="72" t="s">
        <v>5195</v>
      </c>
      <c r="AE41" s="72" t="s">
        <v>5197</v>
      </c>
      <c r="AF41" s="9" t="s">
        <v>9967</v>
      </c>
      <c r="AG41" s="9"/>
      <c r="AH41" s="168"/>
      <c r="AI41" s="9" t="s">
        <v>4262</v>
      </c>
      <c r="AJ41" s="9">
        <v>16</v>
      </c>
      <c r="AK41" s="9">
        <v>0.87</v>
      </c>
      <c r="AL41" s="10" t="s">
        <v>167</v>
      </c>
      <c r="AM41" s="10" t="s">
        <v>168</v>
      </c>
      <c r="AN41" s="159"/>
      <c r="AO41" s="159"/>
      <c r="AP41" s="159"/>
      <c r="AQ41" s="154"/>
      <c r="AR41" s="154"/>
      <c r="AS41" s="154"/>
      <c r="AT41" s="177"/>
      <c r="AU41" s="154"/>
    </row>
    <row r="42" spans="1:55">
      <c r="A42" s="6">
        <f>1-0.47</f>
        <v>0.53</v>
      </c>
      <c r="B42">
        <v>0</v>
      </c>
      <c r="C42">
        <v>-66.503354868039693</v>
      </c>
      <c r="D42" t="s">
        <v>13</v>
      </c>
      <c r="E42" t="s">
        <v>4261</v>
      </c>
      <c r="F42" s="7" t="s">
        <v>5197</v>
      </c>
      <c r="G42" s="7" t="s">
        <v>5195</v>
      </c>
      <c r="H42" t="s">
        <v>10260</v>
      </c>
      <c r="I42" s="18" t="s">
        <v>10354</v>
      </c>
      <c r="J42" s="159" t="s">
        <v>4899</v>
      </c>
      <c r="K42" t="s">
        <v>4262</v>
      </c>
      <c r="L42">
        <v>6</v>
      </c>
      <c r="M42" s="6" t="s">
        <v>472</v>
      </c>
      <c r="N42" s="6" t="s">
        <v>2106</v>
      </c>
      <c r="O42" s="6" t="s">
        <v>2107</v>
      </c>
      <c r="P42" s="158" t="s">
        <v>84</v>
      </c>
      <c r="Q42" s="158">
        <v>5</v>
      </c>
      <c r="R42" s="159" t="s">
        <v>4568</v>
      </c>
      <c r="S42" s="153" t="s">
        <v>4448</v>
      </c>
      <c r="T42" s="153" t="s">
        <v>4448</v>
      </c>
      <c r="U42" s="153" t="s">
        <v>4448</v>
      </c>
      <c r="V42" s="176" t="s">
        <v>4448</v>
      </c>
      <c r="W42" s="153"/>
      <c r="Y42" s="10">
        <f>1-0.35</f>
        <v>0.65</v>
      </c>
      <c r="Z42" s="9">
        <v>0</v>
      </c>
      <c r="AA42" s="9">
        <v>-81.682325245508494</v>
      </c>
      <c r="AB42" s="9" t="s">
        <v>10</v>
      </c>
      <c r="AC42" s="9" t="s">
        <v>4368</v>
      </c>
      <c r="AD42" s="72" t="s">
        <v>5197</v>
      </c>
      <c r="AE42" s="72" t="s">
        <v>5195</v>
      </c>
      <c r="AF42" s="9" t="s">
        <v>10104</v>
      </c>
      <c r="AG42" s="44" t="s">
        <v>10354</v>
      </c>
      <c r="AH42" s="168" t="s">
        <v>4890</v>
      </c>
      <c r="AI42" s="9" t="s">
        <v>4262</v>
      </c>
      <c r="AJ42" s="9">
        <v>6</v>
      </c>
      <c r="AK42" s="10" t="s">
        <v>773</v>
      </c>
      <c r="AL42" s="10" t="s">
        <v>776</v>
      </c>
      <c r="AM42" s="10" t="s">
        <v>777</v>
      </c>
      <c r="AN42" s="159"/>
      <c r="AO42" s="159"/>
      <c r="AP42" s="186" t="s">
        <v>4536</v>
      </c>
      <c r="AQ42" s="153">
        <v>1</v>
      </c>
      <c r="AR42" s="153" t="s">
        <v>4448</v>
      </c>
      <c r="AS42" s="153">
        <v>1</v>
      </c>
      <c r="AT42" s="153" t="s">
        <v>4448</v>
      </c>
      <c r="AU42" s="153"/>
      <c r="BB42"/>
      <c r="BC42"/>
    </row>
    <row r="43" spans="1:55">
      <c r="A43">
        <f>1-0</f>
        <v>1</v>
      </c>
      <c r="B43">
        <v>0</v>
      </c>
      <c r="C43">
        <v>-293.52410483553001</v>
      </c>
      <c r="D43" t="s">
        <v>14</v>
      </c>
      <c r="E43" t="s">
        <v>4261</v>
      </c>
      <c r="F43" s="7" t="s">
        <v>5197</v>
      </c>
      <c r="G43" s="7" t="s">
        <v>5195</v>
      </c>
      <c r="H43" t="s">
        <v>10260</v>
      </c>
      <c r="I43" s="18" t="s">
        <v>10354</v>
      </c>
      <c r="J43" s="159"/>
      <c r="K43" t="s">
        <v>4262</v>
      </c>
      <c r="L43">
        <v>16</v>
      </c>
      <c r="M43">
        <v>0</v>
      </c>
      <c r="N43">
        <v>0</v>
      </c>
      <c r="O43" s="6" t="s">
        <v>140</v>
      </c>
      <c r="P43" s="159"/>
      <c r="Q43" s="159"/>
      <c r="R43" s="160"/>
      <c r="S43" s="154"/>
      <c r="T43" s="154"/>
      <c r="U43" s="154"/>
      <c r="V43" s="177"/>
      <c r="W43" s="154"/>
      <c r="Y43" s="9">
        <f>1-0.72</f>
        <v>0.28000000000000003</v>
      </c>
      <c r="Z43" s="9">
        <v>0</v>
      </c>
      <c r="AA43" s="9">
        <v>-44.232997690730102</v>
      </c>
      <c r="AB43" s="9" t="s">
        <v>13</v>
      </c>
      <c r="AC43" s="9" t="s">
        <v>4368</v>
      </c>
      <c r="AD43" s="72" t="s">
        <v>5197</v>
      </c>
      <c r="AE43" s="72" t="s">
        <v>5195</v>
      </c>
      <c r="AF43" s="9" t="s">
        <v>10104</v>
      </c>
      <c r="AG43" s="44" t="s">
        <v>10354</v>
      </c>
      <c r="AH43" s="168"/>
      <c r="AI43" s="9" t="s">
        <v>4262</v>
      </c>
      <c r="AJ43" s="9">
        <v>5</v>
      </c>
      <c r="AK43" s="9">
        <v>0.72</v>
      </c>
      <c r="AL43" s="10" t="s">
        <v>1467</v>
      </c>
      <c r="AM43" s="10" t="s">
        <v>1468</v>
      </c>
      <c r="AN43" s="159"/>
      <c r="AO43" s="159"/>
      <c r="AP43" s="159"/>
      <c r="AQ43" s="154"/>
      <c r="AR43" s="154"/>
      <c r="AS43" s="154"/>
      <c r="AT43" s="154"/>
      <c r="AU43" s="154"/>
      <c r="BB43"/>
      <c r="BC43"/>
    </row>
    <row r="44" spans="1:55">
      <c r="A44">
        <f>1-0.38</f>
        <v>0.62</v>
      </c>
      <c r="B44">
        <v>0</v>
      </c>
      <c r="C44">
        <v>-56.907057656629902</v>
      </c>
      <c r="D44" t="s">
        <v>13</v>
      </c>
      <c r="E44" t="s">
        <v>4263</v>
      </c>
      <c r="F44" s="7" t="s">
        <v>10360</v>
      </c>
      <c r="G44" s="7" t="s">
        <v>5195</v>
      </c>
      <c r="H44" t="s">
        <v>10261</v>
      </c>
      <c r="I44" s="18" t="s">
        <v>10354</v>
      </c>
      <c r="J44" s="159" t="s">
        <v>4900</v>
      </c>
      <c r="K44" t="s">
        <v>4262</v>
      </c>
      <c r="L44">
        <v>5</v>
      </c>
      <c r="M44">
        <v>0.38</v>
      </c>
      <c r="N44" s="6" t="s">
        <v>1001</v>
      </c>
      <c r="O44">
        <v>0.75630209626295297</v>
      </c>
      <c r="P44" s="159"/>
      <c r="Q44" s="159"/>
      <c r="R44" s="159" t="s">
        <v>4568</v>
      </c>
      <c r="S44" s="153">
        <v>0.53</v>
      </c>
      <c r="T44" s="153" t="s">
        <v>4448</v>
      </c>
      <c r="U44" s="153">
        <v>0.48</v>
      </c>
      <c r="V44" s="176" t="s">
        <v>4448</v>
      </c>
      <c r="W44" s="153"/>
      <c r="Y44" s="9">
        <f>1-0.62</f>
        <v>0.38</v>
      </c>
      <c r="Z44" s="9">
        <v>0</v>
      </c>
      <c r="AA44" s="9">
        <v>-582.874845499201</v>
      </c>
      <c r="AB44" s="9" t="s">
        <v>14</v>
      </c>
      <c r="AC44" s="9" t="s">
        <v>4368</v>
      </c>
      <c r="AD44" s="72" t="s">
        <v>5197</v>
      </c>
      <c r="AE44" s="72" t="s">
        <v>5195</v>
      </c>
      <c r="AF44" s="9" t="s">
        <v>10104</v>
      </c>
      <c r="AG44" s="44" t="s">
        <v>10354</v>
      </c>
      <c r="AH44" s="168"/>
      <c r="AI44" s="9" t="s">
        <v>4262</v>
      </c>
      <c r="AJ44" s="9">
        <v>16</v>
      </c>
      <c r="AK44" s="9">
        <v>0.62</v>
      </c>
      <c r="AL44" s="10" t="s">
        <v>119</v>
      </c>
      <c r="AM44" s="10" t="s">
        <v>120</v>
      </c>
      <c r="AN44" s="159"/>
      <c r="AO44" s="159"/>
      <c r="AP44" s="159"/>
      <c r="AQ44" s="154"/>
      <c r="AR44" s="154"/>
      <c r="AS44" s="154"/>
      <c r="AT44" s="154"/>
      <c r="AU44" s="154"/>
      <c r="BB44"/>
      <c r="BC44"/>
    </row>
    <row r="45" spans="1:55">
      <c r="A45">
        <f>1-0.21</f>
        <v>0.79</v>
      </c>
      <c r="B45">
        <v>0</v>
      </c>
      <c r="C45">
        <v>-588.17577640451702</v>
      </c>
      <c r="D45" t="s">
        <v>14</v>
      </c>
      <c r="E45" t="s">
        <v>4263</v>
      </c>
      <c r="F45" s="7" t="s">
        <v>10360</v>
      </c>
      <c r="G45" s="7" t="s">
        <v>5195</v>
      </c>
      <c r="H45" t="s">
        <v>10261</v>
      </c>
      <c r="I45" s="18" t="s">
        <v>10354</v>
      </c>
      <c r="J45" s="159"/>
      <c r="K45" t="s">
        <v>4262</v>
      </c>
      <c r="L45">
        <v>16</v>
      </c>
      <c r="M45">
        <v>0.21</v>
      </c>
      <c r="N45" s="6" t="s">
        <v>162</v>
      </c>
      <c r="O45" s="6" t="s">
        <v>163</v>
      </c>
      <c r="P45" s="159"/>
      <c r="Q45" s="159"/>
      <c r="R45" s="160"/>
      <c r="S45" s="154"/>
      <c r="T45" s="154"/>
      <c r="U45" s="154"/>
      <c r="V45" s="177"/>
      <c r="W45" s="154"/>
    </row>
    <row r="46" spans="1:55">
      <c r="A46">
        <v>0.15</v>
      </c>
      <c r="B46">
        <v>0</v>
      </c>
      <c r="C46">
        <v>-60.257187970090598</v>
      </c>
      <c r="D46" t="s">
        <v>13</v>
      </c>
      <c r="E46" t="s">
        <v>4317</v>
      </c>
      <c r="F46" s="7" t="s">
        <v>5196</v>
      </c>
      <c r="G46" s="7" t="s">
        <v>5198</v>
      </c>
      <c r="H46" t="s">
        <v>10256</v>
      </c>
      <c r="J46" s="158" t="s">
        <v>4886</v>
      </c>
      <c r="K46" t="s">
        <v>4262</v>
      </c>
      <c r="L46">
        <v>5</v>
      </c>
      <c r="M46">
        <v>0.15</v>
      </c>
      <c r="N46">
        <v>2.1852065792031899E-2</v>
      </c>
      <c r="O46" s="6" t="s">
        <v>110</v>
      </c>
      <c r="P46" s="159"/>
      <c r="Q46" s="159"/>
      <c r="R46" s="159" t="s">
        <v>4568</v>
      </c>
      <c r="S46" s="159">
        <v>0.14000000000000001</v>
      </c>
      <c r="T46" s="159" t="s">
        <v>4448</v>
      </c>
      <c r="U46" s="159">
        <v>0.01</v>
      </c>
      <c r="V46" s="159">
        <v>0.26</v>
      </c>
      <c r="W46" s="159"/>
    </row>
    <row r="47" spans="1:55">
      <c r="A47">
        <v>0.32</v>
      </c>
      <c r="B47">
        <v>0</v>
      </c>
      <c r="C47">
        <v>-658.47919069692898</v>
      </c>
      <c r="D47" t="s">
        <v>14</v>
      </c>
      <c r="E47" t="s">
        <v>4317</v>
      </c>
      <c r="F47" s="7" t="s">
        <v>5196</v>
      </c>
      <c r="G47" s="7" t="s">
        <v>5198</v>
      </c>
      <c r="H47" t="s">
        <v>10256</v>
      </c>
      <c r="J47" s="159"/>
      <c r="K47" t="s">
        <v>4262</v>
      </c>
      <c r="L47">
        <v>16</v>
      </c>
      <c r="M47">
        <v>0.32</v>
      </c>
      <c r="N47" s="6" t="s">
        <v>182</v>
      </c>
      <c r="O47" s="6" t="s">
        <v>183</v>
      </c>
      <c r="P47" s="159"/>
      <c r="Q47" s="159"/>
      <c r="R47" s="160"/>
      <c r="S47" s="160"/>
      <c r="T47" s="160"/>
      <c r="U47" s="160"/>
      <c r="V47" s="160"/>
      <c r="W47" s="160"/>
    </row>
    <row r="48" spans="1:55">
      <c r="A48">
        <v>0.09</v>
      </c>
      <c r="B48">
        <v>0</v>
      </c>
      <c r="C48">
        <v>-47.8751225452881</v>
      </c>
      <c r="D48" t="s">
        <v>13</v>
      </c>
      <c r="E48" t="s">
        <v>4326</v>
      </c>
      <c r="F48" s="7" t="s">
        <v>5198</v>
      </c>
      <c r="G48" s="7" t="s">
        <v>5196</v>
      </c>
      <c r="H48" t="s">
        <v>10120</v>
      </c>
      <c r="J48" s="159" t="s">
        <v>4887</v>
      </c>
      <c r="K48" t="s">
        <v>4262</v>
      </c>
      <c r="L48">
        <v>6</v>
      </c>
      <c r="M48">
        <v>0.09</v>
      </c>
      <c r="N48" s="6" t="s">
        <v>1930</v>
      </c>
      <c r="O48" s="6" t="s">
        <v>1931</v>
      </c>
      <c r="P48" s="159"/>
      <c r="Q48" s="159"/>
      <c r="R48" s="159" t="s">
        <v>4568</v>
      </c>
      <c r="S48" s="159" t="s">
        <v>4448</v>
      </c>
      <c r="T48" s="159" t="s">
        <v>4448</v>
      </c>
      <c r="U48" s="159">
        <v>0</v>
      </c>
      <c r="V48" s="159">
        <v>0.19</v>
      </c>
      <c r="W48" s="159"/>
    </row>
    <row r="49" spans="1:23">
      <c r="A49">
        <v>0.15</v>
      </c>
      <c r="B49">
        <v>0</v>
      </c>
      <c r="C49">
        <v>-369.38418950636799</v>
      </c>
      <c r="D49" t="s">
        <v>14</v>
      </c>
      <c r="E49" t="s">
        <v>4326</v>
      </c>
      <c r="F49" s="7" t="s">
        <v>5198</v>
      </c>
      <c r="G49" s="7" t="s">
        <v>5196</v>
      </c>
      <c r="H49" t="s">
        <v>10120</v>
      </c>
      <c r="J49" s="159"/>
      <c r="K49" t="s">
        <v>4262</v>
      </c>
      <c r="L49">
        <v>16</v>
      </c>
      <c r="M49">
        <v>0.15</v>
      </c>
      <c r="N49">
        <v>4.6658155288370001E-2</v>
      </c>
      <c r="O49" s="6" t="s">
        <v>365</v>
      </c>
      <c r="P49" s="159"/>
      <c r="Q49" s="159"/>
      <c r="R49" s="160"/>
      <c r="S49" s="160"/>
      <c r="T49" s="160"/>
      <c r="U49" s="160"/>
      <c r="V49" s="160"/>
      <c r="W49" s="160"/>
    </row>
    <row r="50" spans="1:23">
      <c r="A50" s="9">
        <v>0</v>
      </c>
      <c r="B50" s="9">
        <v>0</v>
      </c>
      <c r="C50" s="9">
        <v>-0.190956381216527</v>
      </c>
      <c r="D50" s="9" t="s">
        <v>13</v>
      </c>
      <c r="E50" s="9" t="s">
        <v>4391</v>
      </c>
      <c r="F50" s="72" t="s">
        <v>5196</v>
      </c>
      <c r="G50" s="72" t="s">
        <v>5197</v>
      </c>
      <c r="H50" s="9" t="s">
        <v>10257</v>
      </c>
      <c r="I50" s="9"/>
      <c r="J50" s="168" t="s">
        <v>4888</v>
      </c>
      <c r="K50" s="9" t="s">
        <v>4262</v>
      </c>
      <c r="L50" s="9">
        <v>5</v>
      </c>
      <c r="M50" s="9">
        <v>0</v>
      </c>
      <c r="N50" s="10" t="s">
        <v>126</v>
      </c>
      <c r="O50" s="10" t="s">
        <v>127</v>
      </c>
      <c r="P50" s="159"/>
      <c r="Q50" s="159"/>
      <c r="R50" s="159" t="s">
        <v>4537</v>
      </c>
      <c r="S50" s="159" t="s">
        <v>4448</v>
      </c>
      <c r="T50" s="159" t="s">
        <v>4448</v>
      </c>
      <c r="U50" s="159">
        <v>0</v>
      </c>
      <c r="V50" s="159" t="s">
        <v>4448</v>
      </c>
      <c r="W50" s="159"/>
    </row>
    <row r="51" spans="1:23">
      <c r="A51" s="9">
        <v>0.59</v>
      </c>
      <c r="B51" s="9">
        <v>0</v>
      </c>
      <c r="C51" s="9">
        <v>-699.89795015183904</v>
      </c>
      <c r="D51" s="9" t="s">
        <v>14</v>
      </c>
      <c r="E51" s="9" t="s">
        <v>4391</v>
      </c>
      <c r="F51" s="72" t="s">
        <v>5196</v>
      </c>
      <c r="G51" s="72" t="s">
        <v>5197</v>
      </c>
      <c r="H51" s="9" t="s">
        <v>10257</v>
      </c>
      <c r="I51" s="9"/>
      <c r="J51" s="175"/>
      <c r="K51" s="9" t="s">
        <v>4262</v>
      </c>
      <c r="L51" s="9">
        <v>17</v>
      </c>
      <c r="M51" s="9">
        <v>0.59</v>
      </c>
      <c r="N51" s="10" t="s">
        <v>4392</v>
      </c>
      <c r="O51" s="10" t="s">
        <v>4393</v>
      </c>
      <c r="P51" s="160"/>
      <c r="Q51" s="160"/>
      <c r="R51" s="160"/>
      <c r="S51" s="160"/>
      <c r="T51" s="160"/>
      <c r="U51" s="160"/>
      <c r="V51" s="160"/>
      <c r="W51" s="160"/>
    </row>
    <row r="52" spans="1:23">
      <c r="A52" s="3"/>
      <c r="B52" s="3"/>
      <c r="C52" s="3"/>
      <c r="D52" s="3"/>
      <c r="E52" s="3"/>
      <c r="F52" s="73"/>
      <c r="G52" s="73"/>
      <c r="H52" s="3"/>
      <c r="I52" s="3"/>
      <c r="J52" s="39"/>
      <c r="K52" s="3"/>
      <c r="L52" s="3"/>
      <c r="M52" s="3"/>
      <c r="N52" s="3"/>
      <c r="O52" s="27"/>
      <c r="P52" s="29"/>
      <c r="Q52" s="37"/>
      <c r="R52" s="3"/>
      <c r="S52" s="3"/>
      <c r="T52" s="3"/>
      <c r="U52" s="3"/>
      <c r="V52" s="8"/>
      <c r="W52" s="8"/>
    </row>
    <row r="53" spans="1:23">
      <c r="A53">
        <v>0.33</v>
      </c>
      <c r="B53">
        <v>0</v>
      </c>
      <c r="C53">
        <v>-38.115007436578203</v>
      </c>
      <c r="D53" t="s">
        <v>10</v>
      </c>
      <c r="E53" t="s">
        <v>4364</v>
      </c>
      <c r="F53" s="7" t="s">
        <v>5195</v>
      </c>
      <c r="G53" s="7" t="s">
        <v>5197</v>
      </c>
      <c r="H53" t="s">
        <v>10120</v>
      </c>
      <c r="J53" s="158" t="s">
        <v>4889</v>
      </c>
      <c r="K53" t="s">
        <v>4262</v>
      </c>
      <c r="L53">
        <v>5</v>
      </c>
      <c r="M53">
        <v>0.33</v>
      </c>
      <c r="N53">
        <v>8.5240502451157801E-2</v>
      </c>
      <c r="O53" s="6" t="s">
        <v>1392</v>
      </c>
      <c r="P53" s="158" t="s">
        <v>87</v>
      </c>
      <c r="Q53" s="153">
        <v>5</v>
      </c>
      <c r="R53" s="159" t="s">
        <v>4568</v>
      </c>
      <c r="S53" s="153">
        <v>0.71</v>
      </c>
      <c r="T53" s="153" t="s">
        <v>4448</v>
      </c>
      <c r="U53" s="153">
        <v>0.69</v>
      </c>
      <c r="V53" s="153">
        <v>0.3</v>
      </c>
      <c r="W53" s="153"/>
    </row>
    <row r="54" spans="1:23">
      <c r="A54">
        <v>0.45</v>
      </c>
      <c r="B54">
        <v>0</v>
      </c>
      <c r="C54">
        <v>-53.927362692942197</v>
      </c>
      <c r="D54" t="s">
        <v>13</v>
      </c>
      <c r="E54" t="s">
        <v>4364</v>
      </c>
      <c r="F54" s="7" t="s">
        <v>5195</v>
      </c>
      <c r="G54" s="7" t="s">
        <v>5197</v>
      </c>
      <c r="H54" t="s">
        <v>10120</v>
      </c>
      <c r="J54" s="159"/>
      <c r="K54" t="s">
        <v>4262</v>
      </c>
      <c r="L54">
        <v>7</v>
      </c>
      <c r="M54">
        <v>0.45</v>
      </c>
      <c r="N54" s="6" t="s">
        <v>1227</v>
      </c>
      <c r="O54" s="6" t="s">
        <v>1228</v>
      </c>
      <c r="P54" s="159"/>
      <c r="Q54" s="154"/>
      <c r="R54" s="159"/>
      <c r="S54" s="154"/>
      <c r="T54" s="154"/>
      <c r="U54" s="154"/>
      <c r="V54" s="154"/>
      <c r="W54" s="154"/>
    </row>
    <row r="55" spans="1:23">
      <c r="A55">
        <v>0.24</v>
      </c>
      <c r="B55">
        <v>0</v>
      </c>
      <c r="C55">
        <v>-318.154406898567</v>
      </c>
      <c r="D55" t="s">
        <v>14</v>
      </c>
      <c r="E55" t="s">
        <v>4364</v>
      </c>
      <c r="F55" s="7" t="s">
        <v>5195</v>
      </c>
      <c r="G55" s="7" t="s">
        <v>5197</v>
      </c>
      <c r="H55" t="s">
        <v>10120</v>
      </c>
      <c r="J55" s="159"/>
      <c r="K55" t="s">
        <v>4262</v>
      </c>
      <c r="L55">
        <v>16</v>
      </c>
      <c r="M55">
        <v>0.24</v>
      </c>
      <c r="N55">
        <v>9.5792488470350406E-2</v>
      </c>
      <c r="O55" s="6" t="s">
        <v>152</v>
      </c>
      <c r="P55" s="159"/>
      <c r="Q55" s="154"/>
      <c r="R55" s="160"/>
      <c r="S55" s="154"/>
      <c r="T55" s="154"/>
      <c r="U55" s="154"/>
      <c r="V55" s="154"/>
      <c r="W55" s="154"/>
    </row>
    <row r="56" spans="1:23">
      <c r="A56">
        <v>0.88</v>
      </c>
      <c r="B56">
        <v>0</v>
      </c>
      <c r="C56">
        <v>-41.202967330431598</v>
      </c>
      <c r="D56" t="s">
        <v>10</v>
      </c>
      <c r="E56" t="s">
        <v>4396</v>
      </c>
      <c r="F56" s="7" t="s">
        <v>5196</v>
      </c>
      <c r="G56" s="7" t="s">
        <v>5197</v>
      </c>
      <c r="H56" t="s">
        <v>10258</v>
      </c>
      <c r="J56" s="159" t="s">
        <v>4891</v>
      </c>
      <c r="K56" t="s">
        <v>4262</v>
      </c>
      <c r="L56">
        <v>7</v>
      </c>
      <c r="M56">
        <v>0.88</v>
      </c>
      <c r="N56" s="6" t="s">
        <v>4397</v>
      </c>
      <c r="O56">
        <v>0.98103795595865295</v>
      </c>
      <c r="P56" s="159"/>
      <c r="Q56" s="154"/>
      <c r="R56" s="159" t="s">
        <v>4568</v>
      </c>
      <c r="S56" s="153" t="s">
        <v>4448</v>
      </c>
      <c r="T56" s="153" t="s">
        <v>4448</v>
      </c>
      <c r="U56" s="153" t="s">
        <v>4448</v>
      </c>
      <c r="V56" s="153" t="s">
        <v>4448</v>
      </c>
      <c r="W56" s="153"/>
    </row>
    <row r="57" spans="1:23">
      <c r="A57">
        <v>0.99</v>
      </c>
      <c r="B57">
        <v>0</v>
      </c>
      <c r="C57">
        <v>-21.405595832932299</v>
      </c>
      <c r="D57" t="s">
        <v>13</v>
      </c>
      <c r="E57" t="s">
        <v>4396</v>
      </c>
      <c r="F57" s="7" t="s">
        <v>5196</v>
      </c>
      <c r="G57" s="7" t="s">
        <v>5197</v>
      </c>
      <c r="H57" t="s">
        <v>10258</v>
      </c>
      <c r="J57" s="159"/>
      <c r="K57" t="s">
        <v>4262</v>
      </c>
      <c r="L57">
        <v>7</v>
      </c>
      <c r="M57">
        <v>0.99</v>
      </c>
      <c r="N57" s="6" t="s">
        <v>4398</v>
      </c>
      <c r="O57">
        <v>0.99982410079520501</v>
      </c>
      <c r="P57" s="159"/>
      <c r="Q57" s="154"/>
      <c r="R57" s="159"/>
      <c r="S57" s="154"/>
      <c r="T57" s="154"/>
      <c r="U57" s="154"/>
      <c r="V57" s="154"/>
      <c r="W57" s="154"/>
    </row>
    <row r="58" spans="1:23">
      <c r="A58">
        <v>0.97</v>
      </c>
      <c r="B58">
        <v>0</v>
      </c>
      <c r="C58">
        <v>-264.38087312907999</v>
      </c>
      <c r="D58" t="s">
        <v>14</v>
      </c>
      <c r="E58" t="s">
        <v>4396</v>
      </c>
      <c r="F58" s="7" t="s">
        <v>5196</v>
      </c>
      <c r="G58" s="7" t="s">
        <v>5197</v>
      </c>
      <c r="H58" t="s">
        <v>10258</v>
      </c>
      <c r="J58" s="160"/>
      <c r="K58" t="s">
        <v>4262</v>
      </c>
      <c r="L58">
        <v>16</v>
      </c>
      <c r="M58">
        <v>0.97</v>
      </c>
      <c r="N58" s="6" t="s">
        <v>640</v>
      </c>
      <c r="O58" s="6" t="s">
        <v>641</v>
      </c>
      <c r="P58" s="159"/>
      <c r="Q58" s="154"/>
      <c r="R58" s="160"/>
      <c r="S58" s="154"/>
      <c r="T58" s="154"/>
      <c r="U58" s="154"/>
      <c r="V58" s="154"/>
      <c r="W58" s="154"/>
    </row>
    <row r="59" spans="1:23">
      <c r="A59" s="6">
        <f>1-0.35</f>
        <v>0.65</v>
      </c>
      <c r="B59">
        <v>0</v>
      </c>
      <c r="C59">
        <v>-68.884819439880602</v>
      </c>
      <c r="D59" t="s">
        <v>10</v>
      </c>
      <c r="E59" t="s">
        <v>4272</v>
      </c>
      <c r="F59" s="7" t="s">
        <v>5198</v>
      </c>
      <c r="G59" s="7" t="s">
        <v>5196</v>
      </c>
      <c r="H59" t="s">
        <v>10262</v>
      </c>
      <c r="I59" s="18" t="s">
        <v>10354</v>
      </c>
      <c r="J59" s="158" t="s">
        <v>4905</v>
      </c>
      <c r="K59" t="s">
        <v>4262</v>
      </c>
      <c r="L59">
        <v>5</v>
      </c>
      <c r="M59" s="6" t="s">
        <v>773</v>
      </c>
      <c r="N59">
        <v>9.4092631159024595E-2</v>
      </c>
      <c r="O59" s="6" t="s">
        <v>998</v>
      </c>
      <c r="P59" s="159"/>
      <c r="Q59" s="154"/>
      <c r="R59" s="159" t="s">
        <v>4568</v>
      </c>
      <c r="S59" s="153">
        <v>0.03</v>
      </c>
      <c r="T59" s="153" t="s">
        <v>4448</v>
      </c>
      <c r="U59" s="153">
        <v>7.0000000000000007E-2</v>
      </c>
      <c r="V59" s="174" t="s">
        <v>4448</v>
      </c>
      <c r="W59" s="153"/>
    </row>
    <row r="60" spans="1:23">
      <c r="A60">
        <f>1-0.18</f>
        <v>0.82000000000000006</v>
      </c>
      <c r="B60">
        <v>0</v>
      </c>
      <c r="C60">
        <v>-53.384339080017803</v>
      </c>
      <c r="D60" t="s">
        <v>13</v>
      </c>
      <c r="E60" t="s">
        <v>4272</v>
      </c>
      <c r="F60" s="7" t="s">
        <v>5198</v>
      </c>
      <c r="G60" s="7" t="s">
        <v>5196</v>
      </c>
      <c r="H60" t="s">
        <v>10262</v>
      </c>
      <c r="I60" s="18" t="s">
        <v>10354</v>
      </c>
      <c r="J60" s="159"/>
      <c r="K60" t="s">
        <v>4262</v>
      </c>
      <c r="L60">
        <v>5</v>
      </c>
      <c r="M60">
        <v>0.18</v>
      </c>
      <c r="N60" s="6" t="s">
        <v>400</v>
      </c>
      <c r="O60" s="6" t="s">
        <v>401</v>
      </c>
      <c r="P60" s="159"/>
      <c r="Q60" s="154"/>
      <c r="R60" s="159"/>
      <c r="S60" s="154"/>
      <c r="T60" s="154"/>
      <c r="U60" s="154"/>
      <c r="V60" s="174"/>
      <c r="W60" s="154"/>
    </row>
    <row r="61" spans="1:23">
      <c r="A61">
        <f>1-0.45</f>
        <v>0.55000000000000004</v>
      </c>
      <c r="B61">
        <v>0</v>
      </c>
      <c r="C61">
        <v>-561.34199584184796</v>
      </c>
      <c r="D61" t="s">
        <v>14</v>
      </c>
      <c r="E61" t="s">
        <v>4272</v>
      </c>
      <c r="F61" s="7" t="s">
        <v>5198</v>
      </c>
      <c r="G61" s="7" t="s">
        <v>5196</v>
      </c>
      <c r="H61" t="s">
        <v>10262</v>
      </c>
      <c r="I61" s="18" t="s">
        <v>10354</v>
      </c>
      <c r="J61" s="159"/>
      <c r="K61" t="s">
        <v>4262</v>
      </c>
      <c r="L61">
        <v>16</v>
      </c>
      <c r="M61">
        <v>0.45</v>
      </c>
      <c r="N61" s="6" t="s">
        <v>233</v>
      </c>
      <c r="O61" s="6" t="s">
        <v>234</v>
      </c>
      <c r="P61" s="159"/>
      <c r="Q61" s="154"/>
      <c r="R61" s="160"/>
      <c r="S61" s="154"/>
      <c r="T61" s="154"/>
      <c r="U61" s="154"/>
      <c r="V61" s="177"/>
      <c r="W61" s="154"/>
    </row>
    <row r="62" spans="1:23">
      <c r="A62" s="9">
        <f>1-0.71</f>
        <v>0.29000000000000004</v>
      </c>
      <c r="B62" s="9">
        <v>0</v>
      </c>
      <c r="C62" s="9">
        <v>-55.777551172299901</v>
      </c>
      <c r="D62" s="9" t="s">
        <v>10</v>
      </c>
      <c r="E62" s="9" t="s">
        <v>4283</v>
      </c>
      <c r="F62" s="72" t="s">
        <v>5197</v>
      </c>
      <c r="G62" s="72" t="s">
        <v>5196</v>
      </c>
      <c r="H62" s="9" t="s">
        <v>10264</v>
      </c>
      <c r="I62" s="44" t="s">
        <v>10354</v>
      </c>
      <c r="J62" s="168" t="s">
        <v>4907</v>
      </c>
      <c r="K62" s="9" t="s">
        <v>4262</v>
      </c>
      <c r="L62" s="9">
        <v>5</v>
      </c>
      <c r="M62" s="9">
        <v>0.71</v>
      </c>
      <c r="N62" s="10" t="s">
        <v>1369</v>
      </c>
      <c r="O62" s="10" t="s">
        <v>1370</v>
      </c>
      <c r="P62" s="159"/>
      <c r="Q62" s="154"/>
      <c r="R62" s="186" t="s">
        <v>4536</v>
      </c>
      <c r="S62" s="153" t="s">
        <v>4448</v>
      </c>
      <c r="T62" s="153" t="s">
        <v>4448</v>
      </c>
      <c r="U62" s="153" t="s">
        <v>4448</v>
      </c>
      <c r="V62" s="176" t="s">
        <v>4448</v>
      </c>
      <c r="W62" s="153"/>
    </row>
    <row r="63" spans="1:23">
      <c r="A63" s="9">
        <f>1-0.39</f>
        <v>0.61</v>
      </c>
      <c r="B63" s="9">
        <v>0</v>
      </c>
      <c r="C63" s="9">
        <v>-32.085465788528197</v>
      </c>
      <c r="D63" s="9" t="s">
        <v>13</v>
      </c>
      <c r="E63" s="9" t="s">
        <v>4283</v>
      </c>
      <c r="F63" s="72" t="s">
        <v>5197</v>
      </c>
      <c r="G63" s="72" t="s">
        <v>5196</v>
      </c>
      <c r="H63" s="9" t="s">
        <v>10264</v>
      </c>
      <c r="I63" s="44" t="s">
        <v>10354</v>
      </c>
      <c r="J63" s="168"/>
      <c r="K63" s="9" t="s">
        <v>4262</v>
      </c>
      <c r="L63" s="9">
        <v>5</v>
      </c>
      <c r="M63" s="9">
        <v>0.39</v>
      </c>
      <c r="N63" s="10" t="s">
        <v>627</v>
      </c>
      <c r="O63" s="10" t="s">
        <v>628</v>
      </c>
      <c r="P63" s="159"/>
      <c r="Q63" s="154"/>
      <c r="R63" s="159"/>
      <c r="S63" s="154"/>
      <c r="T63" s="154"/>
      <c r="U63" s="154"/>
      <c r="V63" s="174"/>
      <c r="W63" s="154"/>
    </row>
    <row r="64" spans="1:23">
      <c r="A64" s="9">
        <f>1-0.44</f>
        <v>0.56000000000000005</v>
      </c>
      <c r="B64" s="9">
        <v>0</v>
      </c>
      <c r="C64" s="9">
        <v>-550.47070587397104</v>
      </c>
      <c r="D64" s="9" t="s">
        <v>14</v>
      </c>
      <c r="E64" s="9" t="s">
        <v>4283</v>
      </c>
      <c r="F64" s="72" t="s">
        <v>5197</v>
      </c>
      <c r="G64" s="72" t="s">
        <v>5196</v>
      </c>
      <c r="H64" s="9" t="s">
        <v>10264</v>
      </c>
      <c r="I64" s="44" t="s">
        <v>10354</v>
      </c>
      <c r="J64" s="168"/>
      <c r="K64" s="9" t="s">
        <v>4262</v>
      </c>
      <c r="L64" s="9">
        <v>16</v>
      </c>
      <c r="M64" s="9">
        <v>0.44</v>
      </c>
      <c r="N64" s="10" t="s">
        <v>414</v>
      </c>
      <c r="O64" s="10" t="s">
        <v>415</v>
      </c>
      <c r="P64" s="159"/>
      <c r="Q64" s="154"/>
      <c r="R64" s="159"/>
      <c r="S64" s="154"/>
      <c r="T64" s="154"/>
      <c r="U64" s="154"/>
      <c r="V64" s="177"/>
      <c r="W64" s="154"/>
    </row>
    <row r="65" spans="1:23">
      <c r="A65" s="10">
        <f>1-0.7</f>
        <v>0.30000000000000004</v>
      </c>
      <c r="B65" s="9">
        <v>0</v>
      </c>
      <c r="C65" s="9">
        <v>-117.40382511891301</v>
      </c>
      <c r="D65" s="9" t="s">
        <v>10</v>
      </c>
      <c r="E65" s="9" t="s">
        <v>4384</v>
      </c>
      <c r="F65" s="72" t="s">
        <v>5197</v>
      </c>
      <c r="G65" s="72" t="s">
        <v>5195</v>
      </c>
      <c r="H65" s="9" t="s">
        <v>10059</v>
      </c>
      <c r="I65" s="44" t="s">
        <v>10354</v>
      </c>
      <c r="J65" s="168" t="s">
        <v>4912</v>
      </c>
      <c r="K65" s="9" t="s">
        <v>4262</v>
      </c>
      <c r="L65" s="9">
        <v>6</v>
      </c>
      <c r="M65" s="10" t="s">
        <v>192</v>
      </c>
      <c r="N65" s="10" t="s">
        <v>1442</v>
      </c>
      <c r="O65" s="10" t="s">
        <v>1443</v>
      </c>
      <c r="P65" s="159"/>
      <c r="Q65" s="154"/>
      <c r="R65" s="186" t="s">
        <v>4536</v>
      </c>
      <c r="S65" s="153" t="s">
        <v>4448</v>
      </c>
      <c r="T65" s="153" t="s">
        <v>4448</v>
      </c>
      <c r="U65" s="153" t="s">
        <v>4448</v>
      </c>
      <c r="V65" s="174">
        <v>0.43</v>
      </c>
      <c r="W65" s="153"/>
    </row>
    <row r="66" spans="1:23">
      <c r="A66" s="10">
        <f>1-0.35</f>
        <v>0.65</v>
      </c>
      <c r="B66" s="9">
        <v>0</v>
      </c>
      <c r="C66" s="9">
        <v>-41.652183682567099</v>
      </c>
      <c r="D66" s="9" t="s">
        <v>13</v>
      </c>
      <c r="E66" s="9" t="s">
        <v>4384</v>
      </c>
      <c r="F66" s="72" t="s">
        <v>5197</v>
      </c>
      <c r="G66" s="72" t="s">
        <v>5195</v>
      </c>
      <c r="H66" s="9" t="s">
        <v>10059</v>
      </c>
      <c r="I66" s="44" t="s">
        <v>10354</v>
      </c>
      <c r="J66" s="168"/>
      <c r="K66" s="9" t="s">
        <v>4262</v>
      </c>
      <c r="L66" s="9">
        <v>5</v>
      </c>
      <c r="M66" s="10" t="s">
        <v>773</v>
      </c>
      <c r="N66" s="9">
        <v>9.4092631159024595E-2</v>
      </c>
      <c r="O66" s="10" t="s">
        <v>998</v>
      </c>
      <c r="P66" s="159"/>
      <c r="Q66" s="154"/>
      <c r="R66" s="159"/>
      <c r="S66" s="154"/>
      <c r="T66" s="154"/>
      <c r="U66" s="154"/>
      <c r="V66" s="174"/>
      <c r="W66" s="154"/>
    </row>
    <row r="67" spans="1:23">
      <c r="A67" s="9">
        <f>1-0.43</f>
        <v>0.57000000000000006</v>
      </c>
      <c r="B67" s="9">
        <v>0</v>
      </c>
      <c r="C67" s="9">
        <v>-703.41021355204498</v>
      </c>
      <c r="D67" s="9" t="s">
        <v>14</v>
      </c>
      <c r="E67" s="9" t="s">
        <v>4384</v>
      </c>
      <c r="F67" s="72" t="s">
        <v>5197</v>
      </c>
      <c r="G67" s="72" t="s">
        <v>5195</v>
      </c>
      <c r="H67" s="9" t="s">
        <v>10059</v>
      </c>
      <c r="I67" s="44" t="s">
        <v>10354</v>
      </c>
      <c r="J67" s="168"/>
      <c r="K67" s="9" t="s">
        <v>4262</v>
      </c>
      <c r="L67" s="9">
        <v>16</v>
      </c>
      <c r="M67" s="9">
        <v>0.43</v>
      </c>
      <c r="N67" s="10" t="s">
        <v>459</v>
      </c>
      <c r="O67" s="10" t="s">
        <v>460</v>
      </c>
      <c r="P67" s="160"/>
      <c r="Q67" s="155"/>
      <c r="R67" s="159"/>
      <c r="S67" s="154"/>
      <c r="T67" s="154"/>
      <c r="U67" s="154"/>
      <c r="V67" s="174"/>
      <c r="W67" s="154"/>
    </row>
    <row r="68" spans="1:23">
      <c r="A68" s="3"/>
      <c r="B68" s="3"/>
      <c r="C68" s="3"/>
      <c r="D68" s="3"/>
      <c r="E68" s="3"/>
      <c r="F68" s="73"/>
      <c r="G68" s="73"/>
      <c r="H68" s="3"/>
      <c r="I68" s="3"/>
      <c r="J68" s="39"/>
      <c r="K68" s="3"/>
      <c r="L68" s="3"/>
      <c r="M68" s="3"/>
      <c r="N68" s="3"/>
      <c r="O68" s="27"/>
      <c r="P68" s="29"/>
      <c r="Q68" s="37"/>
      <c r="R68" s="3"/>
      <c r="S68" s="3"/>
      <c r="T68" s="3"/>
      <c r="U68" s="3"/>
      <c r="V68" s="8"/>
      <c r="W68" s="8"/>
    </row>
    <row r="69" spans="1:23">
      <c r="A69" s="6"/>
      <c r="M69" s="6"/>
      <c r="N69" s="6"/>
    </row>
    <row r="70" spans="1:23">
      <c r="N70" s="6"/>
      <c r="O70" s="6"/>
    </row>
    <row r="73" spans="1:23">
      <c r="O73" s="6"/>
    </row>
    <row r="77" spans="1:23">
      <c r="N77" s="6"/>
      <c r="O77" s="6"/>
    </row>
    <row r="78" spans="1:23">
      <c r="O78" s="6"/>
    </row>
    <row r="81" spans="14:15" ht="16" customHeight="1"/>
    <row r="85" spans="14:15">
      <c r="N85" s="6"/>
      <c r="O85" s="6"/>
    </row>
    <row r="88" spans="14:15">
      <c r="O88" s="6"/>
    </row>
    <row r="89" spans="14:15">
      <c r="O89" s="6"/>
    </row>
    <row r="90" spans="14:15">
      <c r="O90" s="6"/>
    </row>
    <row r="91" spans="14:15">
      <c r="O91" s="6"/>
    </row>
    <row r="96" spans="14:15" ht="16" customHeight="1"/>
    <row r="103" ht="16" customHeight="1"/>
    <row r="115" spans="14:18" ht="16" customHeight="1"/>
    <row r="122" spans="14:18">
      <c r="N122" s="6"/>
      <c r="O122" s="6"/>
      <c r="P122" s="15"/>
      <c r="Q122" s="12"/>
      <c r="R122" s="15"/>
    </row>
    <row r="125" spans="14:18" ht="16" customHeight="1"/>
    <row r="128" spans="14:18">
      <c r="N128" s="6"/>
      <c r="O128" s="6"/>
      <c r="P128" s="15"/>
      <c r="Q128" s="15"/>
      <c r="R128" s="15"/>
    </row>
    <row r="129" spans="1:18">
      <c r="N129" s="6"/>
      <c r="P129" s="15"/>
      <c r="Q129" s="15"/>
      <c r="R129" s="15"/>
    </row>
    <row r="130" spans="1:18">
      <c r="N130" s="6"/>
      <c r="O130" s="6"/>
      <c r="P130" s="15"/>
      <c r="Q130" s="15"/>
      <c r="R130" s="15"/>
    </row>
    <row r="131" spans="1:18">
      <c r="O131" s="6"/>
      <c r="P131" s="15"/>
      <c r="Q131" s="15"/>
      <c r="R131" s="15"/>
    </row>
    <row r="132" spans="1:18">
      <c r="N132" s="6"/>
      <c r="O132" s="6"/>
      <c r="P132" s="15"/>
      <c r="Q132" s="15"/>
      <c r="R132" s="15"/>
    </row>
    <row r="133" spans="1:18">
      <c r="N133" s="6"/>
      <c r="O133" s="6"/>
      <c r="P133" s="15"/>
      <c r="Q133" s="15"/>
      <c r="R133" s="15"/>
    </row>
    <row r="134" spans="1:18">
      <c r="N134" s="6"/>
      <c r="O134" s="6"/>
      <c r="P134" s="15"/>
      <c r="Q134" s="15"/>
      <c r="R134" s="15"/>
    </row>
    <row r="135" spans="1:18">
      <c r="N135" s="6"/>
      <c r="O135" s="6"/>
      <c r="P135" s="15"/>
      <c r="Q135" s="15"/>
      <c r="R135" s="15"/>
    </row>
    <row r="136" spans="1:18">
      <c r="A136" s="6"/>
      <c r="M136" s="6"/>
      <c r="O136" s="6"/>
      <c r="P136" s="15"/>
      <c r="Q136" s="15"/>
      <c r="R136" s="15"/>
    </row>
    <row r="137" spans="1:18">
      <c r="N137" s="6"/>
      <c r="O137" s="6"/>
      <c r="P137" s="15"/>
      <c r="Q137" s="15"/>
      <c r="R137" s="15"/>
    </row>
    <row r="138" spans="1:18">
      <c r="N138" s="6"/>
      <c r="O138" s="6"/>
      <c r="P138" s="15"/>
      <c r="Q138" s="15"/>
      <c r="R138" s="15"/>
    </row>
    <row r="151" spans="1:18">
      <c r="O151" s="6"/>
      <c r="P151" s="15"/>
      <c r="Q151" s="15"/>
      <c r="R151" s="15"/>
    </row>
    <row r="152" spans="1:18">
      <c r="O152" s="6"/>
      <c r="P152" s="15"/>
      <c r="Q152" s="15"/>
      <c r="R152" s="15"/>
    </row>
    <row r="153" spans="1:18">
      <c r="A153" s="6"/>
      <c r="M153" s="6"/>
      <c r="N153" s="6"/>
      <c r="O153" s="6"/>
      <c r="P153" s="15"/>
      <c r="Q153" s="15"/>
      <c r="R153" s="15"/>
    </row>
  </sheetData>
  <mergeCells count="305">
    <mergeCell ref="J65:J67"/>
    <mergeCell ref="R65:R67"/>
    <mergeCell ref="S65:S67"/>
    <mergeCell ref="T65:T67"/>
    <mergeCell ref="U65:U67"/>
    <mergeCell ref="V65:V67"/>
    <mergeCell ref="W65:W67"/>
    <mergeCell ref="J21:J23"/>
    <mergeCell ref="R21:R23"/>
    <mergeCell ref="S21:S23"/>
    <mergeCell ref="T21:T23"/>
    <mergeCell ref="U21:U23"/>
    <mergeCell ref="V21:V23"/>
    <mergeCell ref="P3:P23"/>
    <mergeCell ref="Q3:Q23"/>
    <mergeCell ref="Q25:Q40"/>
    <mergeCell ref="Q42:Q51"/>
    <mergeCell ref="Q53:Q67"/>
    <mergeCell ref="W50:W51"/>
    <mergeCell ref="P53:P67"/>
    <mergeCell ref="J56:J58"/>
    <mergeCell ref="R56:R58"/>
    <mergeCell ref="S56:S58"/>
    <mergeCell ref="W56:W58"/>
    <mergeCell ref="J59:J61"/>
    <mergeCell ref="R59:R61"/>
    <mergeCell ref="S59:S61"/>
    <mergeCell ref="T59:T61"/>
    <mergeCell ref="U59:U61"/>
    <mergeCell ref="V59:V61"/>
    <mergeCell ref="W59:W61"/>
    <mergeCell ref="W62:W64"/>
    <mergeCell ref="J62:J64"/>
    <mergeCell ref="R62:R64"/>
    <mergeCell ref="S62:S64"/>
    <mergeCell ref="T62:T64"/>
    <mergeCell ref="U62:U64"/>
    <mergeCell ref="V62:V64"/>
    <mergeCell ref="J53:J55"/>
    <mergeCell ref="R53:R55"/>
    <mergeCell ref="S53:S55"/>
    <mergeCell ref="T53:T55"/>
    <mergeCell ref="U53:U55"/>
    <mergeCell ref="V53:V55"/>
    <mergeCell ref="S44:S45"/>
    <mergeCell ref="T44:T45"/>
    <mergeCell ref="U44:U45"/>
    <mergeCell ref="V44:V45"/>
    <mergeCell ref="T56:T58"/>
    <mergeCell ref="U56:U58"/>
    <mergeCell ref="V56:V58"/>
    <mergeCell ref="W46:W47"/>
    <mergeCell ref="J48:J49"/>
    <mergeCell ref="R48:R49"/>
    <mergeCell ref="S48:S49"/>
    <mergeCell ref="T48:T49"/>
    <mergeCell ref="U48:U49"/>
    <mergeCell ref="V48:V49"/>
    <mergeCell ref="W48:W49"/>
    <mergeCell ref="J50:J51"/>
    <mergeCell ref="R50:R51"/>
    <mergeCell ref="S50:S51"/>
    <mergeCell ref="T50:T51"/>
    <mergeCell ref="U50:U51"/>
    <mergeCell ref="V50:V51"/>
    <mergeCell ref="P42:P51"/>
    <mergeCell ref="J46:J47"/>
    <mergeCell ref="R46:R47"/>
    <mergeCell ref="S46:S47"/>
    <mergeCell ref="T46:T47"/>
    <mergeCell ref="U46:U47"/>
    <mergeCell ref="V46:V47"/>
    <mergeCell ref="AO27:AO44"/>
    <mergeCell ref="AQ39:AQ41"/>
    <mergeCell ref="AR39:AR41"/>
    <mergeCell ref="AS39:AS41"/>
    <mergeCell ref="AU36:AU38"/>
    <mergeCell ref="AU39:AU41"/>
    <mergeCell ref="AU42:AU44"/>
    <mergeCell ref="AP20:AP21"/>
    <mergeCell ref="AQ20:AQ21"/>
    <mergeCell ref="AR20:AR21"/>
    <mergeCell ref="AS20:AS21"/>
    <mergeCell ref="AP24:AP25"/>
    <mergeCell ref="AQ24:AQ25"/>
    <mergeCell ref="AR24:AR25"/>
    <mergeCell ref="AS24:AS25"/>
    <mergeCell ref="AS27:AS29"/>
    <mergeCell ref="AR36:AR38"/>
    <mergeCell ref="AS36:AS38"/>
    <mergeCell ref="AQ33:AQ35"/>
    <mergeCell ref="AR33:AR35"/>
    <mergeCell ref="AS33:AS35"/>
    <mergeCell ref="AP30:AP32"/>
    <mergeCell ref="AQ30:AQ32"/>
    <mergeCell ref="AR30:AR32"/>
    <mergeCell ref="A1:W1"/>
    <mergeCell ref="Y1:AU1"/>
    <mergeCell ref="AN7:AN14"/>
    <mergeCell ref="AO7:AO14"/>
    <mergeCell ref="AH16:AH17"/>
    <mergeCell ref="AN16:AN25"/>
    <mergeCell ref="AO16:AO25"/>
    <mergeCell ref="AP16:AP17"/>
    <mergeCell ref="AQ16:AQ17"/>
    <mergeCell ref="AR16:AR17"/>
    <mergeCell ref="AS16:AS17"/>
    <mergeCell ref="AT16:AT17"/>
    <mergeCell ref="AU16:AU17"/>
    <mergeCell ref="P25:P40"/>
    <mergeCell ref="AH27:AH29"/>
    <mergeCell ref="AN27:AN44"/>
    <mergeCell ref="AP27:AP29"/>
    <mergeCell ref="AH7:AH8"/>
    <mergeCell ref="AH9:AH10"/>
    <mergeCell ref="AH11:AH12"/>
    <mergeCell ref="AH13:AH14"/>
    <mergeCell ref="AT27:AT29"/>
    <mergeCell ref="AU27:AU29"/>
    <mergeCell ref="AH30:AH32"/>
    <mergeCell ref="J31:J32"/>
    <mergeCell ref="J33:J34"/>
    <mergeCell ref="J35:J36"/>
    <mergeCell ref="J37:J38"/>
    <mergeCell ref="J42:J43"/>
    <mergeCell ref="J44:J45"/>
    <mergeCell ref="J39:J40"/>
    <mergeCell ref="R29:R30"/>
    <mergeCell ref="R27:R28"/>
    <mergeCell ref="R33:R34"/>
    <mergeCell ref="J3:J5"/>
    <mergeCell ref="J6:J8"/>
    <mergeCell ref="J9:J11"/>
    <mergeCell ref="J12:J14"/>
    <mergeCell ref="J15:J17"/>
    <mergeCell ref="J18:J20"/>
    <mergeCell ref="J25:J26"/>
    <mergeCell ref="J27:J28"/>
    <mergeCell ref="J29:J30"/>
    <mergeCell ref="AW1:BJ1"/>
    <mergeCell ref="AN3:AN5"/>
    <mergeCell ref="AO3:AO5"/>
    <mergeCell ref="AP33:AP35"/>
    <mergeCell ref="AP36:AP38"/>
    <mergeCell ref="AP39:AP41"/>
    <mergeCell ref="AP42:AP44"/>
    <mergeCell ref="R44:R45"/>
    <mergeCell ref="R42:R43"/>
    <mergeCell ref="R3:R5"/>
    <mergeCell ref="S3:S5"/>
    <mergeCell ref="T3:T5"/>
    <mergeCell ref="U3:U5"/>
    <mergeCell ref="V3:V5"/>
    <mergeCell ref="S29:S30"/>
    <mergeCell ref="T29:T30"/>
    <mergeCell ref="U29:U30"/>
    <mergeCell ref="V29:V30"/>
    <mergeCell ref="S35:S36"/>
    <mergeCell ref="T35:T36"/>
    <mergeCell ref="U35:U36"/>
    <mergeCell ref="V35:V36"/>
    <mergeCell ref="R6:R8"/>
    <mergeCell ref="R35:R36"/>
    <mergeCell ref="R9:R11"/>
    <mergeCell ref="S9:S11"/>
    <mergeCell ref="T9:T11"/>
    <mergeCell ref="U9:U11"/>
    <mergeCell ref="V9:V11"/>
    <mergeCell ref="W9:W11"/>
    <mergeCell ref="R25:R26"/>
    <mergeCell ref="S25:S26"/>
    <mergeCell ref="T25:T26"/>
    <mergeCell ref="U25:U26"/>
    <mergeCell ref="V25:V26"/>
    <mergeCell ref="W25:W26"/>
    <mergeCell ref="R18:R20"/>
    <mergeCell ref="S18:S20"/>
    <mergeCell ref="T18:T20"/>
    <mergeCell ref="U18:U20"/>
    <mergeCell ref="V18:V20"/>
    <mergeCell ref="W18:W20"/>
    <mergeCell ref="R15:R17"/>
    <mergeCell ref="S15:S17"/>
    <mergeCell ref="T15:T17"/>
    <mergeCell ref="U15:U17"/>
    <mergeCell ref="V15:V17"/>
    <mergeCell ref="W15:W17"/>
    <mergeCell ref="T12:T14"/>
    <mergeCell ref="U12:U14"/>
    <mergeCell ref="V12:V14"/>
    <mergeCell ref="W12:W14"/>
    <mergeCell ref="W44:W45"/>
    <mergeCell ref="W37:W38"/>
    <mergeCell ref="R39:R40"/>
    <mergeCell ref="S39:S40"/>
    <mergeCell ref="T39:T40"/>
    <mergeCell ref="U39:U40"/>
    <mergeCell ref="V39:V40"/>
    <mergeCell ref="W39:W40"/>
    <mergeCell ref="S42:S43"/>
    <mergeCell ref="T42:T43"/>
    <mergeCell ref="U42:U43"/>
    <mergeCell ref="V42:V43"/>
    <mergeCell ref="W35:W36"/>
    <mergeCell ref="W29:W30"/>
    <mergeCell ref="S27:S28"/>
    <mergeCell ref="T27:T28"/>
    <mergeCell ref="U27:U28"/>
    <mergeCell ref="V27:V28"/>
    <mergeCell ref="W27:W28"/>
    <mergeCell ref="S33:S34"/>
    <mergeCell ref="W3:W5"/>
    <mergeCell ref="R37:R38"/>
    <mergeCell ref="S37:S38"/>
    <mergeCell ref="T37:T38"/>
    <mergeCell ref="U37:U38"/>
    <mergeCell ref="V37:V38"/>
    <mergeCell ref="W42:W43"/>
    <mergeCell ref="T33:T34"/>
    <mergeCell ref="U33:U34"/>
    <mergeCell ref="V33:V34"/>
    <mergeCell ref="W33:W34"/>
    <mergeCell ref="R31:R32"/>
    <mergeCell ref="S31:S32"/>
    <mergeCell ref="T31:T32"/>
    <mergeCell ref="U31:U32"/>
    <mergeCell ref="V31:V32"/>
    <mergeCell ref="W31:W32"/>
    <mergeCell ref="S6:S8"/>
    <mergeCell ref="T6:T8"/>
    <mergeCell ref="U6:U8"/>
    <mergeCell ref="V6:V8"/>
    <mergeCell ref="W6:W8"/>
    <mergeCell ref="R12:R14"/>
    <mergeCell ref="S12:S14"/>
    <mergeCell ref="AQ3:AQ5"/>
    <mergeCell ref="AR3:AR5"/>
    <mergeCell ref="AS3:AS5"/>
    <mergeCell ref="AP7:AP8"/>
    <mergeCell ref="AQ7:AQ8"/>
    <mergeCell ref="AR7:AR8"/>
    <mergeCell ref="AS7:AS8"/>
    <mergeCell ref="W53:W55"/>
    <mergeCell ref="AP3:AP5"/>
    <mergeCell ref="AP9:AP10"/>
    <mergeCell ref="AP13:AP14"/>
    <mergeCell ref="AP18:AP19"/>
    <mergeCell ref="AP22:AP23"/>
    <mergeCell ref="AH18:AH19"/>
    <mergeCell ref="AH20:AH21"/>
    <mergeCell ref="AH22:AH23"/>
    <mergeCell ref="AH24:AH25"/>
    <mergeCell ref="AH33:AH35"/>
    <mergeCell ref="AH36:AH38"/>
    <mergeCell ref="AH39:AH41"/>
    <mergeCell ref="AH42:AH44"/>
    <mergeCell ref="AQ27:AQ29"/>
    <mergeCell ref="AR27:AR29"/>
    <mergeCell ref="AH3:AH5"/>
    <mergeCell ref="AQ13:AQ14"/>
    <mergeCell ref="AR13:AR14"/>
    <mergeCell ref="AS13:AS14"/>
    <mergeCell ref="AQ9:AQ10"/>
    <mergeCell ref="AR9:AR10"/>
    <mergeCell ref="AS9:AS10"/>
    <mergeCell ref="AP11:AP12"/>
    <mergeCell ref="AQ11:AQ12"/>
    <mergeCell ref="AR11:AR12"/>
    <mergeCell ref="AS11:AS12"/>
    <mergeCell ref="AT3:AT5"/>
    <mergeCell ref="AT7:AT8"/>
    <mergeCell ref="AU33:AU35"/>
    <mergeCell ref="AU20:AU21"/>
    <mergeCell ref="AU22:AU23"/>
    <mergeCell ref="AU24:AU25"/>
    <mergeCell ref="AT9:AT10"/>
    <mergeCell ref="AT11:AT12"/>
    <mergeCell ref="AT13:AT14"/>
    <mergeCell ref="AT30:AT32"/>
    <mergeCell ref="AU30:AU32"/>
    <mergeCell ref="AU3:AU5"/>
    <mergeCell ref="AU7:AU8"/>
    <mergeCell ref="AU9:AU10"/>
    <mergeCell ref="AU11:AU12"/>
    <mergeCell ref="AU13:AU14"/>
    <mergeCell ref="AU18:AU19"/>
    <mergeCell ref="AT33:AT35"/>
    <mergeCell ref="AQ42:AQ44"/>
    <mergeCell ref="AR42:AR44"/>
    <mergeCell ref="AS42:AS44"/>
    <mergeCell ref="AQ36:AQ38"/>
    <mergeCell ref="AT42:AT44"/>
    <mergeCell ref="AQ22:AQ23"/>
    <mergeCell ref="AR22:AR23"/>
    <mergeCell ref="AS22:AS23"/>
    <mergeCell ref="AQ18:AQ19"/>
    <mergeCell ref="AR18:AR19"/>
    <mergeCell ref="AS18:AS19"/>
    <mergeCell ref="AT39:AT41"/>
    <mergeCell ref="AT18:AT19"/>
    <mergeCell ref="AT20:AT21"/>
    <mergeCell ref="AT22:AT23"/>
    <mergeCell ref="AT24:AT25"/>
    <mergeCell ref="AS30:AS32"/>
    <mergeCell ref="AT36:AT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241C-0200-6440-BA95-8E89610C32D2}">
  <dimension ref="A1:AU85"/>
  <sheetViews>
    <sheetView topLeftCell="W1" zoomScale="56" workbookViewId="0">
      <selection activeCell="AU23" sqref="Y3:AU24"/>
    </sheetView>
  </sheetViews>
  <sheetFormatPr baseColWidth="10" defaultColWidth="10.83203125" defaultRowHeight="16"/>
  <cols>
    <col min="6" max="7" width="10.83203125" style="7"/>
    <col min="8" max="8" width="26.5" customWidth="1"/>
    <col min="9" max="9" width="18.83203125" bestFit="1" customWidth="1"/>
    <col min="10" max="10" width="24.33203125" style="11" customWidth="1"/>
    <col min="11" max="11" width="12.1640625" customWidth="1"/>
    <col min="16" max="16" width="17.6640625" customWidth="1"/>
    <col min="18" max="18" width="17.5" customWidth="1"/>
    <col min="19" max="19" width="14.6640625" bestFit="1" customWidth="1"/>
    <col min="20" max="20" width="15" bestFit="1" customWidth="1"/>
    <col min="21" max="21" width="14.6640625" bestFit="1" customWidth="1"/>
    <col min="22" max="22" width="15" bestFit="1" customWidth="1"/>
    <col min="23" max="23" width="23" bestFit="1" customWidth="1"/>
    <col min="24" max="24" width="6.33203125" customWidth="1"/>
    <col min="28" max="28" width="10.83203125" style="7"/>
    <col min="30" max="31" width="10.83203125" style="7"/>
    <col min="32" max="32" width="21.5" bestFit="1" customWidth="1"/>
    <col min="33" max="33" width="19.33203125" bestFit="1" customWidth="1"/>
    <col min="34" max="34" width="20.1640625" style="11" customWidth="1"/>
    <col min="40" max="40" width="13.6640625" customWidth="1"/>
    <col min="42" max="42" width="15.6640625" customWidth="1"/>
    <col min="43" max="43" width="14.6640625" bestFit="1" customWidth="1"/>
    <col min="44" max="44" width="15" bestFit="1" customWidth="1"/>
    <col min="45" max="45" width="14.6640625" bestFit="1" customWidth="1"/>
    <col min="46" max="46" width="15" bestFit="1" customWidth="1"/>
    <col min="47" max="47" width="23" bestFit="1" customWidth="1"/>
  </cols>
  <sheetData>
    <row r="1" spans="1:47" s="5" customFormat="1" ht="23" customHeight="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</row>
    <row r="2" spans="1:47" ht="49" customHeight="1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71" t="s">
        <v>10110</v>
      </c>
      <c r="G2" s="71" t="s">
        <v>10355</v>
      </c>
      <c r="H2" s="22" t="s">
        <v>9950</v>
      </c>
      <c r="I2" s="22" t="s">
        <v>10356</v>
      </c>
      <c r="J2" s="22" t="s">
        <v>4913</v>
      </c>
      <c r="K2" s="20" t="s">
        <v>5</v>
      </c>
      <c r="L2" s="20" t="s">
        <v>6</v>
      </c>
      <c r="M2" s="20" t="s">
        <v>7</v>
      </c>
      <c r="N2" s="20" t="s">
        <v>8</v>
      </c>
      <c r="O2" s="21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X2" s="20"/>
      <c r="Y2" s="24" t="s">
        <v>0</v>
      </c>
      <c r="Z2" s="24" t="s">
        <v>1</v>
      </c>
      <c r="AA2" s="24" t="s">
        <v>2</v>
      </c>
      <c r="AB2" s="76" t="s">
        <v>3</v>
      </c>
      <c r="AC2" s="24" t="s">
        <v>4</v>
      </c>
      <c r="AD2" s="76" t="s">
        <v>9994</v>
      </c>
      <c r="AE2" s="76" t="s">
        <v>10355</v>
      </c>
      <c r="AF2" s="24" t="s">
        <v>9950</v>
      </c>
      <c r="AG2" s="22" t="s">
        <v>10356</v>
      </c>
      <c r="AH2" s="55" t="s">
        <v>4913</v>
      </c>
      <c r="AI2" s="24" t="s">
        <v>5</v>
      </c>
      <c r="AJ2" s="24" t="s">
        <v>6</v>
      </c>
      <c r="AK2" s="24" t="s">
        <v>7</v>
      </c>
      <c r="AL2" s="24" t="s">
        <v>8</v>
      </c>
      <c r="AM2" s="23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</row>
    <row r="3" spans="1:47" ht="16" customHeight="1">
      <c r="A3" s="107">
        <v>0.16</v>
      </c>
      <c r="B3" s="107">
        <v>0</v>
      </c>
      <c r="C3" s="107">
        <v>-153.32951</v>
      </c>
      <c r="D3" s="107" t="s">
        <v>10</v>
      </c>
      <c r="E3" s="107" t="s">
        <v>4147</v>
      </c>
      <c r="F3" s="108" t="s">
        <v>10363</v>
      </c>
      <c r="G3" s="108" t="s">
        <v>5195</v>
      </c>
      <c r="H3" s="107" t="s">
        <v>10273</v>
      </c>
      <c r="I3" s="109" t="s">
        <v>10354</v>
      </c>
      <c r="J3" s="169" t="s">
        <v>4922</v>
      </c>
      <c r="K3" s="107" t="s">
        <v>4144</v>
      </c>
      <c r="L3" s="107">
        <v>6</v>
      </c>
      <c r="M3" s="107">
        <v>0.84</v>
      </c>
      <c r="N3" s="107" t="s">
        <v>3615</v>
      </c>
      <c r="O3" s="107" t="s">
        <v>3616</v>
      </c>
      <c r="P3" s="161" t="s">
        <v>78</v>
      </c>
      <c r="Q3" s="193">
        <v>3</v>
      </c>
      <c r="R3" s="161" t="s">
        <v>4552</v>
      </c>
      <c r="S3" s="193" t="s">
        <v>4448</v>
      </c>
      <c r="T3" s="193" t="s">
        <v>4448</v>
      </c>
      <c r="U3" s="193" t="s">
        <v>4448</v>
      </c>
      <c r="V3" s="193" t="s">
        <v>4448</v>
      </c>
      <c r="W3" s="193"/>
      <c r="Y3">
        <f>1-0.79</f>
        <v>0.20999999999999996</v>
      </c>
      <c r="Z3">
        <v>0</v>
      </c>
      <c r="AA3">
        <v>-148.46305303275</v>
      </c>
      <c r="AB3" s="7" t="s">
        <v>10</v>
      </c>
      <c r="AC3" t="s">
        <v>4180</v>
      </c>
      <c r="AD3" s="7" t="s">
        <v>5195</v>
      </c>
      <c r="AE3" s="7" t="s">
        <v>5197</v>
      </c>
      <c r="AF3" t="s">
        <v>10267</v>
      </c>
      <c r="AG3" s="18" t="s">
        <v>10354</v>
      </c>
      <c r="AH3" s="158" t="s">
        <v>4914</v>
      </c>
      <c r="AI3" t="s">
        <v>4144</v>
      </c>
      <c r="AJ3">
        <v>7</v>
      </c>
      <c r="AK3">
        <v>0.79</v>
      </c>
      <c r="AL3" s="6" t="s">
        <v>3728</v>
      </c>
      <c r="AM3" s="6" t="s">
        <v>3729</v>
      </c>
      <c r="AN3" s="158" t="s">
        <v>79</v>
      </c>
      <c r="AO3" s="153">
        <v>4</v>
      </c>
      <c r="AP3" s="159" t="s">
        <v>4568</v>
      </c>
      <c r="AQ3" s="153">
        <v>1</v>
      </c>
      <c r="AR3" s="153" t="s">
        <v>4516</v>
      </c>
      <c r="AS3" s="153">
        <v>0.99</v>
      </c>
      <c r="AT3" s="153">
        <v>0.84</v>
      </c>
      <c r="AU3" s="153"/>
    </row>
    <row r="4" spans="1:47">
      <c r="A4" s="107">
        <v>0.28000000000000003</v>
      </c>
      <c r="B4" s="107">
        <v>0</v>
      </c>
      <c r="C4" s="107">
        <v>-125.85384999999999</v>
      </c>
      <c r="D4" s="107" t="s">
        <v>13</v>
      </c>
      <c r="E4" s="107" t="s">
        <v>4147</v>
      </c>
      <c r="F4" s="108" t="s">
        <v>10363</v>
      </c>
      <c r="G4" s="108" t="s">
        <v>5195</v>
      </c>
      <c r="H4" s="107" t="s">
        <v>10273</v>
      </c>
      <c r="I4" s="109" t="s">
        <v>10354</v>
      </c>
      <c r="J4" s="170"/>
      <c r="K4" s="107" t="s">
        <v>4144</v>
      </c>
      <c r="L4" s="107">
        <v>6</v>
      </c>
      <c r="M4" s="107">
        <v>0.72</v>
      </c>
      <c r="N4" s="107" t="s">
        <v>2687</v>
      </c>
      <c r="O4" s="107" t="s">
        <v>2688</v>
      </c>
      <c r="P4" s="162"/>
      <c r="Q4" s="194"/>
      <c r="R4" s="162"/>
      <c r="S4" s="194"/>
      <c r="T4" s="194"/>
      <c r="U4" s="194"/>
      <c r="V4" s="194"/>
      <c r="W4" s="194"/>
      <c r="Y4">
        <f>1-0.8</f>
        <v>0.19999999999999996</v>
      </c>
      <c r="Z4">
        <v>0</v>
      </c>
      <c r="AA4">
        <v>-94.668592309839198</v>
      </c>
      <c r="AB4" s="7" t="s">
        <v>13</v>
      </c>
      <c r="AC4" t="s">
        <v>4180</v>
      </c>
      <c r="AD4" s="7" t="s">
        <v>5195</v>
      </c>
      <c r="AE4" s="7" t="s">
        <v>5197</v>
      </c>
      <c r="AF4" t="s">
        <v>10267</v>
      </c>
      <c r="AG4" s="18" t="s">
        <v>10354</v>
      </c>
      <c r="AH4" s="159"/>
      <c r="AI4" t="s">
        <v>4144</v>
      </c>
      <c r="AJ4">
        <v>7</v>
      </c>
      <c r="AK4">
        <v>0.8</v>
      </c>
      <c r="AL4" s="6" t="s">
        <v>1385</v>
      </c>
      <c r="AM4" s="6" t="s">
        <v>1386</v>
      </c>
      <c r="AN4" s="159"/>
      <c r="AO4" s="154"/>
      <c r="AP4" s="159"/>
      <c r="AQ4" s="154"/>
      <c r="AR4" s="154"/>
      <c r="AS4" s="154"/>
      <c r="AT4" s="154"/>
      <c r="AU4" s="154"/>
    </row>
    <row r="5" spans="1:47">
      <c r="A5" s="107">
        <v>0.77</v>
      </c>
      <c r="B5" s="107">
        <v>0</v>
      </c>
      <c r="C5" s="107">
        <v>-312.71917000000002</v>
      </c>
      <c r="D5" s="107" t="s">
        <v>14</v>
      </c>
      <c r="E5" s="107" t="s">
        <v>4147</v>
      </c>
      <c r="F5" s="108" t="s">
        <v>10363</v>
      </c>
      <c r="G5" s="108" t="s">
        <v>5195</v>
      </c>
      <c r="H5" s="107" t="s">
        <v>10273</v>
      </c>
      <c r="I5" s="109" t="s">
        <v>10354</v>
      </c>
      <c r="J5" s="170"/>
      <c r="K5" s="107" t="s">
        <v>4144</v>
      </c>
      <c r="L5" s="107">
        <v>16</v>
      </c>
      <c r="M5" s="107">
        <v>0.23</v>
      </c>
      <c r="N5" s="107">
        <v>8.9866959999999996E-2</v>
      </c>
      <c r="O5" s="107" t="s">
        <v>402</v>
      </c>
      <c r="P5" s="162"/>
      <c r="Q5" s="194"/>
      <c r="R5" s="162"/>
      <c r="S5" s="196"/>
      <c r="T5" s="196"/>
      <c r="U5" s="196"/>
      <c r="V5" s="196"/>
      <c r="W5" s="196"/>
      <c r="Y5">
        <f>1-1</f>
        <v>0</v>
      </c>
      <c r="Z5">
        <v>0</v>
      </c>
      <c r="AA5">
        <v>-142.64812705736799</v>
      </c>
      <c r="AB5" s="7" t="s">
        <v>14</v>
      </c>
      <c r="AC5" t="s">
        <v>4180</v>
      </c>
      <c r="AD5" s="7" t="s">
        <v>5195</v>
      </c>
      <c r="AE5" s="7" t="s">
        <v>5197</v>
      </c>
      <c r="AF5" t="s">
        <v>10267</v>
      </c>
      <c r="AG5" s="18" t="s">
        <v>10354</v>
      </c>
      <c r="AH5" s="159"/>
      <c r="AI5" t="s">
        <v>4144</v>
      </c>
      <c r="AJ5">
        <v>16</v>
      </c>
      <c r="AK5">
        <v>1</v>
      </c>
      <c r="AL5" s="6" t="s">
        <v>149</v>
      </c>
      <c r="AM5">
        <v>1</v>
      </c>
      <c r="AN5" s="159"/>
      <c r="AO5" s="154"/>
      <c r="AP5" s="160"/>
      <c r="AQ5" s="154"/>
      <c r="AR5" s="154"/>
      <c r="AS5" s="154"/>
      <c r="AT5" s="154"/>
      <c r="AU5" s="154"/>
    </row>
    <row r="6" spans="1:47">
      <c r="A6">
        <f>1-0.44</f>
        <v>0.56000000000000005</v>
      </c>
      <c r="B6">
        <v>0</v>
      </c>
      <c r="C6">
        <v>-73.393471979456606</v>
      </c>
      <c r="D6" t="s">
        <v>10</v>
      </c>
      <c r="E6" t="s">
        <v>4225</v>
      </c>
      <c r="F6" s="7" t="s">
        <v>10367</v>
      </c>
      <c r="G6" s="7" t="s">
        <v>5195</v>
      </c>
      <c r="H6" t="s">
        <v>10276</v>
      </c>
      <c r="I6" s="18" t="s">
        <v>10354</v>
      </c>
      <c r="J6" s="159" t="s">
        <v>4925</v>
      </c>
      <c r="K6" t="s">
        <v>4144</v>
      </c>
      <c r="L6">
        <v>5</v>
      </c>
      <c r="M6">
        <v>0.44</v>
      </c>
      <c r="N6" s="6" t="s">
        <v>715</v>
      </c>
      <c r="O6" s="6" t="s">
        <v>716</v>
      </c>
      <c r="P6" s="162"/>
      <c r="Q6" s="194"/>
      <c r="R6" s="159" t="s">
        <v>4568</v>
      </c>
      <c r="S6" s="153" t="s">
        <v>4448</v>
      </c>
      <c r="T6" s="153" t="s">
        <v>4448</v>
      </c>
      <c r="U6" s="153" t="s">
        <v>4448</v>
      </c>
      <c r="V6" s="153" t="s">
        <v>4448</v>
      </c>
      <c r="W6" s="153"/>
      <c r="Y6" s="9">
        <v>0.8</v>
      </c>
      <c r="Z6" s="9">
        <v>0</v>
      </c>
      <c r="AA6" s="9">
        <v>-37.395679288612897</v>
      </c>
      <c r="AB6" s="72" t="s">
        <v>10</v>
      </c>
      <c r="AC6" s="9" t="s">
        <v>4176</v>
      </c>
      <c r="AD6" s="72" t="s">
        <v>5197</v>
      </c>
      <c r="AE6" s="72" t="s">
        <v>5195</v>
      </c>
      <c r="AF6" s="9" t="s">
        <v>10274</v>
      </c>
      <c r="AG6" s="9"/>
      <c r="AH6" s="168" t="s">
        <v>4923</v>
      </c>
      <c r="AI6" s="9" t="s">
        <v>4144</v>
      </c>
      <c r="AJ6" s="9">
        <v>6</v>
      </c>
      <c r="AK6" s="9">
        <v>0.8</v>
      </c>
      <c r="AL6" s="10" t="s">
        <v>857</v>
      </c>
      <c r="AM6" s="9">
        <v>0.95888153029928003</v>
      </c>
      <c r="AN6" s="159"/>
      <c r="AO6" s="154"/>
      <c r="AP6" s="186" t="s">
        <v>4536</v>
      </c>
      <c r="AQ6" s="153" t="s">
        <v>4448</v>
      </c>
      <c r="AR6" s="153" t="s">
        <v>4448</v>
      </c>
      <c r="AS6" s="153">
        <v>1</v>
      </c>
      <c r="AT6" s="153">
        <v>0.62</v>
      </c>
      <c r="AU6" s="153"/>
    </row>
    <row r="7" spans="1:47">
      <c r="A7">
        <f>1-0.33</f>
        <v>0.66999999999999993</v>
      </c>
      <c r="B7">
        <v>0</v>
      </c>
      <c r="C7">
        <v>-67.201537668726701</v>
      </c>
      <c r="D7" t="s">
        <v>13</v>
      </c>
      <c r="E7" t="s">
        <v>4225</v>
      </c>
      <c r="F7" s="7" t="s">
        <v>10367</v>
      </c>
      <c r="G7" s="7" t="s">
        <v>5195</v>
      </c>
      <c r="H7" t="s">
        <v>10276</v>
      </c>
      <c r="I7" s="18" t="s">
        <v>10354</v>
      </c>
      <c r="J7" s="159"/>
      <c r="K7" t="s">
        <v>4144</v>
      </c>
      <c r="L7">
        <v>6</v>
      </c>
      <c r="M7">
        <v>0.33</v>
      </c>
      <c r="N7">
        <v>9.5182228748417794E-2</v>
      </c>
      <c r="O7" s="6" t="s">
        <v>1571</v>
      </c>
      <c r="P7" s="162"/>
      <c r="Q7" s="194"/>
      <c r="R7" s="159"/>
      <c r="S7" s="154"/>
      <c r="T7" s="154"/>
      <c r="U7" s="154"/>
      <c r="V7" s="154"/>
      <c r="W7" s="154"/>
      <c r="Y7" s="9">
        <v>0.5</v>
      </c>
      <c r="Z7" s="9">
        <v>0</v>
      </c>
      <c r="AA7" s="9">
        <v>-45.803223999062801</v>
      </c>
      <c r="AB7" s="72" t="s">
        <v>13</v>
      </c>
      <c r="AC7" s="9" t="s">
        <v>4176</v>
      </c>
      <c r="AD7" s="72" t="s">
        <v>5197</v>
      </c>
      <c r="AE7" s="72" t="s">
        <v>5195</v>
      </c>
      <c r="AF7" s="9" t="s">
        <v>10274</v>
      </c>
      <c r="AG7" s="9"/>
      <c r="AH7" s="168"/>
      <c r="AI7" s="9" t="s">
        <v>4144</v>
      </c>
      <c r="AJ7" s="9">
        <v>5</v>
      </c>
      <c r="AK7" s="9">
        <v>0.5</v>
      </c>
      <c r="AL7" s="10" t="s">
        <v>883</v>
      </c>
      <c r="AM7" s="10" t="s">
        <v>884</v>
      </c>
      <c r="AN7" s="159"/>
      <c r="AO7" s="154"/>
      <c r="AP7" s="159"/>
      <c r="AQ7" s="154"/>
      <c r="AR7" s="154"/>
      <c r="AS7" s="154"/>
      <c r="AT7" s="154"/>
      <c r="AU7" s="154"/>
    </row>
    <row r="8" spans="1:47">
      <c r="A8">
        <f>1-0.16</f>
        <v>0.84</v>
      </c>
      <c r="B8">
        <v>0</v>
      </c>
      <c r="C8">
        <v>-312.23965772290001</v>
      </c>
      <c r="D8" t="s">
        <v>14</v>
      </c>
      <c r="E8" t="s">
        <v>4225</v>
      </c>
      <c r="F8" s="7" t="s">
        <v>10367</v>
      </c>
      <c r="G8" s="7" t="s">
        <v>5195</v>
      </c>
      <c r="H8" t="s">
        <v>10276</v>
      </c>
      <c r="I8" s="18" t="s">
        <v>10354</v>
      </c>
      <c r="J8" s="160"/>
      <c r="K8" t="s">
        <v>4144</v>
      </c>
      <c r="L8">
        <v>16</v>
      </c>
      <c r="M8">
        <v>0.16</v>
      </c>
      <c r="N8">
        <v>5.1602574492917601E-2</v>
      </c>
      <c r="O8" s="6" t="s">
        <v>283</v>
      </c>
      <c r="P8" s="162"/>
      <c r="Q8" s="194"/>
      <c r="R8" s="160"/>
      <c r="S8" s="154"/>
      <c r="T8" s="154"/>
      <c r="U8" s="154"/>
      <c r="V8" s="154"/>
      <c r="W8" s="154"/>
      <c r="Y8" s="9">
        <v>0.5</v>
      </c>
      <c r="Z8" s="9">
        <v>0</v>
      </c>
      <c r="AA8" s="9">
        <v>-637.21243020180395</v>
      </c>
      <c r="AB8" s="72" t="s">
        <v>14</v>
      </c>
      <c r="AC8" s="9" t="s">
        <v>4176</v>
      </c>
      <c r="AD8" s="72" t="s">
        <v>5197</v>
      </c>
      <c r="AE8" s="72" t="s">
        <v>5195</v>
      </c>
      <c r="AF8" s="9" t="s">
        <v>10274</v>
      </c>
      <c r="AG8" s="9"/>
      <c r="AH8" s="168"/>
      <c r="AI8" s="9" t="s">
        <v>4144</v>
      </c>
      <c r="AJ8" s="9">
        <v>16</v>
      </c>
      <c r="AK8" s="9">
        <v>0.51</v>
      </c>
      <c r="AL8" s="10" t="s">
        <v>271</v>
      </c>
      <c r="AM8" s="10" t="s">
        <v>272</v>
      </c>
      <c r="AN8" s="159"/>
      <c r="AO8" s="154"/>
      <c r="AP8" s="159"/>
      <c r="AQ8" s="154"/>
      <c r="AR8" s="154"/>
      <c r="AS8" s="154"/>
      <c r="AT8" s="154"/>
      <c r="AU8" s="154"/>
    </row>
    <row r="9" spans="1:47">
      <c r="A9">
        <v>0.71</v>
      </c>
      <c r="B9">
        <v>0</v>
      </c>
      <c r="C9">
        <v>-84.379768567019298</v>
      </c>
      <c r="D9" t="s">
        <v>10</v>
      </c>
      <c r="E9" t="s">
        <v>4204</v>
      </c>
      <c r="F9" s="7" t="s">
        <v>5196</v>
      </c>
      <c r="G9" s="7" t="s">
        <v>5198</v>
      </c>
      <c r="H9" t="s">
        <v>10268</v>
      </c>
      <c r="J9" s="159" t="s">
        <v>4915</v>
      </c>
      <c r="K9" t="s">
        <v>4144</v>
      </c>
      <c r="L9">
        <v>6</v>
      </c>
      <c r="M9">
        <v>0.71</v>
      </c>
      <c r="N9" s="6" t="s">
        <v>908</v>
      </c>
      <c r="O9" s="6" t="s">
        <v>909</v>
      </c>
      <c r="P9" s="162"/>
      <c r="Q9" s="194"/>
      <c r="R9" s="159" t="s">
        <v>4568</v>
      </c>
      <c r="S9" s="153" t="s">
        <v>4448</v>
      </c>
      <c r="T9" s="153" t="s">
        <v>4448</v>
      </c>
      <c r="U9" s="153" t="s">
        <v>4448</v>
      </c>
      <c r="V9" s="153" t="s">
        <v>4448</v>
      </c>
      <c r="W9" s="153"/>
      <c r="Y9">
        <v>0.59</v>
      </c>
      <c r="Z9">
        <v>0</v>
      </c>
      <c r="AA9">
        <v>-106.53452526996099</v>
      </c>
      <c r="AB9" s="7" t="s">
        <v>10</v>
      </c>
      <c r="AC9" t="s">
        <v>4191</v>
      </c>
      <c r="AD9" s="7" t="s">
        <v>5197</v>
      </c>
      <c r="AE9" s="7" t="s">
        <v>5196</v>
      </c>
      <c r="AF9" t="s">
        <v>10275</v>
      </c>
      <c r="AH9" s="159" t="s">
        <v>4924</v>
      </c>
      <c r="AI9" t="s">
        <v>4144</v>
      </c>
      <c r="AJ9">
        <v>6</v>
      </c>
      <c r="AK9">
        <v>0.59</v>
      </c>
      <c r="AL9" s="6" t="s">
        <v>1721</v>
      </c>
      <c r="AM9" s="6" t="s">
        <v>1722</v>
      </c>
      <c r="AN9" s="159"/>
      <c r="AO9" s="154"/>
      <c r="AP9" s="159" t="s">
        <v>4568</v>
      </c>
      <c r="AQ9" s="153" t="s">
        <v>4448</v>
      </c>
      <c r="AR9" s="153" t="s">
        <v>4448</v>
      </c>
      <c r="AS9" s="153" t="s">
        <v>4448</v>
      </c>
      <c r="AT9" s="153" t="s">
        <v>4448</v>
      </c>
      <c r="AU9" s="153"/>
    </row>
    <row r="10" spans="1:47">
      <c r="A10">
        <v>0.78</v>
      </c>
      <c r="B10">
        <v>0</v>
      </c>
      <c r="C10">
        <v>-40.724596158946802</v>
      </c>
      <c r="D10" t="s">
        <v>13</v>
      </c>
      <c r="E10" t="s">
        <v>4204</v>
      </c>
      <c r="F10" s="7" t="s">
        <v>5196</v>
      </c>
      <c r="G10" s="7" t="s">
        <v>5198</v>
      </c>
      <c r="H10" t="s">
        <v>10268</v>
      </c>
      <c r="J10" s="159"/>
      <c r="K10" t="s">
        <v>4144</v>
      </c>
      <c r="L10">
        <v>5</v>
      </c>
      <c r="M10">
        <v>0.78</v>
      </c>
      <c r="N10" s="6" t="s">
        <v>1192</v>
      </c>
      <c r="O10">
        <v>0.95727157630850601</v>
      </c>
      <c r="P10" s="162"/>
      <c r="Q10" s="194"/>
      <c r="R10" s="159"/>
      <c r="S10" s="154"/>
      <c r="T10" s="154"/>
      <c r="U10" s="154"/>
      <c r="V10" s="154"/>
      <c r="W10" s="154"/>
      <c r="Y10">
        <v>0.46</v>
      </c>
      <c r="Z10">
        <v>0</v>
      </c>
      <c r="AA10">
        <v>-85.701082117396396</v>
      </c>
      <c r="AB10" s="7" t="s">
        <v>13</v>
      </c>
      <c r="AC10" t="s">
        <v>4191</v>
      </c>
      <c r="AD10" s="7" t="s">
        <v>5197</v>
      </c>
      <c r="AE10" s="7" t="s">
        <v>5196</v>
      </c>
      <c r="AF10" t="s">
        <v>10275</v>
      </c>
      <c r="AH10" s="159"/>
      <c r="AI10" t="s">
        <v>4144</v>
      </c>
      <c r="AJ10">
        <v>7</v>
      </c>
      <c r="AK10">
        <v>0.46</v>
      </c>
      <c r="AL10" s="6" t="s">
        <v>4192</v>
      </c>
      <c r="AM10" s="6" t="s">
        <v>4193</v>
      </c>
      <c r="AN10" s="159"/>
      <c r="AO10" s="154"/>
      <c r="AP10" s="159"/>
      <c r="AQ10" s="154"/>
      <c r="AR10" s="154"/>
      <c r="AS10" s="154"/>
      <c r="AT10" s="154"/>
      <c r="AU10" s="154"/>
    </row>
    <row r="11" spans="1:47">
      <c r="A11">
        <v>1</v>
      </c>
      <c r="B11">
        <v>0</v>
      </c>
      <c r="C11">
        <v>-201.13512165175499</v>
      </c>
      <c r="D11" t="s">
        <v>14</v>
      </c>
      <c r="E11" t="s">
        <v>4204</v>
      </c>
      <c r="F11" s="7" t="s">
        <v>5196</v>
      </c>
      <c r="G11" s="7" t="s">
        <v>5198</v>
      </c>
      <c r="H11" t="s">
        <v>10268</v>
      </c>
      <c r="J11" s="160"/>
      <c r="K11" t="s">
        <v>4144</v>
      </c>
      <c r="L11">
        <v>16</v>
      </c>
      <c r="M11">
        <v>1</v>
      </c>
      <c r="N11" s="6" t="s">
        <v>149</v>
      </c>
      <c r="O11">
        <v>1</v>
      </c>
      <c r="P11" s="163"/>
      <c r="Q11" s="196"/>
      <c r="R11" s="160"/>
      <c r="S11" s="154"/>
      <c r="T11" s="154"/>
      <c r="U11" s="154"/>
      <c r="V11" s="154"/>
      <c r="W11" s="154"/>
      <c r="Y11">
        <v>0.43</v>
      </c>
      <c r="Z11">
        <v>0</v>
      </c>
      <c r="AA11">
        <v>-441.33791353614203</v>
      </c>
      <c r="AB11" s="7" t="s">
        <v>14</v>
      </c>
      <c r="AC11" t="s">
        <v>4191</v>
      </c>
      <c r="AD11" s="7" t="s">
        <v>5197</v>
      </c>
      <c r="AE11" s="7" t="s">
        <v>5196</v>
      </c>
      <c r="AF11" t="s">
        <v>10275</v>
      </c>
      <c r="AH11" s="159"/>
      <c r="AI11" t="s">
        <v>4144</v>
      </c>
      <c r="AJ11">
        <v>16</v>
      </c>
      <c r="AK11">
        <v>0.43</v>
      </c>
      <c r="AL11" s="6" t="s">
        <v>459</v>
      </c>
      <c r="AM11" s="6" t="s">
        <v>460</v>
      </c>
      <c r="AN11" s="159"/>
      <c r="AO11" s="154"/>
      <c r="AP11" s="160"/>
      <c r="AQ11" s="154"/>
      <c r="AR11" s="154"/>
      <c r="AS11" s="154"/>
      <c r="AT11" s="154"/>
      <c r="AU11" s="154"/>
    </row>
    <row r="12" spans="1:47">
      <c r="A12" s="3"/>
      <c r="B12" s="3"/>
      <c r="C12" s="3"/>
      <c r="D12" s="3"/>
      <c r="E12" s="3"/>
      <c r="F12" s="73"/>
      <c r="G12" s="73"/>
      <c r="H12" s="3"/>
      <c r="I12" s="3"/>
      <c r="J12" s="39"/>
      <c r="K12" s="3"/>
      <c r="L12" s="3"/>
      <c r="M12" s="3"/>
      <c r="N12" s="3"/>
      <c r="O12" s="27"/>
      <c r="P12" s="29"/>
      <c r="Q12" s="37"/>
      <c r="R12" s="3"/>
      <c r="S12" s="3"/>
      <c r="T12" s="3"/>
      <c r="U12" s="3"/>
      <c r="V12" s="8"/>
      <c r="W12" s="8"/>
      <c r="Y12">
        <f>1-0.44</f>
        <v>0.56000000000000005</v>
      </c>
      <c r="Z12">
        <v>0</v>
      </c>
      <c r="AA12">
        <v>-73.393471979456606</v>
      </c>
      <c r="AB12" s="7" t="s">
        <v>10</v>
      </c>
      <c r="AC12" t="s">
        <v>4225</v>
      </c>
      <c r="AD12" s="7" t="s">
        <v>10367</v>
      </c>
      <c r="AE12" s="7" t="s">
        <v>5195</v>
      </c>
      <c r="AF12" t="s">
        <v>10276</v>
      </c>
      <c r="AG12" s="18" t="s">
        <v>10354</v>
      </c>
      <c r="AH12" s="159" t="s">
        <v>4925</v>
      </c>
      <c r="AI12" t="s">
        <v>4144</v>
      </c>
      <c r="AJ12">
        <v>5</v>
      </c>
      <c r="AK12">
        <v>0.44</v>
      </c>
      <c r="AL12" s="6" t="s">
        <v>715</v>
      </c>
      <c r="AM12" s="6" t="s">
        <v>716</v>
      </c>
      <c r="AN12" s="159"/>
      <c r="AO12" s="154"/>
      <c r="AP12" s="159" t="s">
        <v>4568</v>
      </c>
      <c r="AQ12" s="153" t="s">
        <v>4448</v>
      </c>
      <c r="AR12" s="153" t="s">
        <v>4448</v>
      </c>
      <c r="AS12" s="153" t="s">
        <v>4448</v>
      </c>
      <c r="AT12" s="153" t="s">
        <v>4448</v>
      </c>
      <c r="AU12" s="153"/>
    </row>
    <row r="13" spans="1:47" ht="16" customHeight="1">
      <c r="A13">
        <f>1-0.44</f>
        <v>0.56000000000000005</v>
      </c>
      <c r="B13">
        <v>0</v>
      </c>
      <c r="C13">
        <v>-46.304804115623703</v>
      </c>
      <c r="D13" t="s">
        <v>13</v>
      </c>
      <c r="E13" t="s">
        <v>4230</v>
      </c>
      <c r="F13" s="7" t="s">
        <v>5196</v>
      </c>
      <c r="G13" s="7" t="s">
        <v>5198</v>
      </c>
      <c r="H13" t="s">
        <v>10280</v>
      </c>
      <c r="I13" s="18" t="s">
        <v>10354</v>
      </c>
      <c r="J13" s="159" t="s">
        <v>4929</v>
      </c>
      <c r="K13" t="s">
        <v>4144</v>
      </c>
      <c r="L13">
        <v>5</v>
      </c>
      <c r="M13">
        <v>0.44</v>
      </c>
      <c r="N13" s="6" t="s">
        <v>715</v>
      </c>
      <c r="O13" s="6" t="s">
        <v>716</v>
      </c>
      <c r="P13" s="158" t="s">
        <v>84</v>
      </c>
      <c r="Q13" s="153">
        <v>4</v>
      </c>
      <c r="R13" s="153" t="s">
        <v>4568</v>
      </c>
      <c r="S13" s="153" t="s">
        <v>4448</v>
      </c>
      <c r="T13" s="153" t="s">
        <v>4448</v>
      </c>
      <c r="U13" s="153" t="s">
        <v>4448</v>
      </c>
      <c r="V13" s="153" t="s">
        <v>4448</v>
      </c>
      <c r="W13" s="153"/>
      <c r="Y13">
        <f>1-0.33</f>
        <v>0.66999999999999993</v>
      </c>
      <c r="Z13">
        <v>0</v>
      </c>
      <c r="AA13">
        <v>-67.201537668726701</v>
      </c>
      <c r="AB13" s="7" t="s">
        <v>13</v>
      </c>
      <c r="AC13" t="s">
        <v>4225</v>
      </c>
      <c r="AD13" s="7" t="s">
        <v>10367</v>
      </c>
      <c r="AE13" s="7" t="s">
        <v>5195</v>
      </c>
      <c r="AF13" t="s">
        <v>10276</v>
      </c>
      <c r="AG13" s="18" t="s">
        <v>10354</v>
      </c>
      <c r="AH13" s="159"/>
      <c r="AI13" t="s">
        <v>4144</v>
      </c>
      <c r="AJ13">
        <v>6</v>
      </c>
      <c r="AK13">
        <v>0.33</v>
      </c>
      <c r="AL13">
        <v>9.5182228748417794E-2</v>
      </c>
      <c r="AM13" s="6" t="s">
        <v>1571</v>
      </c>
      <c r="AN13" s="159"/>
      <c r="AO13" s="154"/>
      <c r="AP13" s="159"/>
      <c r="AQ13" s="154"/>
      <c r="AR13" s="154"/>
      <c r="AS13" s="154"/>
      <c r="AT13" s="154"/>
      <c r="AU13" s="154"/>
    </row>
    <row r="14" spans="1:47" ht="17" customHeight="1">
      <c r="A14">
        <f>1-0.08</f>
        <v>0.92</v>
      </c>
      <c r="B14">
        <v>0</v>
      </c>
      <c r="C14">
        <v>-471.54513030970003</v>
      </c>
      <c r="D14" t="s">
        <v>14</v>
      </c>
      <c r="E14" t="s">
        <v>4230</v>
      </c>
      <c r="F14" s="7" t="s">
        <v>5196</v>
      </c>
      <c r="G14" s="7" t="s">
        <v>5198</v>
      </c>
      <c r="H14" t="s">
        <v>10280</v>
      </c>
      <c r="I14" s="18" t="s">
        <v>10354</v>
      </c>
      <c r="J14" s="160"/>
      <c r="K14" t="s">
        <v>4144</v>
      </c>
      <c r="L14">
        <v>16</v>
      </c>
      <c r="M14">
        <v>0.08</v>
      </c>
      <c r="N14">
        <v>1.6879457268963199E-2</v>
      </c>
      <c r="O14" s="6" t="s">
        <v>713</v>
      </c>
      <c r="P14" s="159"/>
      <c r="Q14" s="154"/>
      <c r="R14" s="155"/>
      <c r="S14" s="155"/>
      <c r="T14" s="155"/>
      <c r="U14" s="155"/>
      <c r="V14" s="155"/>
      <c r="W14" s="155"/>
      <c r="Y14">
        <f>1-0.16</f>
        <v>0.84</v>
      </c>
      <c r="Z14">
        <v>0</v>
      </c>
      <c r="AA14">
        <v>-312.23965772290001</v>
      </c>
      <c r="AB14" s="7" t="s">
        <v>14</v>
      </c>
      <c r="AC14" t="s">
        <v>4225</v>
      </c>
      <c r="AD14" s="7" t="s">
        <v>10367</v>
      </c>
      <c r="AE14" s="7" t="s">
        <v>5195</v>
      </c>
      <c r="AF14" t="s">
        <v>10276</v>
      </c>
      <c r="AG14" s="18" t="s">
        <v>10354</v>
      </c>
      <c r="AH14" s="160"/>
      <c r="AI14" t="s">
        <v>4144</v>
      </c>
      <c r="AJ14">
        <v>16</v>
      </c>
      <c r="AK14">
        <v>0.16</v>
      </c>
      <c r="AL14">
        <v>5.1602574492917601E-2</v>
      </c>
      <c r="AM14" s="6" t="s">
        <v>283</v>
      </c>
      <c r="AN14" s="160"/>
      <c r="AO14" s="155"/>
      <c r="AP14" s="160"/>
      <c r="AQ14" s="154"/>
      <c r="AR14" s="154"/>
      <c r="AS14" s="154"/>
      <c r="AT14" s="154"/>
      <c r="AU14" s="154"/>
    </row>
    <row r="15" spans="1:47" ht="17" customHeight="1">
      <c r="A15" s="9">
        <v>0</v>
      </c>
      <c r="B15" s="9">
        <v>0</v>
      </c>
      <c r="C15" s="9">
        <v>-3.3997818702312199</v>
      </c>
      <c r="D15" s="9" t="s">
        <v>13</v>
      </c>
      <c r="E15" s="9" t="s">
        <v>4148</v>
      </c>
      <c r="F15" s="72" t="s">
        <v>5195</v>
      </c>
      <c r="G15" s="72" t="s">
        <v>10362</v>
      </c>
      <c r="H15" s="9" t="s">
        <v>10033</v>
      </c>
      <c r="I15" s="9"/>
      <c r="J15" s="168" t="s">
        <v>4917</v>
      </c>
      <c r="K15" s="9" t="s">
        <v>4144</v>
      </c>
      <c r="L15" s="9">
        <v>5</v>
      </c>
      <c r="M15" s="9">
        <v>0</v>
      </c>
      <c r="N15" s="10" t="s">
        <v>126</v>
      </c>
      <c r="O15" s="10" t="s">
        <v>127</v>
      </c>
      <c r="P15" s="159"/>
      <c r="Q15" s="154"/>
      <c r="R15" s="197" t="s">
        <v>4539</v>
      </c>
      <c r="S15" s="153" t="s">
        <v>4448</v>
      </c>
      <c r="T15" s="153" t="s">
        <v>4448</v>
      </c>
      <c r="U15" s="153" t="s">
        <v>4448</v>
      </c>
      <c r="V15" s="153" t="s">
        <v>4448</v>
      </c>
      <c r="W15" s="153"/>
      <c r="Y15" s="3"/>
      <c r="Z15" s="3"/>
      <c r="AA15" s="3"/>
      <c r="AB15" s="73"/>
      <c r="AC15" s="3"/>
      <c r="AD15" s="73"/>
      <c r="AE15" s="73"/>
      <c r="AF15" s="3"/>
      <c r="AG15" s="3"/>
      <c r="AH15" s="39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8"/>
      <c r="AU15" s="8"/>
    </row>
    <row r="16" spans="1:47" ht="17" customHeight="1">
      <c r="A16" s="9">
        <v>0.34</v>
      </c>
      <c r="B16" s="9">
        <v>0</v>
      </c>
      <c r="C16" s="9">
        <v>-662.71911235130494</v>
      </c>
      <c r="D16" s="9" t="s">
        <v>14</v>
      </c>
      <c r="E16" s="9" t="s">
        <v>4148</v>
      </c>
      <c r="F16" s="72" t="s">
        <v>5195</v>
      </c>
      <c r="G16" s="72" t="s">
        <v>10362</v>
      </c>
      <c r="H16" s="9" t="s">
        <v>10033</v>
      </c>
      <c r="I16" s="9"/>
      <c r="J16" s="168"/>
      <c r="K16" s="9" t="s">
        <v>4144</v>
      </c>
      <c r="L16" s="9">
        <v>16</v>
      </c>
      <c r="M16" s="9">
        <v>0.34</v>
      </c>
      <c r="N16" s="10" t="s">
        <v>294</v>
      </c>
      <c r="O16" s="10" t="s">
        <v>295</v>
      </c>
      <c r="P16" s="159"/>
      <c r="Q16" s="154"/>
      <c r="R16" s="199"/>
      <c r="S16" s="155"/>
      <c r="T16" s="155"/>
      <c r="U16" s="155"/>
      <c r="V16" s="155"/>
      <c r="W16" s="155"/>
      <c r="Y16">
        <v>0.64</v>
      </c>
      <c r="Z16">
        <v>0</v>
      </c>
      <c r="AA16">
        <v>-137.28862221556699</v>
      </c>
      <c r="AB16" s="7" t="s">
        <v>10</v>
      </c>
      <c r="AC16" t="s">
        <v>4217</v>
      </c>
      <c r="AD16" s="7" t="s">
        <v>5197</v>
      </c>
      <c r="AE16" s="7" t="s">
        <v>10365</v>
      </c>
      <c r="AF16" t="s">
        <v>10277</v>
      </c>
      <c r="AH16" s="158" t="s">
        <v>4926</v>
      </c>
      <c r="AI16" t="s">
        <v>4144</v>
      </c>
      <c r="AJ16">
        <v>5</v>
      </c>
      <c r="AK16">
        <v>0.64</v>
      </c>
      <c r="AL16" s="6" t="s">
        <v>1404</v>
      </c>
      <c r="AM16" s="6" t="s">
        <v>1405</v>
      </c>
      <c r="AN16" s="158" t="s">
        <v>85</v>
      </c>
      <c r="AO16" s="153">
        <v>1</v>
      </c>
      <c r="AP16" s="153" t="s">
        <v>4568</v>
      </c>
      <c r="AQ16" s="153">
        <v>0</v>
      </c>
      <c r="AR16" s="153">
        <v>0</v>
      </c>
      <c r="AS16" s="153">
        <v>0</v>
      </c>
      <c r="AT16" s="153" t="s">
        <v>4448</v>
      </c>
      <c r="AU16" s="153"/>
    </row>
    <row r="17" spans="1:47" ht="17" customHeight="1">
      <c r="A17">
        <v>0</v>
      </c>
      <c r="B17">
        <v>0</v>
      </c>
      <c r="C17">
        <v>-0.89447989096162805</v>
      </c>
      <c r="D17" t="s">
        <v>13</v>
      </c>
      <c r="E17" t="s">
        <v>4200</v>
      </c>
      <c r="F17" s="7" t="s">
        <v>5198</v>
      </c>
      <c r="G17" s="7" t="s">
        <v>5195</v>
      </c>
      <c r="H17" t="s">
        <v>10270</v>
      </c>
      <c r="J17" s="159" t="s">
        <v>4918</v>
      </c>
      <c r="K17" t="s">
        <v>4144</v>
      </c>
      <c r="L17">
        <v>7</v>
      </c>
      <c r="M17">
        <v>0</v>
      </c>
      <c r="N17">
        <v>0</v>
      </c>
      <c r="O17" s="6" t="s">
        <v>214</v>
      </c>
      <c r="P17" s="159"/>
      <c r="Q17" s="154"/>
      <c r="R17" s="153" t="s">
        <v>4568</v>
      </c>
      <c r="S17" s="153" t="s">
        <v>4448</v>
      </c>
      <c r="T17" s="153">
        <v>0</v>
      </c>
      <c r="U17" s="153">
        <v>0</v>
      </c>
      <c r="V17" s="153" t="s">
        <v>4448</v>
      </c>
      <c r="W17" s="153"/>
      <c r="Y17">
        <v>0.45</v>
      </c>
      <c r="Z17">
        <v>0</v>
      </c>
      <c r="AA17">
        <v>-445.63511961834701</v>
      </c>
      <c r="AB17" s="7" t="s">
        <v>14</v>
      </c>
      <c r="AC17" t="s">
        <v>4217</v>
      </c>
      <c r="AD17" s="7" t="s">
        <v>5197</v>
      </c>
      <c r="AE17" s="7" t="s">
        <v>10365</v>
      </c>
      <c r="AF17" t="s">
        <v>10277</v>
      </c>
      <c r="AH17" s="160"/>
      <c r="AI17" t="s">
        <v>4144</v>
      </c>
      <c r="AJ17">
        <v>16</v>
      </c>
      <c r="AK17">
        <v>0.45</v>
      </c>
      <c r="AL17" s="6" t="s">
        <v>233</v>
      </c>
      <c r="AM17" s="6" t="s">
        <v>234</v>
      </c>
      <c r="AN17" s="160"/>
      <c r="AO17" s="155"/>
      <c r="AP17" s="155"/>
      <c r="AQ17" s="155"/>
      <c r="AR17" s="155"/>
      <c r="AS17" s="155"/>
      <c r="AT17" s="155"/>
      <c r="AU17" s="155"/>
    </row>
    <row r="18" spans="1:47" ht="17" customHeight="1">
      <c r="A18">
        <v>0.22</v>
      </c>
      <c r="B18">
        <v>0</v>
      </c>
      <c r="C18">
        <v>-598.51462913745297</v>
      </c>
      <c r="D18" t="s">
        <v>14</v>
      </c>
      <c r="E18" t="s">
        <v>4200</v>
      </c>
      <c r="F18" s="7" t="s">
        <v>5198</v>
      </c>
      <c r="G18" s="7" t="s">
        <v>5195</v>
      </c>
      <c r="H18" t="s">
        <v>10270</v>
      </c>
      <c r="J18" s="160"/>
      <c r="K18" t="s">
        <v>4144</v>
      </c>
      <c r="L18">
        <v>16</v>
      </c>
      <c r="M18">
        <v>0.22</v>
      </c>
      <c r="N18">
        <v>8.4047540128129095E-2</v>
      </c>
      <c r="O18" s="6" t="s">
        <v>114</v>
      </c>
      <c r="P18" s="159"/>
      <c r="Q18" s="154"/>
      <c r="R18" s="155"/>
      <c r="S18" s="155"/>
      <c r="T18" s="155"/>
      <c r="U18" s="155"/>
      <c r="V18" s="155"/>
      <c r="W18" s="155"/>
      <c r="Y18" s="3"/>
      <c r="Z18" s="3"/>
      <c r="AA18" s="3"/>
      <c r="AB18" s="73"/>
      <c r="AC18" s="3"/>
      <c r="AD18" s="73"/>
      <c r="AE18" s="73"/>
      <c r="AF18" s="3"/>
      <c r="AG18" s="3"/>
      <c r="AH18" s="39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8"/>
      <c r="AU18" s="8"/>
    </row>
    <row r="19" spans="1:47" ht="16" customHeight="1">
      <c r="A19" s="9">
        <v>0.06</v>
      </c>
      <c r="B19" s="9">
        <v>0</v>
      </c>
      <c r="C19" s="9">
        <v>-37.2235915016688</v>
      </c>
      <c r="D19" s="9" t="s">
        <v>13</v>
      </c>
      <c r="E19" s="9" t="s">
        <v>1093</v>
      </c>
      <c r="F19" s="72" t="s">
        <v>5197</v>
      </c>
      <c r="G19" s="72" t="s">
        <v>5195</v>
      </c>
      <c r="H19" s="9" t="s">
        <v>10272</v>
      </c>
      <c r="I19" s="9"/>
      <c r="J19" s="168" t="s">
        <v>4921</v>
      </c>
      <c r="K19" s="9" t="s">
        <v>1094</v>
      </c>
      <c r="L19" s="9">
        <v>5</v>
      </c>
      <c r="M19" s="9">
        <v>0.06</v>
      </c>
      <c r="N19" s="9">
        <v>4.0859567232370397E-3</v>
      </c>
      <c r="O19" s="10" t="s">
        <v>994</v>
      </c>
      <c r="P19" s="159"/>
      <c r="Q19" s="154"/>
      <c r="R19" s="159" t="s">
        <v>4537</v>
      </c>
      <c r="S19" s="154" t="s">
        <v>4444</v>
      </c>
      <c r="T19" s="154" t="s">
        <v>4479</v>
      </c>
      <c r="U19" s="154" t="s">
        <v>4556</v>
      </c>
      <c r="V19" s="154" t="s">
        <v>4507</v>
      </c>
      <c r="W19" s="153"/>
      <c r="Y19">
        <v>0.65</v>
      </c>
      <c r="Z19">
        <v>0</v>
      </c>
      <c r="AA19">
        <v>-78.386914365121299</v>
      </c>
      <c r="AB19" s="7" t="s">
        <v>13</v>
      </c>
      <c r="AC19" t="s">
        <v>4206</v>
      </c>
      <c r="AD19" s="7" t="s">
        <v>5195</v>
      </c>
      <c r="AE19" s="7" t="s">
        <v>5198</v>
      </c>
      <c r="AF19" t="s">
        <v>10278</v>
      </c>
      <c r="AH19" s="158" t="s">
        <v>4927</v>
      </c>
      <c r="AI19" t="s">
        <v>4144</v>
      </c>
      <c r="AJ19">
        <v>6</v>
      </c>
      <c r="AK19">
        <v>0.65</v>
      </c>
      <c r="AL19" s="6" t="s">
        <v>1207</v>
      </c>
      <c r="AM19" s="6" t="s">
        <v>1208</v>
      </c>
      <c r="AN19" s="158" t="s">
        <v>86</v>
      </c>
      <c r="AO19" s="153">
        <v>3</v>
      </c>
      <c r="AP19" s="153" t="s">
        <v>4568</v>
      </c>
      <c r="AQ19" s="153">
        <v>0</v>
      </c>
      <c r="AR19" s="153">
        <v>0</v>
      </c>
      <c r="AS19" s="153">
        <v>0</v>
      </c>
      <c r="AT19" s="153">
        <v>0</v>
      </c>
      <c r="AU19" s="153"/>
    </row>
    <row r="20" spans="1:47" ht="16" customHeight="1">
      <c r="A20" s="9">
        <v>0.49</v>
      </c>
      <c r="B20" s="9">
        <v>0</v>
      </c>
      <c r="C20" s="9">
        <v>-588.54831457922796</v>
      </c>
      <c r="D20" s="9" t="s">
        <v>14</v>
      </c>
      <c r="E20" s="9" t="s">
        <v>1093</v>
      </c>
      <c r="F20" s="72" t="s">
        <v>5197</v>
      </c>
      <c r="G20" s="72" t="s">
        <v>5195</v>
      </c>
      <c r="H20" s="9" t="s">
        <v>10272</v>
      </c>
      <c r="I20" s="9"/>
      <c r="J20" s="168"/>
      <c r="K20" s="9" t="s">
        <v>1094</v>
      </c>
      <c r="L20" s="9">
        <v>16</v>
      </c>
      <c r="M20" s="9">
        <v>0.49</v>
      </c>
      <c r="N20" s="10" t="s">
        <v>393</v>
      </c>
      <c r="O20" s="10" t="s">
        <v>394</v>
      </c>
      <c r="P20" s="160"/>
      <c r="Q20" s="155"/>
      <c r="R20" s="159"/>
      <c r="S20" s="154"/>
      <c r="T20" s="154"/>
      <c r="U20" s="154"/>
      <c r="V20" s="154"/>
      <c r="W20" s="191"/>
      <c r="Y20" s="6">
        <v>0.41</v>
      </c>
      <c r="Z20">
        <v>0</v>
      </c>
      <c r="AA20">
        <v>-610.00929894347701</v>
      </c>
      <c r="AB20" s="7" t="s">
        <v>14</v>
      </c>
      <c r="AC20" t="s">
        <v>4206</v>
      </c>
      <c r="AD20" s="7" t="s">
        <v>5195</v>
      </c>
      <c r="AE20" s="7" t="s">
        <v>5198</v>
      </c>
      <c r="AF20" t="s">
        <v>10278</v>
      </c>
      <c r="AH20" s="159"/>
      <c r="AI20" t="s">
        <v>4144</v>
      </c>
      <c r="AJ20">
        <v>16</v>
      </c>
      <c r="AK20" s="6" t="s">
        <v>236</v>
      </c>
      <c r="AL20" s="6" t="s">
        <v>237</v>
      </c>
      <c r="AM20">
        <v>0.64453599400862305</v>
      </c>
      <c r="AN20" s="159"/>
      <c r="AO20" s="154"/>
      <c r="AP20" s="155"/>
      <c r="AQ20" s="155"/>
      <c r="AR20" s="155"/>
      <c r="AS20" s="155"/>
      <c r="AT20" s="155"/>
      <c r="AU20" s="155"/>
    </row>
    <row r="21" spans="1:47">
      <c r="A21" s="3"/>
      <c r="B21" s="3"/>
      <c r="C21" s="3"/>
      <c r="D21" s="3"/>
      <c r="E21" s="3"/>
      <c r="F21" s="73"/>
      <c r="G21" s="73"/>
      <c r="H21" s="3"/>
      <c r="I21" s="3"/>
      <c r="J21" s="39"/>
      <c r="K21" s="3"/>
      <c r="L21" s="3"/>
      <c r="M21" s="3"/>
      <c r="N21" s="3"/>
      <c r="O21" s="27"/>
      <c r="P21" s="29"/>
      <c r="Q21" s="37"/>
      <c r="R21" s="3"/>
      <c r="S21" s="3"/>
      <c r="T21" s="3"/>
      <c r="U21" s="3"/>
      <c r="V21" s="8"/>
      <c r="W21" s="8"/>
      <c r="Y21">
        <v>0.48</v>
      </c>
      <c r="Z21">
        <v>0</v>
      </c>
      <c r="AA21">
        <v>-42.941210752002</v>
      </c>
      <c r="AB21" s="7" t="s">
        <v>13</v>
      </c>
      <c r="AC21" t="s">
        <v>4211</v>
      </c>
      <c r="AD21" s="7" t="s">
        <v>5195</v>
      </c>
      <c r="AE21" s="7" t="s">
        <v>5197</v>
      </c>
      <c r="AF21" t="s">
        <v>10279</v>
      </c>
      <c r="AH21" s="159" t="s">
        <v>4928</v>
      </c>
      <c r="AI21" t="s">
        <v>4144</v>
      </c>
      <c r="AJ21">
        <v>6</v>
      </c>
      <c r="AK21">
        <v>0.48</v>
      </c>
      <c r="AL21" s="6" t="s">
        <v>2713</v>
      </c>
      <c r="AM21" s="6" t="s">
        <v>2714</v>
      </c>
      <c r="AN21" s="159"/>
      <c r="AO21" s="154"/>
      <c r="AP21" s="153" t="s">
        <v>4568</v>
      </c>
      <c r="AQ21" s="153" t="s">
        <v>4448</v>
      </c>
      <c r="AR21" s="153" t="s">
        <v>4448</v>
      </c>
      <c r="AS21" s="153" t="s">
        <v>4448</v>
      </c>
      <c r="AT21" s="153" t="s">
        <v>4448</v>
      </c>
      <c r="AU21" s="153"/>
    </row>
    <row r="22" spans="1:47">
      <c r="A22">
        <v>0.8</v>
      </c>
      <c r="B22">
        <v>0</v>
      </c>
      <c r="C22">
        <v>-84.647995106615596</v>
      </c>
      <c r="D22" t="s">
        <v>10</v>
      </c>
      <c r="E22" t="s">
        <v>4205</v>
      </c>
      <c r="F22" s="7" t="s">
        <v>5195</v>
      </c>
      <c r="G22" s="7" t="s">
        <v>5197</v>
      </c>
      <c r="H22" t="s">
        <v>10271</v>
      </c>
      <c r="J22" s="158" t="s">
        <v>4919</v>
      </c>
      <c r="K22" t="s">
        <v>4144</v>
      </c>
      <c r="L22">
        <v>6</v>
      </c>
      <c r="M22">
        <v>0.8</v>
      </c>
      <c r="N22" s="6" t="s">
        <v>857</v>
      </c>
      <c r="O22">
        <v>0.95888153029928003</v>
      </c>
      <c r="P22" s="158" t="s">
        <v>87</v>
      </c>
      <c r="Q22" s="153">
        <v>2</v>
      </c>
      <c r="R22" s="159" t="s">
        <v>4568</v>
      </c>
      <c r="S22" s="153" t="s">
        <v>4448</v>
      </c>
      <c r="T22" s="153" t="s">
        <v>4448</v>
      </c>
      <c r="U22" s="153" t="s">
        <v>4448</v>
      </c>
      <c r="V22" s="153" t="s">
        <v>4448</v>
      </c>
      <c r="W22" s="153"/>
      <c r="Y22">
        <v>0.28999999999999998</v>
      </c>
      <c r="Z22">
        <v>0</v>
      </c>
      <c r="AA22">
        <v>-456.050399178737</v>
      </c>
      <c r="AB22" s="7" t="s">
        <v>14</v>
      </c>
      <c r="AC22" t="s">
        <v>4211</v>
      </c>
      <c r="AD22" s="7" t="s">
        <v>5195</v>
      </c>
      <c r="AE22" s="7" t="s">
        <v>5197</v>
      </c>
      <c r="AF22" t="s">
        <v>10279</v>
      </c>
      <c r="AH22" s="159"/>
      <c r="AI22" t="s">
        <v>4144</v>
      </c>
      <c r="AJ22">
        <v>16</v>
      </c>
      <c r="AK22">
        <v>0.28999999999999998</v>
      </c>
      <c r="AL22" s="6" t="s">
        <v>386</v>
      </c>
      <c r="AM22" s="6" t="s">
        <v>387</v>
      </c>
      <c r="AN22" s="159"/>
      <c r="AO22" s="154"/>
      <c r="AP22" s="155"/>
      <c r="AQ22" s="155"/>
      <c r="AR22" s="155"/>
      <c r="AS22" s="155"/>
      <c r="AT22" s="155"/>
      <c r="AU22" s="155"/>
    </row>
    <row r="23" spans="1:47" ht="16" customHeight="1">
      <c r="A23">
        <v>0.86</v>
      </c>
      <c r="B23">
        <v>0</v>
      </c>
      <c r="C23">
        <v>-61.437129023949197</v>
      </c>
      <c r="D23" t="s">
        <v>13</v>
      </c>
      <c r="E23" t="s">
        <v>4205</v>
      </c>
      <c r="F23" s="7" t="s">
        <v>5195</v>
      </c>
      <c r="G23" s="7" t="s">
        <v>5197</v>
      </c>
      <c r="H23" t="s">
        <v>10271</v>
      </c>
      <c r="J23" s="159"/>
      <c r="K23" t="s">
        <v>4144</v>
      </c>
      <c r="L23">
        <v>6</v>
      </c>
      <c r="M23">
        <v>0.86</v>
      </c>
      <c r="N23" s="6" t="s">
        <v>927</v>
      </c>
      <c r="O23" s="6" t="s">
        <v>928</v>
      </c>
      <c r="P23" s="159"/>
      <c r="Q23" s="154"/>
      <c r="R23" s="159"/>
      <c r="S23" s="154"/>
      <c r="T23" s="154"/>
      <c r="U23" s="154"/>
      <c r="V23" s="154"/>
      <c r="W23" s="154"/>
      <c r="Y23" s="9">
        <f>1-0.13</f>
        <v>0.87</v>
      </c>
      <c r="Z23" s="9">
        <v>0</v>
      </c>
      <c r="AA23" s="9">
        <v>-17.960950840333201</v>
      </c>
      <c r="AB23" s="72" t="s">
        <v>13</v>
      </c>
      <c r="AC23" s="9" t="s">
        <v>4145</v>
      </c>
      <c r="AD23" s="72" t="s">
        <v>5195</v>
      </c>
      <c r="AE23" s="72" t="s">
        <v>5197</v>
      </c>
      <c r="AF23" s="9" t="s">
        <v>10269</v>
      </c>
      <c r="AG23" s="44" t="s">
        <v>10354</v>
      </c>
      <c r="AH23" s="173" t="s">
        <v>4916</v>
      </c>
      <c r="AI23" s="9" t="s">
        <v>4144</v>
      </c>
      <c r="AJ23" s="9">
        <v>5</v>
      </c>
      <c r="AK23" s="9">
        <v>0.13</v>
      </c>
      <c r="AL23" s="10" t="s">
        <v>828</v>
      </c>
      <c r="AM23" s="10" t="s">
        <v>829</v>
      </c>
      <c r="AN23" s="159"/>
      <c r="AO23" s="154"/>
      <c r="AP23" s="197" t="s">
        <v>4539</v>
      </c>
      <c r="AQ23" s="153" t="s">
        <v>4448</v>
      </c>
      <c r="AR23" s="153" t="s">
        <v>4448</v>
      </c>
      <c r="AS23" s="153" t="s">
        <v>4448</v>
      </c>
      <c r="AT23" s="153" t="s">
        <v>4448</v>
      </c>
      <c r="AU23" s="153"/>
    </row>
    <row r="24" spans="1:47">
      <c r="A24">
        <v>0.73</v>
      </c>
      <c r="B24">
        <v>0</v>
      </c>
      <c r="C24">
        <v>-626.22577427047895</v>
      </c>
      <c r="D24" t="s">
        <v>14</v>
      </c>
      <c r="E24" t="s">
        <v>4205</v>
      </c>
      <c r="F24" s="7" t="s">
        <v>5195</v>
      </c>
      <c r="G24" s="7" t="s">
        <v>5197</v>
      </c>
      <c r="H24" t="s">
        <v>10271</v>
      </c>
      <c r="J24" s="159"/>
      <c r="K24" t="s">
        <v>4144</v>
      </c>
      <c r="L24">
        <v>16</v>
      </c>
      <c r="M24">
        <v>0.73</v>
      </c>
      <c r="N24" s="6" t="s">
        <v>584</v>
      </c>
      <c r="O24" s="6" t="s">
        <v>585</v>
      </c>
      <c r="P24" s="159"/>
      <c r="Q24" s="154"/>
      <c r="R24" s="160"/>
      <c r="S24" s="154"/>
      <c r="T24" s="154"/>
      <c r="U24" s="154"/>
      <c r="V24" s="154"/>
      <c r="W24" s="154"/>
      <c r="Y24" s="9">
        <f>1-0.63</f>
        <v>0.37</v>
      </c>
      <c r="Z24" s="9">
        <v>0</v>
      </c>
      <c r="AA24" s="9">
        <v>-470.98966753646903</v>
      </c>
      <c r="AB24" s="72" t="s">
        <v>14</v>
      </c>
      <c r="AC24" s="9" t="s">
        <v>4145</v>
      </c>
      <c r="AD24" s="72" t="s">
        <v>5195</v>
      </c>
      <c r="AE24" s="72" t="s">
        <v>5197</v>
      </c>
      <c r="AF24" s="9" t="s">
        <v>10269</v>
      </c>
      <c r="AG24" s="44" t="s">
        <v>10354</v>
      </c>
      <c r="AH24" s="168"/>
      <c r="AI24" s="9" t="s">
        <v>4144</v>
      </c>
      <c r="AJ24" s="9">
        <v>16</v>
      </c>
      <c r="AK24" s="9">
        <v>0.63</v>
      </c>
      <c r="AL24" s="10" t="s">
        <v>497</v>
      </c>
      <c r="AM24" s="10" t="s">
        <v>498</v>
      </c>
      <c r="AN24" s="160"/>
      <c r="AO24" s="155"/>
      <c r="AP24" s="199"/>
      <c r="AQ24" s="155"/>
      <c r="AR24" s="155"/>
      <c r="AS24" s="155"/>
      <c r="AT24" s="155"/>
      <c r="AU24" s="155"/>
    </row>
    <row r="25" spans="1:47">
      <c r="A25">
        <f>1-0.76</f>
        <v>0.24</v>
      </c>
      <c r="B25">
        <v>0</v>
      </c>
      <c r="C25">
        <v>-95.168616969363299</v>
      </c>
      <c r="D25" t="s">
        <v>10</v>
      </c>
      <c r="E25" t="s">
        <v>4214</v>
      </c>
      <c r="F25" s="7" t="s">
        <v>5197</v>
      </c>
      <c r="G25" s="7" t="s">
        <v>5196</v>
      </c>
      <c r="H25" t="s">
        <v>10282</v>
      </c>
      <c r="I25" s="18" t="s">
        <v>10354</v>
      </c>
      <c r="J25" s="159" t="s">
        <v>4931</v>
      </c>
      <c r="K25" t="s">
        <v>4144</v>
      </c>
      <c r="L25">
        <v>7</v>
      </c>
      <c r="M25">
        <v>0.76</v>
      </c>
      <c r="N25" s="6" t="s">
        <v>248</v>
      </c>
      <c r="O25" s="6" t="s">
        <v>249</v>
      </c>
      <c r="P25" s="159"/>
      <c r="Q25" s="154"/>
      <c r="R25" s="186" t="s">
        <v>4536</v>
      </c>
      <c r="S25" s="153" t="s">
        <v>4448</v>
      </c>
      <c r="T25" s="153" t="s">
        <v>4448</v>
      </c>
      <c r="U25" s="153" t="s">
        <v>4448</v>
      </c>
      <c r="V25" s="153" t="s">
        <v>4448</v>
      </c>
      <c r="W25" s="153"/>
      <c r="Y25" s="3"/>
      <c r="Z25" s="3"/>
      <c r="AA25" s="3"/>
      <c r="AB25" s="73"/>
      <c r="AC25" s="3"/>
      <c r="AD25" s="73"/>
      <c r="AE25" s="73"/>
      <c r="AF25" s="3"/>
      <c r="AG25" s="3"/>
      <c r="AH25" s="39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8"/>
      <c r="AU25" s="8"/>
    </row>
    <row r="26" spans="1:47" ht="16" customHeight="1">
      <c r="A26">
        <f>1-0.66</f>
        <v>0.33999999999999997</v>
      </c>
      <c r="B26">
        <v>0</v>
      </c>
      <c r="C26">
        <v>-71.199280942013203</v>
      </c>
      <c r="D26" t="s">
        <v>13</v>
      </c>
      <c r="E26" t="s">
        <v>4214</v>
      </c>
      <c r="F26" s="7" t="s">
        <v>5197</v>
      </c>
      <c r="G26" s="7" t="s">
        <v>5196</v>
      </c>
      <c r="H26" t="s">
        <v>10282</v>
      </c>
      <c r="I26" s="18" t="s">
        <v>10354</v>
      </c>
      <c r="J26" s="159"/>
      <c r="K26" t="s">
        <v>4144</v>
      </c>
      <c r="L26">
        <v>7</v>
      </c>
      <c r="M26">
        <v>0.66</v>
      </c>
      <c r="N26" s="6" t="s">
        <v>4215</v>
      </c>
      <c r="O26">
        <v>0.890928115530639</v>
      </c>
      <c r="P26" s="159"/>
      <c r="Q26" s="154"/>
      <c r="R26" s="159"/>
      <c r="S26" s="154"/>
      <c r="T26" s="154"/>
      <c r="U26" s="154"/>
      <c r="V26" s="154"/>
      <c r="W26" s="154"/>
      <c r="Y26">
        <v>0.25</v>
      </c>
      <c r="Z26">
        <v>0</v>
      </c>
      <c r="AA26">
        <v>-89.218301379164203</v>
      </c>
      <c r="AB26" s="7" t="s">
        <v>10</v>
      </c>
      <c r="AC26" t="s">
        <v>4169</v>
      </c>
      <c r="AD26" s="7" t="s">
        <v>5195</v>
      </c>
      <c r="AE26" s="7" t="s">
        <v>5198</v>
      </c>
      <c r="AF26" t="s">
        <v>10281</v>
      </c>
      <c r="AH26" s="158" t="s">
        <v>4930</v>
      </c>
      <c r="AI26" t="s">
        <v>4144</v>
      </c>
      <c r="AJ26">
        <v>7</v>
      </c>
      <c r="AK26">
        <v>0.25</v>
      </c>
      <c r="AL26">
        <v>6.6031998510680798E-2</v>
      </c>
      <c r="AM26" s="6" t="s">
        <v>786</v>
      </c>
      <c r="AN26" s="158" t="s">
        <v>88</v>
      </c>
      <c r="AO26" s="153">
        <v>2</v>
      </c>
      <c r="AP26" s="186" t="s">
        <v>4536</v>
      </c>
      <c r="AQ26" s="153" t="s">
        <v>4448</v>
      </c>
      <c r="AR26" s="153" t="s">
        <v>4448</v>
      </c>
      <c r="AS26" s="153" t="s">
        <v>4448</v>
      </c>
      <c r="AT26" s="153" t="s">
        <v>4448</v>
      </c>
      <c r="AU26" s="153"/>
    </row>
    <row r="27" spans="1:47">
      <c r="A27" s="6">
        <f>1-0.95</f>
        <v>5.0000000000000044E-2</v>
      </c>
      <c r="B27">
        <v>0</v>
      </c>
      <c r="C27">
        <v>-264.43118756177199</v>
      </c>
      <c r="D27" t="s">
        <v>14</v>
      </c>
      <c r="E27" t="s">
        <v>4214</v>
      </c>
      <c r="F27" s="7" t="s">
        <v>5197</v>
      </c>
      <c r="G27" s="7" t="s">
        <v>5196</v>
      </c>
      <c r="H27" t="s">
        <v>10282</v>
      </c>
      <c r="I27" s="18" t="s">
        <v>10354</v>
      </c>
      <c r="J27" s="160"/>
      <c r="K27" t="s">
        <v>4144</v>
      </c>
      <c r="L27">
        <v>16</v>
      </c>
      <c r="M27" s="6" t="s">
        <v>610</v>
      </c>
      <c r="N27" s="6" t="s">
        <v>612</v>
      </c>
      <c r="O27" s="6" t="s">
        <v>613</v>
      </c>
      <c r="P27" s="160"/>
      <c r="Q27" s="155"/>
      <c r="R27" s="159"/>
      <c r="S27" s="154"/>
      <c r="T27" s="154"/>
      <c r="U27" s="154"/>
      <c r="V27" s="154"/>
      <c r="W27" s="154"/>
      <c r="Y27">
        <v>0</v>
      </c>
      <c r="Z27">
        <v>0</v>
      </c>
      <c r="AA27">
        <v>-3.4680980586685499</v>
      </c>
      <c r="AB27" s="7" t="s">
        <v>13</v>
      </c>
      <c r="AC27" t="s">
        <v>4169</v>
      </c>
      <c r="AD27" s="7" t="s">
        <v>5195</v>
      </c>
      <c r="AE27" s="7" t="s">
        <v>5198</v>
      </c>
      <c r="AF27" t="s">
        <v>10281</v>
      </c>
      <c r="AH27" s="159"/>
      <c r="AI27" t="s">
        <v>4144</v>
      </c>
      <c r="AJ27">
        <v>5</v>
      </c>
      <c r="AK27">
        <v>0</v>
      </c>
      <c r="AL27" s="6" t="s">
        <v>126</v>
      </c>
      <c r="AM27" s="6" t="s">
        <v>127</v>
      </c>
      <c r="AN27" s="159"/>
      <c r="AO27" s="154"/>
      <c r="AP27" s="159"/>
      <c r="AQ27" s="154"/>
      <c r="AR27" s="154"/>
      <c r="AS27" s="154"/>
      <c r="AT27" s="154"/>
      <c r="AU27" s="154"/>
    </row>
    <row r="28" spans="1:47">
      <c r="A28" s="3"/>
      <c r="B28" s="3"/>
      <c r="C28" s="3"/>
      <c r="D28" s="3"/>
      <c r="E28" s="3"/>
      <c r="F28" s="73"/>
      <c r="G28" s="73"/>
      <c r="H28" s="3"/>
      <c r="I28" s="3"/>
      <c r="J28" s="39"/>
      <c r="K28" s="3"/>
      <c r="L28" s="3"/>
      <c r="M28" s="3"/>
      <c r="N28" s="3"/>
      <c r="O28" s="27"/>
      <c r="P28" s="29"/>
      <c r="Q28" s="37"/>
      <c r="R28" s="3"/>
      <c r="S28" s="3"/>
      <c r="T28" s="3"/>
      <c r="U28" s="3"/>
      <c r="V28" s="8"/>
      <c r="W28" s="8"/>
      <c r="Y28">
        <v>0.24</v>
      </c>
      <c r="Z28">
        <v>0</v>
      </c>
      <c r="AA28">
        <v>-560.25840779751798</v>
      </c>
      <c r="AB28" s="7" t="s">
        <v>14</v>
      </c>
      <c r="AC28" t="s">
        <v>4169</v>
      </c>
      <c r="AD28" s="7" t="s">
        <v>5195</v>
      </c>
      <c r="AE28" s="7" t="s">
        <v>5198</v>
      </c>
      <c r="AF28" t="s">
        <v>10281</v>
      </c>
      <c r="AH28" s="159"/>
      <c r="AI28" t="s">
        <v>4144</v>
      </c>
      <c r="AJ28">
        <v>16</v>
      </c>
      <c r="AK28">
        <v>0.24</v>
      </c>
      <c r="AL28">
        <v>9.5792488470350406E-2</v>
      </c>
      <c r="AM28" s="6" t="s">
        <v>152</v>
      </c>
      <c r="AN28" s="159"/>
      <c r="AO28" s="154"/>
      <c r="AP28" s="159"/>
      <c r="AQ28" s="154"/>
      <c r="AR28" s="154"/>
      <c r="AS28" s="154"/>
      <c r="AT28" s="154"/>
      <c r="AU28" s="154"/>
    </row>
    <row r="29" spans="1:47" ht="16" customHeight="1">
      <c r="Y29">
        <f>1-0</f>
        <v>1</v>
      </c>
      <c r="Z29">
        <v>0</v>
      </c>
      <c r="AA29">
        <v>-22.089618890849501</v>
      </c>
      <c r="AB29" s="7" t="s">
        <v>10</v>
      </c>
      <c r="AC29" t="s">
        <v>4226</v>
      </c>
      <c r="AD29" s="7" t="s">
        <v>5198</v>
      </c>
      <c r="AE29" s="7" t="s">
        <v>5196</v>
      </c>
      <c r="AF29" t="s">
        <v>10067</v>
      </c>
      <c r="AG29" s="18" t="s">
        <v>10354</v>
      </c>
      <c r="AH29" s="159" t="s">
        <v>4920</v>
      </c>
      <c r="AI29" t="s">
        <v>4144</v>
      </c>
      <c r="AJ29">
        <v>7</v>
      </c>
      <c r="AK29">
        <v>0</v>
      </c>
      <c r="AL29">
        <v>0</v>
      </c>
      <c r="AM29" s="6" t="s">
        <v>214</v>
      </c>
      <c r="AN29" s="159"/>
      <c r="AO29" s="154"/>
      <c r="AP29" s="159" t="s">
        <v>4568</v>
      </c>
      <c r="AQ29" s="153" t="s">
        <v>4448</v>
      </c>
      <c r="AR29" s="153" t="s">
        <v>4448</v>
      </c>
      <c r="AS29" s="153" t="s">
        <v>4448</v>
      </c>
      <c r="AT29" s="153" t="s">
        <v>4448</v>
      </c>
      <c r="AU29" s="153"/>
    </row>
    <row r="30" spans="1:47">
      <c r="Y30">
        <f>1-0.12</f>
        <v>0.88</v>
      </c>
      <c r="Z30">
        <v>0</v>
      </c>
      <c r="AA30">
        <v>-48.338961453901</v>
      </c>
      <c r="AB30" s="7" t="s">
        <v>13</v>
      </c>
      <c r="AC30" t="s">
        <v>4226</v>
      </c>
      <c r="AD30" s="7" t="s">
        <v>5198</v>
      </c>
      <c r="AE30" s="7" t="s">
        <v>5196</v>
      </c>
      <c r="AF30" t="s">
        <v>10067</v>
      </c>
      <c r="AG30" s="18" t="s">
        <v>10354</v>
      </c>
      <c r="AH30" s="159"/>
      <c r="AI30" t="s">
        <v>4144</v>
      </c>
      <c r="AJ30">
        <v>5</v>
      </c>
      <c r="AK30">
        <v>0.12</v>
      </c>
      <c r="AL30" s="6" t="s">
        <v>502</v>
      </c>
      <c r="AM30" s="6" t="s">
        <v>503</v>
      </c>
      <c r="AN30" s="159"/>
      <c r="AO30" s="154"/>
      <c r="AP30" s="159"/>
      <c r="AQ30" s="154"/>
      <c r="AR30" s="154"/>
      <c r="AS30" s="154"/>
      <c r="AT30" s="154"/>
      <c r="AU30" s="154"/>
    </row>
    <row r="31" spans="1:47">
      <c r="Y31">
        <f>1-0.04</f>
        <v>0.96</v>
      </c>
      <c r="Z31">
        <v>0</v>
      </c>
      <c r="AA31">
        <v>-462.78047973521399</v>
      </c>
      <c r="AB31" s="7" t="s">
        <v>14</v>
      </c>
      <c r="AC31" t="s">
        <v>4226</v>
      </c>
      <c r="AD31" s="7" t="s">
        <v>5198</v>
      </c>
      <c r="AE31" s="7" t="s">
        <v>5196</v>
      </c>
      <c r="AF31" t="s">
        <v>10067</v>
      </c>
      <c r="AG31" s="18" t="s">
        <v>10354</v>
      </c>
      <c r="AH31" s="160"/>
      <c r="AI31" t="s">
        <v>4144</v>
      </c>
      <c r="AJ31">
        <v>16</v>
      </c>
      <c r="AK31">
        <v>0.04</v>
      </c>
      <c r="AL31">
        <v>5.09931620646296E-3</v>
      </c>
      <c r="AM31" s="6" t="s">
        <v>165</v>
      </c>
      <c r="AN31" s="160"/>
      <c r="AO31" s="155"/>
      <c r="AP31" s="160"/>
      <c r="AQ31" s="154"/>
      <c r="AR31" s="154"/>
      <c r="AS31" s="154"/>
      <c r="AT31" s="154"/>
      <c r="AU31" s="154"/>
    </row>
    <row r="32" spans="1:47">
      <c r="Y32" s="3"/>
      <c r="Z32" s="3"/>
      <c r="AA32" s="3"/>
      <c r="AB32" s="73"/>
      <c r="AC32" s="3"/>
      <c r="AD32" s="73"/>
      <c r="AE32" s="73"/>
      <c r="AF32" s="3"/>
      <c r="AG32" s="3"/>
      <c r="AH32" s="39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8"/>
      <c r="AU32" s="8"/>
    </row>
    <row r="33" spans="14:15">
      <c r="O33" s="6"/>
    </row>
    <row r="34" spans="14:15">
      <c r="O34" s="6"/>
    </row>
    <row r="35" spans="14:15">
      <c r="O35" s="6"/>
    </row>
    <row r="38" spans="14:15">
      <c r="O38" s="6"/>
    </row>
    <row r="39" spans="14:15">
      <c r="O39" s="6"/>
    </row>
    <row r="40" spans="14:15">
      <c r="O40" s="6"/>
    </row>
    <row r="41" spans="14:15">
      <c r="N41" s="6"/>
    </row>
    <row r="42" spans="14:15">
      <c r="O42" s="6"/>
    </row>
    <row r="45" spans="14:15">
      <c r="O45" s="6"/>
    </row>
    <row r="46" spans="14:15">
      <c r="O46" s="6"/>
    </row>
    <row r="47" spans="14:15">
      <c r="O47" s="6"/>
    </row>
    <row r="48" spans="14:15">
      <c r="O48" s="6"/>
    </row>
    <row r="49" spans="10:15">
      <c r="O49" s="6"/>
    </row>
    <row r="50" spans="10:15">
      <c r="N50" s="6"/>
    </row>
    <row r="51" spans="10:15">
      <c r="O51" s="6"/>
    </row>
    <row r="52" spans="10:15">
      <c r="O52" s="6"/>
    </row>
    <row r="53" spans="10:15">
      <c r="O53" s="6"/>
    </row>
    <row r="54" spans="10:15">
      <c r="O54" s="6"/>
    </row>
    <row r="55" spans="10:15">
      <c r="O55" s="6"/>
    </row>
    <row r="56" spans="10:15">
      <c r="O56" s="6"/>
    </row>
    <row r="57" spans="10:15">
      <c r="N57" s="6"/>
      <c r="O57" s="6"/>
    </row>
    <row r="58" spans="10:15">
      <c r="N58" s="6"/>
      <c r="O58" s="6"/>
    </row>
    <row r="59" spans="10:15">
      <c r="J59" s="15"/>
    </row>
    <row r="60" spans="10:15" ht="16" customHeight="1">
      <c r="J60" s="15"/>
    </row>
    <row r="61" spans="10:15">
      <c r="O61" s="6"/>
    </row>
    <row r="62" spans="10:15">
      <c r="N62" s="6"/>
    </row>
    <row r="63" spans="10:15">
      <c r="O63" s="6"/>
    </row>
    <row r="64" spans="10:15">
      <c r="O64" s="6"/>
    </row>
    <row r="65" spans="14:19">
      <c r="S65" s="12"/>
    </row>
    <row r="66" spans="14:19">
      <c r="S66" s="12"/>
    </row>
    <row r="67" spans="14:19">
      <c r="S67" s="12"/>
    </row>
    <row r="68" spans="14:19">
      <c r="S68" s="12"/>
    </row>
    <row r="69" spans="14:19" ht="16" customHeight="1">
      <c r="S69" s="12"/>
    </row>
    <row r="70" spans="14:19">
      <c r="S70" s="12"/>
    </row>
    <row r="72" spans="14:19" ht="16" customHeight="1"/>
    <row r="80" spans="14:19">
      <c r="N80" s="6"/>
      <c r="O80" s="6"/>
      <c r="P80" s="15"/>
      <c r="Q80" s="12"/>
      <c r="R80" s="15"/>
    </row>
    <row r="81" spans="14:18">
      <c r="N81" s="6"/>
      <c r="O81" s="6"/>
      <c r="P81" s="15"/>
      <c r="Q81" s="12"/>
      <c r="R81" s="15"/>
    </row>
    <row r="82" spans="14:18">
      <c r="N82" s="6"/>
      <c r="O82" s="6"/>
      <c r="P82" s="15"/>
      <c r="Q82" s="12"/>
      <c r="R82" s="15"/>
    </row>
    <row r="83" spans="14:18">
      <c r="N83" s="6"/>
      <c r="O83" s="6"/>
      <c r="P83" s="15"/>
      <c r="Q83" s="12"/>
      <c r="R83" s="15"/>
    </row>
    <row r="84" spans="14:18">
      <c r="O84" s="6"/>
      <c r="P84" s="15"/>
      <c r="Q84" s="12"/>
      <c r="R84" s="15"/>
    </row>
    <row r="85" spans="14:18">
      <c r="O85" s="6"/>
      <c r="P85" s="15"/>
      <c r="Q85" s="12"/>
      <c r="R85" s="15"/>
    </row>
  </sheetData>
  <mergeCells count="149">
    <mergeCell ref="W19:W20"/>
    <mergeCell ref="Q13:Q20"/>
    <mergeCell ref="P13:P20"/>
    <mergeCell ref="J17:J18"/>
    <mergeCell ref="R17:R18"/>
    <mergeCell ref="S17:S18"/>
    <mergeCell ref="T17:T18"/>
    <mergeCell ref="U17:U18"/>
    <mergeCell ref="V17:V18"/>
    <mergeCell ref="W17:W18"/>
    <mergeCell ref="J13:J14"/>
    <mergeCell ref="R13:R14"/>
    <mergeCell ref="S13:S14"/>
    <mergeCell ref="T13:T14"/>
    <mergeCell ref="U13:U14"/>
    <mergeCell ref="V13:V14"/>
    <mergeCell ref="W13:W14"/>
    <mergeCell ref="AR3:AR5"/>
    <mergeCell ref="AS3:AS5"/>
    <mergeCell ref="AQ12:AQ14"/>
    <mergeCell ref="AR12:AR14"/>
    <mergeCell ref="AS12:AS14"/>
    <mergeCell ref="P22:P27"/>
    <mergeCell ref="Q22:Q27"/>
    <mergeCell ref="J25:J27"/>
    <mergeCell ref="R25:R27"/>
    <mergeCell ref="S25:S27"/>
    <mergeCell ref="T25:T27"/>
    <mergeCell ref="U25:U27"/>
    <mergeCell ref="V25:V27"/>
    <mergeCell ref="W25:W27"/>
    <mergeCell ref="W22:W24"/>
    <mergeCell ref="R22:R24"/>
    <mergeCell ref="S22:S24"/>
    <mergeCell ref="Q3:Q11"/>
    <mergeCell ref="J19:J20"/>
    <mergeCell ref="R19:R20"/>
    <mergeCell ref="S19:S20"/>
    <mergeCell ref="T19:T20"/>
    <mergeCell ref="U19:U20"/>
    <mergeCell ref="V19:V20"/>
    <mergeCell ref="U6:U8"/>
    <mergeCell ref="V6:V8"/>
    <mergeCell ref="W6:W8"/>
    <mergeCell ref="S15:S16"/>
    <mergeCell ref="T15:T16"/>
    <mergeCell ref="U15:U16"/>
    <mergeCell ref="V15:V16"/>
    <mergeCell ref="A1:W1"/>
    <mergeCell ref="Y1:AU1"/>
    <mergeCell ref="P3:P11"/>
    <mergeCell ref="J9:J11"/>
    <mergeCell ref="R9:R11"/>
    <mergeCell ref="S9:S11"/>
    <mergeCell ref="T9:T11"/>
    <mergeCell ref="U9:U11"/>
    <mergeCell ref="V9:V11"/>
    <mergeCell ref="W9:W11"/>
    <mergeCell ref="AN3:AN14"/>
    <mergeCell ref="AO3:AO14"/>
    <mergeCell ref="AP3:AP5"/>
    <mergeCell ref="AP6:AP8"/>
    <mergeCell ref="AP9:AP11"/>
    <mergeCell ref="AP12:AP14"/>
    <mergeCell ref="AQ3:AQ5"/>
    <mergeCell ref="AH26:AH28"/>
    <mergeCell ref="J3:J5"/>
    <mergeCell ref="J6:J8"/>
    <mergeCell ref="J22:J24"/>
    <mergeCell ref="AH29:AH31"/>
    <mergeCell ref="R3:R5"/>
    <mergeCell ref="S3:S5"/>
    <mergeCell ref="AH3:AH5"/>
    <mergeCell ref="AH6:AH8"/>
    <mergeCell ref="AH9:AH11"/>
    <mergeCell ref="AH12:AH14"/>
    <mergeCell ref="AH16:AH17"/>
    <mergeCell ref="T3:T5"/>
    <mergeCell ref="U3:U5"/>
    <mergeCell ref="AH19:AH20"/>
    <mergeCell ref="AH21:AH22"/>
    <mergeCell ref="AH23:AH24"/>
    <mergeCell ref="J15:J16"/>
    <mergeCell ref="R15:R16"/>
    <mergeCell ref="R6:R8"/>
    <mergeCell ref="S6:S8"/>
    <mergeCell ref="V3:V5"/>
    <mergeCell ref="W3:W5"/>
    <mergeCell ref="T6:T8"/>
    <mergeCell ref="AN16:AN17"/>
    <mergeCell ref="AO16:AO17"/>
    <mergeCell ref="T22:T24"/>
    <mergeCell ref="U22:U24"/>
    <mergeCell ref="V22:V24"/>
    <mergeCell ref="W15:W16"/>
    <mergeCell ref="AT3:AT5"/>
    <mergeCell ref="AU3:AU5"/>
    <mergeCell ref="AQ6:AQ8"/>
    <mergeCell ref="AR6:AR8"/>
    <mergeCell ref="AS6:AS8"/>
    <mergeCell ref="AT6:AT8"/>
    <mergeCell ref="AU6:AU8"/>
    <mergeCell ref="AQ9:AQ11"/>
    <mergeCell ref="AR9:AR11"/>
    <mergeCell ref="AS9:AS11"/>
    <mergeCell ref="AT9:AT11"/>
    <mergeCell ref="AU9:AU11"/>
    <mergeCell ref="AT12:AT14"/>
    <mergeCell ref="AU12:AU14"/>
    <mergeCell ref="AU19:AU20"/>
    <mergeCell ref="AP21:AP22"/>
    <mergeCell ref="AQ21:AQ22"/>
    <mergeCell ref="AR21:AR22"/>
    <mergeCell ref="AU21:AU22"/>
    <mergeCell ref="AQ16:AQ17"/>
    <mergeCell ref="AR16:AR17"/>
    <mergeCell ref="AS16:AS17"/>
    <mergeCell ref="AT16:AT17"/>
    <mergeCell ref="AU16:AU17"/>
    <mergeCell ref="AP19:AP20"/>
    <mergeCell ref="AQ19:AQ20"/>
    <mergeCell ref="AR19:AR20"/>
    <mergeCell ref="AS19:AS20"/>
    <mergeCell ref="AT19:AT20"/>
    <mergeCell ref="AP16:AP17"/>
    <mergeCell ref="AP29:AP31"/>
    <mergeCell ref="AQ29:AQ31"/>
    <mergeCell ref="AR29:AR31"/>
    <mergeCell ref="AS29:AS31"/>
    <mergeCell ref="AT29:AT31"/>
    <mergeCell ref="AU29:AU31"/>
    <mergeCell ref="AN26:AN31"/>
    <mergeCell ref="AO26:AO31"/>
    <mergeCell ref="AQ23:AQ24"/>
    <mergeCell ref="AR23:AR24"/>
    <mergeCell ref="AS23:AS24"/>
    <mergeCell ref="AT23:AT24"/>
    <mergeCell ref="AU23:AU24"/>
    <mergeCell ref="AP26:AP28"/>
    <mergeCell ref="AQ26:AQ28"/>
    <mergeCell ref="AR26:AR28"/>
    <mergeCell ref="AS26:AS28"/>
    <mergeCell ref="AT26:AT28"/>
    <mergeCell ref="AP23:AP24"/>
    <mergeCell ref="AU26:AU28"/>
    <mergeCell ref="AN19:AN24"/>
    <mergeCell ref="AO19:AO24"/>
    <mergeCell ref="AS21:AS22"/>
    <mergeCell ref="AT21:AT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4432-9D25-394C-A513-7C89DA6B3259}">
  <dimension ref="A1:AS38"/>
  <sheetViews>
    <sheetView zoomScale="60" workbookViewId="0">
      <selection activeCell="AS51" sqref="AS51"/>
    </sheetView>
  </sheetViews>
  <sheetFormatPr baseColWidth="10" defaultColWidth="10.83203125" defaultRowHeight="16"/>
  <cols>
    <col min="6" max="7" width="15.33203125" style="7" customWidth="1"/>
    <col min="8" max="8" width="24" customWidth="1"/>
    <col min="9" max="9" width="10.83203125" style="11"/>
    <col min="15" max="15" width="17.5" customWidth="1"/>
    <col min="17" max="17" width="14" bestFit="1" customWidth="1"/>
    <col min="18" max="19" width="14.1640625" customWidth="1"/>
    <col min="20" max="20" width="13.83203125" customWidth="1"/>
    <col min="21" max="21" width="15.33203125" customWidth="1"/>
    <col min="22" max="22" width="22.5" customWidth="1"/>
    <col min="29" max="30" width="10.83203125" style="7"/>
    <col min="31" max="31" width="29" customWidth="1"/>
    <col min="32" max="32" width="24.1640625" style="11" customWidth="1"/>
    <col min="40" max="40" width="17" customWidth="1"/>
    <col min="41" max="41" width="14.6640625" customWidth="1"/>
    <col min="42" max="42" width="14" customWidth="1"/>
    <col min="43" max="43" width="14.1640625" customWidth="1"/>
    <col min="44" max="44" width="15.33203125" customWidth="1"/>
    <col min="45" max="45" width="25" customWidth="1"/>
  </cols>
  <sheetData>
    <row r="1" spans="1:45" s="5" customFormat="1" ht="23" customHeight="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96"/>
      <c r="V1" s="96"/>
      <c r="X1" s="216" t="s">
        <v>90</v>
      </c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</row>
    <row r="2" spans="1:45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10355</v>
      </c>
      <c r="H2" s="22" t="s">
        <v>9950</v>
      </c>
      <c r="I2" s="55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71" t="s">
        <v>9994</v>
      </c>
      <c r="AD2" s="71" t="s">
        <v>10355</v>
      </c>
      <c r="AE2" s="22" t="s">
        <v>9950</v>
      </c>
      <c r="AF2" s="55" t="s">
        <v>4913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</row>
    <row r="3" spans="1:45">
      <c r="A3">
        <v>0.39</v>
      </c>
      <c r="B3">
        <v>0</v>
      </c>
      <c r="C3">
        <v>-59.0872237201215</v>
      </c>
      <c r="D3" t="s">
        <v>10</v>
      </c>
      <c r="E3" t="s">
        <v>739</v>
      </c>
      <c r="F3" s="7" t="s">
        <v>5198</v>
      </c>
      <c r="G3" s="7" t="s">
        <v>5196</v>
      </c>
      <c r="H3" t="s">
        <v>10283</v>
      </c>
      <c r="I3" s="158" t="s">
        <v>4932</v>
      </c>
      <c r="J3" t="s">
        <v>731</v>
      </c>
      <c r="K3">
        <v>5</v>
      </c>
      <c r="L3">
        <v>0.39</v>
      </c>
      <c r="M3" s="6" t="s">
        <v>627</v>
      </c>
      <c r="N3" s="6" t="s">
        <v>628</v>
      </c>
      <c r="O3" s="158" t="s">
        <v>78</v>
      </c>
      <c r="P3" s="153">
        <v>1</v>
      </c>
      <c r="Q3" s="186" t="s">
        <v>4536</v>
      </c>
      <c r="R3" s="153" t="s">
        <v>4448</v>
      </c>
      <c r="S3" s="153" t="s">
        <v>4448</v>
      </c>
      <c r="T3" s="153" t="s">
        <v>4448</v>
      </c>
      <c r="U3" s="153" t="s">
        <v>4448</v>
      </c>
      <c r="V3" s="158"/>
      <c r="X3">
        <v>0.48</v>
      </c>
      <c r="Y3">
        <v>0</v>
      </c>
      <c r="Z3">
        <v>-43.514678263915997</v>
      </c>
      <c r="AA3" t="s">
        <v>13</v>
      </c>
      <c r="AB3" t="s">
        <v>748</v>
      </c>
      <c r="AC3" s="7" t="s">
        <v>5198</v>
      </c>
      <c r="AD3" s="7" t="s">
        <v>5196</v>
      </c>
      <c r="AE3" t="s">
        <v>10285</v>
      </c>
      <c r="AF3" s="158" t="s">
        <v>4935</v>
      </c>
      <c r="AG3" t="s">
        <v>731</v>
      </c>
      <c r="AH3">
        <v>5</v>
      </c>
      <c r="AI3">
        <v>0.48</v>
      </c>
      <c r="AJ3" s="6" t="s">
        <v>728</v>
      </c>
      <c r="AK3">
        <v>0.81811692991273999</v>
      </c>
      <c r="AL3" s="158" t="s">
        <v>86</v>
      </c>
      <c r="AM3" s="153">
        <v>1</v>
      </c>
      <c r="AN3" s="153" t="s">
        <v>4568</v>
      </c>
      <c r="AO3" s="176" t="s">
        <v>4448</v>
      </c>
      <c r="AP3" s="176" t="s">
        <v>4448</v>
      </c>
      <c r="AQ3" s="176" t="s">
        <v>4448</v>
      </c>
      <c r="AR3" s="176" t="s">
        <v>4448</v>
      </c>
    </row>
    <row r="4" spans="1:45">
      <c r="A4">
        <v>0.52</v>
      </c>
      <c r="B4">
        <v>0</v>
      </c>
      <c r="C4">
        <v>-47.913818149290101</v>
      </c>
      <c r="D4" t="s">
        <v>13</v>
      </c>
      <c r="E4" t="s">
        <v>739</v>
      </c>
      <c r="F4" s="7" t="s">
        <v>5198</v>
      </c>
      <c r="G4" s="7" t="s">
        <v>5196</v>
      </c>
      <c r="H4" t="s">
        <v>10283</v>
      </c>
      <c r="I4" s="159"/>
      <c r="J4" t="s">
        <v>731</v>
      </c>
      <c r="K4">
        <v>5</v>
      </c>
      <c r="L4">
        <v>0.52</v>
      </c>
      <c r="M4" s="6" t="s">
        <v>300</v>
      </c>
      <c r="N4">
        <v>0.84073763132141299</v>
      </c>
      <c r="O4" s="159"/>
      <c r="P4" s="154"/>
      <c r="Q4" s="159"/>
      <c r="R4" s="154"/>
      <c r="S4" s="154"/>
      <c r="T4" s="154"/>
      <c r="U4" s="154"/>
      <c r="V4" s="159"/>
      <c r="X4">
        <v>0.34</v>
      </c>
      <c r="Y4">
        <v>0</v>
      </c>
      <c r="Z4">
        <v>-619.72486056309106</v>
      </c>
      <c r="AA4" t="s">
        <v>14</v>
      </c>
      <c r="AB4" t="s">
        <v>748</v>
      </c>
      <c r="AC4" s="7" t="s">
        <v>5198</v>
      </c>
      <c r="AD4" s="7" t="s">
        <v>5196</v>
      </c>
      <c r="AE4" t="s">
        <v>10285</v>
      </c>
      <c r="AF4" s="160"/>
      <c r="AG4" t="s">
        <v>731</v>
      </c>
      <c r="AH4">
        <v>16</v>
      </c>
      <c r="AI4">
        <v>0.34</v>
      </c>
      <c r="AJ4" s="6" t="s">
        <v>294</v>
      </c>
      <c r="AK4" s="6" t="s">
        <v>295</v>
      </c>
      <c r="AL4" s="160"/>
      <c r="AM4" s="155"/>
      <c r="AN4" s="155"/>
      <c r="AO4" s="177"/>
      <c r="AP4" s="177"/>
      <c r="AQ4" s="177"/>
      <c r="AR4" s="174"/>
    </row>
    <row r="5" spans="1:45">
      <c r="A5">
        <v>0.63</v>
      </c>
      <c r="B5">
        <v>0</v>
      </c>
      <c r="C5">
        <v>-716.54230422327896</v>
      </c>
      <c r="D5" t="s">
        <v>14</v>
      </c>
      <c r="E5" t="s">
        <v>739</v>
      </c>
      <c r="F5" s="7" t="s">
        <v>5198</v>
      </c>
      <c r="G5" s="7" t="s">
        <v>5196</v>
      </c>
      <c r="H5" t="s">
        <v>10283</v>
      </c>
      <c r="I5" s="160"/>
      <c r="J5" t="s">
        <v>731</v>
      </c>
      <c r="K5">
        <v>16</v>
      </c>
      <c r="L5">
        <v>0.63</v>
      </c>
      <c r="M5" s="6" t="s">
        <v>497</v>
      </c>
      <c r="N5" s="6" t="s">
        <v>498</v>
      </c>
      <c r="O5" s="160"/>
      <c r="P5" s="155"/>
      <c r="Q5" s="159"/>
      <c r="R5" s="155"/>
      <c r="S5" s="155"/>
      <c r="T5" s="155"/>
      <c r="U5" s="154"/>
      <c r="V5" s="159"/>
      <c r="X5" s="3"/>
      <c r="Y5" s="3"/>
      <c r="Z5" s="3"/>
      <c r="AA5" s="3"/>
      <c r="AB5" s="3"/>
      <c r="AC5" s="73"/>
      <c r="AD5" s="73"/>
      <c r="AE5" s="3"/>
      <c r="AF5" s="39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8"/>
      <c r="AS5" s="8"/>
    </row>
    <row r="6" spans="1:45">
      <c r="A6" s="3"/>
      <c r="B6" s="3"/>
      <c r="C6" s="3"/>
      <c r="D6" s="3"/>
      <c r="E6" s="3"/>
      <c r="F6" s="73"/>
      <c r="G6" s="73"/>
      <c r="H6" s="3"/>
      <c r="I6" s="3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8"/>
      <c r="V6" s="8"/>
      <c r="X6">
        <v>7.0000000000000007E-2</v>
      </c>
      <c r="Y6">
        <v>0</v>
      </c>
      <c r="Z6">
        <v>-49.707340505067002</v>
      </c>
      <c r="AA6" t="s">
        <v>10</v>
      </c>
      <c r="AB6" t="s">
        <v>730</v>
      </c>
      <c r="AC6" s="7" t="s">
        <v>5195</v>
      </c>
      <c r="AD6" s="7" t="s">
        <v>5197</v>
      </c>
      <c r="AE6" t="s">
        <v>10286</v>
      </c>
      <c r="AF6" s="158" t="s">
        <v>4936</v>
      </c>
      <c r="AG6" t="s">
        <v>731</v>
      </c>
      <c r="AH6">
        <v>7</v>
      </c>
      <c r="AI6">
        <v>7.0000000000000007E-2</v>
      </c>
      <c r="AJ6">
        <v>7.23162223975216E-3</v>
      </c>
      <c r="AK6" s="6" t="s">
        <v>732</v>
      </c>
      <c r="AL6" s="158" t="s">
        <v>88</v>
      </c>
      <c r="AM6" s="158">
        <v>3</v>
      </c>
      <c r="AN6" s="153" t="s">
        <v>4568</v>
      </c>
      <c r="AO6" s="176" t="s">
        <v>4448</v>
      </c>
      <c r="AP6" s="176" t="s">
        <v>4448</v>
      </c>
      <c r="AQ6" s="176" t="s">
        <v>4448</v>
      </c>
      <c r="AR6" s="176" t="s">
        <v>4448</v>
      </c>
    </row>
    <row r="7" spans="1:45">
      <c r="A7">
        <v>0.01</v>
      </c>
      <c r="B7">
        <v>0</v>
      </c>
      <c r="C7">
        <v>-22.525230340779601</v>
      </c>
      <c r="D7" t="s">
        <v>10</v>
      </c>
      <c r="E7" t="s">
        <v>757</v>
      </c>
      <c r="F7" s="7" t="s">
        <v>5195</v>
      </c>
      <c r="G7" s="7" t="s">
        <v>5197</v>
      </c>
      <c r="H7" t="s">
        <v>10284</v>
      </c>
      <c r="I7" s="158" t="s">
        <v>4933</v>
      </c>
      <c r="J7" t="s">
        <v>731</v>
      </c>
      <c r="K7">
        <v>5</v>
      </c>
      <c r="L7">
        <v>0.01</v>
      </c>
      <c r="M7" s="6" t="s">
        <v>758</v>
      </c>
      <c r="N7" s="6" t="s">
        <v>759</v>
      </c>
      <c r="O7" s="158" t="s">
        <v>83</v>
      </c>
      <c r="P7" s="153">
        <v>1</v>
      </c>
      <c r="Q7" s="153" t="s">
        <v>4568</v>
      </c>
      <c r="R7" s="176" t="s">
        <v>4448</v>
      </c>
      <c r="S7" s="176" t="s">
        <v>4448</v>
      </c>
      <c r="T7" s="176" t="s">
        <v>4448</v>
      </c>
      <c r="U7" s="174" t="s">
        <v>4448</v>
      </c>
      <c r="X7">
        <v>0</v>
      </c>
      <c r="Y7">
        <v>0</v>
      </c>
      <c r="Z7">
        <v>-14.4597687147924</v>
      </c>
      <c r="AA7" t="s">
        <v>13</v>
      </c>
      <c r="AB7" t="s">
        <v>730</v>
      </c>
      <c r="AC7" s="7" t="s">
        <v>5195</v>
      </c>
      <c r="AD7" s="7" t="s">
        <v>5197</v>
      </c>
      <c r="AE7" t="s">
        <v>10286</v>
      </c>
      <c r="AF7" s="159"/>
      <c r="AG7" t="s">
        <v>731</v>
      </c>
      <c r="AH7">
        <v>7</v>
      </c>
      <c r="AI7">
        <v>0</v>
      </c>
      <c r="AJ7">
        <v>0</v>
      </c>
      <c r="AK7" s="6" t="s">
        <v>214</v>
      </c>
      <c r="AL7" s="159"/>
      <c r="AM7" s="159"/>
      <c r="AN7" s="154"/>
      <c r="AO7" s="174"/>
      <c r="AP7" s="174"/>
      <c r="AQ7" s="174"/>
      <c r="AR7" s="174"/>
    </row>
    <row r="8" spans="1:45">
      <c r="A8">
        <v>0.09</v>
      </c>
      <c r="B8">
        <v>0</v>
      </c>
      <c r="C8">
        <v>-464.70034872034199</v>
      </c>
      <c r="D8" t="s">
        <v>14</v>
      </c>
      <c r="E8" t="s">
        <v>757</v>
      </c>
      <c r="F8" s="7" t="s">
        <v>5195</v>
      </c>
      <c r="G8" s="7" t="s">
        <v>5197</v>
      </c>
      <c r="H8" t="s">
        <v>10284</v>
      </c>
      <c r="I8" s="160"/>
      <c r="J8" t="s">
        <v>731</v>
      </c>
      <c r="K8">
        <v>16</v>
      </c>
      <c r="L8">
        <v>0.09</v>
      </c>
      <c r="M8" s="6" t="s">
        <v>116</v>
      </c>
      <c r="N8" s="6" t="s">
        <v>117</v>
      </c>
      <c r="O8" s="160"/>
      <c r="P8" s="155"/>
      <c r="Q8" s="155"/>
      <c r="R8" s="177"/>
      <c r="S8" s="177"/>
      <c r="T8" s="177"/>
      <c r="U8" s="177"/>
      <c r="X8">
        <v>0.18</v>
      </c>
      <c r="Y8">
        <v>0</v>
      </c>
      <c r="Z8">
        <v>-353.09362123838599</v>
      </c>
      <c r="AA8" t="s">
        <v>14</v>
      </c>
      <c r="AB8" t="s">
        <v>730</v>
      </c>
      <c r="AC8" s="7" t="s">
        <v>5195</v>
      </c>
      <c r="AD8" s="7" t="s">
        <v>5197</v>
      </c>
      <c r="AE8" t="s">
        <v>10286</v>
      </c>
      <c r="AF8" s="159"/>
      <c r="AG8" t="s">
        <v>731</v>
      </c>
      <c r="AH8">
        <v>16</v>
      </c>
      <c r="AI8">
        <v>0.18</v>
      </c>
      <c r="AJ8">
        <v>6.1913216705024199E-2</v>
      </c>
      <c r="AK8" s="6" t="s">
        <v>733</v>
      </c>
      <c r="AL8" s="159"/>
      <c r="AM8" s="159"/>
      <c r="AN8" s="154"/>
      <c r="AO8" s="174"/>
      <c r="AP8" s="174"/>
      <c r="AQ8" s="174"/>
      <c r="AR8" s="174"/>
    </row>
    <row r="9" spans="1:45">
      <c r="A9" s="3"/>
      <c r="B9" s="3"/>
      <c r="C9" s="3"/>
      <c r="D9" s="3"/>
      <c r="E9" s="3"/>
      <c r="F9" s="73"/>
      <c r="G9" s="73"/>
      <c r="H9" s="3"/>
      <c r="I9" s="3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8"/>
      <c r="V9" s="8"/>
      <c r="X9">
        <v>0.32</v>
      </c>
      <c r="Y9">
        <v>0</v>
      </c>
      <c r="Z9">
        <v>-79.154335309842807</v>
      </c>
      <c r="AA9" t="s">
        <v>10</v>
      </c>
      <c r="AB9" t="s">
        <v>742</v>
      </c>
      <c r="AC9" s="7" t="s">
        <v>5197</v>
      </c>
      <c r="AD9" s="7" t="s">
        <v>5195</v>
      </c>
      <c r="AE9" t="s">
        <v>10287</v>
      </c>
      <c r="AF9" s="159" t="s">
        <v>4937</v>
      </c>
      <c r="AG9" t="s">
        <v>731</v>
      </c>
      <c r="AH9">
        <v>6</v>
      </c>
      <c r="AI9">
        <v>0.32</v>
      </c>
      <c r="AJ9">
        <v>9.0471524952594307E-2</v>
      </c>
      <c r="AK9" s="6" t="s">
        <v>743</v>
      </c>
      <c r="AL9" s="159"/>
      <c r="AM9" s="159"/>
      <c r="AN9" s="153" t="s">
        <v>4568</v>
      </c>
      <c r="AO9" s="154" t="s">
        <v>4567</v>
      </c>
      <c r="AP9" s="154" t="s">
        <v>4448</v>
      </c>
      <c r="AQ9" s="154" t="s">
        <v>4526</v>
      </c>
      <c r="AR9" s="154" t="s">
        <v>4468</v>
      </c>
    </row>
    <row r="10" spans="1:45">
      <c r="A10">
        <v>0.34</v>
      </c>
      <c r="B10">
        <v>0</v>
      </c>
      <c r="C10">
        <v>-77.029595334809898</v>
      </c>
      <c r="D10" t="s">
        <v>10</v>
      </c>
      <c r="E10" t="s">
        <v>734</v>
      </c>
      <c r="F10" s="7" t="s">
        <v>5195</v>
      </c>
      <c r="G10" s="7" t="s">
        <v>5198</v>
      </c>
      <c r="H10" t="s">
        <v>10284</v>
      </c>
      <c r="I10" s="158" t="s">
        <v>4934</v>
      </c>
      <c r="J10" t="s">
        <v>731</v>
      </c>
      <c r="K10">
        <v>6</v>
      </c>
      <c r="L10">
        <v>0.34</v>
      </c>
      <c r="M10">
        <v>9.9977946347768007E-2</v>
      </c>
      <c r="N10">
        <v>0.70492902578092498</v>
      </c>
      <c r="O10" s="158" t="s">
        <v>87</v>
      </c>
      <c r="P10" s="153">
        <v>1</v>
      </c>
      <c r="Q10" s="186" t="s">
        <v>4536</v>
      </c>
      <c r="R10" s="153" t="s">
        <v>4448</v>
      </c>
      <c r="S10" s="153" t="s">
        <v>4448</v>
      </c>
      <c r="T10" s="153" t="s">
        <v>4448</v>
      </c>
      <c r="U10" s="153" t="s">
        <v>4448</v>
      </c>
      <c r="X10">
        <v>0.17</v>
      </c>
      <c r="Y10">
        <v>0</v>
      </c>
      <c r="Z10">
        <v>-52.196209074757597</v>
      </c>
      <c r="AA10" t="s">
        <v>13</v>
      </c>
      <c r="AB10" t="s">
        <v>742</v>
      </c>
      <c r="AC10" s="7" t="s">
        <v>5197</v>
      </c>
      <c r="AD10" s="7" t="s">
        <v>5195</v>
      </c>
      <c r="AE10" t="s">
        <v>10287</v>
      </c>
      <c r="AF10" s="159"/>
      <c r="AG10" t="s">
        <v>731</v>
      </c>
      <c r="AH10">
        <v>6</v>
      </c>
      <c r="AI10">
        <v>0.17</v>
      </c>
      <c r="AJ10" s="6" t="s">
        <v>412</v>
      </c>
      <c r="AK10" s="6" t="s">
        <v>413</v>
      </c>
      <c r="AL10" s="159"/>
      <c r="AM10" s="159"/>
      <c r="AN10" s="154"/>
      <c r="AO10" s="154"/>
      <c r="AP10" s="154"/>
      <c r="AQ10" s="154"/>
      <c r="AR10" s="154"/>
    </row>
    <row r="11" spans="1:45">
      <c r="A11" s="6">
        <v>0.47</v>
      </c>
      <c r="B11">
        <v>0</v>
      </c>
      <c r="C11">
        <v>-58.259893528569897</v>
      </c>
      <c r="D11" t="s">
        <v>13</v>
      </c>
      <c r="E11" t="s">
        <v>734</v>
      </c>
      <c r="F11" s="7" t="s">
        <v>5195</v>
      </c>
      <c r="G11" s="7" t="s">
        <v>5198</v>
      </c>
      <c r="H11" t="s">
        <v>10284</v>
      </c>
      <c r="I11" s="159"/>
      <c r="J11" t="s">
        <v>731</v>
      </c>
      <c r="K11">
        <v>7</v>
      </c>
      <c r="L11" s="6" t="s">
        <v>472</v>
      </c>
      <c r="M11" s="6" t="s">
        <v>735</v>
      </c>
      <c r="N11" s="6" t="s">
        <v>736</v>
      </c>
      <c r="O11" s="159"/>
      <c r="P11" s="154"/>
      <c r="Q11" s="159"/>
      <c r="R11" s="154"/>
      <c r="S11" s="154"/>
      <c r="T11" s="154"/>
      <c r="U11" s="154"/>
      <c r="X11">
        <v>0.54</v>
      </c>
      <c r="Y11">
        <v>0</v>
      </c>
      <c r="Z11">
        <v>-862.59770660420998</v>
      </c>
      <c r="AA11" t="s">
        <v>14</v>
      </c>
      <c r="AB11" t="s">
        <v>742</v>
      </c>
      <c r="AC11" s="7" t="s">
        <v>5197</v>
      </c>
      <c r="AD11" s="7" t="s">
        <v>5195</v>
      </c>
      <c r="AE11" t="s">
        <v>10287</v>
      </c>
      <c r="AF11" s="159"/>
      <c r="AG11" t="s">
        <v>731</v>
      </c>
      <c r="AH11">
        <v>16</v>
      </c>
      <c r="AI11">
        <v>0.54</v>
      </c>
      <c r="AJ11" s="6" t="s">
        <v>517</v>
      </c>
      <c r="AK11" s="6" t="s">
        <v>518</v>
      </c>
      <c r="AL11" s="159"/>
      <c r="AM11" s="159"/>
      <c r="AN11" s="154"/>
      <c r="AO11" s="154"/>
      <c r="AP11" s="154"/>
      <c r="AQ11" s="154"/>
      <c r="AR11" s="154"/>
    </row>
    <row r="12" spans="1:45" ht="18" customHeight="1">
      <c r="A12">
        <v>0.19</v>
      </c>
      <c r="B12">
        <v>0</v>
      </c>
      <c r="C12">
        <v>-602.09457092833702</v>
      </c>
      <c r="D12" t="s">
        <v>14</v>
      </c>
      <c r="E12" t="s">
        <v>734</v>
      </c>
      <c r="F12" s="7" t="s">
        <v>5195</v>
      </c>
      <c r="G12" s="7" t="s">
        <v>5198</v>
      </c>
      <c r="H12" t="s">
        <v>10284</v>
      </c>
      <c r="I12" s="160"/>
      <c r="J12" t="s">
        <v>731</v>
      </c>
      <c r="K12">
        <v>16</v>
      </c>
      <c r="L12">
        <v>0.19</v>
      </c>
      <c r="M12">
        <v>6.7266012751223098E-2</v>
      </c>
      <c r="N12" s="6" t="s">
        <v>504</v>
      </c>
      <c r="O12" s="160"/>
      <c r="P12" s="155"/>
      <c r="Q12" s="159"/>
      <c r="R12" s="155"/>
      <c r="S12" s="155"/>
      <c r="T12" s="155"/>
      <c r="U12" s="155"/>
      <c r="X12">
        <v>0.11</v>
      </c>
      <c r="Y12">
        <v>0</v>
      </c>
      <c r="Z12">
        <v>-109.827707617733</v>
      </c>
      <c r="AA12" t="s">
        <v>10</v>
      </c>
      <c r="AB12" t="s">
        <v>752</v>
      </c>
      <c r="AC12" s="7" t="s">
        <v>5197</v>
      </c>
      <c r="AD12" s="7" t="s">
        <v>5195</v>
      </c>
      <c r="AE12" t="s">
        <v>10288</v>
      </c>
      <c r="AF12" s="159" t="s">
        <v>4938</v>
      </c>
      <c r="AG12" t="s">
        <v>731</v>
      </c>
      <c r="AH12">
        <v>5</v>
      </c>
      <c r="AI12">
        <v>0.11</v>
      </c>
      <c r="AJ12" s="6" t="s">
        <v>551</v>
      </c>
      <c r="AK12" s="6" t="s">
        <v>552</v>
      </c>
      <c r="AL12" s="159"/>
      <c r="AM12" s="159"/>
      <c r="AN12" s="153" t="s">
        <v>4568</v>
      </c>
      <c r="AO12" s="174" t="s">
        <v>4448</v>
      </c>
      <c r="AP12" s="174" t="s">
        <v>4448</v>
      </c>
      <c r="AQ12" s="174" t="s">
        <v>4448</v>
      </c>
      <c r="AR12" s="174" t="s">
        <v>4448</v>
      </c>
    </row>
    <row r="13" spans="1:45">
      <c r="A13" s="3"/>
      <c r="B13" s="3"/>
      <c r="C13" s="3"/>
      <c r="D13" s="3"/>
      <c r="E13" s="3"/>
      <c r="F13" s="73"/>
      <c r="G13" s="73"/>
      <c r="H13" s="3"/>
      <c r="I13" s="3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8"/>
      <c r="V13" s="8"/>
      <c r="X13">
        <v>0.03</v>
      </c>
      <c r="Y13">
        <v>0</v>
      </c>
      <c r="Z13">
        <v>-33.9385313491902</v>
      </c>
      <c r="AA13" t="s">
        <v>13</v>
      </c>
      <c r="AB13" t="s">
        <v>752</v>
      </c>
      <c r="AC13" s="7" t="s">
        <v>5197</v>
      </c>
      <c r="AD13" s="7" t="s">
        <v>5195</v>
      </c>
      <c r="AE13" t="s">
        <v>10288</v>
      </c>
      <c r="AF13" s="159"/>
      <c r="AG13" t="s">
        <v>731</v>
      </c>
      <c r="AH13">
        <v>6</v>
      </c>
      <c r="AI13">
        <v>0.03</v>
      </c>
      <c r="AJ13">
        <v>1.2891607655190101E-3</v>
      </c>
      <c r="AK13" s="6" t="s">
        <v>753</v>
      </c>
      <c r="AL13" s="159"/>
      <c r="AM13" s="159"/>
      <c r="AN13" s="154"/>
      <c r="AO13" s="174"/>
      <c r="AP13" s="174"/>
      <c r="AQ13" s="174"/>
      <c r="AR13" s="174"/>
    </row>
    <row r="14" spans="1:45">
      <c r="N14" s="6"/>
      <c r="X14">
        <v>0.24</v>
      </c>
      <c r="Y14">
        <v>0</v>
      </c>
      <c r="Z14">
        <v>-610.84505411612497</v>
      </c>
      <c r="AA14" t="s">
        <v>14</v>
      </c>
      <c r="AB14" t="s">
        <v>752</v>
      </c>
      <c r="AC14" s="7" t="s">
        <v>5197</v>
      </c>
      <c r="AD14" s="7" t="s">
        <v>5195</v>
      </c>
      <c r="AE14" t="s">
        <v>10288</v>
      </c>
      <c r="AF14" s="160"/>
      <c r="AG14" t="s">
        <v>731</v>
      </c>
      <c r="AH14">
        <v>16</v>
      </c>
      <c r="AI14">
        <v>0.24</v>
      </c>
      <c r="AJ14">
        <v>9.5792488470350406E-2</v>
      </c>
      <c r="AK14" s="6" t="s">
        <v>152</v>
      </c>
      <c r="AL14" s="160"/>
      <c r="AM14" s="160"/>
      <c r="AN14" s="154"/>
      <c r="AO14" s="177"/>
      <c r="AP14" s="177"/>
      <c r="AQ14" s="177"/>
      <c r="AR14" s="177"/>
    </row>
    <row r="15" spans="1:45">
      <c r="X15" s="3"/>
      <c r="Y15" s="3"/>
      <c r="Z15" s="3"/>
      <c r="AA15" s="3"/>
      <c r="AB15" s="3"/>
      <c r="AC15" s="73"/>
      <c r="AD15" s="73"/>
      <c r="AE15" s="3"/>
      <c r="AF15" s="39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8"/>
      <c r="AS15" s="8"/>
    </row>
    <row r="18" spans="13:14">
      <c r="N18" s="6"/>
    </row>
    <row r="19" spans="13:14">
      <c r="N19" s="6"/>
    </row>
    <row r="23" spans="13:14">
      <c r="M23" s="6"/>
    </row>
    <row r="24" spans="13:14">
      <c r="M24" s="6"/>
      <c r="N24" s="6"/>
    </row>
    <row r="25" spans="13:14">
      <c r="N25" s="6"/>
    </row>
    <row r="26" spans="13:14">
      <c r="M26" s="6"/>
      <c r="N26" s="6"/>
    </row>
    <row r="29" spans="13:14">
      <c r="M29" s="6"/>
      <c r="N29" s="6"/>
    </row>
    <row r="30" spans="13:14">
      <c r="M30" s="6"/>
      <c r="N30" s="6"/>
    </row>
    <row r="31" spans="13:14">
      <c r="M31" s="6"/>
    </row>
    <row r="35" spans="1:14">
      <c r="M35" s="6"/>
      <c r="N35" s="6"/>
    </row>
    <row r="36" spans="1:14">
      <c r="N36" s="6"/>
    </row>
    <row r="37" spans="1:14">
      <c r="M37" s="6"/>
    </row>
    <row r="38" spans="1:14">
      <c r="A38" s="6"/>
      <c r="L38" s="6"/>
      <c r="M38" s="6"/>
      <c r="N38" s="6"/>
    </row>
  </sheetData>
  <mergeCells count="55">
    <mergeCell ref="X1:AS1"/>
    <mergeCell ref="O3:O5"/>
    <mergeCell ref="P3:P5"/>
    <mergeCell ref="AL3:AL4"/>
    <mergeCell ref="AM3:AM4"/>
    <mergeCell ref="Q3:Q5"/>
    <mergeCell ref="R3:R5"/>
    <mergeCell ref="S3:S5"/>
    <mergeCell ref="T3:T5"/>
    <mergeCell ref="AO3:AO4"/>
    <mergeCell ref="AP3:AP4"/>
    <mergeCell ref="AQ3:AQ4"/>
    <mergeCell ref="AN3:AN4"/>
    <mergeCell ref="U3:U5"/>
    <mergeCell ref="V3:V5"/>
    <mergeCell ref="AF3:AF4"/>
    <mergeCell ref="O7:O8"/>
    <mergeCell ref="P7:P8"/>
    <mergeCell ref="O10:O12"/>
    <mergeCell ref="P10:P12"/>
    <mergeCell ref="AF6:AF8"/>
    <mergeCell ref="AF9:AF11"/>
    <mergeCell ref="AF12:AF14"/>
    <mergeCell ref="A1:T1"/>
    <mergeCell ref="I3:I5"/>
    <mergeCell ref="I7:I8"/>
    <mergeCell ref="I10:I12"/>
    <mergeCell ref="AR3:AR4"/>
    <mergeCell ref="AO6:AO8"/>
    <mergeCell ref="AP6:AP8"/>
    <mergeCell ref="AQ6:AQ8"/>
    <mergeCell ref="AR6:AR8"/>
    <mergeCell ref="AO9:AO11"/>
    <mergeCell ref="AP9:AP11"/>
    <mergeCell ref="AQ9:AQ11"/>
    <mergeCell ref="AR9:AR11"/>
    <mergeCell ref="AO12:AO14"/>
    <mergeCell ref="AP12:AP14"/>
    <mergeCell ref="AQ12:AQ14"/>
    <mergeCell ref="AR12:AR14"/>
    <mergeCell ref="AN6:AN8"/>
    <mergeCell ref="AN9:AN11"/>
    <mergeCell ref="AN12:AN14"/>
    <mergeCell ref="Q7:Q8"/>
    <mergeCell ref="Q10:Q12"/>
    <mergeCell ref="T7:T8"/>
    <mergeCell ref="U7:U8"/>
    <mergeCell ref="T10:T12"/>
    <mergeCell ref="U10:U12"/>
    <mergeCell ref="R7:R8"/>
    <mergeCell ref="S7:S8"/>
    <mergeCell ref="R10:R12"/>
    <mergeCell ref="S10:S12"/>
    <mergeCell ref="AL6:AL14"/>
    <mergeCell ref="AM6:AM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44C5-1CBE-7449-9F4F-219A4003EE74}">
  <dimension ref="A1:V12"/>
  <sheetViews>
    <sheetView zoomScale="64" workbookViewId="0">
      <selection activeCell="V10" sqref="A10:V11"/>
    </sheetView>
  </sheetViews>
  <sheetFormatPr baseColWidth="10" defaultColWidth="10.83203125" defaultRowHeight="16"/>
  <cols>
    <col min="6" max="7" width="10.83203125" style="7"/>
    <col min="8" max="8" width="23" style="7" customWidth="1"/>
    <col min="9" max="9" width="10.83203125" style="11"/>
    <col min="15" max="15" width="18" customWidth="1"/>
    <col min="17" max="17" width="16" customWidth="1"/>
  </cols>
  <sheetData>
    <row r="1" spans="1:22" ht="25" customHeight="1">
      <c r="A1" s="206" t="s">
        <v>90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10355</v>
      </c>
      <c r="H2" s="71" t="s">
        <v>9950</v>
      </c>
      <c r="I2" s="55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</row>
    <row r="3" spans="1:22">
      <c r="A3">
        <v>0.3</v>
      </c>
      <c r="B3">
        <v>0</v>
      </c>
      <c r="C3">
        <v>-152.82003282845</v>
      </c>
      <c r="D3" t="s">
        <v>10</v>
      </c>
      <c r="E3" t="s">
        <v>3502</v>
      </c>
      <c r="F3" s="7" t="s">
        <v>5195</v>
      </c>
      <c r="G3" s="7" t="s">
        <v>10360</v>
      </c>
      <c r="H3" s="7" t="s">
        <v>10120</v>
      </c>
      <c r="I3" s="158" t="s">
        <v>4939</v>
      </c>
      <c r="J3" t="s">
        <v>3497</v>
      </c>
      <c r="K3">
        <v>5</v>
      </c>
      <c r="L3">
        <v>0.3</v>
      </c>
      <c r="M3">
        <v>7.2584039985663401E-2</v>
      </c>
      <c r="N3" s="6" t="s">
        <v>972</v>
      </c>
      <c r="O3" s="158" t="s">
        <v>79</v>
      </c>
      <c r="P3" s="153">
        <v>2</v>
      </c>
      <c r="Q3" s="158" t="s">
        <v>4568</v>
      </c>
      <c r="R3" s="153" t="s">
        <v>4462</v>
      </c>
      <c r="S3" s="153" t="s">
        <v>4523</v>
      </c>
      <c r="T3" s="153" t="s">
        <v>4550</v>
      </c>
      <c r="U3" s="153" t="s">
        <v>4464</v>
      </c>
      <c r="V3" s="153"/>
    </row>
    <row r="4" spans="1:22">
      <c r="A4">
        <v>0.19</v>
      </c>
      <c r="B4">
        <v>0</v>
      </c>
      <c r="C4">
        <v>-53.096026840794302</v>
      </c>
      <c r="D4" t="s">
        <v>13</v>
      </c>
      <c r="E4" t="s">
        <v>3502</v>
      </c>
      <c r="F4" s="7" t="s">
        <v>5195</v>
      </c>
      <c r="G4" s="7" t="s">
        <v>10360</v>
      </c>
      <c r="H4" s="7" t="s">
        <v>10120</v>
      </c>
      <c r="I4" s="159"/>
      <c r="J4" t="s">
        <v>3497</v>
      </c>
      <c r="K4">
        <v>5</v>
      </c>
      <c r="L4">
        <v>0.19</v>
      </c>
      <c r="M4">
        <v>3.3128026833885202E-2</v>
      </c>
      <c r="N4">
        <v>0.61625110133168304</v>
      </c>
      <c r="O4" s="159"/>
      <c r="P4" s="154"/>
      <c r="Q4" s="159"/>
      <c r="R4" s="154"/>
      <c r="S4" s="154"/>
      <c r="T4" s="154"/>
      <c r="U4" s="154"/>
      <c r="V4" s="154"/>
    </row>
    <row r="5" spans="1:22">
      <c r="A5">
        <v>0.06</v>
      </c>
      <c r="B5">
        <v>0</v>
      </c>
      <c r="C5">
        <v>-315.294521326005</v>
      </c>
      <c r="D5" t="s">
        <v>14</v>
      </c>
      <c r="E5" t="s">
        <v>3502</v>
      </c>
      <c r="F5" s="7" t="s">
        <v>5195</v>
      </c>
      <c r="G5" s="7" t="s">
        <v>10360</v>
      </c>
      <c r="H5" s="7" t="s">
        <v>10120</v>
      </c>
      <c r="I5" s="159"/>
      <c r="J5" t="s">
        <v>3497</v>
      </c>
      <c r="K5">
        <v>16</v>
      </c>
      <c r="L5">
        <v>0.06</v>
      </c>
      <c r="M5" s="6" t="s">
        <v>932</v>
      </c>
      <c r="N5" s="6" t="s">
        <v>933</v>
      </c>
      <c r="O5" s="159"/>
      <c r="P5" s="154"/>
      <c r="Q5" s="159"/>
      <c r="R5" s="154"/>
      <c r="S5" s="154"/>
      <c r="T5" s="154"/>
      <c r="U5" s="154"/>
      <c r="V5" s="154"/>
    </row>
    <row r="6" spans="1:22">
      <c r="A6">
        <v>0.72</v>
      </c>
      <c r="B6">
        <v>0</v>
      </c>
      <c r="C6">
        <v>-77.508544243028396</v>
      </c>
      <c r="D6" t="s">
        <v>10</v>
      </c>
      <c r="E6" t="s">
        <v>3504</v>
      </c>
      <c r="F6" s="7" t="s">
        <v>5196</v>
      </c>
      <c r="G6" s="7" t="s">
        <v>10358</v>
      </c>
      <c r="H6" s="7" t="s">
        <v>10120</v>
      </c>
      <c r="I6" s="159" t="s">
        <v>4940</v>
      </c>
      <c r="J6" t="s">
        <v>3497</v>
      </c>
      <c r="K6">
        <v>6</v>
      </c>
      <c r="L6">
        <v>0.72</v>
      </c>
      <c r="M6" s="6" t="s">
        <v>2687</v>
      </c>
      <c r="N6" s="6" t="s">
        <v>2688</v>
      </c>
      <c r="O6" s="159"/>
      <c r="P6" s="154"/>
      <c r="Q6" s="158" t="s">
        <v>4568</v>
      </c>
      <c r="R6" s="153" t="s">
        <v>4439</v>
      </c>
      <c r="S6" s="153" t="s">
        <v>4448</v>
      </c>
      <c r="T6" s="153" t="s">
        <v>4503</v>
      </c>
      <c r="U6" s="153" t="s">
        <v>4439</v>
      </c>
      <c r="V6" s="153"/>
    </row>
    <row r="7" spans="1:22">
      <c r="A7">
        <v>0.56000000000000005</v>
      </c>
      <c r="B7">
        <v>0</v>
      </c>
      <c r="C7">
        <v>-59.952731397872697</v>
      </c>
      <c r="D7" t="s">
        <v>13</v>
      </c>
      <c r="E7" t="s">
        <v>3504</v>
      </c>
      <c r="F7" s="7" t="s">
        <v>5196</v>
      </c>
      <c r="G7" s="7" t="s">
        <v>10358</v>
      </c>
      <c r="H7" s="7" t="s">
        <v>10120</v>
      </c>
      <c r="I7" s="159"/>
      <c r="J7" t="s">
        <v>3497</v>
      </c>
      <c r="K7">
        <v>7</v>
      </c>
      <c r="L7">
        <v>0.56000000000000005</v>
      </c>
      <c r="M7" s="6" t="s">
        <v>1557</v>
      </c>
      <c r="N7" s="6" t="s">
        <v>1558</v>
      </c>
      <c r="O7" s="159"/>
      <c r="P7" s="154"/>
      <c r="Q7" s="159"/>
      <c r="R7" s="154"/>
      <c r="S7" s="154"/>
      <c r="T7" s="154"/>
      <c r="U7" s="154"/>
      <c r="V7" s="154"/>
    </row>
    <row r="8" spans="1:22">
      <c r="A8">
        <v>0.48</v>
      </c>
      <c r="B8">
        <v>0</v>
      </c>
      <c r="C8">
        <v>-579.124174588031</v>
      </c>
      <c r="D8" t="s">
        <v>14</v>
      </c>
      <c r="E8" t="s">
        <v>3504</v>
      </c>
      <c r="F8" s="7" t="s">
        <v>5196</v>
      </c>
      <c r="G8" s="7" t="s">
        <v>10358</v>
      </c>
      <c r="H8" s="7" t="s">
        <v>10120</v>
      </c>
      <c r="I8" s="160"/>
      <c r="J8" t="s">
        <v>3497</v>
      </c>
      <c r="K8">
        <v>16</v>
      </c>
      <c r="L8">
        <v>0.48</v>
      </c>
      <c r="M8" s="6" t="s">
        <v>510</v>
      </c>
      <c r="N8" s="6" t="s">
        <v>511</v>
      </c>
      <c r="O8" s="160"/>
      <c r="P8" s="155"/>
      <c r="Q8" s="159"/>
      <c r="R8" s="154"/>
      <c r="S8" s="154"/>
      <c r="T8" s="154"/>
      <c r="U8" s="154"/>
      <c r="V8" s="154"/>
    </row>
    <row r="9" spans="1:22">
      <c r="A9" s="3"/>
      <c r="B9" s="3"/>
      <c r="C9" s="3"/>
      <c r="D9" s="3"/>
      <c r="E9" s="3"/>
      <c r="F9" s="73"/>
      <c r="G9" s="73"/>
      <c r="H9" s="73"/>
      <c r="I9" s="3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8"/>
      <c r="V9" s="8"/>
    </row>
    <row r="10" spans="1:22">
      <c r="A10" s="9">
        <v>0.89</v>
      </c>
      <c r="B10" s="9">
        <v>0</v>
      </c>
      <c r="C10" s="9">
        <v>-58.466031024506798</v>
      </c>
      <c r="D10" s="9" t="s">
        <v>10</v>
      </c>
      <c r="E10" s="9" t="s">
        <v>3496</v>
      </c>
      <c r="F10" s="72" t="s">
        <v>5196</v>
      </c>
      <c r="G10" s="72" t="s">
        <v>5198</v>
      </c>
      <c r="H10" s="72" t="s">
        <v>10120</v>
      </c>
      <c r="I10" s="173" t="s">
        <v>4941</v>
      </c>
      <c r="J10" s="9" t="s">
        <v>3497</v>
      </c>
      <c r="K10" s="9">
        <v>5</v>
      </c>
      <c r="L10" s="9">
        <v>0.89</v>
      </c>
      <c r="M10" s="10" t="s">
        <v>250</v>
      </c>
      <c r="N10" s="10" t="s">
        <v>251</v>
      </c>
      <c r="O10" s="153" t="s">
        <v>85</v>
      </c>
      <c r="P10" s="153">
        <v>1</v>
      </c>
      <c r="Q10" s="197" t="s">
        <v>4555</v>
      </c>
      <c r="R10" s="153" t="s">
        <v>4542</v>
      </c>
      <c r="S10" s="153" t="s">
        <v>4439</v>
      </c>
      <c r="T10" s="153" t="s">
        <v>4517</v>
      </c>
      <c r="U10" s="153" t="s">
        <v>4561</v>
      </c>
      <c r="V10" s="153"/>
    </row>
    <row r="11" spans="1:22">
      <c r="A11" s="9">
        <v>0.33</v>
      </c>
      <c r="B11" s="9">
        <v>0</v>
      </c>
      <c r="C11" s="9">
        <v>-653.07167778190399</v>
      </c>
      <c r="D11" s="9" t="s">
        <v>14</v>
      </c>
      <c r="E11" s="9" t="s">
        <v>3496</v>
      </c>
      <c r="F11" s="72" t="s">
        <v>5196</v>
      </c>
      <c r="G11" s="72" t="s">
        <v>5198</v>
      </c>
      <c r="H11" s="72" t="s">
        <v>10120</v>
      </c>
      <c r="I11" s="175"/>
      <c r="J11" s="9" t="s">
        <v>3497</v>
      </c>
      <c r="K11" s="9">
        <v>16</v>
      </c>
      <c r="L11" s="9">
        <v>0.33</v>
      </c>
      <c r="M11" s="10" t="s">
        <v>1025</v>
      </c>
      <c r="N11" s="10" t="s">
        <v>1026</v>
      </c>
      <c r="O11" s="155"/>
      <c r="P11" s="155"/>
      <c r="Q11" s="199"/>
      <c r="R11" s="155"/>
      <c r="S11" s="155"/>
      <c r="T11" s="155"/>
      <c r="U11" s="155"/>
      <c r="V11" s="155"/>
    </row>
    <row r="12" spans="1:22">
      <c r="A12" s="3"/>
      <c r="B12" s="3"/>
      <c r="C12" s="3"/>
      <c r="D12" s="3"/>
      <c r="E12" s="3"/>
      <c r="F12" s="73"/>
      <c r="G12" s="73"/>
      <c r="H12" s="73"/>
      <c r="I12" s="3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8"/>
      <c r="V12" s="8"/>
    </row>
  </sheetData>
  <mergeCells count="26">
    <mergeCell ref="O3:O8"/>
    <mergeCell ref="P3:P8"/>
    <mergeCell ref="O10:O11"/>
    <mergeCell ref="P10:P11"/>
    <mergeCell ref="Q10:Q11"/>
    <mergeCell ref="S3:S5"/>
    <mergeCell ref="T3:T5"/>
    <mergeCell ref="R10:R11"/>
    <mergeCell ref="S10:S11"/>
    <mergeCell ref="T10:T11"/>
    <mergeCell ref="I3:I5"/>
    <mergeCell ref="I6:I8"/>
    <mergeCell ref="I10:I11"/>
    <mergeCell ref="A1:V1"/>
    <mergeCell ref="U10:U11"/>
    <mergeCell ref="V10:V11"/>
    <mergeCell ref="Q3:Q5"/>
    <mergeCell ref="Q6:Q8"/>
    <mergeCell ref="U3:U5"/>
    <mergeCell ref="V3:V5"/>
    <mergeCell ref="R6:R8"/>
    <mergeCell ref="S6:S8"/>
    <mergeCell ref="T6:T8"/>
    <mergeCell ref="U6:U8"/>
    <mergeCell ref="V6:V8"/>
    <mergeCell ref="R3:R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2D68-82B1-CA45-8243-5CD1329A728D}">
  <dimension ref="A1:AU11"/>
  <sheetViews>
    <sheetView tabSelected="1" zoomScale="65" workbookViewId="0">
      <selection activeCell="G22" sqref="G22"/>
    </sheetView>
  </sheetViews>
  <sheetFormatPr baseColWidth="10" defaultColWidth="10.83203125" defaultRowHeight="16"/>
  <cols>
    <col min="6" max="6" width="9.83203125" bestFit="1" customWidth="1"/>
    <col min="7" max="7" width="9.83203125" customWidth="1"/>
    <col min="8" max="8" width="18.33203125" bestFit="1" customWidth="1"/>
    <col min="9" max="9" width="18.33203125" customWidth="1"/>
    <col min="10" max="10" width="22.5" style="11" customWidth="1"/>
    <col min="18" max="18" width="15.1640625" customWidth="1"/>
  </cols>
  <sheetData>
    <row r="1" spans="1:47">
      <c r="A1" s="207" t="s">
        <v>89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Y1" s="206" t="s">
        <v>90</v>
      </c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</row>
    <row r="2" spans="1:47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9994</v>
      </c>
      <c r="G2" s="22" t="s">
        <v>10355</v>
      </c>
      <c r="H2" s="22" t="s">
        <v>9950</v>
      </c>
      <c r="I2" s="22" t="s">
        <v>10356</v>
      </c>
      <c r="J2" s="55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22" t="s">
        <v>10110</v>
      </c>
      <c r="AE2" s="22" t="s">
        <v>10370</v>
      </c>
      <c r="AF2" s="22" t="s">
        <v>9950</v>
      </c>
      <c r="AG2" s="22" t="s">
        <v>10356</v>
      </c>
      <c r="AH2" s="55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</row>
    <row r="3" spans="1:47" ht="16" customHeight="1">
      <c r="A3">
        <v>0.2</v>
      </c>
      <c r="B3">
        <v>0</v>
      </c>
      <c r="C3">
        <v>-105.36881120353701</v>
      </c>
      <c r="D3" t="s">
        <v>10</v>
      </c>
      <c r="E3" t="s">
        <v>3594</v>
      </c>
      <c r="F3" t="s">
        <v>5197</v>
      </c>
      <c r="G3" t="s">
        <v>5195</v>
      </c>
      <c r="H3" t="s">
        <v>10120</v>
      </c>
      <c r="J3" s="158" t="s">
        <v>4942</v>
      </c>
      <c r="K3" t="s">
        <v>3593</v>
      </c>
      <c r="L3">
        <v>7</v>
      </c>
      <c r="M3">
        <v>0.2</v>
      </c>
      <c r="N3" s="6" t="s">
        <v>1600</v>
      </c>
      <c r="O3" s="6" t="s">
        <v>1601</v>
      </c>
      <c r="P3" s="158" t="s">
        <v>83</v>
      </c>
      <c r="Q3" s="153">
        <v>2</v>
      </c>
      <c r="R3" s="193" t="s">
        <v>4568</v>
      </c>
      <c r="S3" s="176" t="s">
        <v>4448</v>
      </c>
      <c r="T3" s="176" t="s">
        <v>4448</v>
      </c>
      <c r="U3" s="176" t="s">
        <v>4448</v>
      </c>
      <c r="V3" s="176" t="s">
        <v>4448</v>
      </c>
      <c r="W3" s="153"/>
      <c r="Y3" s="9">
        <v>0.06</v>
      </c>
      <c r="Z3" s="9">
        <v>0</v>
      </c>
      <c r="AA3" s="9">
        <v>-53.621311787303</v>
      </c>
      <c r="AB3" s="9" t="s">
        <v>10</v>
      </c>
      <c r="AC3" s="9" t="s">
        <v>3605</v>
      </c>
      <c r="AD3" s="9" t="s">
        <v>5196</v>
      </c>
      <c r="AE3" s="9" t="s">
        <v>5198</v>
      </c>
      <c r="AF3" s="9" t="s">
        <v>10120</v>
      </c>
      <c r="AG3" s="9"/>
      <c r="AH3" s="168" t="s">
        <v>4945</v>
      </c>
      <c r="AI3" s="9" t="s">
        <v>3593</v>
      </c>
      <c r="AJ3" s="9">
        <v>6</v>
      </c>
      <c r="AK3" s="9">
        <v>0.06</v>
      </c>
      <c r="AL3" s="9">
        <v>4.78472059018753E-3</v>
      </c>
      <c r="AM3" s="10" t="s">
        <v>213</v>
      </c>
      <c r="AN3" s="159" t="s">
        <v>4428</v>
      </c>
      <c r="AO3" s="153">
        <v>1</v>
      </c>
      <c r="AP3" s="159" t="s">
        <v>4537</v>
      </c>
      <c r="AQ3" s="176" t="s">
        <v>4448</v>
      </c>
      <c r="AR3" s="176" t="s">
        <v>4448</v>
      </c>
      <c r="AS3" s="176" t="s">
        <v>4444</v>
      </c>
      <c r="AT3" s="176" t="s">
        <v>4560</v>
      </c>
      <c r="AU3" s="176"/>
    </row>
    <row r="4" spans="1:47">
      <c r="A4">
        <v>0.4</v>
      </c>
      <c r="B4">
        <v>0</v>
      </c>
      <c r="C4">
        <v>-829.58551725780603</v>
      </c>
      <c r="D4" t="s">
        <v>14</v>
      </c>
      <c r="E4" t="s">
        <v>3594</v>
      </c>
      <c r="F4" t="s">
        <v>5197</v>
      </c>
      <c r="G4" t="s">
        <v>5195</v>
      </c>
      <c r="H4" t="s">
        <v>10120</v>
      </c>
      <c r="J4" s="159"/>
      <c r="K4" t="s">
        <v>3593</v>
      </c>
      <c r="L4">
        <v>16</v>
      </c>
      <c r="M4">
        <v>0.4</v>
      </c>
      <c r="N4" s="6" t="s">
        <v>257</v>
      </c>
      <c r="O4" s="6" t="s">
        <v>258</v>
      </c>
      <c r="P4" s="159"/>
      <c r="Q4" s="154"/>
      <c r="R4" s="196"/>
      <c r="S4" s="174"/>
      <c r="T4" s="174"/>
      <c r="U4" s="174"/>
      <c r="V4" s="174"/>
      <c r="W4" s="154"/>
      <c r="Y4" s="9">
        <v>0.03</v>
      </c>
      <c r="Z4" s="9">
        <v>0</v>
      </c>
      <c r="AA4" s="9">
        <v>-43.755428216355199</v>
      </c>
      <c r="AB4" s="9" t="s">
        <v>13</v>
      </c>
      <c r="AC4" s="9" t="s">
        <v>3605</v>
      </c>
      <c r="AD4" s="9" t="s">
        <v>5196</v>
      </c>
      <c r="AE4" s="9" t="s">
        <v>5198</v>
      </c>
      <c r="AF4" s="9" t="s">
        <v>10120</v>
      </c>
      <c r="AG4" s="9"/>
      <c r="AH4" s="168"/>
      <c r="AI4" s="9" t="s">
        <v>3593</v>
      </c>
      <c r="AJ4" s="9">
        <v>5</v>
      </c>
      <c r="AK4" s="9">
        <v>0.03</v>
      </c>
      <c r="AL4" s="9">
        <v>1.0891059181564499E-3</v>
      </c>
      <c r="AM4" s="10" t="s">
        <v>484</v>
      </c>
      <c r="AN4" s="159"/>
      <c r="AO4" s="154"/>
      <c r="AP4" s="159"/>
      <c r="AQ4" s="174"/>
      <c r="AR4" s="174"/>
      <c r="AS4" s="174"/>
      <c r="AT4" s="174"/>
      <c r="AU4" s="174"/>
    </row>
    <row r="5" spans="1:47">
      <c r="A5">
        <v>0.21</v>
      </c>
      <c r="B5">
        <v>0</v>
      </c>
      <c r="C5">
        <v>-109.378739798011</v>
      </c>
      <c r="D5" t="s">
        <v>10</v>
      </c>
      <c r="E5" t="s">
        <v>3601</v>
      </c>
      <c r="F5" t="s">
        <v>5197</v>
      </c>
      <c r="G5" t="s">
        <v>10365</v>
      </c>
      <c r="H5" t="s">
        <v>10120</v>
      </c>
      <c r="J5" s="159" t="s">
        <v>4944</v>
      </c>
      <c r="K5" t="s">
        <v>3593</v>
      </c>
      <c r="L5">
        <v>6</v>
      </c>
      <c r="M5">
        <v>0.21</v>
      </c>
      <c r="N5">
        <v>4.4683018563598499E-2</v>
      </c>
      <c r="O5" s="6" t="s">
        <v>3602</v>
      </c>
      <c r="P5" s="159"/>
      <c r="Q5" s="154"/>
      <c r="R5" s="193" t="s">
        <v>4568</v>
      </c>
      <c r="S5" s="176" t="s">
        <v>4444</v>
      </c>
      <c r="T5" s="176" t="s">
        <v>4560</v>
      </c>
      <c r="U5" s="176" t="s">
        <v>4545</v>
      </c>
      <c r="V5" s="176" t="s">
        <v>4487</v>
      </c>
      <c r="W5" s="153"/>
      <c r="Y5" s="9">
        <v>0.45</v>
      </c>
      <c r="Z5" s="9">
        <v>0</v>
      </c>
      <c r="AA5" s="9">
        <v>-506.73335455139301</v>
      </c>
      <c r="AB5" s="9" t="s">
        <v>14</v>
      </c>
      <c r="AC5" s="9" t="s">
        <v>3605</v>
      </c>
      <c r="AD5" s="9" t="s">
        <v>5196</v>
      </c>
      <c r="AE5" s="9" t="s">
        <v>5198</v>
      </c>
      <c r="AF5" s="9" t="s">
        <v>10120</v>
      </c>
      <c r="AG5" s="9"/>
      <c r="AH5" s="168"/>
      <c r="AI5" s="9" t="s">
        <v>3593</v>
      </c>
      <c r="AJ5" s="9">
        <v>16</v>
      </c>
      <c r="AK5" s="9">
        <v>0.45</v>
      </c>
      <c r="AL5" s="10" t="s">
        <v>233</v>
      </c>
      <c r="AM5" s="10" t="s">
        <v>234</v>
      </c>
      <c r="AN5" s="159"/>
      <c r="AO5" s="154"/>
      <c r="AP5" s="159"/>
      <c r="AQ5" s="174"/>
      <c r="AR5" s="174"/>
      <c r="AS5" s="174"/>
      <c r="AT5" s="174"/>
      <c r="AU5" s="174"/>
    </row>
    <row r="6" spans="1:47">
      <c r="A6">
        <v>0.34</v>
      </c>
      <c r="B6">
        <v>0</v>
      </c>
      <c r="C6">
        <v>-764.52324778762295</v>
      </c>
      <c r="D6" t="s">
        <v>14</v>
      </c>
      <c r="E6" t="s">
        <v>3601</v>
      </c>
      <c r="F6" t="s">
        <v>5197</v>
      </c>
      <c r="G6" t="s">
        <v>10365</v>
      </c>
      <c r="H6" t="s">
        <v>10120</v>
      </c>
      <c r="J6" s="159"/>
      <c r="K6" t="s">
        <v>3593</v>
      </c>
      <c r="L6">
        <v>16</v>
      </c>
      <c r="M6">
        <v>0.34</v>
      </c>
      <c r="N6" s="6" t="s">
        <v>294</v>
      </c>
      <c r="O6" s="6" t="s">
        <v>295</v>
      </c>
      <c r="P6" s="160"/>
      <c r="Q6" s="155"/>
      <c r="R6" s="195"/>
      <c r="S6" s="174"/>
      <c r="T6" s="174"/>
      <c r="U6" s="174"/>
      <c r="V6" s="174"/>
      <c r="W6" s="154"/>
      <c r="Y6" s="3"/>
      <c r="Z6" s="3"/>
      <c r="AA6" s="3"/>
      <c r="AB6" s="3"/>
      <c r="AC6" s="3"/>
      <c r="AD6" s="3"/>
      <c r="AE6" s="3"/>
      <c r="AF6" s="3"/>
      <c r="AG6" s="3"/>
      <c r="AH6" s="39"/>
      <c r="AI6" s="3"/>
      <c r="AJ6" s="3"/>
      <c r="AK6" s="3"/>
      <c r="AL6" s="106"/>
      <c r="AM6" s="106"/>
      <c r="AN6" s="3"/>
      <c r="AO6" s="3"/>
      <c r="AP6" s="3"/>
      <c r="AQ6" s="3"/>
      <c r="AR6" s="3"/>
      <c r="AS6" s="3"/>
      <c r="AT6" s="3"/>
      <c r="AU6" s="3"/>
    </row>
    <row r="7" spans="1:4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"/>
      <c r="S7" s="3"/>
      <c r="T7" s="3"/>
      <c r="U7" s="3"/>
      <c r="V7" s="3"/>
      <c r="W7" s="3"/>
      <c r="Y7">
        <f>1-0.17</f>
        <v>0.83</v>
      </c>
      <c r="Z7">
        <v>0</v>
      </c>
      <c r="AA7">
        <v>-61.320434595781101</v>
      </c>
      <c r="AB7" t="s">
        <v>10</v>
      </c>
      <c r="AC7" t="s">
        <v>3599</v>
      </c>
      <c r="AD7" t="s">
        <v>5197</v>
      </c>
      <c r="AE7" t="s">
        <v>5195</v>
      </c>
      <c r="AF7" t="s">
        <v>10302</v>
      </c>
      <c r="AG7" s="18" t="s">
        <v>10354</v>
      </c>
      <c r="AH7" s="159" t="s">
        <v>4943</v>
      </c>
      <c r="AI7" t="s">
        <v>3593</v>
      </c>
      <c r="AJ7">
        <v>6</v>
      </c>
      <c r="AK7">
        <v>0.17</v>
      </c>
      <c r="AL7" s="6" t="s">
        <v>412</v>
      </c>
      <c r="AM7" s="6" t="s">
        <v>413</v>
      </c>
      <c r="AN7" s="230" t="s">
        <v>85</v>
      </c>
      <c r="AO7" s="154">
        <v>1</v>
      </c>
      <c r="AP7" s="194" t="s">
        <v>4568</v>
      </c>
      <c r="AQ7" s="174" t="s">
        <v>4448</v>
      </c>
      <c r="AR7" s="174" t="s">
        <v>4448</v>
      </c>
      <c r="AS7" s="174" t="s">
        <v>4448</v>
      </c>
      <c r="AT7" s="174" t="s">
        <v>4448</v>
      </c>
      <c r="AU7" s="154"/>
    </row>
    <row r="8" spans="1:47" ht="16" customHeight="1">
      <c r="A8" s="244">
        <v>0</v>
      </c>
      <c r="B8" s="244">
        <v>0</v>
      </c>
      <c r="C8" s="244" t="s">
        <v>8938</v>
      </c>
      <c r="D8" s="244" t="s">
        <v>10</v>
      </c>
      <c r="E8" s="244" t="s">
        <v>3595</v>
      </c>
      <c r="F8" s="244" t="s">
        <v>5197</v>
      </c>
      <c r="G8" s="244" t="s">
        <v>5195</v>
      </c>
      <c r="H8" s="244" t="s">
        <v>10120</v>
      </c>
      <c r="I8" s="244"/>
      <c r="J8" s="173" t="s">
        <v>4946</v>
      </c>
      <c r="K8" s="244"/>
      <c r="L8" s="244"/>
      <c r="M8" s="244"/>
      <c r="N8" s="244"/>
      <c r="O8" s="244"/>
      <c r="P8" s="153" t="s">
        <v>4426</v>
      </c>
      <c r="Q8" s="153">
        <v>1</v>
      </c>
      <c r="R8" s="198" t="s">
        <v>4539</v>
      </c>
      <c r="S8" s="153" t="s">
        <v>4444</v>
      </c>
      <c r="T8" s="153" t="s">
        <v>4448</v>
      </c>
      <c r="U8" s="153" t="s">
        <v>4487</v>
      </c>
      <c r="V8" s="153" t="s">
        <v>4446</v>
      </c>
      <c r="W8" s="153"/>
      <c r="Y8">
        <f>1-0.28</f>
        <v>0.72</v>
      </c>
      <c r="Z8">
        <v>0</v>
      </c>
      <c r="AA8">
        <v>-515.49040089651601</v>
      </c>
      <c r="AB8" t="s">
        <v>14</v>
      </c>
      <c r="AC8" t="s">
        <v>3599</v>
      </c>
      <c r="AD8" t="s">
        <v>5197</v>
      </c>
      <c r="AE8" t="s">
        <v>5195</v>
      </c>
      <c r="AF8" t="s">
        <v>10302</v>
      </c>
      <c r="AG8" s="18" t="s">
        <v>10354</v>
      </c>
      <c r="AH8" s="159"/>
      <c r="AI8" t="s">
        <v>3593</v>
      </c>
      <c r="AJ8">
        <v>16</v>
      </c>
      <c r="AK8">
        <v>0.28000000000000003</v>
      </c>
      <c r="AL8" s="6" t="s">
        <v>280</v>
      </c>
      <c r="AM8" s="6" t="s">
        <v>281</v>
      </c>
      <c r="AN8" s="230"/>
      <c r="AO8" s="154"/>
      <c r="AP8" s="196"/>
      <c r="AQ8" s="177"/>
      <c r="AR8" s="177"/>
      <c r="AS8" s="177"/>
      <c r="AT8" s="177"/>
      <c r="AU8" s="155"/>
    </row>
    <row r="9" spans="1:47">
      <c r="A9" s="9">
        <v>0</v>
      </c>
      <c r="B9" s="9">
        <v>0</v>
      </c>
      <c r="C9" s="9">
        <v>-3.1818775013148501</v>
      </c>
      <c r="D9" s="9" t="s">
        <v>13</v>
      </c>
      <c r="E9" s="9" t="s">
        <v>3595</v>
      </c>
      <c r="F9" s="9" t="s">
        <v>5197</v>
      </c>
      <c r="G9" s="9" t="s">
        <v>5195</v>
      </c>
      <c r="H9" s="9" t="s">
        <v>10120</v>
      </c>
      <c r="I9" s="9"/>
      <c r="J9" s="247"/>
      <c r="K9" s="9" t="s">
        <v>3593</v>
      </c>
      <c r="L9" s="9">
        <v>5</v>
      </c>
      <c r="M9" s="9">
        <v>0</v>
      </c>
      <c r="N9" s="10" t="s">
        <v>126</v>
      </c>
      <c r="O9" s="10" t="s">
        <v>127</v>
      </c>
      <c r="P9" s="245"/>
      <c r="Q9" s="245"/>
      <c r="R9" s="246"/>
      <c r="S9" s="245"/>
      <c r="T9" s="245"/>
      <c r="U9" s="245"/>
      <c r="V9" s="245"/>
      <c r="W9" s="245"/>
    </row>
    <row r="10" spans="1:47">
      <c r="A10" s="10">
        <v>0.47</v>
      </c>
      <c r="B10" s="9">
        <v>0</v>
      </c>
      <c r="C10" s="9">
        <v>-941.47792582896</v>
      </c>
      <c r="D10" s="9" t="s">
        <v>14</v>
      </c>
      <c r="E10" s="9" t="s">
        <v>3595</v>
      </c>
      <c r="F10" s="9" t="s">
        <v>5197</v>
      </c>
      <c r="G10" s="9" t="s">
        <v>5195</v>
      </c>
      <c r="H10" s="9" t="s">
        <v>10120</v>
      </c>
      <c r="I10" s="9"/>
      <c r="J10" s="175"/>
      <c r="K10" s="9" t="s">
        <v>3593</v>
      </c>
      <c r="L10" s="9">
        <v>16</v>
      </c>
      <c r="M10" s="10" t="s">
        <v>472</v>
      </c>
      <c r="N10" s="10" t="s">
        <v>474</v>
      </c>
      <c r="O10" s="10" t="s">
        <v>475</v>
      </c>
      <c r="P10" s="155"/>
      <c r="Q10" s="155"/>
      <c r="R10" s="199"/>
      <c r="S10" s="155"/>
      <c r="T10" s="155"/>
      <c r="U10" s="155"/>
      <c r="V10" s="155"/>
      <c r="W10" s="155"/>
    </row>
    <row r="11" spans="1:47">
      <c r="A11" s="3"/>
      <c r="B11" s="3"/>
      <c r="C11" s="3"/>
      <c r="D11" s="3"/>
      <c r="E11" s="3"/>
      <c r="F11" s="3"/>
      <c r="G11" s="3"/>
      <c r="H11" s="3"/>
      <c r="I11" s="3"/>
      <c r="J11" s="39"/>
      <c r="K11" s="3"/>
      <c r="L11" s="3"/>
      <c r="M11" s="3"/>
      <c r="N11" s="3"/>
      <c r="O11" s="27"/>
      <c r="P11" s="29"/>
      <c r="Q11" s="37"/>
      <c r="R11" s="3"/>
      <c r="S11" s="3"/>
      <c r="T11" s="3"/>
      <c r="U11" s="3"/>
      <c r="V11" s="3"/>
      <c r="W11" s="3"/>
    </row>
  </sheetData>
  <mergeCells count="45">
    <mergeCell ref="U8:U10"/>
    <mergeCell ref="V8:V10"/>
    <mergeCell ref="W8:W10"/>
    <mergeCell ref="J8:J10"/>
    <mergeCell ref="P8:P10"/>
    <mergeCell ref="Q8:Q10"/>
    <mergeCell ref="S8:S10"/>
    <mergeCell ref="T8:T10"/>
    <mergeCell ref="R8:R10"/>
    <mergeCell ref="AR7:AR8"/>
    <mergeCell ref="AS7:AS8"/>
    <mergeCell ref="AT7:AT8"/>
    <mergeCell ref="AU7:AU8"/>
    <mergeCell ref="Y1:AU1"/>
    <mergeCell ref="AH7:AH8"/>
    <mergeCell ref="AN7:AN8"/>
    <mergeCell ref="AO7:AO8"/>
    <mergeCell ref="AP7:AP8"/>
    <mergeCell ref="AQ7:AQ8"/>
    <mergeCell ref="AN3:AN5"/>
    <mergeCell ref="AO3:AO5"/>
    <mergeCell ref="AP3:AP5"/>
    <mergeCell ref="AQ3:AQ5"/>
    <mergeCell ref="AR3:AR5"/>
    <mergeCell ref="AH3:AH5"/>
    <mergeCell ref="A1:W1"/>
    <mergeCell ref="P3:P6"/>
    <mergeCell ref="Q3:Q6"/>
    <mergeCell ref="J3:J4"/>
    <mergeCell ref="J5:J6"/>
    <mergeCell ref="U3:U4"/>
    <mergeCell ref="R3:R4"/>
    <mergeCell ref="R5:R6"/>
    <mergeCell ref="S3:S4"/>
    <mergeCell ref="T3:T4"/>
    <mergeCell ref="V3:V4"/>
    <mergeCell ref="S5:S6"/>
    <mergeCell ref="T5:T6"/>
    <mergeCell ref="U5:U6"/>
    <mergeCell ref="V5:V6"/>
    <mergeCell ref="AS3:AS5"/>
    <mergeCell ref="AT3:AT5"/>
    <mergeCell ref="W3:W4"/>
    <mergeCell ref="W5:W6"/>
    <mergeCell ref="AU3:AU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50AD-24D6-6D44-8818-88C0563EE27F}">
  <dimension ref="A1:W5"/>
  <sheetViews>
    <sheetView zoomScale="82" workbookViewId="0">
      <selection activeCell="Q9" sqref="Q9"/>
    </sheetView>
  </sheetViews>
  <sheetFormatPr baseColWidth="10" defaultColWidth="10.83203125" defaultRowHeight="16"/>
  <cols>
    <col min="8" max="8" width="18.5" bestFit="1" customWidth="1"/>
    <col min="9" max="9" width="16.6640625" customWidth="1"/>
    <col min="10" max="10" width="10.83203125" style="11"/>
    <col min="16" max="16" width="23.5" customWidth="1"/>
  </cols>
  <sheetData>
    <row r="1" spans="1:23">
      <c r="A1" s="206" t="s">
        <v>90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</row>
    <row r="2" spans="1:23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10110</v>
      </c>
      <c r="G2" s="22" t="s">
        <v>10370</v>
      </c>
      <c r="H2" s="22" t="s">
        <v>9950</v>
      </c>
      <c r="I2" s="22" t="s">
        <v>10356</v>
      </c>
      <c r="J2" s="55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</row>
    <row r="3" spans="1:23">
      <c r="A3" s="16">
        <f>1-0.5</f>
        <v>0.5</v>
      </c>
      <c r="B3" s="16">
        <v>0</v>
      </c>
      <c r="C3" s="16">
        <v>-86.313312999999994</v>
      </c>
      <c r="D3" s="16" t="s">
        <v>10</v>
      </c>
      <c r="E3" s="16" t="s">
        <v>1651</v>
      </c>
      <c r="F3" s="16" t="s">
        <v>5198</v>
      </c>
      <c r="G3" s="16" t="s">
        <v>5196</v>
      </c>
      <c r="H3" s="16" t="s">
        <v>10303</v>
      </c>
      <c r="I3" s="18" t="s">
        <v>10354</v>
      </c>
      <c r="J3" s="161" t="s">
        <v>4947</v>
      </c>
      <c r="K3" s="16" t="s">
        <v>1652</v>
      </c>
      <c r="L3" s="16">
        <v>6</v>
      </c>
      <c r="M3" s="16">
        <v>0.5</v>
      </c>
      <c r="N3" s="16">
        <v>0.18761630648265001</v>
      </c>
      <c r="O3" s="16">
        <v>0.81238369351734896</v>
      </c>
      <c r="P3" s="158" t="s">
        <v>87</v>
      </c>
      <c r="Q3" s="153">
        <v>1</v>
      </c>
      <c r="R3" s="158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</row>
    <row r="4" spans="1:23">
      <c r="A4" s="16">
        <f>1-0.4</f>
        <v>0.6</v>
      </c>
      <c r="B4" s="16">
        <v>0</v>
      </c>
      <c r="C4" s="16">
        <v>-37.627313000000001</v>
      </c>
      <c r="D4" s="16" t="s">
        <v>13</v>
      </c>
      <c r="E4" s="16" t="s">
        <v>1651</v>
      </c>
      <c r="F4" s="16" t="s">
        <v>5198</v>
      </c>
      <c r="G4" s="16" t="s">
        <v>5196</v>
      </c>
      <c r="H4" s="16" t="s">
        <v>10303</v>
      </c>
      <c r="I4" s="18" t="s">
        <v>10354</v>
      </c>
      <c r="J4" s="162"/>
      <c r="K4" s="16" t="s">
        <v>1652</v>
      </c>
      <c r="L4" s="16">
        <v>5</v>
      </c>
      <c r="M4" s="16">
        <v>0.4</v>
      </c>
      <c r="N4" s="16">
        <v>0.117620774232647</v>
      </c>
      <c r="O4" s="16">
        <v>0.76927572</v>
      </c>
      <c r="P4" s="159"/>
      <c r="Q4" s="154"/>
      <c r="R4" s="159"/>
      <c r="S4" s="154"/>
      <c r="T4" s="154"/>
      <c r="U4" s="154"/>
      <c r="V4" s="154"/>
      <c r="W4" s="154"/>
    </row>
    <row r="5" spans="1:23">
      <c r="A5" s="16">
        <f>1-0.62</f>
        <v>0.38</v>
      </c>
      <c r="B5" s="16">
        <v>0</v>
      </c>
      <c r="C5" s="16">
        <v>-815.59826999999996</v>
      </c>
      <c r="D5" s="16" t="s">
        <v>14</v>
      </c>
      <c r="E5" s="16" t="s">
        <v>1651</v>
      </c>
      <c r="F5" s="16" t="s">
        <v>5198</v>
      </c>
      <c r="G5" s="16" t="s">
        <v>5196</v>
      </c>
      <c r="H5" s="16" t="s">
        <v>10303</v>
      </c>
      <c r="I5" s="18" t="s">
        <v>10354</v>
      </c>
      <c r="J5" s="162"/>
      <c r="K5" s="16" t="s">
        <v>1652</v>
      </c>
      <c r="L5" s="16">
        <v>16</v>
      </c>
      <c r="M5" s="16">
        <v>0.62</v>
      </c>
      <c r="N5" s="16">
        <v>0.38193286741273502</v>
      </c>
      <c r="O5" s="16">
        <v>0.81160128925899999</v>
      </c>
      <c r="P5" s="159"/>
      <c r="Q5" s="154"/>
      <c r="R5" s="159"/>
      <c r="S5" s="154"/>
      <c r="T5" s="154"/>
      <c r="U5" s="154"/>
      <c r="V5" s="154"/>
      <c r="W5" s="154"/>
    </row>
  </sheetData>
  <mergeCells count="10">
    <mergeCell ref="J3:J5"/>
    <mergeCell ref="A1:W1"/>
    <mergeCell ref="V3:V5"/>
    <mergeCell ref="W3:W5"/>
    <mergeCell ref="P3:P5"/>
    <mergeCell ref="Q3:Q5"/>
    <mergeCell ref="R3:R5"/>
    <mergeCell ref="S3:S5"/>
    <mergeCell ref="T3:T5"/>
    <mergeCell ref="U3:U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2979-23EE-FA40-969F-57929C0942E9}">
  <dimension ref="A1:V4"/>
  <sheetViews>
    <sheetView zoomScale="81" workbookViewId="0">
      <selection activeCell="V3" sqref="A3:V4"/>
    </sheetView>
  </sheetViews>
  <sheetFormatPr baseColWidth="10" defaultColWidth="10.83203125" defaultRowHeight="16"/>
  <cols>
    <col min="8" max="8" width="15.5" customWidth="1"/>
    <col min="9" max="9" width="10.83203125" style="11"/>
    <col min="17" max="17" width="15.83203125" customWidth="1"/>
  </cols>
  <sheetData>
    <row r="1" spans="1:22">
      <c r="A1" s="206" t="s">
        <v>90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</row>
    <row r="2" spans="1:22" ht="10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10110</v>
      </c>
      <c r="G2" s="22" t="s">
        <v>10355</v>
      </c>
      <c r="H2" s="22" t="s">
        <v>9950</v>
      </c>
      <c r="I2" s="55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</row>
    <row r="3" spans="1:22">
      <c r="A3" s="10" t="s">
        <v>290</v>
      </c>
      <c r="B3" s="9">
        <v>0</v>
      </c>
      <c r="C3" s="9">
        <v>-162.07713403440999</v>
      </c>
      <c r="D3" s="9" t="s">
        <v>10</v>
      </c>
      <c r="E3" s="9" t="s">
        <v>2087</v>
      </c>
      <c r="F3" s="9" t="s">
        <v>5196</v>
      </c>
      <c r="G3" s="9" t="s">
        <v>5195</v>
      </c>
      <c r="H3" s="9" t="s">
        <v>10304</v>
      </c>
      <c r="I3" s="173" t="s">
        <v>4948</v>
      </c>
      <c r="J3" s="9" t="s">
        <v>2086</v>
      </c>
      <c r="K3" s="9">
        <v>5</v>
      </c>
      <c r="L3" s="10" t="s">
        <v>290</v>
      </c>
      <c r="M3" s="10" t="s">
        <v>292</v>
      </c>
      <c r="N3" s="10" t="s">
        <v>293</v>
      </c>
      <c r="O3" s="158" t="s">
        <v>85</v>
      </c>
      <c r="P3" s="153">
        <v>1</v>
      </c>
      <c r="Q3" s="159" t="s">
        <v>4552</v>
      </c>
      <c r="R3" s="153" t="s">
        <v>4523</v>
      </c>
      <c r="S3" s="153" t="s">
        <v>4448</v>
      </c>
      <c r="T3" s="153" t="s">
        <v>4448</v>
      </c>
      <c r="U3" s="153" t="s">
        <v>4448</v>
      </c>
      <c r="V3" s="153"/>
    </row>
    <row r="4" spans="1:22">
      <c r="A4" s="9">
        <v>0.23</v>
      </c>
      <c r="B4" s="9">
        <v>0</v>
      </c>
      <c r="C4" s="9">
        <v>-705.42865561839005</v>
      </c>
      <c r="D4" s="9" t="s">
        <v>14</v>
      </c>
      <c r="E4" s="9" t="s">
        <v>2087</v>
      </c>
      <c r="F4" s="9" t="s">
        <v>5196</v>
      </c>
      <c r="G4" s="9" t="s">
        <v>5195</v>
      </c>
      <c r="H4" s="9" t="s">
        <v>10304</v>
      </c>
      <c r="I4" s="168"/>
      <c r="J4" s="9" t="s">
        <v>2086</v>
      </c>
      <c r="K4" s="9">
        <v>16</v>
      </c>
      <c r="L4" s="9">
        <v>0.23</v>
      </c>
      <c r="M4" s="9">
        <v>8.9866955870574194E-2</v>
      </c>
      <c r="N4" s="10" t="s">
        <v>402</v>
      </c>
      <c r="O4" s="159"/>
      <c r="P4" s="154"/>
      <c r="Q4" s="159"/>
      <c r="R4" s="154"/>
      <c r="S4" s="154"/>
      <c r="T4" s="154"/>
      <c r="U4" s="154"/>
      <c r="V4" s="154"/>
    </row>
  </sheetData>
  <mergeCells count="10">
    <mergeCell ref="I3:I4"/>
    <mergeCell ref="A1:V1"/>
    <mergeCell ref="U3:U4"/>
    <mergeCell ref="V3:V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0194-61D6-2946-8D25-FAF0288CFFBD}">
  <dimension ref="A1:BR90"/>
  <sheetViews>
    <sheetView topLeftCell="W1" zoomScale="59" workbookViewId="0">
      <selection activeCell="AU3" sqref="Y3:AU5"/>
    </sheetView>
  </sheetViews>
  <sheetFormatPr baseColWidth="10" defaultColWidth="10.83203125" defaultRowHeight="16"/>
  <cols>
    <col min="3" max="3" width="12.83203125" bestFit="1" customWidth="1"/>
    <col min="4" max="4" width="6.6640625" customWidth="1"/>
    <col min="8" max="9" width="19.5" customWidth="1"/>
    <col min="10" max="10" width="26.6640625" style="15" customWidth="1"/>
    <col min="11" max="11" width="59.1640625" customWidth="1"/>
    <col min="12" max="12" width="7.6640625" bestFit="1" customWidth="1"/>
    <col min="13" max="13" width="10.1640625" customWidth="1"/>
    <col min="15" max="15" width="18.83203125" customWidth="1"/>
    <col min="16" max="16" width="14.33203125" bestFit="1" customWidth="1"/>
    <col min="17" max="17" width="13.83203125" bestFit="1" customWidth="1"/>
    <col min="18" max="18" width="21.83203125" customWidth="1"/>
    <col min="19" max="19" width="13.5" customWidth="1"/>
    <col min="20" max="20" width="14.33203125" bestFit="1" customWidth="1"/>
    <col min="21" max="21" width="13.33203125" customWidth="1"/>
    <col min="22" max="22" width="14.33203125" bestFit="1" customWidth="1"/>
    <col min="23" max="23" width="23.33203125" bestFit="1" customWidth="1"/>
    <col min="27" max="27" width="12" bestFit="1" customWidth="1"/>
    <col min="32" max="33" width="19.83203125" customWidth="1"/>
    <col min="34" max="34" width="16.83203125" style="15" customWidth="1"/>
    <col min="35" max="35" width="22.33203125" customWidth="1"/>
    <col min="40" max="40" width="14.33203125" bestFit="1" customWidth="1"/>
    <col min="41" max="41" width="13.83203125" bestFit="1" customWidth="1"/>
    <col min="42" max="42" width="17.33203125" bestFit="1" customWidth="1"/>
    <col min="43" max="43" width="13.6640625" bestFit="1" customWidth="1"/>
    <col min="44" max="44" width="14.33203125" bestFit="1" customWidth="1"/>
    <col min="45" max="45" width="13.6640625" bestFit="1" customWidth="1"/>
    <col min="46" max="46" width="14.33203125" bestFit="1" customWidth="1"/>
    <col min="47" max="47" width="23.33203125" bestFit="1" customWidth="1"/>
    <col min="57" max="57" width="19" customWidth="1"/>
  </cols>
  <sheetData>
    <row r="1" spans="1:70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W1" s="214" t="s">
        <v>91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</row>
    <row r="2" spans="1:70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10110</v>
      </c>
      <c r="G2" s="22" t="s">
        <v>10370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22" t="s">
        <v>10110</v>
      </c>
      <c r="AE2" s="22" t="s">
        <v>10355</v>
      </c>
      <c r="AF2" s="22" t="s">
        <v>9950</v>
      </c>
      <c r="AG2" s="22" t="s">
        <v>10356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22" t="s">
        <v>10110</v>
      </c>
      <c r="BD2" s="22" t="s">
        <v>10370</v>
      </c>
      <c r="BE2" s="22" t="s">
        <v>9950</v>
      </c>
      <c r="BF2" s="22" t="s">
        <v>5</v>
      </c>
      <c r="BG2" s="22" t="s">
        <v>6</v>
      </c>
      <c r="BH2" s="22" t="s">
        <v>7</v>
      </c>
      <c r="BI2" s="22" t="s">
        <v>8</v>
      </c>
      <c r="BJ2" s="22" t="s">
        <v>9</v>
      </c>
      <c r="BK2" s="22" t="s">
        <v>81</v>
      </c>
      <c r="BL2" s="22" t="s">
        <v>82</v>
      </c>
      <c r="BM2" s="20" t="s">
        <v>92</v>
      </c>
      <c r="BN2" s="20" t="s">
        <v>4435</v>
      </c>
      <c r="BO2" s="20" t="s">
        <v>4437</v>
      </c>
      <c r="BP2" s="20" t="s">
        <v>4436</v>
      </c>
      <c r="BQ2" s="20" t="s">
        <v>4438</v>
      </c>
      <c r="BR2" s="20" t="s">
        <v>93</v>
      </c>
    </row>
    <row r="3" spans="1:70">
      <c r="A3">
        <f>1-0.63</f>
        <v>0.37</v>
      </c>
      <c r="B3">
        <v>0</v>
      </c>
      <c r="C3">
        <v>-47.513707820365703</v>
      </c>
      <c r="D3" t="s">
        <v>13</v>
      </c>
      <c r="E3" t="s">
        <v>686</v>
      </c>
      <c r="F3" t="s">
        <v>5198</v>
      </c>
      <c r="G3" t="s">
        <v>5197</v>
      </c>
      <c r="H3" t="s">
        <v>10307</v>
      </c>
      <c r="I3" s="18" t="s">
        <v>10354</v>
      </c>
      <c r="J3" s="158" t="s">
        <v>4952</v>
      </c>
      <c r="K3" t="s">
        <v>681</v>
      </c>
      <c r="L3">
        <v>5</v>
      </c>
      <c r="M3">
        <v>0.63</v>
      </c>
      <c r="N3">
        <v>0.25030193302544901</v>
      </c>
      <c r="O3" s="6" t="s">
        <v>687</v>
      </c>
      <c r="P3" s="174" t="s">
        <v>10377</v>
      </c>
      <c r="Q3" s="153"/>
      <c r="R3" s="153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  <c r="Y3" s="9">
        <f>1-0.08</f>
        <v>0.92</v>
      </c>
      <c r="Z3" s="9">
        <v>0</v>
      </c>
      <c r="AA3" s="9">
        <v>-73.146906586347896</v>
      </c>
      <c r="AB3" s="9" t="s">
        <v>10</v>
      </c>
      <c r="AC3" s="9" t="s">
        <v>680</v>
      </c>
      <c r="AD3" s="9" t="s">
        <v>5197</v>
      </c>
      <c r="AE3" s="9" t="s">
        <v>5195</v>
      </c>
      <c r="AF3" s="9" t="s">
        <v>10305</v>
      </c>
      <c r="AG3" s="44" t="s">
        <v>10354</v>
      </c>
      <c r="AH3" s="173" t="s">
        <v>4949</v>
      </c>
      <c r="AI3" s="9" t="s">
        <v>681</v>
      </c>
      <c r="AJ3" s="9">
        <v>6</v>
      </c>
      <c r="AK3" s="9">
        <v>0.08</v>
      </c>
      <c r="AL3" s="9">
        <v>8.1331519992629206E-3</v>
      </c>
      <c r="AM3" s="10" t="s">
        <v>682</v>
      </c>
      <c r="AN3" s="154" t="s">
        <v>4431</v>
      </c>
      <c r="AO3" s="153"/>
      <c r="AP3" s="158" t="s">
        <v>4553</v>
      </c>
      <c r="AQ3" s="153" t="s">
        <v>4549</v>
      </c>
      <c r="AR3" s="153" t="s">
        <v>4448</v>
      </c>
      <c r="AS3" s="153" t="s">
        <v>4488</v>
      </c>
      <c r="AT3" s="153" t="s">
        <v>4448</v>
      </c>
      <c r="AU3" s="153"/>
      <c r="AX3">
        <v>0.01</v>
      </c>
      <c r="AY3">
        <v>0</v>
      </c>
      <c r="AZ3">
        <v>-41.368095958379399</v>
      </c>
      <c r="BA3" t="s">
        <v>10</v>
      </c>
      <c r="BB3" t="s">
        <v>712</v>
      </c>
      <c r="BC3" t="s">
        <v>5196</v>
      </c>
      <c r="BD3" t="s">
        <v>5198</v>
      </c>
      <c r="BE3" t="s">
        <v>10120</v>
      </c>
      <c r="BF3" t="s">
        <v>707</v>
      </c>
      <c r="BG3">
        <v>6</v>
      </c>
      <c r="BH3">
        <v>0.01</v>
      </c>
      <c r="BI3" s="6" t="s">
        <v>185</v>
      </c>
      <c r="BJ3" s="6" t="s">
        <v>186</v>
      </c>
      <c r="BK3" s="7" t="s">
        <v>4424</v>
      </c>
    </row>
    <row r="4" spans="1:70">
      <c r="A4">
        <f>1-0.48</f>
        <v>0.52</v>
      </c>
      <c r="B4">
        <v>0</v>
      </c>
      <c r="C4">
        <v>-588.40941631777105</v>
      </c>
      <c r="D4" t="s">
        <v>14</v>
      </c>
      <c r="E4" t="s">
        <v>686</v>
      </c>
      <c r="F4" t="s">
        <v>5198</v>
      </c>
      <c r="G4" t="s">
        <v>5197</v>
      </c>
      <c r="H4" t="s">
        <v>10307</v>
      </c>
      <c r="I4" s="18" t="s">
        <v>10354</v>
      </c>
      <c r="J4" s="205"/>
      <c r="K4" t="s">
        <v>681</v>
      </c>
      <c r="L4">
        <v>16</v>
      </c>
      <c r="M4">
        <v>0.48</v>
      </c>
      <c r="N4" s="6" t="s">
        <v>510</v>
      </c>
      <c r="O4" s="6" t="s">
        <v>511</v>
      </c>
      <c r="P4" s="174"/>
      <c r="Q4" s="191"/>
      <c r="R4" s="191"/>
      <c r="S4" s="191"/>
      <c r="T4" s="191"/>
      <c r="U4" s="191"/>
      <c r="V4" s="191"/>
      <c r="W4" s="191"/>
      <c r="Y4" s="9">
        <f>1-0.18</f>
        <v>0.82000000000000006</v>
      </c>
      <c r="Z4" s="9">
        <v>0</v>
      </c>
      <c r="AA4" s="9">
        <v>-43.347297522430701</v>
      </c>
      <c r="AB4" s="9" t="s">
        <v>13</v>
      </c>
      <c r="AC4" s="9" t="s">
        <v>680</v>
      </c>
      <c r="AD4" s="9" t="s">
        <v>5197</v>
      </c>
      <c r="AE4" s="9" t="s">
        <v>5195</v>
      </c>
      <c r="AF4" s="9" t="s">
        <v>10305</v>
      </c>
      <c r="AG4" s="44" t="s">
        <v>10354</v>
      </c>
      <c r="AH4" s="168"/>
      <c r="AI4" s="9" t="s">
        <v>681</v>
      </c>
      <c r="AJ4" s="9">
        <v>5</v>
      </c>
      <c r="AK4" s="9">
        <v>0.18</v>
      </c>
      <c r="AL4" s="10" t="s">
        <v>400</v>
      </c>
      <c r="AM4" s="10" t="s">
        <v>401</v>
      </c>
      <c r="AN4" s="154"/>
      <c r="AO4" s="154"/>
      <c r="AP4" s="159"/>
      <c r="AQ4" s="154"/>
      <c r="AR4" s="154"/>
      <c r="AS4" s="154"/>
      <c r="AT4" s="154"/>
      <c r="AU4" s="154"/>
      <c r="AX4">
        <v>0</v>
      </c>
      <c r="AY4">
        <v>0</v>
      </c>
      <c r="AZ4">
        <v>-0.41206376999355898</v>
      </c>
      <c r="BA4" t="s">
        <v>13</v>
      </c>
      <c r="BB4" t="s">
        <v>712</v>
      </c>
      <c r="BC4" t="s">
        <v>5196</v>
      </c>
      <c r="BD4" t="s">
        <v>5198</v>
      </c>
      <c r="BE4" t="s">
        <v>10120</v>
      </c>
      <c r="BF4" t="s">
        <v>707</v>
      </c>
      <c r="BG4">
        <v>5</v>
      </c>
      <c r="BH4">
        <v>0</v>
      </c>
      <c r="BI4" s="6" t="s">
        <v>126</v>
      </c>
      <c r="BJ4" s="6" t="s">
        <v>127</v>
      </c>
      <c r="BK4" s="7"/>
    </row>
    <row r="5" spans="1:70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8"/>
      <c r="R5" s="8"/>
      <c r="S5" s="8"/>
      <c r="T5" s="8"/>
      <c r="U5" s="8"/>
      <c r="V5" s="8"/>
      <c r="W5" s="8"/>
      <c r="Y5" s="10">
        <f>1-0.83</f>
        <v>0.17000000000000004</v>
      </c>
      <c r="Z5" s="9">
        <v>0</v>
      </c>
      <c r="AA5" s="9">
        <v>-496.03590319271098</v>
      </c>
      <c r="AB5" s="9" t="s">
        <v>14</v>
      </c>
      <c r="AC5" s="9" t="s">
        <v>680</v>
      </c>
      <c r="AD5" s="9" t="s">
        <v>5197</v>
      </c>
      <c r="AE5" s="9" t="s">
        <v>5195</v>
      </c>
      <c r="AF5" s="9" t="s">
        <v>10305</v>
      </c>
      <c r="AG5" s="44" t="s">
        <v>10354</v>
      </c>
      <c r="AH5" s="202"/>
      <c r="AI5" s="9" t="s">
        <v>681</v>
      </c>
      <c r="AJ5" s="9">
        <v>16</v>
      </c>
      <c r="AK5" s="10" t="s">
        <v>488</v>
      </c>
      <c r="AL5" s="9">
        <v>0.58890888943173203</v>
      </c>
      <c r="AM5" s="10" t="s">
        <v>490</v>
      </c>
      <c r="AN5" s="154"/>
      <c r="AO5" s="191"/>
      <c r="AP5" s="159"/>
      <c r="AQ5" s="191"/>
      <c r="AR5" s="191"/>
      <c r="AS5" s="191"/>
      <c r="AT5" s="191"/>
      <c r="AU5" s="191"/>
      <c r="AX5">
        <v>0.08</v>
      </c>
      <c r="AY5">
        <v>0</v>
      </c>
      <c r="AZ5">
        <v>-472.74820953120599</v>
      </c>
      <c r="BA5" t="s">
        <v>14</v>
      </c>
      <c r="BB5" t="s">
        <v>712</v>
      </c>
      <c r="BC5" t="s">
        <v>5196</v>
      </c>
      <c r="BD5" t="s">
        <v>5198</v>
      </c>
      <c r="BE5" t="s">
        <v>10120</v>
      </c>
      <c r="BF5" t="s">
        <v>707</v>
      </c>
      <c r="BG5">
        <v>16</v>
      </c>
      <c r="BH5">
        <v>0.08</v>
      </c>
      <c r="BI5">
        <v>1.6879457268963199E-2</v>
      </c>
      <c r="BJ5" s="6" t="s">
        <v>713</v>
      </c>
      <c r="BK5" s="7"/>
    </row>
    <row r="6" spans="1:70">
      <c r="A6">
        <f>1-0.08</f>
        <v>0.92</v>
      </c>
      <c r="B6">
        <v>0</v>
      </c>
      <c r="C6">
        <v>-47.046787732185201</v>
      </c>
      <c r="D6" t="s">
        <v>10</v>
      </c>
      <c r="E6" t="s">
        <v>677</v>
      </c>
      <c r="F6" t="s">
        <v>5197</v>
      </c>
      <c r="G6" t="s">
        <v>5195</v>
      </c>
      <c r="H6" t="s">
        <v>10306</v>
      </c>
      <c r="I6" s="18" t="s">
        <v>10354</v>
      </c>
      <c r="J6" s="186" t="s">
        <v>4950</v>
      </c>
      <c r="K6" t="s">
        <v>678</v>
      </c>
      <c r="L6">
        <v>5</v>
      </c>
      <c r="M6">
        <v>0.08</v>
      </c>
      <c r="N6">
        <v>6.9873875802577102E-3</v>
      </c>
      <c r="O6">
        <v>0.51797788283760904</v>
      </c>
      <c r="P6" s="159" t="s">
        <v>10376</v>
      </c>
      <c r="Q6" s="153"/>
      <c r="R6" s="153" t="s">
        <v>4568</v>
      </c>
      <c r="S6" s="153" t="s">
        <v>4448</v>
      </c>
      <c r="T6" s="153" t="s">
        <v>4448</v>
      </c>
      <c r="U6" s="153" t="s">
        <v>4525</v>
      </c>
      <c r="V6" s="153" t="s">
        <v>4448</v>
      </c>
      <c r="W6" s="153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8"/>
      <c r="AP6" s="8"/>
      <c r="AQ6" s="8"/>
      <c r="AR6" s="8"/>
      <c r="AS6" s="8"/>
      <c r="AT6" s="8"/>
      <c r="AU6" s="8"/>
    </row>
    <row r="7" spans="1:70">
      <c r="A7">
        <f>1-0</f>
        <v>1</v>
      </c>
      <c r="B7">
        <v>0</v>
      </c>
      <c r="C7">
        <v>-11.910081741987399</v>
      </c>
      <c r="D7" t="s">
        <v>13</v>
      </c>
      <c r="E7" t="s">
        <v>677</v>
      </c>
      <c r="F7" t="s">
        <v>5197</v>
      </c>
      <c r="G7" t="s">
        <v>5195</v>
      </c>
      <c r="H7" t="s">
        <v>10306</v>
      </c>
      <c r="I7" s="18" t="s">
        <v>10354</v>
      </c>
      <c r="J7" s="159"/>
      <c r="K7" t="s">
        <v>678</v>
      </c>
      <c r="L7">
        <v>5</v>
      </c>
      <c r="M7">
        <v>0</v>
      </c>
      <c r="N7" s="6" t="s">
        <v>126</v>
      </c>
      <c r="O7" s="6" t="s">
        <v>127</v>
      </c>
      <c r="P7" s="159"/>
      <c r="Q7" s="154"/>
      <c r="R7" s="154"/>
      <c r="S7" s="154"/>
      <c r="T7" s="154"/>
      <c r="U7" s="154"/>
      <c r="V7" s="154"/>
      <c r="W7" s="154"/>
      <c r="Y7">
        <v>0.44</v>
      </c>
      <c r="Z7">
        <v>0</v>
      </c>
      <c r="AA7">
        <v>-53.917031457279897</v>
      </c>
      <c r="AB7" t="s">
        <v>10</v>
      </c>
      <c r="AC7" t="s">
        <v>714</v>
      </c>
      <c r="AD7" t="s">
        <v>5196</v>
      </c>
      <c r="AE7" t="s">
        <v>5198</v>
      </c>
      <c r="AF7" t="s">
        <v>10120</v>
      </c>
      <c r="AH7" s="186" t="s">
        <v>4953</v>
      </c>
      <c r="AI7" t="s">
        <v>707</v>
      </c>
      <c r="AJ7">
        <v>5</v>
      </c>
      <c r="AK7">
        <v>0.44</v>
      </c>
      <c r="AL7" s="6" t="s">
        <v>715</v>
      </c>
      <c r="AM7" s="6" t="s">
        <v>716</v>
      </c>
      <c r="AN7" s="174" t="s">
        <v>4425</v>
      </c>
      <c r="AO7" s="153"/>
      <c r="AP7" s="153" t="s">
        <v>4568</v>
      </c>
      <c r="AQ7" s="153" t="s">
        <v>4439</v>
      </c>
      <c r="AR7" s="153" t="s">
        <v>4448</v>
      </c>
      <c r="AS7" s="153" t="s">
        <v>4551</v>
      </c>
      <c r="AT7" s="153" t="s">
        <v>4448</v>
      </c>
      <c r="AU7" s="153"/>
    </row>
    <row r="8" spans="1:70">
      <c r="A8">
        <f>1-0.25</f>
        <v>0.75</v>
      </c>
      <c r="B8">
        <v>0</v>
      </c>
      <c r="C8">
        <v>-469.89396472259602</v>
      </c>
      <c r="D8" t="s">
        <v>14</v>
      </c>
      <c r="E8" t="s">
        <v>677</v>
      </c>
      <c r="F8" t="s">
        <v>5197</v>
      </c>
      <c r="G8" t="s">
        <v>5195</v>
      </c>
      <c r="H8" t="s">
        <v>10306</v>
      </c>
      <c r="I8" s="18" t="s">
        <v>10354</v>
      </c>
      <c r="J8" s="205"/>
      <c r="K8" t="s">
        <v>678</v>
      </c>
      <c r="L8">
        <v>16</v>
      </c>
      <c r="M8">
        <v>0.25</v>
      </c>
      <c r="N8" s="6" t="s">
        <v>196</v>
      </c>
      <c r="O8" s="6" t="s">
        <v>197</v>
      </c>
      <c r="P8" s="159"/>
      <c r="Q8" s="191"/>
      <c r="R8" s="191"/>
      <c r="S8" s="191"/>
      <c r="T8" s="191"/>
      <c r="U8" s="191"/>
      <c r="V8" s="191"/>
      <c r="W8" s="191"/>
      <c r="Y8">
        <v>0.24</v>
      </c>
      <c r="Z8">
        <v>0</v>
      </c>
      <c r="AA8">
        <v>-757.03548760539695</v>
      </c>
      <c r="AB8" t="s">
        <v>14</v>
      </c>
      <c r="AC8" t="s">
        <v>714</v>
      </c>
      <c r="AD8" t="s">
        <v>5196</v>
      </c>
      <c r="AE8" t="s">
        <v>5198</v>
      </c>
      <c r="AF8" t="s">
        <v>10120</v>
      </c>
      <c r="AH8" s="159"/>
      <c r="AI8" t="s">
        <v>707</v>
      </c>
      <c r="AJ8">
        <v>16</v>
      </c>
      <c r="AK8">
        <v>0.24</v>
      </c>
      <c r="AL8">
        <v>9.5792488470350406E-2</v>
      </c>
      <c r="AM8" s="6" t="s">
        <v>152</v>
      </c>
      <c r="AN8" s="174"/>
      <c r="AO8" s="191"/>
      <c r="AP8" s="191"/>
      <c r="AQ8" s="191"/>
      <c r="AR8" s="191"/>
      <c r="AS8" s="191"/>
      <c r="AT8" s="191"/>
      <c r="AU8" s="191"/>
    </row>
    <row r="9" spans="1:70">
      <c r="A9" s="231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8"/>
      <c r="R9" s="8"/>
      <c r="S9" s="8"/>
      <c r="T9" s="8"/>
      <c r="U9" s="8"/>
      <c r="V9" s="8"/>
      <c r="W9" s="8"/>
    </row>
    <row r="10" spans="1:70">
      <c r="A10">
        <v>0.31</v>
      </c>
      <c r="B10">
        <v>0</v>
      </c>
      <c r="C10">
        <v>-149.68006808509699</v>
      </c>
      <c r="D10" t="s">
        <v>10</v>
      </c>
      <c r="E10" t="s">
        <v>702</v>
      </c>
      <c r="F10" t="s">
        <v>5196</v>
      </c>
      <c r="G10" t="s">
        <v>5198</v>
      </c>
      <c r="H10" t="s">
        <v>10120</v>
      </c>
      <c r="J10" s="186" t="s">
        <v>4951</v>
      </c>
      <c r="K10" t="s">
        <v>701</v>
      </c>
      <c r="L10">
        <v>7</v>
      </c>
      <c r="M10">
        <v>0.31</v>
      </c>
      <c r="N10">
        <v>9.3908532621834295E-2</v>
      </c>
      <c r="O10" s="6" t="s">
        <v>703</v>
      </c>
      <c r="P10" s="154" t="s">
        <v>4423</v>
      </c>
      <c r="Q10" s="184"/>
      <c r="R10" s="184" t="s">
        <v>4568</v>
      </c>
      <c r="S10" s="184" t="s">
        <v>4444</v>
      </c>
      <c r="T10" s="184" t="s">
        <v>4448</v>
      </c>
      <c r="U10" s="184" t="s">
        <v>4476</v>
      </c>
      <c r="V10" s="184" t="s">
        <v>4444</v>
      </c>
      <c r="W10" s="184"/>
    </row>
    <row r="11" spans="1:70">
      <c r="A11" s="6" t="s">
        <v>573</v>
      </c>
      <c r="B11">
        <v>0</v>
      </c>
      <c r="C11">
        <v>-751.41641500377602</v>
      </c>
      <c r="D11" t="s">
        <v>14</v>
      </c>
      <c r="E11" t="s">
        <v>702</v>
      </c>
      <c r="F11" t="s">
        <v>5196</v>
      </c>
      <c r="G11" t="s">
        <v>5198</v>
      </c>
      <c r="H11" t="s">
        <v>10120</v>
      </c>
      <c r="J11" s="159"/>
      <c r="K11" t="s">
        <v>701</v>
      </c>
      <c r="L11">
        <v>16</v>
      </c>
      <c r="M11" s="6" t="s">
        <v>573</v>
      </c>
      <c r="N11" s="6" t="s">
        <v>575</v>
      </c>
      <c r="O11" s="6" t="s">
        <v>576</v>
      </c>
      <c r="P11" s="154"/>
      <c r="Q11" s="154"/>
      <c r="R11" s="154"/>
      <c r="S11" s="154"/>
      <c r="T11" s="154"/>
      <c r="U11" s="154"/>
      <c r="V11" s="154"/>
      <c r="W11" s="154"/>
    </row>
    <row r="62" spans="15:15">
      <c r="O62" s="6"/>
    </row>
    <row r="66" spans="1:15">
      <c r="N66" s="6"/>
      <c r="O66" s="6"/>
    </row>
    <row r="67" spans="1:15">
      <c r="O67" s="6"/>
    </row>
    <row r="68" spans="1:15">
      <c r="A68" s="6"/>
      <c r="M68" s="6"/>
      <c r="N68" s="6"/>
      <c r="O68" s="6"/>
    </row>
    <row r="71" spans="1:15">
      <c r="O71" s="6"/>
    </row>
    <row r="72" spans="1:15">
      <c r="N72" s="6"/>
    </row>
    <row r="73" spans="1:15">
      <c r="N73" s="6"/>
      <c r="O73" s="6"/>
    </row>
    <row r="76" spans="1:15">
      <c r="N76" s="6"/>
      <c r="O76" s="6"/>
    </row>
    <row r="77" spans="1:15">
      <c r="O77" s="6"/>
    </row>
    <row r="78" spans="1:15">
      <c r="A78" s="6"/>
      <c r="M78" s="6"/>
      <c r="N78" s="6"/>
      <c r="O78" s="6"/>
    </row>
    <row r="79" spans="1:15">
      <c r="N79" s="6"/>
    </row>
    <row r="80" spans="1:15">
      <c r="N80" s="6"/>
      <c r="O80" s="6"/>
    </row>
    <row r="86" spans="14:15">
      <c r="N86" s="6"/>
      <c r="O86" s="6"/>
    </row>
    <row r="89" spans="14:15">
      <c r="N89" s="6"/>
    </row>
    <row r="90" spans="14:15">
      <c r="N90" s="6"/>
      <c r="O90" s="6"/>
    </row>
  </sheetData>
  <mergeCells count="51">
    <mergeCell ref="J10:J11"/>
    <mergeCell ref="J3:J4"/>
    <mergeCell ref="AH7:AH8"/>
    <mergeCell ref="P10:P11"/>
    <mergeCell ref="V10:V11"/>
    <mergeCell ref="Q10:Q11"/>
    <mergeCell ref="R10:R11"/>
    <mergeCell ref="S10:S11"/>
    <mergeCell ref="T10:T11"/>
    <mergeCell ref="U10:U11"/>
    <mergeCell ref="W10:W11"/>
    <mergeCell ref="A9:P9"/>
    <mergeCell ref="Y6:AN6"/>
    <mergeCell ref="A1:W1"/>
    <mergeCell ref="Y1:AU1"/>
    <mergeCell ref="AP3:AP5"/>
    <mergeCell ref="AH3:AH5"/>
    <mergeCell ref="AR7:AR8"/>
    <mergeCell ref="AS7:AS8"/>
    <mergeCell ref="J6:J8"/>
    <mergeCell ref="W3:W4"/>
    <mergeCell ref="AO7:AO8"/>
    <mergeCell ref="AP7:AP8"/>
    <mergeCell ref="AQ7:AQ8"/>
    <mergeCell ref="AQ3:AQ5"/>
    <mergeCell ref="AR3:AR5"/>
    <mergeCell ref="AS3:AS5"/>
    <mergeCell ref="R6:R8"/>
    <mergeCell ref="S6:S8"/>
    <mergeCell ref="A5:P5"/>
    <mergeCell ref="AW1:BK1"/>
    <mergeCell ref="P6:P8"/>
    <mergeCell ref="AN3:AN5"/>
    <mergeCell ref="P3:P4"/>
    <mergeCell ref="AT3:AT5"/>
    <mergeCell ref="AU3:AU5"/>
    <mergeCell ref="AO3:AO5"/>
    <mergeCell ref="Q6:Q8"/>
    <mergeCell ref="Q3:Q4"/>
    <mergeCell ref="R3:R4"/>
    <mergeCell ref="S3:S4"/>
    <mergeCell ref="T3:T4"/>
    <mergeCell ref="W6:W8"/>
    <mergeCell ref="T6:T8"/>
    <mergeCell ref="U6:U8"/>
    <mergeCell ref="AT7:AT8"/>
    <mergeCell ref="AU7:AU8"/>
    <mergeCell ref="U3:U4"/>
    <mergeCell ref="V3:V4"/>
    <mergeCell ref="AN7:AN8"/>
    <mergeCell ref="V6:V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DF50-F428-1847-A544-58A917F81B9E}">
  <dimension ref="A1:BR78"/>
  <sheetViews>
    <sheetView topLeftCell="X1" zoomScale="69" zoomScaleNormal="100" workbookViewId="0">
      <selection activeCell="AU29" sqref="Y7:AU31"/>
    </sheetView>
  </sheetViews>
  <sheetFormatPr baseColWidth="10" defaultColWidth="10.83203125" defaultRowHeight="16"/>
  <cols>
    <col min="6" max="7" width="10.83203125" style="7"/>
    <col min="8" max="8" width="21.6640625" customWidth="1"/>
    <col min="9" max="9" width="19.1640625" customWidth="1"/>
    <col min="10" max="10" width="10.83203125" style="11"/>
    <col min="11" max="11" width="25.1640625" customWidth="1"/>
    <col min="15" max="15" width="19" customWidth="1"/>
    <col min="16" max="16" width="13.5" customWidth="1"/>
    <col min="18" max="18" width="18.1640625" bestFit="1" customWidth="1"/>
    <col min="19" max="19" width="17" bestFit="1" customWidth="1"/>
    <col min="20" max="20" width="15.83203125" bestFit="1" customWidth="1"/>
    <col min="21" max="21" width="16.1640625" customWidth="1"/>
    <col min="22" max="22" width="15.83203125" customWidth="1"/>
    <col min="23" max="23" width="24" bestFit="1" customWidth="1"/>
    <col min="30" max="30" width="10" style="7" bestFit="1" customWidth="1"/>
    <col min="31" max="31" width="10" style="7" customWidth="1"/>
    <col min="32" max="32" width="19.33203125" bestFit="1" customWidth="1"/>
    <col min="33" max="33" width="19.33203125" customWidth="1"/>
    <col min="34" max="34" width="20.33203125" style="11" customWidth="1"/>
    <col min="40" max="40" width="13.1640625" customWidth="1"/>
    <col min="41" max="41" width="13.83203125" bestFit="1" customWidth="1"/>
    <col min="42" max="42" width="16.1640625" customWidth="1"/>
    <col min="43" max="43" width="14.6640625" customWidth="1"/>
    <col min="44" max="44" width="15.33203125" customWidth="1"/>
    <col min="45" max="45" width="14.1640625" customWidth="1"/>
    <col min="46" max="46" width="15.5" customWidth="1"/>
    <col min="47" max="47" width="24.1640625" customWidth="1"/>
    <col min="55" max="55" width="10" style="7" bestFit="1" customWidth="1"/>
    <col min="56" max="56" width="10" style="7" customWidth="1"/>
    <col min="57" max="57" width="22" bestFit="1" customWidth="1"/>
  </cols>
  <sheetData>
    <row r="1" spans="1:70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</row>
    <row r="2" spans="1:70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10356</v>
      </c>
      <c r="J2" s="56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9994</v>
      </c>
      <c r="AE2" s="71" t="s">
        <v>10357</v>
      </c>
      <c r="AF2" s="22" t="s">
        <v>9950</v>
      </c>
      <c r="AG2" s="22" t="s">
        <v>10356</v>
      </c>
      <c r="AH2" s="56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71" t="s">
        <v>10110</v>
      </c>
      <c r="BD2" s="71" t="s">
        <v>10357</v>
      </c>
      <c r="BE2" s="22" t="s">
        <v>9950</v>
      </c>
      <c r="BF2" s="22" t="s">
        <v>5</v>
      </c>
      <c r="BG2" s="22" t="s">
        <v>6</v>
      </c>
      <c r="BH2" s="22" t="s">
        <v>7</v>
      </c>
      <c r="BI2" s="22" t="s">
        <v>8</v>
      </c>
      <c r="BJ2" s="22" t="s">
        <v>9</v>
      </c>
      <c r="BK2" s="22" t="s">
        <v>81</v>
      </c>
      <c r="BL2" s="22" t="s">
        <v>82</v>
      </c>
      <c r="BM2" s="20" t="s">
        <v>92</v>
      </c>
      <c r="BN2" s="20" t="s">
        <v>4435</v>
      </c>
      <c r="BO2" s="20" t="s">
        <v>4437</v>
      </c>
      <c r="BP2" s="20" t="s">
        <v>4436</v>
      </c>
      <c r="BQ2" s="20" t="s">
        <v>4438</v>
      </c>
      <c r="BR2" s="20" t="s">
        <v>93</v>
      </c>
    </row>
    <row r="3" spans="1:70">
      <c r="A3">
        <v>0.01</v>
      </c>
      <c r="B3">
        <v>0</v>
      </c>
      <c r="C3">
        <v>-49.480317232491203</v>
      </c>
      <c r="D3" t="s">
        <v>10</v>
      </c>
      <c r="E3" t="s">
        <v>3695</v>
      </c>
      <c r="F3" s="7" t="s">
        <v>5195</v>
      </c>
      <c r="G3" s="7" t="s">
        <v>5197</v>
      </c>
      <c r="H3" t="s">
        <v>10120</v>
      </c>
      <c r="J3" s="159" t="s">
        <v>4954</v>
      </c>
      <c r="K3" t="s">
        <v>3673</v>
      </c>
      <c r="L3">
        <v>7</v>
      </c>
      <c r="M3">
        <v>0.01</v>
      </c>
      <c r="N3" s="6" t="s">
        <v>122</v>
      </c>
      <c r="O3" s="6" t="s">
        <v>123</v>
      </c>
      <c r="P3" s="153" t="s">
        <v>4421</v>
      </c>
      <c r="Q3" s="153">
        <v>3</v>
      </c>
      <c r="R3" s="153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  <c r="Y3" s="6" t="s">
        <v>760</v>
      </c>
      <c r="Z3">
        <v>0</v>
      </c>
      <c r="AA3">
        <v>-151.87176705001599</v>
      </c>
      <c r="AB3" t="s">
        <v>10</v>
      </c>
      <c r="AC3" t="s">
        <v>3733</v>
      </c>
      <c r="AD3" s="7" t="s">
        <v>5196</v>
      </c>
      <c r="AE3" s="7" t="s">
        <v>5198</v>
      </c>
      <c r="AF3" t="s">
        <v>10311</v>
      </c>
      <c r="AH3" s="158" t="s">
        <v>4967</v>
      </c>
      <c r="AI3" t="s">
        <v>3673</v>
      </c>
      <c r="AJ3">
        <v>7</v>
      </c>
      <c r="AK3" s="6" t="s">
        <v>760</v>
      </c>
      <c r="AL3" s="6" t="s">
        <v>3670</v>
      </c>
      <c r="AM3" s="6" t="s">
        <v>3671</v>
      </c>
      <c r="AN3" s="159" t="s">
        <v>4429</v>
      </c>
      <c r="AO3" s="153"/>
      <c r="AP3" s="153" t="s">
        <v>4568</v>
      </c>
      <c r="AQ3" s="153" t="s">
        <v>4464</v>
      </c>
      <c r="AR3" s="153" t="s">
        <v>4439</v>
      </c>
      <c r="AS3" s="153" t="s">
        <v>4527</v>
      </c>
      <c r="AT3" s="153" t="s">
        <v>4529</v>
      </c>
      <c r="AU3" s="153"/>
      <c r="AX3">
        <v>0.11</v>
      </c>
      <c r="AY3">
        <v>0</v>
      </c>
      <c r="AZ3">
        <v>-62.423692464181499</v>
      </c>
      <c r="BA3" t="s">
        <v>10</v>
      </c>
      <c r="BB3" t="s">
        <v>692</v>
      </c>
      <c r="BC3" s="7" t="s">
        <v>5195</v>
      </c>
      <c r="BD3" s="7" t="s">
        <v>10362</v>
      </c>
      <c r="BE3" t="s">
        <v>10120</v>
      </c>
      <c r="BF3" t="s">
        <v>693</v>
      </c>
      <c r="BG3">
        <v>7</v>
      </c>
      <c r="BH3">
        <v>0.11</v>
      </c>
      <c r="BI3">
        <v>1.6272692371876299E-2</v>
      </c>
      <c r="BJ3" s="6" t="s">
        <v>694</v>
      </c>
      <c r="BK3" s="7" t="s">
        <v>4424</v>
      </c>
    </row>
    <row r="4" spans="1:70">
      <c r="A4">
        <v>0.09</v>
      </c>
      <c r="B4">
        <v>0</v>
      </c>
      <c r="C4">
        <v>-49.062512199097803</v>
      </c>
      <c r="D4" t="s">
        <v>13</v>
      </c>
      <c r="E4" t="s">
        <v>3695</v>
      </c>
      <c r="F4" s="7" t="s">
        <v>5195</v>
      </c>
      <c r="G4" s="7" t="s">
        <v>5197</v>
      </c>
      <c r="H4" t="s">
        <v>10120</v>
      </c>
      <c r="J4" s="159"/>
      <c r="K4" t="s">
        <v>3673</v>
      </c>
      <c r="L4">
        <v>6</v>
      </c>
      <c r="M4">
        <v>0.09</v>
      </c>
      <c r="N4" s="6" t="s">
        <v>1930</v>
      </c>
      <c r="O4" s="6" t="s">
        <v>1931</v>
      </c>
      <c r="P4" s="154"/>
      <c r="Q4" s="154"/>
      <c r="R4" s="154"/>
      <c r="S4" s="154"/>
      <c r="T4" s="154"/>
      <c r="U4" s="154"/>
      <c r="V4" s="154"/>
      <c r="W4" s="154"/>
      <c r="Y4">
        <v>0.64</v>
      </c>
      <c r="Z4">
        <v>0</v>
      </c>
      <c r="AA4">
        <v>-79.846298844746102</v>
      </c>
      <c r="AB4" t="s">
        <v>13</v>
      </c>
      <c r="AC4" t="s">
        <v>3733</v>
      </c>
      <c r="AD4" s="7" t="s">
        <v>5196</v>
      </c>
      <c r="AE4" s="7" t="s">
        <v>5198</v>
      </c>
      <c r="AF4" t="s">
        <v>10311</v>
      </c>
      <c r="AH4" s="159"/>
      <c r="AI4" t="s">
        <v>3673</v>
      </c>
      <c r="AJ4">
        <v>7</v>
      </c>
      <c r="AK4">
        <v>0.64</v>
      </c>
      <c r="AL4" s="6" t="s">
        <v>2062</v>
      </c>
      <c r="AM4" s="6" t="s">
        <v>2063</v>
      </c>
      <c r="AN4" s="159"/>
      <c r="AO4" s="154"/>
      <c r="AP4" s="154"/>
      <c r="AQ4" s="154"/>
      <c r="AR4" s="154"/>
      <c r="AS4" s="154"/>
      <c r="AT4" s="154"/>
      <c r="AU4" s="154"/>
      <c r="AX4">
        <v>0.11</v>
      </c>
      <c r="AY4">
        <v>0</v>
      </c>
      <c r="AZ4">
        <v>-488.74845731590898</v>
      </c>
      <c r="BA4" t="s">
        <v>14</v>
      </c>
      <c r="BB4" t="s">
        <v>692</v>
      </c>
      <c r="BC4" s="7" t="s">
        <v>5195</v>
      </c>
      <c r="BD4" s="7" t="s">
        <v>10362</v>
      </c>
      <c r="BE4" t="s">
        <v>10120</v>
      </c>
      <c r="BF4" t="s">
        <v>693</v>
      </c>
      <c r="BG4">
        <v>16</v>
      </c>
      <c r="BH4">
        <v>0.11</v>
      </c>
      <c r="BI4" s="6" t="s">
        <v>695</v>
      </c>
      <c r="BJ4" s="6" t="s">
        <v>696</v>
      </c>
      <c r="BK4" s="7"/>
    </row>
    <row r="5" spans="1:70">
      <c r="A5">
        <v>0.2</v>
      </c>
      <c r="B5">
        <v>0</v>
      </c>
      <c r="C5">
        <v>-571.078852991595</v>
      </c>
      <c r="D5" t="s">
        <v>14</v>
      </c>
      <c r="E5" t="s">
        <v>3695</v>
      </c>
      <c r="F5" s="7" t="s">
        <v>5195</v>
      </c>
      <c r="G5" s="7" t="s">
        <v>5197</v>
      </c>
      <c r="H5" t="s">
        <v>10120</v>
      </c>
      <c r="J5" s="159"/>
      <c r="K5" t="s">
        <v>3673</v>
      </c>
      <c r="L5">
        <v>16</v>
      </c>
      <c r="M5">
        <v>0.2</v>
      </c>
      <c r="N5">
        <v>7.2742662037866904E-2</v>
      </c>
      <c r="O5">
        <v>0.44342194628279502</v>
      </c>
      <c r="P5" s="154"/>
      <c r="Q5" s="154"/>
      <c r="R5" s="154"/>
      <c r="S5" s="154"/>
      <c r="T5" s="154"/>
      <c r="U5" s="154"/>
      <c r="V5" s="154"/>
      <c r="W5" s="154"/>
      <c r="Y5">
        <v>0.64</v>
      </c>
      <c r="Z5">
        <v>0</v>
      </c>
      <c r="AA5">
        <v>-549.37731044131795</v>
      </c>
      <c r="AB5" t="s">
        <v>14</v>
      </c>
      <c r="AC5" t="s">
        <v>3733</v>
      </c>
      <c r="AD5" s="7" t="s">
        <v>5196</v>
      </c>
      <c r="AE5" s="7" t="s">
        <v>5198</v>
      </c>
      <c r="AF5" t="s">
        <v>10311</v>
      </c>
      <c r="AH5" s="205"/>
      <c r="AI5" t="s">
        <v>3673</v>
      </c>
      <c r="AJ5">
        <v>16</v>
      </c>
      <c r="AK5">
        <v>0.64</v>
      </c>
      <c r="AL5" s="6" t="s">
        <v>154</v>
      </c>
      <c r="AM5" s="6" t="s">
        <v>155</v>
      </c>
      <c r="AN5" s="159"/>
      <c r="AO5" s="191"/>
      <c r="AP5" s="154"/>
      <c r="AQ5" s="191"/>
      <c r="AR5" s="191"/>
      <c r="AS5" s="191"/>
      <c r="AT5" s="191"/>
      <c r="AU5" s="191"/>
      <c r="AX5">
        <v>0.01</v>
      </c>
      <c r="AY5">
        <v>0</v>
      </c>
      <c r="AZ5">
        <v>-41.368095958379399</v>
      </c>
      <c r="BA5" t="s">
        <v>10</v>
      </c>
      <c r="BB5" t="s">
        <v>712</v>
      </c>
      <c r="BC5" s="7" t="s">
        <v>5196</v>
      </c>
      <c r="BD5" s="7" t="s">
        <v>5198</v>
      </c>
      <c r="BE5" t="s">
        <v>10120</v>
      </c>
      <c r="BF5" t="s">
        <v>707</v>
      </c>
      <c r="BG5">
        <v>6</v>
      </c>
      <c r="BH5">
        <v>0.01</v>
      </c>
      <c r="BI5" s="6" t="s">
        <v>185</v>
      </c>
      <c r="BJ5" s="6" t="s">
        <v>186</v>
      </c>
      <c r="BK5" s="7" t="s">
        <v>4424</v>
      </c>
    </row>
    <row r="6" spans="1:70">
      <c r="A6" s="9">
        <v>0</v>
      </c>
      <c r="B6" s="9">
        <v>0</v>
      </c>
      <c r="C6" s="9">
        <v>-7.2595170338546797</v>
      </c>
      <c r="D6" s="9" t="s">
        <v>10</v>
      </c>
      <c r="E6" s="9" t="s">
        <v>3717</v>
      </c>
      <c r="F6" s="72" t="s">
        <v>5197</v>
      </c>
      <c r="G6" s="72" t="s">
        <v>5195</v>
      </c>
      <c r="H6" s="9" t="s">
        <v>10120</v>
      </c>
      <c r="I6" s="9"/>
      <c r="J6" s="168" t="s">
        <v>4955</v>
      </c>
      <c r="K6" s="9" t="s">
        <v>3673</v>
      </c>
      <c r="L6" s="9">
        <v>5</v>
      </c>
      <c r="M6" s="9">
        <v>0</v>
      </c>
      <c r="N6" s="10" t="s">
        <v>126</v>
      </c>
      <c r="O6" s="10" t="s">
        <v>127</v>
      </c>
      <c r="P6" s="154"/>
      <c r="Q6" s="154"/>
      <c r="R6" s="158" t="s">
        <v>4553</v>
      </c>
      <c r="S6" s="153" t="s">
        <v>4448</v>
      </c>
      <c r="T6" s="153" t="s">
        <v>4448</v>
      </c>
      <c r="U6" s="153" t="s">
        <v>4448</v>
      </c>
      <c r="V6" s="153" t="s">
        <v>4448</v>
      </c>
      <c r="W6" s="153"/>
      <c r="Y6" s="8"/>
      <c r="Z6" s="8"/>
      <c r="AA6" s="8"/>
      <c r="AB6" s="8"/>
      <c r="AC6" s="8"/>
      <c r="AD6" s="70"/>
      <c r="AE6" s="70"/>
      <c r="AF6" s="8"/>
      <c r="AG6" s="8"/>
      <c r="AH6" s="57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X6">
        <v>0</v>
      </c>
      <c r="AY6">
        <v>0</v>
      </c>
      <c r="AZ6">
        <v>-0.41206376999355898</v>
      </c>
      <c r="BA6" t="s">
        <v>13</v>
      </c>
      <c r="BB6" t="s">
        <v>712</v>
      </c>
      <c r="BC6" s="7" t="s">
        <v>5196</v>
      </c>
      <c r="BD6" s="7" t="s">
        <v>5198</v>
      </c>
      <c r="BE6" t="s">
        <v>10120</v>
      </c>
      <c r="BF6" t="s">
        <v>707</v>
      </c>
      <c r="BG6">
        <v>5</v>
      </c>
      <c r="BH6">
        <v>0</v>
      </c>
      <c r="BI6" s="6" t="s">
        <v>126</v>
      </c>
      <c r="BJ6" s="6" t="s">
        <v>127</v>
      </c>
      <c r="BK6" s="7"/>
    </row>
    <row r="7" spans="1:70">
      <c r="A7" s="9">
        <v>0.12</v>
      </c>
      <c r="B7" s="9">
        <v>0</v>
      </c>
      <c r="C7" s="9">
        <v>-48.453867580183697</v>
      </c>
      <c r="D7" s="9" t="s">
        <v>13</v>
      </c>
      <c r="E7" s="9" t="s">
        <v>3717</v>
      </c>
      <c r="F7" s="72" t="s">
        <v>5197</v>
      </c>
      <c r="G7" s="72" t="s">
        <v>5195</v>
      </c>
      <c r="H7" s="9" t="s">
        <v>10120</v>
      </c>
      <c r="I7" s="9"/>
      <c r="J7" s="168"/>
      <c r="K7" s="9" t="s">
        <v>3673</v>
      </c>
      <c r="L7" s="9">
        <v>6</v>
      </c>
      <c r="M7" s="9">
        <v>0.12</v>
      </c>
      <c r="N7" s="10" t="s">
        <v>853</v>
      </c>
      <c r="O7" s="9">
        <v>0.51976332044676599</v>
      </c>
      <c r="P7" s="154"/>
      <c r="Q7" s="154"/>
      <c r="R7" s="159"/>
      <c r="S7" s="154"/>
      <c r="T7" s="154"/>
      <c r="U7" s="154"/>
      <c r="V7" s="154"/>
      <c r="W7" s="154"/>
      <c r="Y7">
        <v>0.44</v>
      </c>
      <c r="Z7">
        <v>0</v>
      </c>
      <c r="AA7">
        <v>-53.917031457279897</v>
      </c>
      <c r="AB7" t="s">
        <v>10</v>
      </c>
      <c r="AC7" t="s">
        <v>714</v>
      </c>
      <c r="AD7" s="7" t="s">
        <v>5196</v>
      </c>
      <c r="AE7" s="7" t="s">
        <v>5198</v>
      </c>
      <c r="AF7" t="s">
        <v>10120</v>
      </c>
      <c r="AH7" s="186" t="s">
        <v>4953</v>
      </c>
      <c r="AI7" t="s">
        <v>707</v>
      </c>
      <c r="AJ7">
        <v>5</v>
      </c>
      <c r="AK7">
        <v>0.44</v>
      </c>
      <c r="AL7" s="6" t="s">
        <v>715</v>
      </c>
      <c r="AM7" s="6" t="s">
        <v>716</v>
      </c>
      <c r="AN7" s="184" t="s">
        <v>4425</v>
      </c>
      <c r="AO7" s="184">
        <v>6</v>
      </c>
      <c r="AP7" s="154" t="s">
        <v>4568</v>
      </c>
      <c r="AQ7" s="184" t="s">
        <v>4439</v>
      </c>
      <c r="AR7" s="184" t="s">
        <v>4448</v>
      </c>
      <c r="AS7" s="184" t="s">
        <v>4551</v>
      </c>
      <c r="AT7" s="184" t="s">
        <v>4448</v>
      </c>
      <c r="AU7" s="184"/>
      <c r="AX7">
        <v>0.08</v>
      </c>
      <c r="AY7">
        <v>0</v>
      </c>
      <c r="AZ7">
        <v>-472.74820953120599</v>
      </c>
      <c r="BA7" t="s">
        <v>14</v>
      </c>
      <c r="BB7" t="s">
        <v>712</v>
      </c>
      <c r="BC7" s="7" t="s">
        <v>5196</v>
      </c>
      <c r="BD7" s="7" t="s">
        <v>5198</v>
      </c>
      <c r="BE7" t="s">
        <v>10120</v>
      </c>
      <c r="BF7" t="s">
        <v>707</v>
      </c>
      <c r="BG7">
        <v>16</v>
      </c>
      <c r="BH7">
        <v>0.08</v>
      </c>
      <c r="BI7">
        <v>1.6879457268963199E-2</v>
      </c>
      <c r="BJ7" s="6" t="s">
        <v>713</v>
      </c>
      <c r="BK7" s="7"/>
    </row>
    <row r="8" spans="1:70">
      <c r="A8" s="9">
        <v>0.6</v>
      </c>
      <c r="B8" s="9">
        <v>0</v>
      </c>
      <c r="C8" s="9">
        <v>-643.02846832360001</v>
      </c>
      <c r="D8" s="9" t="s">
        <v>14</v>
      </c>
      <c r="E8" s="9" t="s">
        <v>3717</v>
      </c>
      <c r="F8" s="72" t="s">
        <v>5197</v>
      </c>
      <c r="G8" s="72" t="s">
        <v>5195</v>
      </c>
      <c r="H8" s="9" t="s">
        <v>10120</v>
      </c>
      <c r="I8" s="9"/>
      <c r="J8" s="168"/>
      <c r="K8" s="9" t="s">
        <v>3673</v>
      </c>
      <c r="L8" s="9">
        <v>16</v>
      </c>
      <c r="M8" s="9">
        <v>0.6</v>
      </c>
      <c r="N8" s="10" t="s">
        <v>143</v>
      </c>
      <c r="O8" s="10" t="s">
        <v>144</v>
      </c>
      <c r="P8" s="154"/>
      <c r="Q8" s="154"/>
      <c r="R8" s="159"/>
      <c r="S8" s="154"/>
      <c r="T8" s="154"/>
      <c r="U8" s="154"/>
      <c r="V8" s="154"/>
      <c r="W8" s="154"/>
      <c r="Y8">
        <v>0.24</v>
      </c>
      <c r="Z8">
        <v>0</v>
      </c>
      <c r="AA8">
        <v>-757.03548760539695</v>
      </c>
      <c r="AB8" t="s">
        <v>14</v>
      </c>
      <c r="AC8" t="s">
        <v>714</v>
      </c>
      <c r="AD8" s="7" t="s">
        <v>5196</v>
      </c>
      <c r="AE8" s="7" t="s">
        <v>5198</v>
      </c>
      <c r="AF8" t="s">
        <v>10120</v>
      </c>
      <c r="AH8" s="159"/>
      <c r="AI8" t="s">
        <v>707</v>
      </c>
      <c r="AJ8">
        <v>16</v>
      </c>
      <c r="AK8">
        <v>0.24</v>
      </c>
      <c r="AL8">
        <v>9.5792488470350406E-2</v>
      </c>
      <c r="AM8" s="6" t="s">
        <v>152</v>
      </c>
      <c r="AN8" s="154"/>
      <c r="AO8" s="154"/>
      <c r="AP8" s="154"/>
      <c r="AQ8" s="154"/>
      <c r="AR8" s="154"/>
      <c r="AS8" s="154"/>
      <c r="AT8" s="154"/>
      <c r="AU8" s="154"/>
      <c r="AX8">
        <v>0.28999999999999998</v>
      </c>
      <c r="AY8">
        <v>0</v>
      </c>
      <c r="AZ8">
        <v>-117.82711058959801</v>
      </c>
      <c r="BA8" t="s">
        <v>10</v>
      </c>
      <c r="BB8" t="s">
        <v>3679</v>
      </c>
      <c r="BC8" s="7" t="s">
        <v>5195</v>
      </c>
      <c r="BD8" s="7" t="s">
        <v>5198</v>
      </c>
      <c r="BE8" t="s">
        <v>10120</v>
      </c>
      <c r="BF8" t="s">
        <v>3673</v>
      </c>
      <c r="BG8">
        <v>5</v>
      </c>
      <c r="BH8">
        <v>0.28999999999999998</v>
      </c>
      <c r="BI8">
        <v>6.8535517311196101E-2</v>
      </c>
      <c r="BJ8" s="6" t="s">
        <v>910</v>
      </c>
      <c r="BK8" s="7" t="s">
        <v>4424</v>
      </c>
    </row>
    <row r="9" spans="1:70">
      <c r="A9">
        <v>0.16</v>
      </c>
      <c r="B9">
        <v>0</v>
      </c>
      <c r="C9">
        <v>-102.783471444227</v>
      </c>
      <c r="D9" t="s">
        <v>10</v>
      </c>
      <c r="E9" t="s">
        <v>3746</v>
      </c>
      <c r="F9" s="7" t="s">
        <v>5197</v>
      </c>
      <c r="G9" s="7" t="s">
        <v>5195</v>
      </c>
      <c r="H9" t="s">
        <v>10120</v>
      </c>
      <c r="J9" s="159" t="s">
        <v>4956</v>
      </c>
      <c r="K9" t="s">
        <v>3673</v>
      </c>
      <c r="L9">
        <v>6</v>
      </c>
      <c r="M9">
        <v>0.16</v>
      </c>
      <c r="N9" s="6" t="s">
        <v>1334</v>
      </c>
      <c r="O9" s="6" t="s">
        <v>1335</v>
      </c>
      <c r="P9" s="154"/>
      <c r="Q9" s="154"/>
      <c r="R9" s="153" t="s">
        <v>4568</v>
      </c>
      <c r="S9" s="153" t="s">
        <v>4448</v>
      </c>
      <c r="T9" s="153" t="s">
        <v>4448</v>
      </c>
      <c r="U9" s="153" t="s">
        <v>4444</v>
      </c>
      <c r="V9" s="153" t="s">
        <v>4448</v>
      </c>
      <c r="W9" s="153"/>
      <c r="Y9">
        <v>0.71</v>
      </c>
      <c r="Z9">
        <v>0</v>
      </c>
      <c r="AA9">
        <v>-70.399408791821898</v>
      </c>
      <c r="AB9" t="s">
        <v>10</v>
      </c>
      <c r="AC9" t="s">
        <v>3682</v>
      </c>
      <c r="AD9" s="7" t="s">
        <v>5196</v>
      </c>
      <c r="AE9" s="7" t="s">
        <v>10369</v>
      </c>
      <c r="AF9" t="s">
        <v>10120</v>
      </c>
      <c r="AH9" s="159" t="s">
        <v>4968</v>
      </c>
      <c r="AI9" t="s">
        <v>3673</v>
      </c>
      <c r="AJ9">
        <v>5</v>
      </c>
      <c r="AK9">
        <v>0.71</v>
      </c>
      <c r="AL9" s="6" t="s">
        <v>1369</v>
      </c>
      <c r="AM9" s="6" t="s">
        <v>1370</v>
      </c>
      <c r="AN9" s="154"/>
      <c r="AO9" s="154"/>
      <c r="AP9" s="154" t="s">
        <v>4568</v>
      </c>
      <c r="AQ9" s="184" t="s">
        <v>4531</v>
      </c>
      <c r="AR9" s="184" t="s">
        <v>4566</v>
      </c>
      <c r="AS9" s="184" t="s">
        <v>4514</v>
      </c>
      <c r="AT9" s="184" t="s">
        <v>4549</v>
      </c>
      <c r="AU9" s="184"/>
      <c r="AX9">
        <v>0.33</v>
      </c>
      <c r="AY9">
        <v>0</v>
      </c>
      <c r="AZ9">
        <v>-767.65031690631702</v>
      </c>
      <c r="BA9" t="s">
        <v>14</v>
      </c>
      <c r="BB9" t="s">
        <v>3679</v>
      </c>
      <c r="BC9" s="7" t="s">
        <v>5195</v>
      </c>
      <c r="BD9" s="7" t="s">
        <v>5198</v>
      </c>
      <c r="BE9" t="s">
        <v>10120</v>
      </c>
      <c r="BF9" t="s">
        <v>3673</v>
      </c>
      <c r="BG9">
        <v>16</v>
      </c>
      <c r="BH9">
        <v>0.33</v>
      </c>
      <c r="BI9" s="6" t="s">
        <v>1025</v>
      </c>
      <c r="BJ9" s="6" t="s">
        <v>1026</v>
      </c>
      <c r="BK9" s="7"/>
    </row>
    <row r="10" spans="1:70">
      <c r="A10">
        <v>0.22</v>
      </c>
      <c r="B10">
        <v>0</v>
      </c>
      <c r="C10">
        <v>-51.8381656937296</v>
      </c>
      <c r="D10" t="s">
        <v>13</v>
      </c>
      <c r="E10" t="s">
        <v>3746</v>
      </c>
      <c r="F10" s="7" t="s">
        <v>5197</v>
      </c>
      <c r="G10" s="7" t="s">
        <v>5195</v>
      </c>
      <c r="H10" t="s">
        <v>10120</v>
      </c>
      <c r="J10" s="159"/>
      <c r="K10" t="s">
        <v>3673</v>
      </c>
      <c r="L10">
        <v>6</v>
      </c>
      <c r="M10">
        <v>0.22</v>
      </c>
      <c r="N10">
        <v>4.8355075417360997E-2</v>
      </c>
      <c r="O10" s="6" t="s">
        <v>830</v>
      </c>
      <c r="P10" s="154"/>
      <c r="Q10" s="154"/>
      <c r="R10" s="154"/>
      <c r="S10" s="154"/>
      <c r="T10" s="154"/>
      <c r="U10" s="154"/>
      <c r="V10" s="154"/>
      <c r="W10" s="154"/>
      <c r="Y10">
        <v>0.53</v>
      </c>
      <c r="Z10">
        <v>0</v>
      </c>
      <c r="AA10">
        <v>-629.87576390531694</v>
      </c>
      <c r="AB10" t="s">
        <v>14</v>
      </c>
      <c r="AC10" t="s">
        <v>3682</v>
      </c>
      <c r="AD10" s="7" t="s">
        <v>5196</v>
      </c>
      <c r="AE10" s="7" t="s">
        <v>10369</v>
      </c>
      <c r="AF10" t="s">
        <v>10120</v>
      </c>
      <c r="AH10" s="159"/>
      <c r="AI10" t="s">
        <v>3673</v>
      </c>
      <c r="AJ10">
        <v>16</v>
      </c>
      <c r="AK10">
        <v>0.53</v>
      </c>
      <c r="AL10" s="6" t="s">
        <v>202</v>
      </c>
      <c r="AM10" s="6" t="s">
        <v>203</v>
      </c>
      <c r="AN10" s="154"/>
      <c r="AO10" s="154"/>
      <c r="AP10" s="154"/>
      <c r="AQ10" s="154"/>
      <c r="AR10" s="154"/>
      <c r="AS10" s="154"/>
      <c r="AT10" s="154"/>
      <c r="AU10" s="154"/>
      <c r="AX10">
        <v>0.36</v>
      </c>
      <c r="AY10">
        <v>0</v>
      </c>
      <c r="AZ10">
        <v>-72.337482173817307</v>
      </c>
      <c r="BA10" t="s">
        <v>13</v>
      </c>
      <c r="BB10" t="s">
        <v>3699</v>
      </c>
      <c r="BC10" s="7" t="s">
        <v>5198</v>
      </c>
      <c r="BD10" s="7" t="s">
        <v>5196</v>
      </c>
      <c r="BE10" t="s">
        <v>10120</v>
      </c>
      <c r="BF10" t="s">
        <v>3673</v>
      </c>
      <c r="BG10">
        <v>7</v>
      </c>
      <c r="BH10">
        <v>0.36</v>
      </c>
      <c r="BI10" s="6" t="s">
        <v>2907</v>
      </c>
      <c r="BJ10" s="6" t="s">
        <v>2908</v>
      </c>
      <c r="BK10" s="7" t="s">
        <v>4424</v>
      </c>
    </row>
    <row r="11" spans="1:70">
      <c r="A11">
        <v>0.3</v>
      </c>
      <c r="B11">
        <v>0</v>
      </c>
      <c r="C11">
        <v>-739.86124681674301</v>
      </c>
      <c r="D11" t="s">
        <v>14</v>
      </c>
      <c r="E11" t="s">
        <v>3746</v>
      </c>
      <c r="F11" s="7" t="s">
        <v>5197</v>
      </c>
      <c r="G11" s="7" t="s">
        <v>5195</v>
      </c>
      <c r="H11" t="s">
        <v>10120</v>
      </c>
      <c r="J11" s="205"/>
      <c r="K11" t="s">
        <v>3673</v>
      </c>
      <c r="L11">
        <v>16</v>
      </c>
      <c r="M11">
        <v>0.3</v>
      </c>
      <c r="N11" s="6" t="s">
        <v>111</v>
      </c>
      <c r="O11" s="6" t="s">
        <v>112</v>
      </c>
      <c r="P11" s="191"/>
      <c r="Q11" s="191"/>
      <c r="R11" s="154"/>
      <c r="S11" s="154"/>
      <c r="T11" s="154"/>
      <c r="U11" s="154"/>
      <c r="V11" s="154"/>
      <c r="W11" s="154"/>
      <c r="Y11">
        <v>0.46</v>
      </c>
      <c r="Z11">
        <v>0</v>
      </c>
      <c r="AA11">
        <v>-151.40273106109399</v>
      </c>
      <c r="AB11" t="s">
        <v>10</v>
      </c>
      <c r="AC11" t="s">
        <v>3690</v>
      </c>
      <c r="AD11" s="7" t="s">
        <v>5196</v>
      </c>
      <c r="AE11" s="7" t="s">
        <v>5197</v>
      </c>
      <c r="AF11" t="s">
        <v>10120</v>
      </c>
      <c r="AH11" s="159" t="s">
        <v>4969</v>
      </c>
      <c r="AI11" t="s">
        <v>3673</v>
      </c>
      <c r="AJ11">
        <v>6</v>
      </c>
      <c r="AK11">
        <v>0.46</v>
      </c>
      <c r="AL11" s="6" t="s">
        <v>3684</v>
      </c>
      <c r="AM11" s="6" t="s">
        <v>3685</v>
      </c>
      <c r="AN11" s="154"/>
      <c r="AO11" s="154"/>
      <c r="AP11" s="154" t="s">
        <v>4568</v>
      </c>
      <c r="AQ11" s="184" t="s">
        <v>4531</v>
      </c>
      <c r="AR11" s="184" t="s">
        <v>4528</v>
      </c>
      <c r="AS11" s="184" t="s">
        <v>4517</v>
      </c>
      <c r="AT11" s="184" t="s">
        <v>4528</v>
      </c>
      <c r="AU11" s="184"/>
      <c r="AX11">
        <v>0.38</v>
      </c>
      <c r="AY11">
        <v>0</v>
      </c>
      <c r="AZ11">
        <v>-972.44814794275896</v>
      </c>
      <c r="BA11" t="s">
        <v>14</v>
      </c>
      <c r="BB11" t="s">
        <v>3699</v>
      </c>
      <c r="BC11" s="7" t="s">
        <v>5198</v>
      </c>
      <c r="BD11" s="7" t="s">
        <v>5196</v>
      </c>
      <c r="BE11" t="s">
        <v>10120</v>
      </c>
      <c r="BF11" t="s">
        <v>3673</v>
      </c>
      <c r="BG11">
        <v>16</v>
      </c>
      <c r="BH11">
        <v>0.38</v>
      </c>
      <c r="BI11" s="6" t="s">
        <v>803</v>
      </c>
      <c r="BJ11" s="6" t="s">
        <v>804</v>
      </c>
      <c r="BK11" s="7"/>
    </row>
    <row r="12" spans="1:70">
      <c r="A12" s="8"/>
      <c r="B12" s="8"/>
      <c r="C12" s="8"/>
      <c r="D12" s="8"/>
      <c r="E12" s="8"/>
      <c r="F12" s="70"/>
      <c r="G12" s="70"/>
      <c r="H12" s="8"/>
      <c r="I12" s="8"/>
      <c r="J12" s="5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Y12">
        <v>0.24</v>
      </c>
      <c r="Z12">
        <v>0</v>
      </c>
      <c r="AA12">
        <v>-521.46338360479001</v>
      </c>
      <c r="AB12" t="s">
        <v>14</v>
      </c>
      <c r="AC12" t="s">
        <v>3690</v>
      </c>
      <c r="AD12" s="7" t="s">
        <v>5196</v>
      </c>
      <c r="AE12" s="7" t="s">
        <v>5197</v>
      </c>
      <c r="AF12" t="s">
        <v>10120</v>
      </c>
      <c r="AH12" s="159"/>
      <c r="AI12" t="s">
        <v>3673</v>
      </c>
      <c r="AJ12">
        <v>16</v>
      </c>
      <c r="AK12">
        <v>0.24</v>
      </c>
      <c r="AL12">
        <v>9.5792488470350406E-2</v>
      </c>
      <c r="AM12" s="6" t="s">
        <v>152</v>
      </c>
      <c r="AN12" s="154"/>
      <c r="AO12" s="154"/>
      <c r="AP12" s="154"/>
      <c r="AQ12" s="154"/>
      <c r="AR12" s="154"/>
      <c r="AS12" s="154"/>
      <c r="AT12" s="154"/>
      <c r="AU12" s="154"/>
      <c r="AX12">
        <v>0.57999999999999996</v>
      </c>
      <c r="AY12">
        <v>0</v>
      </c>
      <c r="AZ12">
        <v>-62.984588094324003</v>
      </c>
      <c r="BA12" t="s">
        <v>10</v>
      </c>
      <c r="BB12" t="s">
        <v>3706</v>
      </c>
      <c r="BC12" s="7" t="s">
        <v>10120</v>
      </c>
      <c r="BD12" s="7" t="s">
        <v>10120</v>
      </c>
      <c r="BE12" t="s">
        <v>10120</v>
      </c>
      <c r="BF12" t="s">
        <v>3673</v>
      </c>
      <c r="BG12">
        <v>5</v>
      </c>
      <c r="BH12">
        <v>0.57999999999999996</v>
      </c>
      <c r="BI12" s="6" t="s">
        <v>1358</v>
      </c>
      <c r="BJ12" s="6" t="s">
        <v>1359</v>
      </c>
      <c r="BK12" s="7" t="s">
        <v>4424</v>
      </c>
    </row>
    <row r="13" spans="1:70">
      <c r="A13">
        <v>0.09</v>
      </c>
      <c r="B13">
        <v>0</v>
      </c>
      <c r="C13">
        <v>-59.264889931634102</v>
      </c>
      <c r="D13" t="s">
        <v>10</v>
      </c>
      <c r="E13" t="s">
        <v>3701</v>
      </c>
      <c r="F13" s="7" t="s">
        <v>5197</v>
      </c>
      <c r="G13" s="7" t="s">
        <v>10365</v>
      </c>
      <c r="H13" t="s">
        <v>10120</v>
      </c>
      <c r="J13" s="186" t="s">
        <v>4957</v>
      </c>
      <c r="K13" t="s">
        <v>3673</v>
      </c>
      <c r="L13">
        <v>5</v>
      </c>
      <c r="M13">
        <v>0.09</v>
      </c>
      <c r="N13">
        <v>8.6822393793578E-3</v>
      </c>
      <c r="O13" s="6" t="s">
        <v>125</v>
      </c>
      <c r="P13" s="186" t="s">
        <v>4427</v>
      </c>
      <c r="Q13" s="184">
        <v>2</v>
      </c>
      <c r="R13" s="153" t="s">
        <v>4568</v>
      </c>
      <c r="S13" s="184" t="s">
        <v>4515</v>
      </c>
      <c r="T13" s="184" t="s">
        <v>4545</v>
      </c>
      <c r="U13" s="184" t="s">
        <v>4532</v>
      </c>
      <c r="V13" s="184" t="s">
        <v>4442</v>
      </c>
      <c r="W13" s="184"/>
      <c r="Y13" s="9">
        <v>0.79</v>
      </c>
      <c r="Z13" s="9">
        <v>0</v>
      </c>
      <c r="AA13" s="9">
        <v>-150.48913720634701</v>
      </c>
      <c r="AB13" s="9" t="s">
        <v>10</v>
      </c>
      <c r="AC13" s="9" t="s">
        <v>3727</v>
      </c>
      <c r="AD13" s="72" t="s">
        <v>5196</v>
      </c>
      <c r="AE13" s="72" t="s">
        <v>5198</v>
      </c>
      <c r="AF13" s="9" t="s">
        <v>10120</v>
      </c>
      <c r="AG13" s="9"/>
      <c r="AH13" s="168" t="s">
        <v>4970</v>
      </c>
      <c r="AI13" s="9" t="s">
        <v>3673</v>
      </c>
      <c r="AJ13" s="9">
        <v>7</v>
      </c>
      <c r="AK13" s="9">
        <v>0.79</v>
      </c>
      <c r="AL13" s="10" t="s">
        <v>3728</v>
      </c>
      <c r="AM13" s="10" t="s">
        <v>3729</v>
      </c>
      <c r="AN13" s="154"/>
      <c r="AO13" s="154"/>
      <c r="AP13" s="159" t="s">
        <v>4552</v>
      </c>
      <c r="AQ13" s="184" t="s">
        <v>4439</v>
      </c>
      <c r="AR13" s="184" t="s">
        <v>4448</v>
      </c>
      <c r="AS13" s="184" t="s">
        <v>4439</v>
      </c>
      <c r="AT13" s="184" t="s">
        <v>4448</v>
      </c>
      <c r="AU13" s="184"/>
      <c r="AX13">
        <v>0.56000000000000005</v>
      </c>
      <c r="AY13">
        <v>0</v>
      </c>
      <c r="AZ13">
        <v>-57.934975308348001</v>
      </c>
      <c r="BA13" t="s">
        <v>13</v>
      </c>
      <c r="BB13" t="s">
        <v>3706</v>
      </c>
      <c r="BC13" s="7" t="s">
        <v>10120</v>
      </c>
      <c r="BD13" s="7" t="s">
        <v>10120</v>
      </c>
      <c r="BE13" t="s">
        <v>10120</v>
      </c>
      <c r="BF13" t="s">
        <v>3673</v>
      </c>
      <c r="BG13">
        <v>7</v>
      </c>
      <c r="BH13">
        <v>0.56000000000000005</v>
      </c>
      <c r="BI13" s="6" t="s">
        <v>1557</v>
      </c>
      <c r="BJ13" s="6" t="s">
        <v>1558</v>
      </c>
      <c r="BK13" s="7"/>
    </row>
    <row r="14" spans="1:70">
      <c r="A14">
        <v>7.0000000000000007E-2</v>
      </c>
      <c r="B14">
        <v>0</v>
      </c>
      <c r="C14">
        <v>-40.072787012290398</v>
      </c>
      <c r="D14" t="s">
        <v>13</v>
      </c>
      <c r="E14" t="s">
        <v>3701</v>
      </c>
      <c r="F14" s="7" t="s">
        <v>5197</v>
      </c>
      <c r="G14" s="7" t="s">
        <v>10365</v>
      </c>
      <c r="H14" t="s">
        <v>10120</v>
      </c>
      <c r="J14" s="159"/>
      <c r="K14" t="s">
        <v>3673</v>
      </c>
      <c r="L14">
        <v>6</v>
      </c>
      <c r="M14">
        <v>7.0000000000000007E-2</v>
      </c>
      <c r="N14">
        <v>6.3652686117132004E-3</v>
      </c>
      <c r="O14" s="6" t="s">
        <v>338</v>
      </c>
      <c r="P14" s="159"/>
      <c r="Q14" s="154"/>
      <c r="R14" s="154"/>
      <c r="S14" s="154"/>
      <c r="T14" s="154"/>
      <c r="U14" s="154"/>
      <c r="V14" s="154"/>
      <c r="W14" s="154"/>
      <c r="Y14" s="9">
        <v>0.34</v>
      </c>
      <c r="Z14" s="9">
        <v>0</v>
      </c>
      <c r="AA14" s="9">
        <v>-716.42180217053999</v>
      </c>
      <c r="AB14" s="9" t="s">
        <v>14</v>
      </c>
      <c r="AC14" s="9" t="s">
        <v>3727</v>
      </c>
      <c r="AD14" s="72" t="s">
        <v>5196</v>
      </c>
      <c r="AE14" s="72" t="s">
        <v>5198</v>
      </c>
      <c r="AF14" s="9" t="s">
        <v>10120</v>
      </c>
      <c r="AG14" s="9"/>
      <c r="AH14" s="168"/>
      <c r="AI14" s="9" t="s">
        <v>3673</v>
      </c>
      <c r="AJ14" s="9">
        <v>16</v>
      </c>
      <c r="AK14" s="9">
        <v>0.34</v>
      </c>
      <c r="AL14" s="10" t="s">
        <v>294</v>
      </c>
      <c r="AM14" s="10" t="s">
        <v>295</v>
      </c>
      <c r="AN14" s="154"/>
      <c r="AO14" s="154"/>
      <c r="AP14" s="159"/>
      <c r="AQ14" s="154"/>
      <c r="AR14" s="154"/>
      <c r="AS14" s="154"/>
      <c r="AT14" s="154"/>
      <c r="AU14" s="154"/>
      <c r="AX14">
        <v>0.53</v>
      </c>
      <c r="AY14">
        <v>0</v>
      </c>
      <c r="AZ14">
        <v>-707.22426182424101</v>
      </c>
      <c r="BA14" t="s">
        <v>14</v>
      </c>
      <c r="BB14" t="s">
        <v>3706</v>
      </c>
      <c r="BC14" s="7" t="s">
        <v>10120</v>
      </c>
      <c r="BD14" s="7" t="s">
        <v>10120</v>
      </c>
      <c r="BE14" t="s">
        <v>10120</v>
      </c>
      <c r="BF14" t="s">
        <v>3673</v>
      </c>
      <c r="BG14">
        <v>16</v>
      </c>
      <c r="BH14">
        <v>0.53</v>
      </c>
      <c r="BI14" s="6" t="s">
        <v>202</v>
      </c>
      <c r="BJ14" s="6" t="s">
        <v>203</v>
      </c>
      <c r="BK14" s="7"/>
    </row>
    <row r="15" spans="1:70">
      <c r="A15">
        <v>0.28000000000000003</v>
      </c>
      <c r="B15">
        <v>0</v>
      </c>
      <c r="C15">
        <v>-733.17569128035302</v>
      </c>
      <c r="D15" t="s">
        <v>14</v>
      </c>
      <c r="E15" t="s">
        <v>3701</v>
      </c>
      <c r="F15" s="7" t="s">
        <v>5197</v>
      </c>
      <c r="G15" s="7" t="s">
        <v>10365</v>
      </c>
      <c r="H15" t="s">
        <v>10120</v>
      </c>
      <c r="J15" s="159"/>
      <c r="K15" t="s">
        <v>3673</v>
      </c>
      <c r="L15">
        <v>16</v>
      </c>
      <c r="M15">
        <v>0.28000000000000003</v>
      </c>
      <c r="N15" s="6" t="s">
        <v>280</v>
      </c>
      <c r="O15" s="6" t="s">
        <v>281</v>
      </c>
      <c r="P15" s="159"/>
      <c r="Q15" s="154"/>
      <c r="R15" s="154"/>
      <c r="S15" s="154"/>
      <c r="T15" s="154"/>
      <c r="U15" s="154"/>
      <c r="V15" s="154"/>
      <c r="W15" s="154"/>
      <c r="Y15">
        <v>0.48</v>
      </c>
      <c r="Z15">
        <v>0</v>
      </c>
      <c r="AA15">
        <v>-67.522341183846393</v>
      </c>
      <c r="AB15" t="s">
        <v>10</v>
      </c>
      <c r="AC15" t="s">
        <v>3760</v>
      </c>
      <c r="AD15" s="7" t="s">
        <v>5195</v>
      </c>
      <c r="AE15" s="7" t="s">
        <v>5197</v>
      </c>
      <c r="AF15" t="s">
        <v>10120</v>
      </c>
      <c r="AH15" s="159" t="s">
        <v>4971</v>
      </c>
      <c r="AI15" t="s">
        <v>3673</v>
      </c>
      <c r="AJ15">
        <v>5</v>
      </c>
      <c r="AK15">
        <v>0.48</v>
      </c>
      <c r="AL15" s="6" t="s">
        <v>728</v>
      </c>
      <c r="AM15">
        <v>0.81811692991273999</v>
      </c>
      <c r="AN15" s="154"/>
      <c r="AO15" s="154"/>
      <c r="AP15" s="154" t="s">
        <v>4568</v>
      </c>
      <c r="AQ15" s="184" t="s">
        <v>4448</v>
      </c>
      <c r="AR15" s="184" t="s">
        <v>4448</v>
      </c>
      <c r="AS15" s="184" t="s">
        <v>4448</v>
      </c>
      <c r="AT15" s="184" t="s">
        <v>4448</v>
      </c>
      <c r="AU15" s="184"/>
      <c r="AX15">
        <v>0</v>
      </c>
      <c r="AY15">
        <v>0</v>
      </c>
      <c r="AZ15">
        <v>-1.9799161631397799</v>
      </c>
      <c r="BA15" t="s">
        <v>10</v>
      </c>
      <c r="BB15" t="s">
        <v>3716</v>
      </c>
      <c r="BC15" s="7" t="s">
        <v>5198</v>
      </c>
      <c r="BD15" s="7" t="s">
        <v>5196</v>
      </c>
      <c r="BE15" t="s">
        <v>10120</v>
      </c>
      <c r="BF15" t="s">
        <v>3673</v>
      </c>
      <c r="BG15">
        <v>7</v>
      </c>
      <c r="BH15">
        <v>0</v>
      </c>
      <c r="BI15">
        <v>0</v>
      </c>
      <c r="BJ15" s="6" t="s">
        <v>214</v>
      </c>
      <c r="BK15" s="7" t="s">
        <v>4424</v>
      </c>
    </row>
    <row r="16" spans="1:70" ht="16" customHeight="1">
      <c r="A16" s="9">
        <v>0.01</v>
      </c>
      <c r="B16" s="9">
        <v>0</v>
      </c>
      <c r="C16" s="9">
        <v>-82.313365211420205</v>
      </c>
      <c r="D16" s="9" t="s">
        <v>10</v>
      </c>
      <c r="E16" s="9" t="s">
        <v>3704</v>
      </c>
      <c r="F16" s="72" t="s">
        <v>5196</v>
      </c>
      <c r="G16" s="72" t="s">
        <v>5198</v>
      </c>
      <c r="H16" s="9" t="s">
        <v>10309</v>
      </c>
      <c r="I16" s="9"/>
      <c r="J16" s="168" t="s">
        <v>4958</v>
      </c>
      <c r="K16" s="9" t="s">
        <v>3673</v>
      </c>
      <c r="L16" s="9">
        <v>5</v>
      </c>
      <c r="M16" s="9">
        <v>0.01</v>
      </c>
      <c r="N16" s="10" t="s">
        <v>758</v>
      </c>
      <c r="O16" s="10" t="s">
        <v>759</v>
      </c>
      <c r="P16" s="159"/>
      <c r="Q16" s="154"/>
      <c r="R16" s="159" t="s">
        <v>4537</v>
      </c>
      <c r="S16" s="184" t="s">
        <v>4448</v>
      </c>
      <c r="T16" s="184" t="s">
        <v>4448</v>
      </c>
      <c r="U16" s="184" t="s">
        <v>4448</v>
      </c>
      <c r="V16" s="184" t="s">
        <v>4448</v>
      </c>
      <c r="W16" s="184"/>
      <c r="Y16">
        <v>0.11</v>
      </c>
      <c r="Z16">
        <v>0</v>
      </c>
      <c r="AA16">
        <v>-529.60044241805394</v>
      </c>
      <c r="AB16" t="s">
        <v>14</v>
      </c>
      <c r="AC16" t="s">
        <v>3760</v>
      </c>
      <c r="AD16" s="7" t="s">
        <v>5195</v>
      </c>
      <c r="AE16" s="7" t="s">
        <v>5197</v>
      </c>
      <c r="AF16" t="s">
        <v>10120</v>
      </c>
      <c r="AH16" s="159"/>
      <c r="AI16" t="s">
        <v>3673</v>
      </c>
      <c r="AJ16">
        <v>16</v>
      </c>
      <c r="AK16">
        <v>0.11</v>
      </c>
      <c r="AL16" s="6" t="s">
        <v>695</v>
      </c>
      <c r="AM16" s="6" t="s">
        <v>696</v>
      </c>
      <c r="AN16" s="154"/>
      <c r="AO16" s="154"/>
      <c r="AP16" s="154"/>
      <c r="AQ16" s="154"/>
      <c r="AR16" s="154"/>
      <c r="AS16" s="154"/>
      <c r="AT16" s="154"/>
      <c r="AU16" s="154"/>
      <c r="AX16">
        <v>0</v>
      </c>
      <c r="AY16">
        <v>0</v>
      </c>
      <c r="AZ16">
        <v>-22.3248009011112</v>
      </c>
      <c r="BA16" t="s">
        <v>13</v>
      </c>
      <c r="BB16" t="s">
        <v>3716</v>
      </c>
      <c r="BC16" s="7" t="s">
        <v>5198</v>
      </c>
      <c r="BD16" s="7" t="s">
        <v>5196</v>
      </c>
      <c r="BE16" t="s">
        <v>10120</v>
      </c>
      <c r="BF16" t="s">
        <v>3673</v>
      </c>
      <c r="BG16">
        <v>7</v>
      </c>
      <c r="BH16">
        <v>0</v>
      </c>
      <c r="BI16">
        <v>0</v>
      </c>
      <c r="BJ16" s="6" t="s">
        <v>214</v>
      </c>
      <c r="BK16" s="7"/>
    </row>
    <row r="17" spans="1:63">
      <c r="A17" s="9">
        <v>0</v>
      </c>
      <c r="B17" s="9">
        <v>0</v>
      </c>
      <c r="C17" s="9">
        <v>-9.6598304944652593</v>
      </c>
      <c r="D17" s="9" t="s">
        <v>13</v>
      </c>
      <c r="E17" s="9" t="s">
        <v>3704</v>
      </c>
      <c r="F17" s="72" t="s">
        <v>5196</v>
      </c>
      <c r="G17" s="72" t="s">
        <v>5198</v>
      </c>
      <c r="H17" s="9" t="s">
        <v>10309</v>
      </c>
      <c r="I17" s="9"/>
      <c r="J17" s="168"/>
      <c r="K17" s="9" t="s">
        <v>3673</v>
      </c>
      <c r="L17" s="9">
        <v>6</v>
      </c>
      <c r="M17" s="9">
        <v>0</v>
      </c>
      <c r="N17" s="9">
        <v>0</v>
      </c>
      <c r="O17" s="10" t="s">
        <v>109</v>
      </c>
      <c r="P17" s="159"/>
      <c r="Q17" s="154"/>
      <c r="R17" s="159"/>
      <c r="S17" s="154"/>
      <c r="T17" s="154"/>
      <c r="U17" s="154"/>
      <c r="V17" s="154"/>
      <c r="W17" s="154"/>
      <c r="Y17">
        <v>0.34</v>
      </c>
      <c r="Z17">
        <v>0</v>
      </c>
      <c r="AA17">
        <v>-37.414043707043703</v>
      </c>
      <c r="AB17" t="s">
        <v>10</v>
      </c>
      <c r="AC17" t="s">
        <v>3764</v>
      </c>
      <c r="AD17" s="7" t="s">
        <v>5196</v>
      </c>
      <c r="AE17" s="7" t="s">
        <v>5198</v>
      </c>
      <c r="AF17" t="s">
        <v>10120</v>
      </c>
      <c r="AH17" s="159" t="s">
        <v>4972</v>
      </c>
      <c r="AI17" t="s">
        <v>3673</v>
      </c>
      <c r="AJ17">
        <v>5</v>
      </c>
      <c r="AK17">
        <v>0.34</v>
      </c>
      <c r="AL17">
        <v>8.96257980918721E-2</v>
      </c>
      <c r="AM17" s="6" t="s">
        <v>246</v>
      </c>
      <c r="AN17" s="154"/>
      <c r="AO17" s="154"/>
      <c r="AP17" s="154" t="s">
        <v>4568</v>
      </c>
      <c r="AQ17" s="184" t="s">
        <v>4448</v>
      </c>
      <c r="AR17" s="184" t="s">
        <v>4448</v>
      </c>
      <c r="AS17" s="184" t="s">
        <v>4448</v>
      </c>
      <c r="AT17" s="184" t="s">
        <v>4448</v>
      </c>
      <c r="AU17" s="184"/>
      <c r="AX17">
        <v>0.04</v>
      </c>
      <c r="AY17">
        <v>0</v>
      </c>
      <c r="AZ17">
        <v>-341.416072869517</v>
      </c>
      <c r="BA17" t="s">
        <v>14</v>
      </c>
      <c r="BB17" t="s">
        <v>3716</v>
      </c>
      <c r="BC17" s="7" t="s">
        <v>5198</v>
      </c>
      <c r="BD17" s="7" t="s">
        <v>5196</v>
      </c>
      <c r="BE17" t="s">
        <v>10120</v>
      </c>
      <c r="BF17" t="s">
        <v>3673</v>
      </c>
      <c r="BG17">
        <v>16</v>
      </c>
      <c r="BH17">
        <v>0.04</v>
      </c>
      <c r="BI17">
        <v>5.09931620646296E-3</v>
      </c>
      <c r="BJ17" s="6" t="s">
        <v>165</v>
      </c>
      <c r="BK17" s="7"/>
    </row>
    <row r="18" spans="1:63">
      <c r="A18" s="9">
        <v>0.44</v>
      </c>
      <c r="B18" s="9">
        <v>0</v>
      </c>
      <c r="C18" s="9">
        <v>-848.88945950100799</v>
      </c>
      <c r="D18" s="9" t="s">
        <v>14</v>
      </c>
      <c r="E18" s="9" t="s">
        <v>3704</v>
      </c>
      <c r="F18" s="72" t="s">
        <v>5196</v>
      </c>
      <c r="G18" s="72" t="s">
        <v>5198</v>
      </c>
      <c r="H18" s="9" t="s">
        <v>10309</v>
      </c>
      <c r="I18" s="9"/>
      <c r="J18" s="202"/>
      <c r="K18" s="9" t="s">
        <v>3673</v>
      </c>
      <c r="L18" s="9">
        <v>16</v>
      </c>
      <c r="M18" s="9">
        <v>0.44</v>
      </c>
      <c r="N18" s="10" t="s">
        <v>414</v>
      </c>
      <c r="O18" s="10" t="s">
        <v>415</v>
      </c>
      <c r="P18" s="159"/>
      <c r="Q18" s="154"/>
      <c r="R18" s="159"/>
      <c r="S18" s="154"/>
      <c r="T18" s="154"/>
      <c r="U18" s="154"/>
      <c r="V18" s="154"/>
      <c r="W18" s="154"/>
      <c r="Y18">
        <v>0.11</v>
      </c>
      <c r="Z18">
        <v>0</v>
      </c>
      <c r="AA18">
        <v>-318.059852185941</v>
      </c>
      <c r="AB18" t="s">
        <v>14</v>
      </c>
      <c r="AC18" t="s">
        <v>3764</v>
      </c>
      <c r="AD18" s="7" t="s">
        <v>5196</v>
      </c>
      <c r="AE18" s="7" t="s">
        <v>5198</v>
      </c>
      <c r="AF18" t="s">
        <v>10120</v>
      </c>
      <c r="AH18" s="205"/>
      <c r="AI18" t="s">
        <v>3673</v>
      </c>
      <c r="AJ18">
        <v>16</v>
      </c>
      <c r="AK18">
        <v>0.11</v>
      </c>
      <c r="AL18" s="6" t="s">
        <v>695</v>
      </c>
      <c r="AM18" s="6" t="s">
        <v>696</v>
      </c>
      <c r="AN18" s="154"/>
      <c r="AO18" s="154"/>
      <c r="AP18" s="154"/>
      <c r="AQ18" s="154"/>
      <c r="AR18" s="154"/>
      <c r="AS18" s="154"/>
      <c r="AT18" s="154"/>
      <c r="AU18" s="154"/>
      <c r="AX18">
        <v>0.4</v>
      </c>
      <c r="AY18">
        <v>0</v>
      </c>
      <c r="AZ18">
        <v>-108.159262586689</v>
      </c>
      <c r="BA18" t="s">
        <v>10</v>
      </c>
      <c r="BB18" t="s">
        <v>3720</v>
      </c>
      <c r="BC18" s="7" t="s">
        <v>5195</v>
      </c>
      <c r="BD18" s="7" t="s">
        <v>5197</v>
      </c>
      <c r="BE18" t="s">
        <v>10120</v>
      </c>
      <c r="BF18" t="s">
        <v>3673</v>
      </c>
      <c r="BG18">
        <v>5</v>
      </c>
      <c r="BH18">
        <v>0.4</v>
      </c>
      <c r="BI18" s="6" t="s">
        <v>802</v>
      </c>
      <c r="BJ18">
        <v>0.76927571872398703</v>
      </c>
      <c r="BK18" s="7" t="s">
        <v>4424</v>
      </c>
    </row>
    <row r="19" spans="1:63" ht="16" customHeight="1">
      <c r="A19" s="8"/>
      <c r="B19" s="8"/>
      <c r="C19" s="8"/>
      <c r="D19" s="8"/>
      <c r="E19" s="8"/>
      <c r="F19" s="70"/>
      <c r="G19" s="70"/>
      <c r="H19" s="8"/>
      <c r="I19" s="8"/>
      <c r="J19" s="5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Y19" s="8"/>
      <c r="Z19" s="8"/>
      <c r="AA19" s="8"/>
      <c r="AB19" s="8"/>
      <c r="AC19" s="8"/>
      <c r="AD19" s="70"/>
      <c r="AE19" s="70"/>
      <c r="AF19" s="8"/>
      <c r="AG19" s="8"/>
      <c r="AH19" s="57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W19" s="6"/>
      <c r="AX19" s="6" t="s">
        <v>773</v>
      </c>
      <c r="AY19">
        <v>0</v>
      </c>
      <c r="AZ19">
        <v>-490.62604356580903</v>
      </c>
      <c r="BA19" t="s">
        <v>14</v>
      </c>
      <c r="BB19" t="s">
        <v>3720</v>
      </c>
      <c r="BC19" s="7" t="s">
        <v>5195</v>
      </c>
      <c r="BD19" s="7" t="s">
        <v>5197</v>
      </c>
      <c r="BE19" t="s">
        <v>10120</v>
      </c>
      <c r="BF19" t="s">
        <v>3673</v>
      </c>
      <c r="BG19">
        <v>16</v>
      </c>
      <c r="BH19" s="6" t="s">
        <v>773</v>
      </c>
      <c r="BI19">
        <v>0.16717058820748501</v>
      </c>
      <c r="BJ19">
        <v>0.59091171595284597</v>
      </c>
      <c r="BK19" s="7"/>
    </row>
    <row r="20" spans="1:63">
      <c r="A20" s="9">
        <v>0.12</v>
      </c>
      <c r="B20" s="9">
        <v>0</v>
      </c>
      <c r="C20" s="9">
        <v>-23.156413272614301</v>
      </c>
      <c r="D20" s="9" t="s">
        <v>13</v>
      </c>
      <c r="E20" s="9" t="s">
        <v>3675</v>
      </c>
      <c r="F20" s="72" t="s">
        <v>5195</v>
      </c>
      <c r="G20" s="72" t="s">
        <v>5197</v>
      </c>
      <c r="H20" s="9" t="s">
        <v>10120</v>
      </c>
      <c r="I20" s="9"/>
      <c r="J20" s="200" t="s">
        <v>4959</v>
      </c>
      <c r="K20" s="9" t="s">
        <v>3673</v>
      </c>
      <c r="L20" s="9">
        <v>6</v>
      </c>
      <c r="M20" s="9">
        <v>0.12</v>
      </c>
      <c r="N20" s="10" t="s">
        <v>853</v>
      </c>
      <c r="O20" s="9">
        <v>0.51976332044676599</v>
      </c>
      <c r="P20" s="184" t="s">
        <v>4426</v>
      </c>
      <c r="Q20" s="184">
        <v>8</v>
      </c>
      <c r="R20" s="159" t="s">
        <v>4537</v>
      </c>
      <c r="S20" s="184" t="s">
        <v>4482</v>
      </c>
      <c r="T20" s="184" t="s">
        <v>4444</v>
      </c>
      <c r="U20" s="184" t="s">
        <v>4530</v>
      </c>
      <c r="V20" s="184" t="s">
        <v>4560</v>
      </c>
      <c r="W20" s="184"/>
      <c r="Y20">
        <v>0.46</v>
      </c>
      <c r="Z20">
        <v>0</v>
      </c>
      <c r="AA20">
        <v>-72.271299375511703</v>
      </c>
      <c r="AB20" t="s">
        <v>13</v>
      </c>
      <c r="AC20" t="s">
        <v>3683</v>
      </c>
      <c r="AD20" s="7" t="s">
        <v>5198</v>
      </c>
      <c r="AE20" s="7" t="s">
        <v>5196</v>
      </c>
      <c r="AF20" t="s">
        <v>10120</v>
      </c>
      <c r="AH20" s="159" t="s">
        <v>4974</v>
      </c>
      <c r="AI20" t="s">
        <v>3673</v>
      </c>
      <c r="AJ20">
        <v>6</v>
      </c>
      <c r="AK20">
        <v>0.46</v>
      </c>
      <c r="AL20" s="6" t="s">
        <v>3684</v>
      </c>
      <c r="AM20" s="6" t="s">
        <v>3685</v>
      </c>
      <c r="AN20" s="210" t="s">
        <v>4422</v>
      </c>
      <c r="AO20" s="184">
        <v>2</v>
      </c>
      <c r="AP20" s="154" t="s">
        <v>4568</v>
      </c>
      <c r="AQ20" s="184" t="s">
        <v>4528</v>
      </c>
      <c r="AR20" s="184" t="s">
        <v>4448</v>
      </c>
      <c r="AS20" s="184" t="s">
        <v>4474</v>
      </c>
      <c r="AT20" s="184" t="s">
        <v>4448</v>
      </c>
      <c r="AU20" s="184"/>
      <c r="AX20">
        <v>0.2</v>
      </c>
      <c r="AY20">
        <v>0</v>
      </c>
      <c r="AZ20">
        <v>-50.017804853568002</v>
      </c>
      <c r="BA20" t="s">
        <v>13</v>
      </c>
      <c r="BB20" t="s">
        <v>3730</v>
      </c>
      <c r="BC20" s="7" t="s">
        <v>5197</v>
      </c>
      <c r="BD20" s="7" t="s">
        <v>5198</v>
      </c>
      <c r="BE20" t="s">
        <v>10120</v>
      </c>
      <c r="BF20" t="s">
        <v>3673</v>
      </c>
      <c r="BG20">
        <v>7</v>
      </c>
      <c r="BH20">
        <v>0.2</v>
      </c>
      <c r="BI20" s="6" t="s">
        <v>1600</v>
      </c>
      <c r="BJ20" s="6" t="s">
        <v>1601</v>
      </c>
      <c r="BK20" s="7" t="s">
        <v>4424</v>
      </c>
    </row>
    <row r="21" spans="1:63">
      <c r="A21" s="9">
        <v>0.66</v>
      </c>
      <c r="B21" s="9">
        <v>0</v>
      </c>
      <c r="C21" s="9">
        <v>-520.55848166323699</v>
      </c>
      <c r="D21" s="9" t="s">
        <v>14</v>
      </c>
      <c r="E21" s="9" t="s">
        <v>3675</v>
      </c>
      <c r="F21" s="72" t="s">
        <v>5195</v>
      </c>
      <c r="G21" s="72" t="s">
        <v>5197</v>
      </c>
      <c r="H21" s="9" t="s">
        <v>10120</v>
      </c>
      <c r="I21" s="9"/>
      <c r="J21" s="168"/>
      <c r="K21" s="9" t="s">
        <v>3673</v>
      </c>
      <c r="L21" s="9">
        <v>16</v>
      </c>
      <c r="M21" s="9">
        <v>0.66</v>
      </c>
      <c r="N21" s="10" t="s">
        <v>486</v>
      </c>
      <c r="O21" s="10" t="s">
        <v>487</v>
      </c>
      <c r="P21" s="154"/>
      <c r="Q21" s="154"/>
      <c r="R21" s="159"/>
      <c r="S21" s="154"/>
      <c r="T21" s="154"/>
      <c r="U21" s="154"/>
      <c r="V21" s="154"/>
      <c r="W21" s="154"/>
      <c r="Y21">
        <v>0.14000000000000001</v>
      </c>
      <c r="Z21">
        <v>0</v>
      </c>
      <c r="AA21">
        <v>-414.56719194239901</v>
      </c>
      <c r="AB21" t="s">
        <v>14</v>
      </c>
      <c r="AC21" t="s">
        <v>3683</v>
      </c>
      <c r="AD21" s="7" t="s">
        <v>5198</v>
      </c>
      <c r="AE21" s="7" t="s">
        <v>5196</v>
      </c>
      <c r="AF21" t="s">
        <v>10120</v>
      </c>
      <c r="AH21" s="159"/>
      <c r="AI21" t="s">
        <v>3673</v>
      </c>
      <c r="AJ21">
        <v>16</v>
      </c>
      <c r="AK21">
        <v>0.14000000000000001</v>
      </c>
      <c r="AL21">
        <v>4.1864672574284501E-2</v>
      </c>
      <c r="AM21" s="6" t="s">
        <v>170</v>
      </c>
      <c r="AN21" s="194"/>
      <c r="AO21" s="154"/>
      <c r="AP21" s="154"/>
      <c r="AQ21" s="154"/>
      <c r="AR21" s="154"/>
      <c r="AS21" s="154"/>
      <c r="AT21" s="154"/>
      <c r="AU21" s="154"/>
      <c r="AX21">
        <v>0.26</v>
      </c>
      <c r="AY21">
        <v>0</v>
      </c>
      <c r="AZ21">
        <v>-856.01065859144296</v>
      </c>
      <c r="BA21" t="s">
        <v>14</v>
      </c>
      <c r="BB21" t="s">
        <v>3730</v>
      </c>
      <c r="BC21" s="7" t="s">
        <v>5197</v>
      </c>
      <c r="BD21" s="7" t="s">
        <v>5198</v>
      </c>
      <c r="BE21" t="s">
        <v>10120</v>
      </c>
      <c r="BF21" t="s">
        <v>3673</v>
      </c>
      <c r="BG21">
        <v>16</v>
      </c>
      <c r="BH21">
        <v>0.26</v>
      </c>
      <c r="BI21" s="6" t="s">
        <v>440</v>
      </c>
      <c r="BJ21">
        <v>0.50498332953799996</v>
      </c>
      <c r="BK21" s="7"/>
    </row>
    <row r="22" spans="1:63">
      <c r="A22" s="9">
        <v>0</v>
      </c>
      <c r="B22" s="9">
        <v>0</v>
      </c>
      <c r="C22" s="9">
        <v>-7.5994869481111502</v>
      </c>
      <c r="D22" s="9" t="s">
        <v>13</v>
      </c>
      <c r="E22" s="9" t="s">
        <v>3718</v>
      </c>
      <c r="F22" s="72" t="s">
        <v>5197</v>
      </c>
      <c r="G22" s="72" t="s">
        <v>10365</v>
      </c>
      <c r="H22" s="9" t="s">
        <v>10120</v>
      </c>
      <c r="I22" s="9"/>
      <c r="J22" s="168" t="s">
        <v>4960</v>
      </c>
      <c r="K22" s="9" t="s">
        <v>3673</v>
      </c>
      <c r="L22" s="9">
        <v>5</v>
      </c>
      <c r="M22" s="9">
        <v>0</v>
      </c>
      <c r="N22" s="10" t="s">
        <v>126</v>
      </c>
      <c r="O22" s="10" t="s">
        <v>127</v>
      </c>
      <c r="P22" s="154"/>
      <c r="Q22" s="154"/>
      <c r="R22" s="159" t="s">
        <v>4537</v>
      </c>
      <c r="S22" s="184" t="s">
        <v>4444</v>
      </c>
      <c r="T22" s="184" t="s">
        <v>4448</v>
      </c>
      <c r="U22" s="184" t="s">
        <v>4444</v>
      </c>
      <c r="V22" s="184" t="s">
        <v>4509</v>
      </c>
      <c r="W22" s="184"/>
      <c r="Y22">
        <v>0.56000000000000005</v>
      </c>
      <c r="Z22">
        <v>0</v>
      </c>
      <c r="AA22">
        <v>-48.245701723329503</v>
      </c>
      <c r="AB22" t="s">
        <v>13</v>
      </c>
      <c r="AC22" t="s">
        <v>3709</v>
      </c>
      <c r="AD22" s="7" t="s">
        <v>5197</v>
      </c>
      <c r="AE22" s="7" t="s">
        <v>5195</v>
      </c>
      <c r="AF22" t="s">
        <v>10120</v>
      </c>
      <c r="AH22" s="159" t="s">
        <v>4975</v>
      </c>
      <c r="AI22" t="s">
        <v>3673</v>
      </c>
      <c r="AJ22">
        <v>5</v>
      </c>
      <c r="AK22">
        <v>0.56000000000000005</v>
      </c>
      <c r="AL22" s="6" t="s">
        <v>783</v>
      </c>
      <c r="AM22" s="6" t="s">
        <v>784</v>
      </c>
      <c r="AN22" s="194"/>
      <c r="AO22" s="154"/>
      <c r="AP22" s="154" t="s">
        <v>4568</v>
      </c>
      <c r="AQ22" s="184" t="s">
        <v>4448</v>
      </c>
      <c r="AR22" s="184" t="s">
        <v>4448</v>
      </c>
      <c r="AS22" s="184" t="s">
        <v>4448</v>
      </c>
      <c r="AT22" s="184" t="s">
        <v>4448</v>
      </c>
      <c r="AU22" s="184"/>
      <c r="AX22">
        <v>0.59</v>
      </c>
      <c r="AY22">
        <v>0</v>
      </c>
      <c r="AZ22">
        <v>-98.931666278535403</v>
      </c>
      <c r="BA22" t="s">
        <v>10</v>
      </c>
      <c r="BB22" t="s">
        <v>3758</v>
      </c>
      <c r="BC22" s="7" t="s">
        <v>5195</v>
      </c>
      <c r="BD22" s="7" t="s">
        <v>5198</v>
      </c>
      <c r="BE22" t="s">
        <v>10120</v>
      </c>
      <c r="BF22" t="s">
        <v>3673</v>
      </c>
      <c r="BG22">
        <v>6</v>
      </c>
      <c r="BH22">
        <v>0.59</v>
      </c>
      <c r="BI22" s="6" t="s">
        <v>1721</v>
      </c>
      <c r="BJ22" s="6" t="s">
        <v>1722</v>
      </c>
      <c r="BK22" s="7" t="s">
        <v>4424</v>
      </c>
    </row>
    <row r="23" spans="1:63">
      <c r="A23" s="9">
        <v>0.6</v>
      </c>
      <c r="B23" s="9">
        <v>0</v>
      </c>
      <c r="C23" s="9">
        <v>-664.57513524891999</v>
      </c>
      <c r="D23" s="9" t="s">
        <v>14</v>
      </c>
      <c r="E23" s="9" t="s">
        <v>3718</v>
      </c>
      <c r="F23" s="72" t="s">
        <v>5197</v>
      </c>
      <c r="G23" s="72" t="s">
        <v>10365</v>
      </c>
      <c r="H23" s="9" t="s">
        <v>10120</v>
      </c>
      <c r="I23" s="9"/>
      <c r="J23" s="168"/>
      <c r="K23" s="9" t="s">
        <v>3673</v>
      </c>
      <c r="L23" s="9">
        <v>16</v>
      </c>
      <c r="M23" s="9">
        <v>0.6</v>
      </c>
      <c r="N23" s="10" t="s">
        <v>143</v>
      </c>
      <c r="O23" s="10" t="s">
        <v>144</v>
      </c>
      <c r="P23" s="154"/>
      <c r="Q23" s="154"/>
      <c r="R23" s="159"/>
      <c r="S23" s="154"/>
      <c r="T23" s="154"/>
      <c r="U23" s="154"/>
      <c r="V23" s="154"/>
      <c r="W23" s="154"/>
      <c r="Y23" s="6" t="s">
        <v>236</v>
      </c>
      <c r="Z23">
        <v>0</v>
      </c>
      <c r="AA23">
        <v>-643.68250774229602</v>
      </c>
      <c r="AB23" t="s">
        <v>14</v>
      </c>
      <c r="AC23" t="s">
        <v>3709</v>
      </c>
      <c r="AD23" s="7" t="s">
        <v>5197</v>
      </c>
      <c r="AE23" s="7" t="s">
        <v>5195</v>
      </c>
      <c r="AF23" t="s">
        <v>10120</v>
      </c>
      <c r="AH23" s="205"/>
      <c r="AI23" t="s">
        <v>3673</v>
      </c>
      <c r="AJ23">
        <v>16</v>
      </c>
      <c r="AK23" s="6" t="s">
        <v>236</v>
      </c>
      <c r="AL23" s="6" t="s">
        <v>237</v>
      </c>
      <c r="AM23">
        <v>0.64453599400862305</v>
      </c>
      <c r="AN23" s="211"/>
      <c r="AO23" s="191"/>
      <c r="AP23" s="154"/>
      <c r="AQ23" s="154"/>
      <c r="AR23" s="154"/>
      <c r="AS23" s="154"/>
      <c r="AT23" s="154"/>
      <c r="AU23" s="154"/>
      <c r="AX23">
        <v>0.52</v>
      </c>
      <c r="AY23">
        <v>0</v>
      </c>
      <c r="AZ23">
        <v>-740.69402343358399</v>
      </c>
      <c r="BA23" t="s">
        <v>14</v>
      </c>
      <c r="BB23" t="s">
        <v>3758</v>
      </c>
      <c r="BC23" s="7" t="s">
        <v>5195</v>
      </c>
      <c r="BD23" s="7" t="s">
        <v>5198</v>
      </c>
      <c r="BE23" t="s">
        <v>10120</v>
      </c>
      <c r="BF23" t="s">
        <v>3673</v>
      </c>
      <c r="BG23">
        <v>16</v>
      </c>
      <c r="BH23">
        <v>0.52</v>
      </c>
      <c r="BI23" s="6" t="s">
        <v>405</v>
      </c>
      <c r="BJ23" s="6" t="s">
        <v>406</v>
      </c>
      <c r="BK23" s="7"/>
    </row>
    <row r="24" spans="1:63">
      <c r="A24" s="9">
        <v>0.2</v>
      </c>
      <c r="B24" s="9">
        <v>0</v>
      </c>
      <c r="C24" s="9">
        <v>-33.532787551995902</v>
      </c>
      <c r="D24" s="9" t="s">
        <v>13</v>
      </c>
      <c r="E24" s="9" t="s">
        <v>3745</v>
      </c>
      <c r="F24" s="72" t="s">
        <v>5195</v>
      </c>
      <c r="G24" s="72" t="s">
        <v>5197</v>
      </c>
      <c r="H24" s="9" t="s">
        <v>10310</v>
      </c>
      <c r="I24" s="9"/>
      <c r="J24" s="168" t="s">
        <v>4961</v>
      </c>
      <c r="K24" s="9" t="s">
        <v>3673</v>
      </c>
      <c r="L24" s="9">
        <v>6</v>
      </c>
      <c r="M24" s="9">
        <v>0.2</v>
      </c>
      <c r="N24" s="9">
        <v>4.1118469700720001E-2</v>
      </c>
      <c r="O24" s="10" t="s">
        <v>2653</v>
      </c>
      <c r="P24" s="154"/>
      <c r="Q24" s="154"/>
      <c r="R24" s="159" t="s">
        <v>4537</v>
      </c>
      <c r="S24" s="184" t="s">
        <v>4448</v>
      </c>
      <c r="T24" s="184" t="s">
        <v>4448</v>
      </c>
      <c r="U24" s="184" t="s">
        <v>4448</v>
      </c>
      <c r="V24" s="184" t="s">
        <v>4448</v>
      </c>
      <c r="W24" s="184"/>
      <c r="Y24" s="8"/>
      <c r="Z24" s="8"/>
      <c r="AA24" s="8"/>
      <c r="AB24" s="8"/>
      <c r="AC24" s="8"/>
      <c r="AD24" s="70"/>
      <c r="AE24" s="70"/>
      <c r="AF24" s="8"/>
      <c r="AG24" s="8"/>
      <c r="AH24" s="57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X24">
        <v>0</v>
      </c>
      <c r="AY24">
        <v>0</v>
      </c>
      <c r="AZ24">
        <v>-42.029857136217501</v>
      </c>
      <c r="BA24" t="s">
        <v>10</v>
      </c>
      <c r="BB24" t="s">
        <v>3769</v>
      </c>
      <c r="BC24" s="7" t="s">
        <v>5196</v>
      </c>
      <c r="BD24" s="7" t="s">
        <v>5198</v>
      </c>
      <c r="BE24" t="s">
        <v>10312</v>
      </c>
      <c r="BF24" t="s">
        <v>3673</v>
      </c>
      <c r="BG24">
        <v>6</v>
      </c>
      <c r="BH24">
        <v>0</v>
      </c>
      <c r="BI24">
        <v>0</v>
      </c>
      <c r="BJ24" s="6" t="s">
        <v>109</v>
      </c>
      <c r="BK24" s="7" t="s">
        <v>4424</v>
      </c>
    </row>
    <row r="25" spans="1:63">
      <c r="A25" s="9">
        <v>0.78</v>
      </c>
      <c r="B25" s="9">
        <v>0</v>
      </c>
      <c r="C25" s="9">
        <v>-529.36209525586003</v>
      </c>
      <c r="D25" s="9" t="s">
        <v>14</v>
      </c>
      <c r="E25" s="9" t="s">
        <v>3745</v>
      </c>
      <c r="F25" s="72" t="s">
        <v>5195</v>
      </c>
      <c r="G25" s="72" t="s">
        <v>5197</v>
      </c>
      <c r="H25" s="9" t="s">
        <v>10310</v>
      </c>
      <c r="I25" s="9"/>
      <c r="J25" s="168"/>
      <c r="K25" s="9" t="s">
        <v>3673</v>
      </c>
      <c r="L25" s="9">
        <v>16</v>
      </c>
      <c r="M25" s="9">
        <v>0.78</v>
      </c>
      <c r="N25" s="10" t="s">
        <v>450</v>
      </c>
      <c r="O25" s="9">
        <v>0.91595245987187102</v>
      </c>
      <c r="P25" s="154"/>
      <c r="Q25" s="154"/>
      <c r="R25" s="159"/>
      <c r="S25" s="154"/>
      <c r="T25" s="154"/>
      <c r="U25" s="154"/>
      <c r="V25" s="154"/>
      <c r="W25" s="154"/>
      <c r="Y25">
        <v>0.89</v>
      </c>
      <c r="Z25">
        <v>0</v>
      </c>
      <c r="AA25">
        <v>-82.577208855270598</v>
      </c>
      <c r="AB25" t="s">
        <v>10</v>
      </c>
      <c r="AC25" t="s">
        <v>3722</v>
      </c>
      <c r="AD25" s="7" t="s">
        <v>5196</v>
      </c>
      <c r="AE25" s="7" t="s">
        <v>5198</v>
      </c>
      <c r="AF25" t="s">
        <v>10120</v>
      </c>
      <c r="AH25" s="186" t="s">
        <v>4976</v>
      </c>
      <c r="AI25" t="s">
        <v>3673</v>
      </c>
      <c r="AJ25">
        <v>6</v>
      </c>
      <c r="AK25">
        <v>0.89</v>
      </c>
      <c r="AL25" s="6" t="s">
        <v>1437</v>
      </c>
      <c r="AM25" s="6" t="s">
        <v>1438</v>
      </c>
      <c r="AN25" s="201" t="s">
        <v>4428</v>
      </c>
      <c r="AO25" s="153"/>
      <c r="AP25" s="153" t="s">
        <v>4568</v>
      </c>
      <c r="AQ25" s="153" t="s">
        <v>4439</v>
      </c>
      <c r="AR25" s="153" t="s">
        <v>4463</v>
      </c>
      <c r="AS25" s="153" t="s">
        <v>4439</v>
      </c>
      <c r="AT25" s="153" t="s">
        <v>4471</v>
      </c>
      <c r="AU25" s="153"/>
      <c r="AX25">
        <v>0</v>
      </c>
      <c r="AY25">
        <v>0</v>
      </c>
      <c r="AZ25">
        <v>-11.1591175192842</v>
      </c>
      <c r="BA25" t="s">
        <v>13</v>
      </c>
      <c r="BB25" t="s">
        <v>3769</v>
      </c>
      <c r="BC25" s="7" t="s">
        <v>5196</v>
      </c>
      <c r="BD25" s="7" t="s">
        <v>5198</v>
      </c>
      <c r="BE25" t="s">
        <v>10312</v>
      </c>
      <c r="BF25" t="s">
        <v>3673</v>
      </c>
      <c r="BG25">
        <v>5</v>
      </c>
      <c r="BH25">
        <v>0</v>
      </c>
      <c r="BI25" s="6" t="s">
        <v>126</v>
      </c>
      <c r="BJ25" s="6" t="s">
        <v>127</v>
      </c>
      <c r="BK25" s="7"/>
    </row>
    <row r="26" spans="1:63">
      <c r="A26">
        <v>0.18</v>
      </c>
      <c r="B26">
        <v>0</v>
      </c>
      <c r="C26">
        <v>-71.091244986199598</v>
      </c>
      <c r="D26" t="s">
        <v>13</v>
      </c>
      <c r="E26" t="s">
        <v>3754</v>
      </c>
      <c r="F26" s="7" t="s">
        <v>5197</v>
      </c>
      <c r="G26" s="7" t="s">
        <v>5195</v>
      </c>
      <c r="H26" t="s">
        <v>10120</v>
      </c>
      <c r="J26" s="159" t="s">
        <v>4962</v>
      </c>
      <c r="K26" t="s">
        <v>3673</v>
      </c>
      <c r="L26">
        <v>5</v>
      </c>
      <c r="M26">
        <v>0.18</v>
      </c>
      <c r="N26" s="6" t="s">
        <v>400</v>
      </c>
      <c r="O26" s="6" t="s">
        <v>401</v>
      </c>
      <c r="P26" s="154"/>
      <c r="Q26" s="154"/>
      <c r="R26" s="154" t="s">
        <v>4568</v>
      </c>
      <c r="S26" s="184" t="s">
        <v>4448</v>
      </c>
      <c r="T26" s="184" t="s">
        <v>4448</v>
      </c>
      <c r="U26" s="184" t="s">
        <v>4448</v>
      </c>
      <c r="V26" s="184" t="s">
        <v>4448</v>
      </c>
      <c r="W26" s="184"/>
      <c r="Y26" s="6" t="s">
        <v>290</v>
      </c>
      <c r="Z26">
        <v>0</v>
      </c>
      <c r="AA26">
        <v>-70.056913531100406</v>
      </c>
      <c r="AB26" t="s">
        <v>13</v>
      </c>
      <c r="AC26" t="s">
        <v>3722</v>
      </c>
      <c r="AD26" s="7" t="s">
        <v>5196</v>
      </c>
      <c r="AE26" s="7" t="s">
        <v>5198</v>
      </c>
      <c r="AF26" t="s">
        <v>10120</v>
      </c>
      <c r="AH26" s="159"/>
      <c r="AI26" t="s">
        <v>3673</v>
      </c>
      <c r="AJ26">
        <v>7</v>
      </c>
      <c r="AK26" s="6" t="s">
        <v>290</v>
      </c>
      <c r="AL26" s="6" t="s">
        <v>3723</v>
      </c>
      <c r="AM26" s="6" t="s">
        <v>3724</v>
      </c>
      <c r="AN26" s="201"/>
      <c r="AO26" s="154"/>
      <c r="AP26" s="154"/>
      <c r="AQ26" s="154"/>
      <c r="AR26" s="154"/>
      <c r="AS26" s="154"/>
      <c r="AT26" s="154"/>
      <c r="AU26" s="154"/>
      <c r="AX26">
        <v>0.1</v>
      </c>
      <c r="AY26">
        <v>0</v>
      </c>
      <c r="AZ26">
        <v>-338.76884139653799</v>
      </c>
      <c r="BA26" t="s">
        <v>14</v>
      </c>
      <c r="BB26" t="s">
        <v>3769</v>
      </c>
      <c r="BC26" s="7" t="s">
        <v>5196</v>
      </c>
      <c r="BD26" s="7" t="s">
        <v>5198</v>
      </c>
      <c r="BE26" t="s">
        <v>10312</v>
      </c>
      <c r="BF26" t="s">
        <v>3673</v>
      </c>
      <c r="BG26">
        <v>16</v>
      </c>
      <c r="BH26">
        <v>0.1</v>
      </c>
      <c r="BI26" s="6" t="s">
        <v>172</v>
      </c>
      <c r="BJ26" s="6" t="s">
        <v>173</v>
      </c>
      <c r="BK26" s="7"/>
    </row>
    <row r="27" spans="1:63">
      <c r="A27">
        <v>0.71</v>
      </c>
      <c r="B27">
        <v>0</v>
      </c>
      <c r="C27">
        <v>-550.096049743192</v>
      </c>
      <c r="D27" t="s">
        <v>14</v>
      </c>
      <c r="E27" t="s">
        <v>3754</v>
      </c>
      <c r="F27" s="7" t="s">
        <v>5197</v>
      </c>
      <c r="G27" s="7" t="s">
        <v>5195</v>
      </c>
      <c r="H27" t="s">
        <v>10120</v>
      </c>
      <c r="J27" s="159"/>
      <c r="K27" t="s">
        <v>3673</v>
      </c>
      <c r="L27">
        <v>16</v>
      </c>
      <c r="M27">
        <v>0.71</v>
      </c>
      <c r="N27" s="6" t="s">
        <v>796</v>
      </c>
      <c r="O27" s="6" t="s">
        <v>797</v>
      </c>
      <c r="P27" s="154"/>
      <c r="Q27" s="154"/>
      <c r="R27" s="154"/>
      <c r="S27" s="154"/>
      <c r="T27" s="154"/>
      <c r="U27" s="154"/>
      <c r="V27" s="154"/>
      <c r="W27" s="154"/>
      <c r="Y27">
        <v>0.92</v>
      </c>
      <c r="Z27">
        <v>0</v>
      </c>
      <c r="AA27">
        <v>-363.50453014431503</v>
      </c>
      <c r="AB27" t="s">
        <v>14</v>
      </c>
      <c r="AC27" t="s">
        <v>3722</v>
      </c>
      <c r="AD27" s="7" t="s">
        <v>5196</v>
      </c>
      <c r="AE27" s="7" t="s">
        <v>5198</v>
      </c>
      <c r="AF27" t="s">
        <v>10120</v>
      </c>
      <c r="AH27" s="159"/>
      <c r="AI27" t="s">
        <v>3673</v>
      </c>
      <c r="AJ27">
        <v>16</v>
      </c>
      <c r="AK27">
        <v>0.92</v>
      </c>
      <c r="AL27" s="6" t="s">
        <v>596</v>
      </c>
      <c r="AM27">
        <v>0.98312054273103699</v>
      </c>
      <c r="AN27" s="201"/>
      <c r="AO27" s="154"/>
      <c r="AP27" s="154"/>
      <c r="AQ27" s="154"/>
      <c r="AR27" s="154"/>
      <c r="AS27" s="154"/>
      <c r="AT27" s="154"/>
      <c r="AU27" s="154"/>
    </row>
    <row r="28" spans="1:63">
      <c r="A28" s="9">
        <v>0</v>
      </c>
      <c r="B28" s="9">
        <v>0</v>
      </c>
      <c r="C28" s="9">
        <v>-27.1406221572012</v>
      </c>
      <c r="D28" s="9" t="s">
        <v>13</v>
      </c>
      <c r="E28" s="9" t="s">
        <v>3763</v>
      </c>
      <c r="F28" s="72" t="s">
        <v>5197</v>
      </c>
      <c r="G28" s="72" t="s">
        <v>5195</v>
      </c>
      <c r="H28" s="9" t="s">
        <v>10120</v>
      </c>
      <c r="I28" s="9"/>
      <c r="J28" s="168" t="s">
        <v>4960</v>
      </c>
      <c r="K28" s="9" t="s">
        <v>3673</v>
      </c>
      <c r="L28" s="9">
        <v>5</v>
      </c>
      <c r="M28" s="9">
        <v>0</v>
      </c>
      <c r="N28" s="10" t="s">
        <v>126</v>
      </c>
      <c r="O28" s="10" t="s">
        <v>127</v>
      </c>
      <c r="P28" s="154"/>
      <c r="Q28" s="154"/>
      <c r="R28" s="159" t="s">
        <v>4537</v>
      </c>
      <c r="S28" s="184" t="s">
        <v>4448</v>
      </c>
      <c r="T28" s="184" t="s">
        <v>4448</v>
      </c>
      <c r="U28" s="184" t="s">
        <v>4448</v>
      </c>
      <c r="V28" s="184" t="s">
        <v>4448</v>
      </c>
      <c r="W28" s="184"/>
      <c r="Y28" s="103"/>
      <c r="Z28" s="103"/>
      <c r="AA28" s="103"/>
      <c r="AB28" s="103"/>
      <c r="AC28" s="103"/>
      <c r="AD28" s="104"/>
      <c r="AE28" s="104"/>
      <c r="AF28" s="103"/>
      <c r="AG28" s="103"/>
      <c r="AH28" s="105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</row>
    <row r="29" spans="1:63">
      <c r="A29" s="10" t="s">
        <v>472</v>
      </c>
      <c r="B29" s="9">
        <v>0</v>
      </c>
      <c r="C29" s="9">
        <v>-635.15669770275804</v>
      </c>
      <c r="D29" s="9" t="s">
        <v>14</v>
      </c>
      <c r="E29" s="9" t="s">
        <v>3763</v>
      </c>
      <c r="F29" s="72" t="s">
        <v>5197</v>
      </c>
      <c r="G29" s="72" t="s">
        <v>5195</v>
      </c>
      <c r="H29" s="9" t="s">
        <v>10120</v>
      </c>
      <c r="I29" s="9"/>
      <c r="J29" s="168"/>
      <c r="K29" s="9" t="s">
        <v>3673</v>
      </c>
      <c r="L29" s="9">
        <v>16</v>
      </c>
      <c r="M29" s="10" t="s">
        <v>472</v>
      </c>
      <c r="N29" s="10" t="s">
        <v>474</v>
      </c>
      <c r="O29" s="10" t="s">
        <v>475</v>
      </c>
      <c r="P29" s="154"/>
      <c r="Q29" s="154"/>
      <c r="R29" s="159"/>
      <c r="S29" s="154"/>
      <c r="T29" s="154"/>
      <c r="U29" s="154"/>
      <c r="V29" s="154"/>
      <c r="W29" s="154"/>
      <c r="Y29" s="9">
        <f>1-0.08</f>
        <v>0.92</v>
      </c>
      <c r="Z29" s="9">
        <v>0</v>
      </c>
      <c r="AA29" s="9">
        <v>-73.146906586347896</v>
      </c>
      <c r="AB29" s="9" t="s">
        <v>10</v>
      </c>
      <c r="AC29" s="9" t="s">
        <v>680</v>
      </c>
      <c r="AD29" s="72" t="s">
        <v>5197</v>
      </c>
      <c r="AE29" s="72" t="s">
        <v>5195</v>
      </c>
      <c r="AF29" s="9" t="s">
        <v>10308</v>
      </c>
      <c r="AG29" s="44" t="s">
        <v>10354</v>
      </c>
      <c r="AH29" s="168" t="s">
        <v>4949</v>
      </c>
      <c r="AI29" s="9" t="s">
        <v>681</v>
      </c>
      <c r="AJ29" s="9">
        <v>6</v>
      </c>
      <c r="AK29" s="9">
        <v>0.08</v>
      </c>
      <c r="AL29" s="9">
        <v>8.1331519992629206E-3</v>
      </c>
      <c r="AM29" s="10" t="s">
        <v>682</v>
      </c>
      <c r="AN29" s="232" t="s">
        <v>4431</v>
      </c>
      <c r="AO29" s="174">
        <v>1</v>
      </c>
      <c r="AP29" s="159" t="s">
        <v>4553</v>
      </c>
      <c r="AQ29" s="159">
        <v>0.48</v>
      </c>
      <c r="AR29" s="159" t="s">
        <v>4448</v>
      </c>
      <c r="AS29" s="159">
        <v>0.28999999999999998</v>
      </c>
      <c r="AT29" s="159" t="s">
        <v>4448</v>
      </c>
      <c r="AU29" s="174"/>
    </row>
    <row r="30" spans="1:63">
      <c r="A30">
        <v>0.31</v>
      </c>
      <c r="B30">
        <v>0</v>
      </c>
      <c r="C30">
        <v>-31.3848479252221</v>
      </c>
      <c r="D30" t="s">
        <v>13</v>
      </c>
      <c r="E30" t="s">
        <v>3777</v>
      </c>
      <c r="F30" s="7" t="s">
        <v>5198</v>
      </c>
      <c r="G30" s="7" t="s">
        <v>5196</v>
      </c>
      <c r="H30" t="s">
        <v>10120</v>
      </c>
      <c r="J30" s="159" t="s">
        <v>4963</v>
      </c>
      <c r="K30" t="s">
        <v>3673</v>
      </c>
      <c r="L30">
        <v>5</v>
      </c>
      <c r="M30">
        <v>0.31</v>
      </c>
      <c r="N30">
        <v>7.6718520653767205E-2</v>
      </c>
      <c r="O30" s="6" t="s">
        <v>278</v>
      </c>
      <c r="P30" s="154"/>
      <c r="Q30" s="154"/>
      <c r="R30" s="154" t="s">
        <v>4568</v>
      </c>
      <c r="S30" s="184" t="s">
        <v>4460</v>
      </c>
      <c r="T30" s="184" t="s">
        <v>4489</v>
      </c>
      <c r="U30" s="184" t="s">
        <v>4442</v>
      </c>
      <c r="V30" s="184" t="s">
        <v>4448</v>
      </c>
      <c r="W30" s="184"/>
      <c r="Y30" s="9">
        <f>1-0.18</f>
        <v>0.82000000000000006</v>
      </c>
      <c r="Z30" s="9">
        <v>0</v>
      </c>
      <c r="AA30" s="9">
        <v>-43.347297522430701</v>
      </c>
      <c r="AB30" s="9" t="s">
        <v>13</v>
      </c>
      <c r="AC30" s="9" t="s">
        <v>680</v>
      </c>
      <c r="AD30" s="72" t="s">
        <v>5197</v>
      </c>
      <c r="AE30" s="72" t="s">
        <v>5195</v>
      </c>
      <c r="AF30" s="9" t="s">
        <v>10308</v>
      </c>
      <c r="AG30" s="44" t="s">
        <v>10354</v>
      </c>
      <c r="AH30" s="168"/>
      <c r="AI30" s="9" t="s">
        <v>681</v>
      </c>
      <c r="AJ30" s="9">
        <v>5</v>
      </c>
      <c r="AK30" s="9">
        <v>0.18</v>
      </c>
      <c r="AL30" s="10" t="s">
        <v>400</v>
      </c>
      <c r="AM30" s="10" t="s">
        <v>401</v>
      </c>
      <c r="AN30" s="232"/>
      <c r="AO30" s="174"/>
      <c r="AP30" s="159"/>
      <c r="AQ30" s="159"/>
      <c r="AR30" s="159"/>
      <c r="AS30" s="159"/>
      <c r="AT30" s="159"/>
      <c r="AU30" s="174"/>
    </row>
    <row r="31" spans="1:63">
      <c r="A31" s="6" t="s">
        <v>236</v>
      </c>
      <c r="B31">
        <v>0</v>
      </c>
      <c r="C31">
        <v>-979.691316191748</v>
      </c>
      <c r="D31" t="s">
        <v>14</v>
      </c>
      <c r="E31" t="s">
        <v>3777</v>
      </c>
      <c r="F31" s="7" t="s">
        <v>5198</v>
      </c>
      <c r="G31" s="7" t="s">
        <v>5196</v>
      </c>
      <c r="H31" t="s">
        <v>10120</v>
      </c>
      <c r="J31" s="159"/>
      <c r="K31" t="s">
        <v>3673</v>
      </c>
      <c r="L31">
        <v>16</v>
      </c>
      <c r="M31" s="6" t="s">
        <v>236</v>
      </c>
      <c r="N31" s="6" t="s">
        <v>237</v>
      </c>
      <c r="O31">
        <v>0.64453599400862305</v>
      </c>
      <c r="P31" s="154"/>
      <c r="Q31" s="154"/>
      <c r="R31" s="154"/>
      <c r="S31" s="154"/>
      <c r="T31" s="154"/>
      <c r="U31" s="154"/>
      <c r="V31" s="154"/>
      <c r="W31" s="154"/>
      <c r="Y31" s="10">
        <f>1-0.83</f>
        <v>0.17000000000000004</v>
      </c>
      <c r="Z31" s="9">
        <v>0</v>
      </c>
      <c r="AA31" s="9">
        <v>-496.03590319271098</v>
      </c>
      <c r="AB31" s="9" t="s">
        <v>14</v>
      </c>
      <c r="AC31" s="9" t="s">
        <v>680</v>
      </c>
      <c r="AD31" s="72" t="s">
        <v>5197</v>
      </c>
      <c r="AE31" s="72" t="s">
        <v>5195</v>
      </c>
      <c r="AF31" s="9" t="s">
        <v>10308</v>
      </c>
      <c r="AG31" s="44" t="s">
        <v>10354</v>
      </c>
      <c r="AH31" s="168"/>
      <c r="AI31" s="9" t="s">
        <v>681</v>
      </c>
      <c r="AJ31" s="9">
        <v>16</v>
      </c>
      <c r="AK31" s="10" t="s">
        <v>488</v>
      </c>
      <c r="AL31" s="9">
        <v>0.58890888943173203</v>
      </c>
      <c r="AM31" s="10" t="s">
        <v>490</v>
      </c>
      <c r="AN31" s="232"/>
      <c r="AO31" s="174"/>
      <c r="AP31" s="159"/>
      <c r="AQ31" s="159"/>
      <c r="AR31" s="159"/>
      <c r="AS31" s="159"/>
      <c r="AT31" s="159"/>
      <c r="AU31" s="174"/>
    </row>
    <row r="32" spans="1:63">
      <c r="A32" s="9">
        <v>0.02</v>
      </c>
      <c r="B32" s="9">
        <v>0</v>
      </c>
      <c r="C32" s="9">
        <v>-33.099428968913301</v>
      </c>
      <c r="D32" s="9" t="s">
        <v>13</v>
      </c>
      <c r="E32" s="9" t="s">
        <v>3778</v>
      </c>
      <c r="F32" s="72" t="s">
        <v>5195</v>
      </c>
      <c r="G32" s="72" t="s">
        <v>5197</v>
      </c>
      <c r="H32" s="9" t="s">
        <v>10120</v>
      </c>
      <c r="I32" s="9"/>
      <c r="J32" s="168" t="s">
        <v>4964</v>
      </c>
      <c r="K32" s="9" t="s">
        <v>3673</v>
      </c>
      <c r="L32" s="9">
        <v>6</v>
      </c>
      <c r="M32" s="9">
        <v>0.02</v>
      </c>
      <c r="N32" s="10" t="s">
        <v>352</v>
      </c>
      <c r="O32" s="10" t="s">
        <v>353</v>
      </c>
      <c r="P32" s="154"/>
      <c r="Q32" s="154"/>
      <c r="R32" s="159" t="s">
        <v>4537</v>
      </c>
      <c r="S32" s="184" t="s">
        <v>4448</v>
      </c>
      <c r="T32" s="184" t="s">
        <v>4448</v>
      </c>
      <c r="U32" s="184" t="s">
        <v>4448</v>
      </c>
      <c r="V32" s="184" t="s">
        <v>4448</v>
      </c>
      <c r="W32" s="184"/>
    </row>
    <row r="33" spans="1:23">
      <c r="A33" s="9">
        <v>0.64</v>
      </c>
      <c r="B33" s="9">
        <v>0</v>
      </c>
      <c r="C33" s="9">
        <v>-736.61768391390399</v>
      </c>
      <c r="D33" s="9" t="s">
        <v>14</v>
      </c>
      <c r="E33" s="9" t="s">
        <v>3778</v>
      </c>
      <c r="F33" s="72" t="s">
        <v>5195</v>
      </c>
      <c r="G33" s="72" t="s">
        <v>5197</v>
      </c>
      <c r="H33" s="9" t="s">
        <v>10120</v>
      </c>
      <c r="I33" s="9"/>
      <c r="J33" s="202"/>
      <c r="K33" s="9" t="s">
        <v>3673</v>
      </c>
      <c r="L33" s="9">
        <v>16</v>
      </c>
      <c r="M33" s="9">
        <v>0.64</v>
      </c>
      <c r="N33" s="10" t="s">
        <v>154</v>
      </c>
      <c r="O33" s="10" t="s">
        <v>155</v>
      </c>
      <c r="P33" s="154"/>
      <c r="Q33" s="154"/>
      <c r="R33" s="159"/>
      <c r="S33" s="154"/>
      <c r="T33" s="154"/>
      <c r="U33" s="154"/>
      <c r="V33" s="154"/>
      <c r="W33" s="154"/>
    </row>
    <row r="34" spans="1:23">
      <c r="A34">
        <f>1-0.63</f>
        <v>0.37</v>
      </c>
      <c r="B34">
        <v>0</v>
      </c>
      <c r="C34">
        <v>-47.513707820365703</v>
      </c>
      <c r="D34" t="s">
        <v>13</v>
      </c>
      <c r="E34" t="s">
        <v>686</v>
      </c>
      <c r="F34" s="7" t="s">
        <v>5198</v>
      </c>
      <c r="G34" s="7" t="s">
        <v>5197</v>
      </c>
      <c r="H34" t="s">
        <v>10307</v>
      </c>
      <c r="I34" s="18" t="s">
        <v>10354</v>
      </c>
      <c r="J34" s="186" t="s">
        <v>4973</v>
      </c>
      <c r="K34" t="s">
        <v>681</v>
      </c>
      <c r="L34">
        <v>5</v>
      </c>
      <c r="M34">
        <v>0.63</v>
      </c>
      <c r="N34">
        <v>0.25030193302544901</v>
      </c>
      <c r="O34" s="6" t="s">
        <v>687</v>
      </c>
      <c r="P34" s="154"/>
      <c r="Q34" s="154"/>
      <c r="R34" s="154" t="s">
        <v>4568</v>
      </c>
      <c r="S34" s="184" t="s">
        <v>4448</v>
      </c>
      <c r="T34" s="184" t="s">
        <v>4448</v>
      </c>
      <c r="U34" s="184" t="s">
        <v>4448</v>
      </c>
      <c r="V34" s="184" t="s">
        <v>4448</v>
      </c>
      <c r="W34" s="184"/>
    </row>
    <row r="35" spans="1:23">
      <c r="A35">
        <f>1-0.48</f>
        <v>0.52</v>
      </c>
      <c r="B35">
        <v>0</v>
      </c>
      <c r="C35">
        <v>-588.40941631777105</v>
      </c>
      <c r="D35" t="s">
        <v>14</v>
      </c>
      <c r="E35" t="s">
        <v>686</v>
      </c>
      <c r="F35" s="7" t="s">
        <v>5198</v>
      </c>
      <c r="G35" s="7" t="s">
        <v>5197</v>
      </c>
      <c r="H35" t="s">
        <v>10307</v>
      </c>
      <c r="I35" s="18" t="s">
        <v>10354</v>
      </c>
      <c r="J35" s="159"/>
      <c r="K35" t="s">
        <v>681</v>
      </c>
      <c r="L35">
        <v>16</v>
      </c>
      <c r="M35">
        <v>0.48</v>
      </c>
      <c r="N35" s="6" t="s">
        <v>510</v>
      </c>
      <c r="O35" s="6" t="s">
        <v>511</v>
      </c>
      <c r="P35" s="191"/>
      <c r="Q35" s="191"/>
      <c r="R35" s="154"/>
      <c r="S35" s="154"/>
      <c r="T35" s="154"/>
      <c r="U35" s="154"/>
      <c r="V35" s="154"/>
      <c r="W35" s="154"/>
    </row>
    <row r="36" spans="1:23">
      <c r="A36" s="8"/>
      <c r="B36" s="8"/>
      <c r="C36" s="8"/>
      <c r="D36" s="8"/>
      <c r="E36" s="8"/>
      <c r="F36" s="70"/>
      <c r="G36" s="70"/>
      <c r="H36" s="8"/>
      <c r="I36" s="8"/>
      <c r="J36" s="5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>
        <v>0.17</v>
      </c>
      <c r="B37">
        <v>0</v>
      </c>
      <c r="C37">
        <v>-47.957533791376598</v>
      </c>
      <c r="D37" t="s">
        <v>10</v>
      </c>
      <c r="E37" t="s">
        <v>3681</v>
      </c>
      <c r="F37" s="7" t="s">
        <v>5198</v>
      </c>
      <c r="G37" s="7" t="s">
        <v>5196</v>
      </c>
      <c r="H37" t="s">
        <v>10120</v>
      </c>
      <c r="J37" s="186" t="s">
        <v>4965</v>
      </c>
      <c r="K37" t="s">
        <v>3673</v>
      </c>
      <c r="L37">
        <v>6</v>
      </c>
      <c r="M37">
        <v>0.17</v>
      </c>
      <c r="N37" s="6" t="s">
        <v>412</v>
      </c>
      <c r="O37" s="6" t="s">
        <v>413</v>
      </c>
      <c r="P37" s="174" t="s">
        <v>4423</v>
      </c>
      <c r="Q37" s="184"/>
      <c r="R37" s="154" t="s">
        <v>4568</v>
      </c>
      <c r="S37" s="184" t="s">
        <v>4444</v>
      </c>
      <c r="T37" s="184" t="s">
        <v>4448</v>
      </c>
      <c r="U37" s="184" t="s">
        <v>4477</v>
      </c>
      <c r="V37" s="184" t="s">
        <v>4448</v>
      </c>
      <c r="W37" s="184"/>
    </row>
    <row r="38" spans="1:23">
      <c r="A38">
        <v>0.43</v>
      </c>
      <c r="B38">
        <v>0</v>
      </c>
      <c r="C38">
        <v>-507.67273672797</v>
      </c>
      <c r="D38" t="s">
        <v>14</v>
      </c>
      <c r="E38" t="s">
        <v>3681</v>
      </c>
      <c r="F38" s="7" t="s">
        <v>5198</v>
      </c>
      <c r="G38" s="7" t="s">
        <v>5196</v>
      </c>
      <c r="H38" t="s">
        <v>10120</v>
      </c>
      <c r="J38" s="205"/>
      <c r="K38" t="s">
        <v>3673</v>
      </c>
      <c r="L38">
        <v>16</v>
      </c>
      <c r="M38">
        <v>0.43</v>
      </c>
      <c r="N38" s="6" t="s">
        <v>459</v>
      </c>
      <c r="O38" s="6" t="s">
        <v>460</v>
      </c>
      <c r="P38" s="174"/>
      <c r="Q38" s="154"/>
      <c r="R38" s="154"/>
      <c r="S38" s="154"/>
      <c r="T38" s="154"/>
      <c r="U38" s="154"/>
      <c r="V38" s="154"/>
      <c r="W38" s="154"/>
    </row>
    <row r="39" spans="1:23">
      <c r="A39" s="8"/>
      <c r="B39" s="8"/>
      <c r="C39" s="8"/>
      <c r="D39" s="8"/>
      <c r="E39" s="8"/>
      <c r="F39" s="70"/>
      <c r="G39" s="70"/>
      <c r="H39" s="8"/>
      <c r="I39" s="8"/>
      <c r="J39" s="5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9">
        <v>0.34</v>
      </c>
      <c r="B40" s="9">
        <v>0</v>
      </c>
      <c r="C40" s="9">
        <v>-99.765808992087898</v>
      </c>
      <c r="D40" s="9" t="s">
        <v>10</v>
      </c>
      <c r="E40" s="9" t="s">
        <v>3783</v>
      </c>
      <c r="F40" s="72" t="s">
        <v>5196</v>
      </c>
      <c r="G40" s="72" t="s">
        <v>5198</v>
      </c>
      <c r="H40" s="9" t="s">
        <v>10120</v>
      </c>
      <c r="I40" s="9"/>
      <c r="J40" s="200" t="s">
        <v>4966</v>
      </c>
      <c r="K40" s="9" t="s">
        <v>3673</v>
      </c>
      <c r="L40" s="9">
        <v>7</v>
      </c>
      <c r="M40" s="9">
        <v>0.34</v>
      </c>
      <c r="N40" s="9">
        <v>0.109071884469361</v>
      </c>
      <c r="O40" s="10" t="s">
        <v>3784</v>
      </c>
      <c r="P40" s="201" t="s">
        <v>4430</v>
      </c>
      <c r="Q40" s="184"/>
      <c r="R40" s="159" t="s">
        <v>4540</v>
      </c>
      <c r="S40" s="184" t="s">
        <v>4448</v>
      </c>
      <c r="T40" s="184" t="s">
        <v>4448</v>
      </c>
      <c r="U40" s="184" t="s">
        <v>4535</v>
      </c>
      <c r="V40" s="184" t="s">
        <v>4448</v>
      </c>
      <c r="W40" s="184"/>
    </row>
    <row r="41" spans="1:23">
      <c r="A41" s="9">
        <v>0.74</v>
      </c>
      <c r="B41" s="9">
        <v>0</v>
      </c>
      <c r="C41" s="9">
        <v>-50.4681924221426</v>
      </c>
      <c r="D41" s="9" t="s">
        <v>13</v>
      </c>
      <c r="E41" s="9" t="s">
        <v>3783</v>
      </c>
      <c r="F41" s="72" t="s">
        <v>5196</v>
      </c>
      <c r="G41" s="72" t="s">
        <v>5198</v>
      </c>
      <c r="H41" s="9" t="s">
        <v>10120</v>
      </c>
      <c r="I41" s="9"/>
      <c r="J41" s="168"/>
      <c r="K41" s="9" t="s">
        <v>3673</v>
      </c>
      <c r="L41" s="9">
        <v>5</v>
      </c>
      <c r="M41" s="9">
        <v>0.74</v>
      </c>
      <c r="N41" s="10" t="s">
        <v>1152</v>
      </c>
      <c r="O41" s="10" t="s">
        <v>1153</v>
      </c>
      <c r="P41" s="201"/>
      <c r="Q41" s="154"/>
      <c r="R41" s="159"/>
      <c r="S41" s="154"/>
      <c r="T41" s="154"/>
      <c r="U41" s="154"/>
      <c r="V41" s="154"/>
      <c r="W41" s="154"/>
    </row>
    <row r="42" spans="1:23">
      <c r="A42" s="9">
        <v>0.2</v>
      </c>
      <c r="B42" s="9">
        <v>0</v>
      </c>
      <c r="C42" s="9">
        <v>-566.31881606420598</v>
      </c>
      <c r="D42" s="9" t="s">
        <v>14</v>
      </c>
      <c r="E42" s="9" t="s">
        <v>3783</v>
      </c>
      <c r="F42" s="72" t="s">
        <v>5196</v>
      </c>
      <c r="G42" s="72" t="s">
        <v>5198</v>
      </c>
      <c r="H42" s="9" t="s">
        <v>10120</v>
      </c>
      <c r="I42" s="9"/>
      <c r="J42" s="168"/>
      <c r="K42" s="9" t="s">
        <v>3673</v>
      </c>
      <c r="L42" s="9">
        <v>16</v>
      </c>
      <c r="M42" s="9">
        <v>0.2</v>
      </c>
      <c r="N42" s="9">
        <v>7.2742662037866904E-2</v>
      </c>
      <c r="O42" s="9">
        <v>0.44342194628279502</v>
      </c>
      <c r="P42" s="201"/>
      <c r="Q42" s="154"/>
      <c r="R42" s="159"/>
      <c r="S42" s="154"/>
      <c r="T42" s="154"/>
      <c r="U42" s="154"/>
      <c r="V42" s="154"/>
      <c r="W42" s="154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8" spans="1:23">
      <c r="N48" s="6"/>
      <c r="O48" s="6"/>
    </row>
    <row r="61" spans="1:15">
      <c r="N61" s="6"/>
      <c r="O61" s="6"/>
    </row>
    <row r="64" spans="1:15">
      <c r="A64" s="6"/>
      <c r="M64" s="6"/>
      <c r="N64" s="6"/>
      <c r="O64" s="6"/>
    </row>
    <row r="67" spans="1:15">
      <c r="N67" s="6"/>
      <c r="O67" s="6"/>
    </row>
    <row r="75" spans="1:15">
      <c r="A75" s="6"/>
      <c r="M75" s="6"/>
      <c r="N75" s="6"/>
      <c r="O75" s="6"/>
    </row>
    <row r="76" spans="1:15">
      <c r="N76" s="6"/>
      <c r="O76" s="6"/>
    </row>
    <row r="77" spans="1:15">
      <c r="N77" s="6"/>
      <c r="O77" s="6"/>
    </row>
    <row r="78" spans="1:15">
      <c r="O78" s="6"/>
    </row>
  </sheetData>
  <mergeCells count="205">
    <mergeCell ref="AH29:AH31"/>
    <mergeCell ref="AN29:AN31"/>
    <mergeCell ref="AO29:AO31"/>
    <mergeCell ref="AP29:AP31"/>
    <mergeCell ref="AQ29:AQ31"/>
    <mergeCell ref="AR29:AR31"/>
    <mergeCell ref="AS29:AS31"/>
    <mergeCell ref="AT29:AT31"/>
    <mergeCell ref="AU29:AU31"/>
    <mergeCell ref="J40:J42"/>
    <mergeCell ref="P40:P42"/>
    <mergeCell ref="Q40:Q42"/>
    <mergeCell ref="R40:R42"/>
    <mergeCell ref="S40:S42"/>
    <mergeCell ref="T40:T42"/>
    <mergeCell ref="U40:U42"/>
    <mergeCell ref="V40:V42"/>
    <mergeCell ref="W40:W42"/>
    <mergeCell ref="J34:J35"/>
    <mergeCell ref="R34:R35"/>
    <mergeCell ref="S34:S35"/>
    <mergeCell ref="T34:T35"/>
    <mergeCell ref="U34:U35"/>
    <mergeCell ref="V34:V35"/>
    <mergeCell ref="W34:W35"/>
    <mergeCell ref="J37:J38"/>
    <mergeCell ref="P37:P38"/>
    <mergeCell ref="Q37:Q38"/>
    <mergeCell ref="R37:R38"/>
    <mergeCell ref="S37:S38"/>
    <mergeCell ref="T37:T38"/>
    <mergeCell ref="U37:U38"/>
    <mergeCell ref="V37:V38"/>
    <mergeCell ref="W37:W38"/>
    <mergeCell ref="J30:J31"/>
    <mergeCell ref="R30:R31"/>
    <mergeCell ref="S30:S31"/>
    <mergeCell ref="T30:T31"/>
    <mergeCell ref="U30:U31"/>
    <mergeCell ref="V30:V31"/>
    <mergeCell ref="W30:W31"/>
    <mergeCell ref="J32:J33"/>
    <mergeCell ref="R32:R33"/>
    <mergeCell ref="S32:S33"/>
    <mergeCell ref="T32:T33"/>
    <mergeCell ref="U32:U33"/>
    <mergeCell ref="V32:V33"/>
    <mergeCell ref="W32:W33"/>
    <mergeCell ref="AH25:AH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N20:AN23"/>
    <mergeCell ref="AO20:AO23"/>
    <mergeCell ref="J22:J23"/>
    <mergeCell ref="R22:R23"/>
    <mergeCell ref="S22:S23"/>
    <mergeCell ref="T22:T23"/>
    <mergeCell ref="U22:U23"/>
    <mergeCell ref="V22:V23"/>
    <mergeCell ref="W22:W23"/>
    <mergeCell ref="J20:J21"/>
    <mergeCell ref="P20:P35"/>
    <mergeCell ref="Q20:Q35"/>
    <mergeCell ref="R20:R21"/>
    <mergeCell ref="S20:S21"/>
    <mergeCell ref="T20:T21"/>
    <mergeCell ref="U20:U21"/>
    <mergeCell ref="V20:V21"/>
    <mergeCell ref="W20:W21"/>
    <mergeCell ref="J24:J25"/>
    <mergeCell ref="R24:R25"/>
    <mergeCell ref="S24:S25"/>
    <mergeCell ref="T24:T25"/>
    <mergeCell ref="U24:U25"/>
    <mergeCell ref="V24:V25"/>
    <mergeCell ref="W24:W25"/>
    <mergeCell ref="J26:J27"/>
    <mergeCell ref="R26:R27"/>
    <mergeCell ref="S26:S27"/>
    <mergeCell ref="T26:T27"/>
    <mergeCell ref="U26:U27"/>
    <mergeCell ref="V26:V27"/>
    <mergeCell ref="W26:W27"/>
    <mergeCell ref="J28:J29"/>
    <mergeCell ref="R28:R29"/>
    <mergeCell ref="S28:S29"/>
    <mergeCell ref="T28:T29"/>
    <mergeCell ref="U28:U29"/>
    <mergeCell ref="V28:V29"/>
    <mergeCell ref="W28:W29"/>
    <mergeCell ref="A1:W1"/>
    <mergeCell ref="Y1:AU1"/>
    <mergeCell ref="P3:P11"/>
    <mergeCell ref="Q3:Q11"/>
    <mergeCell ref="J13:J15"/>
    <mergeCell ref="P13:P18"/>
    <mergeCell ref="Q13:Q18"/>
    <mergeCell ref="R13:R15"/>
    <mergeCell ref="S13:S15"/>
    <mergeCell ref="T13:T15"/>
    <mergeCell ref="U13:U15"/>
    <mergeCell ref="V13:V15"/>
    <mergeCell ref="W13:W15"/>
    <mergeCell ref="AH3:AH5"/>
    <mergeCell ref="AH7:AH8"/>
    <mergeCell ref="AH9:AH10"/>
    <mergeCell ref="AH11:AH12"/>
    <mergeCell ref="AH13:AH14"/>
    <mergeCell ref="AH15:AH16"/>
    <mergeCell ref="AH17:AH18"/>
    <mergeCell ref="R6:R8"/>
    <mergeCell ref="R9:R11"/>
    <mergeCell ref="U3:U5"/>
    <mergeCell ref="V3:V5"/>
    <mergeCell ref="AH20:AH21"/>
    <mergeCell ref="AH22:AH23"/>
    <mergeCell ref="J3:J5"/>
    <mergeCell ref="J6:J8"/>
    <mergeCell ref="J9:J11"/>
    <mergeCell ref="J16:J18"/>
    <mergeCell ref="R16:R18"/>
    <mergeCell ref="AN3:AN5"/>
    <mergeCell ref="AX1:BL1"/>
    <mergeCell ref="AP13:AP14"/>
    <mergeCell ref="S3:S5"/>
    <mergeCell ref="T3:T5"/>
    <mergeCell ref="R3:R5"/>
    <mergeCell ref="S6:S8"/>
    <mergeCell ref="T6:T8"/>
    <mergeCell ref="U6:U8"/>
    <mergeCell ref="V6:V8"/>
    <mergeCell ref="W6:W8"/>
    <mergeCell ref="S9:S11"/>
    <mergeCell ref="T9:T11"/>
    <mergeCell ref="U9:U11"/>
    <mergeCell ref="V9:V11"/>
    <mergeCell ref="W9:W11"/>
    <mergeCell ref="AN7:AN18"/>
    <mergeCell ref="W3:W5"/>
    <mergeCell ref="S16:S18"/>
    <mergeCell ref="T16:T18"/>
    <mergeCell ref="U16:U18"/>
    <mergeCell ref="V16:V18"/>
    <mergeCell ref="W16:W18"/>
    <mergeCell ref="AU3:AU5"/>
    <mergeCell ref="AP7:AP8"/>
    <mergeCell ref="AQ7:AQ8"/>
    <mergeCell ref="AR7:AR8"/>
    <mergeCell ref="AS7:AS8"/>
    <mergeCell ref="AT7:AT8"/>
    <mergeCell ref="AU7:AU8"/>
    <mergeCell ref="AO3:AO5"/>
    <mergeCell ref="AP3:AP5"/>
    <mergeCell ref="AQ3:AQ5"/>
    <mergeCell ref="AR3:AR5"/>
    <mergeCell ref="AS3:AS5"/>
    <mergeCell ref="AT3:AT5"/>
    <mergeCell ref="AO7:AO18"/>
    <mergeCell ref="AP11:AP12"/>
    <mergeCell ref="AQ11:AQ12"/>
    <mergeCell ref="AR11:AR12"/>
    <mergeCell ref="AS11:AS12"/>
    <mergeCell ref="AT11:AT12"/>
    <mergeCell ref="AU11:AU12"/>
    <mergeCell ref="AP9:AP10"/>
    <mergeCell ref="AQ9:AQ10"/>
    <mergeCell ref="AR9:AR10"/>
    <mergeCell ref="AS9:AS10"/>
    <mergeCell ref="AT9:AT10"/>
    <mergeCell ref="AU9:AU10"/>
    <mergeCell ref="AU20:AU21"/>
    <mergeCell ref="AQ17:AQ18"/>
    <mergeCell ref="AR17:AR18"/>
    <mergeCell ref="AS17:AS18"/>
    <mergeCell ref="AT17:AT18"/>
    <mergeCell ref="AU17:AU18"/>
    <mergeCell ref="AP15:AP16"/>
    <mergeCell ref="AP17:AP18"/>
    <mergeCell ref="AQ13:AQ14"/>
    <mergeCell ref="AR13:AR14"/>
    <mergeCell ref="AS13:AS14"/>
    <mergeCell ref="AT13:AT14"/>
    <mergeCell ref="AU13:AU14"/>
    <mergeCell ref="AQ15:AQ16"/>
    <mergeCell ref="AR15:AR16"/>
    <mergeCell ref="AS15:AS16"/>
    <mergeCell ref="AT15:AT16"/>
    <mergeCell ref="AU15:AU16"/>
    <mergeCell ref="AQ20:AQ21"/>
    <mergeCell ref="AR20:AR21"/>
    <mergeCell ref="AS20:AS21"/>
    <mergeCell ref="AT20:AT21"/>
    <mergeCell ref="AP22:AP23"/>
    <mergeCell ref="AU22:AU23"/>
    <mergeCell ref="AP20:AP21"/>
    <mergeCell ref="AQ22:AQ23"/>
    <mergeCell ref="AR22:AR23"/>
    <mergeCell ref="AS22:AS23"/>
    <mergeCell ref="AT22:AT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FA80-17AA-A149-9E9D-AAB03514E362}">
  <dimension ref="A1:BS224"/>
  <sheetViews>
    <sheetView zoomScale="69" workbookViewId="0">
      <selection activeCell="R6" sqref="R6:R8"/>
    </sheetView>
  </sheetViews>
  <sheetFormatPr baseColWidth="10" defaultColWidth="10.83203125" defaultRowHeight="16"/>
  <cols>
    <col min="6" max="7" width="10.83203125" style="7"/>
    <col min="8" max="8" width="23.5" bestFit="1" customWidth="1"/>
    <col min="9" max="9" width="23.5" customWidth="1"/>
    <col min="10" max="10" width="15.33203125" style="15" customWidth="1"/>
    <col min="11" max="11" width="21.33203125" customWidth="1"/>
    <col min="15" max="15" width="19.1640625" customWidth="1"/>
    <col min="16" max="16" width="13.33203125" customWidth="1"/>
    <col min="17" max="17" width="14" customWidth="1"/>
    <col min="18" max="18" width="16.83203125" customWidth="1"/>
    <col min="19" max="19" width="13.6640625" customWidth="1"/>
    <col min="20" max="20" width="14.6640625" customWidth="1"/>
    <col min="21" max="21" width="13.33203125" customWidth="1"/>
    <col min="22" max="22" width="15.1640625" customWidth="1"/>
    <col min="23" max="23" width="23" bestFit="1" customWidth="1"/>
    <col min="30" max="30" width="10.83203125" style="7"/>
    <col min="31" max="31" width="14.83203125" style="7" customWidth="1"/>
    <col min="32" max="33" width="25" customWidth="1"/>
    <col min="34" max="34" width="15.83203125" style="15" customWidth="1"/>
    <col min="39" max="39" width="19.83203125" bestFit="1" customWidth="1"/>
    <col min="40" max="40" width="14.33203125" bestFit="1" customWidth="1"/>
    <col min="42" max="42" width="13.83203125" customWidth="1"/>
    <col min="43" max="44" width="14.6640625" customWidth="1"/>
    <col min="45" max="45" width="13.33203125" customWidth="1"/>
    <col min="46" max="46" width="14.1640625" bestFit="1" customWidth="1"/>
    <col min="47" max="47" width="22" bestFit="1" customWidth="1"/>
    <col min="55" max="56" width="10.83203125" style="7"/>
    <col min="57" max="57" width="23.1640625" customWidth="1"/>
    <col min="58" max="58" width="18.5" customWidth="1"/>
  </cols>
  <sheetData>
    <row r="1" spans="1:7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W1" s="214" t="s">
        <v>91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</row>
    <row r="2" spans="1:71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10313</v>
      </c>
      <c r="I2" s="22" t="s">
        <v>10356</v>
      </c>
      <c r="J2" s="22" t="s">
        <v>4913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10357</v>
      </c>
      <c r="AF2" s="22" t="s">
        <v>9950</v>
      </c>
      <c r="AG2" s="22" t="s">
        <v>10356</v>
      </c>
      <c r="AH2" s="22" t="s">
        <v>4913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71" t="s">
        <v>10110</v>
      </c>
      <c r="BD2" s="71" t="s">
        <v>10357</v>
      </c>
      <c r="BE2" s="22" t="s">
        <v>9950</v>
      </c>
      <c r="BF2" s="22" t="s">
        <v>10356</v>
      </c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 ht="15.5" customHeight="1">
      <c r="A3">
        <v>0</v>
      </c>
      <c r="B3">
        <v>0</v>
      </c>
      <c r="C3">
        <v>-95.284721707795995</v>
      </c>
      <c r="D3" t="s">
        <v>10</v>
      </c>
      <c r="E3" t="s">
        <v>445</v>
      </c>
      <c r="F3" s="7" t="s">
        <v>5197</v>
      </c>
      <c r="G3" s="7" t="s">
        <v>5195</v>
      </c>
      <c r="H3" t="s">
        <v>10314</v>
      </c>
      <c r="J3" s="158" t="s">
        <v>4977</v>
      </c>
      <c r="K3" t="s">
        <v>383</v>
      </c>
      <c r="L3">
        <v>7</v>
      </c>
      <c r="M3">
        <v>0</v>
      </c>
      <c r="N3">
        <v>0</v>
      </c>
      <c r="O3" s="6" t="s">
        <v>214</v>
      </c>
      <c r="P3" s="153" t="s">
        <v>4421</v>
      </c>
      <c r="Q3" s="153">
        <v>2</v>
      </c>
      <c r="R3" s="158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  <c r="Y3" s="9">
        <v>0.87</v>
      </c>
      <c r="Z3" s="9">
        <v>0</v>
      </c>
      <c r="AA3" s="9">
        <v>-62.8633358460038</v>
      </c>
      <c r="AB3" s="9" t="s">
        <v>10</v>
      </c>
      <c r="AC3" s="9" t="s">
        <v>453</v>
      </c>
      <c r="AD3" s="72" t="s">
        <v>5196</v>
      </c>
      <c r="AE3" s="72" t="s">
        <v>5195</v>
      </c>
      <c r="AF3" s="9" t="s">
        <v>10120</v>
      </c>
      <c r="AG3" s="44" t="s">
        <v>10354</v>
      </c>
      <c r="AH3" s="173" t="s">
        <v>5024</v>
      </c>
      <c r="AI3" s="9" t="s">
        <v>383</v>
      </c>
      <c r="AJ3" s="9">
        <v>6</v>
      </c>
      <c r="AK3" s="9">
        <v>0.87</v>
      </c>
      <c r="AL3" s="9">
        <v>0.47061551415430303</v>
      </c>
      <c r="AM3" s="10" t="s">
        <v>454</v>
      </c>
      <c r="AN3" s="153" t="s">
        <v>4431</v>
      </c>
      <c r="AO3" s="153">
        <v>4</v>
      </c>
      <c r="AP3" s="158" t="s">
        <v>4552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W3">
        <f>1-0</f>
        <v>1</v>
      </c>
      <c r="AX3">
        <v>0</v>
      </c>
      <c r="AY3">
        <v>-0.69347317389159902</v>
      </c>
      <c r="AZ3" t="s">
        <v>10</v>
      </c>
      <c r="BA3" t="s">
        <v>478</v>
      </c>
      <c r="BB3" t="s">
        <v>383</v>
      </c>
      <c r="BC3" s="7" t="s">
        <v>5196</v>
      </c>
      <c r="BD3" s="7" t="s">
        <v>5198</v>
      </c>
      <c r="BE3" t="s">
        <v>10328</v>
      </c>
      <c r="BF3" s="18" t="s">
        <v>10354</v>
      </c>
      <c r="BG3">
        <v>6</v>
      </c>
      <c r="BH3">
        <v>0</v>
      </c>
      <c r="BI3">
        <v>0</v>
      </c>
      <c r="BJ3" s="6" t="s">
        <v>109</v>
      </c>
      <c r="BL3" s="174" t="s">
        <v>4424</v>
      </c>
    </row>
    <row r="4" spans="1:71">
      <c r="A4">
        <v>0.03</v>
      </c>
      <c r="B4">
        <v>0</v>
      </c>
      <c r="C4">
        <v>-75.015989742566205</v>
      </c>
      <c r="D4" t="s">
        <v>13</v>
      </c>
      <c r="E4" t="s">
        <v>445</v>
      </c>
      <c r="F4" s="7" t="s">
        <v>5197</v>
      </c>
      <c r="G4" s="7" t="s">
        <v>5195</v>
      </c>
      <c r="H4" t="s">
        <v>10314</v>
      </c>
      <c r="J4" s="159"/>
      <c r="K4" t="s">
        <v>383</v>
      </c>
      <c r="L4">
        <v>7</v>
      </c>
      <c r="M4">
        <v>0.03</v>
      </c>
      <c r="N4">
        <v>1.4839694458344201E-3</v>
      </c>
      <c r="O4" s="6" t="s">
        <v>446</v>
      </c>
      <c r="P4" s="154"/>
      <c r="Q4" s="154"/>
      <c r="R4" s="159"/>
      <c r="S4" s="154"/>
      <c r="T4" s="154"/>
      <c r="U4" s="154"/>
      <c r="V4" s="154"/>
      <c r="W4" s="154"/>
      <c r="Y4" s="9">
        <v>0.75</v>
      </c>
      <c r="Z4" s="9">
        <v>0</v>
      </c>
      <c r="AA4" s="9">
        <v>-40.463085327792101</v>
      </c>
      <c r="AB4" s="9" t="s">
        <v>13</v>
      </c>
      <c r="AC4" s="9" t="s">
        <v>453</v>
      </c>
      <c r="AD4" s="72" t="s">
        <v>5196</v>
      </c>
      <c r="AE4" s="72" t="s">
        <v>5195</v>
      </c>
      <c r="AF4" s="9" t="s">
        <v>10120</v>
      </c>
      <c r="AG4" s="44" t="s">
        <v>10354</v>
      </c>
      <c r="AH4" s="168"/>
      <c r="AI4" s="9" t="s">
        <v>383</v>
      </c>
      <c r="AJ4" s="9">
        <v>5</v>
      </c>
      <c r="AK4" s="9">
        <v>0.75</v>
      </c>
      <c r="AL4" s="10" t="s">
        <v>455</v>
      </c>
      <c r="AM4" s="10" t="s">
        <v>456</v>
      </c>
      <c r="AN4" s="154"/>
      <c r="AO4" s="154"/>
      <c r="AP4" s="159"/>
      <c r="AQ4" s="154"/>
      <c r="AR4" s="154"/>
      <c r="AS4" s="154"/>
      <c r="AT4" s="154"/>
      <c r="AU4" s="154"/>
      <c r="AW4">
        <f>1-0.01</f>
        <v>0.99</v>
      </c>
      <c r="AX4">
        <v>0</v>
      </c>
      <c r="AY4">
        <v>-297.81086050449801</v>
      </c>
      <c r="AZ4" t="s">
        <v>14</v>
      </c>
      <c r="BA4" t="s">
        <v>478</v>
      </c>
      <c r="BB4" t="s">
        <v>383</v>
      </c>
      <c r="BC4" s="7" t="s">
        <v>5196</v>
      </c>
      <c r="BD4" s="7" t="s">
        <v>5198</v>
      </c>
      <c r="BE4" t="s">
        <v>10328</v>
      </c>
      <c r="BF4" s="18" t="s">
        <v>10354</v>
      </c>
      <c r="BG4">
        <v>16</v>
      </c>
      <c r="BH4">
        <v>0.01</v>
      </c>
      <c r="BI4" s="6" t="s">
        <v>479</v>
      </c>
      <c r="BJ4" s="6" t="s">
        <v>480</v>
      </c>
      <c r="BL4" s="174"/>
    </row>
    <row r="5" spans="1:71">
      <c r="A5">
        <v>0.24</v>
      </c>
      <c r="B5">
        <v>0</v>
      </c>
      <c r="C5">
        <v>-404.58717049792301</v>
      </c>
      <c r="D5" t="s">
        <v>14</v>
      </c>
      <c r="E5" t="s">
        <v>445</v>
      </c>
      <c r="F5" s="7" t="s">
        <v>5197</v>
      </c>
      <c r="G5" s="7" t="s">
        <v>5195</v>
      </c>
      <c r="H5" t="s">
        <v>10314</v>
      </c>
      <c r="J5" s="159"/>
      <c r="K5" t="s">
        <v>383</v>
      </c>
      <c r="L5">
        <v>16</v>
      </c>
      <c r="M5">
        <v>0.24</v>
      </c>
      <c r="N5">
        <v>9.5792488470350406E-2</v>
      </c>
      <c r="O5" s="6" t="s">
        <v>152</v>
      </c>
      <c r="P5" s="154"/>
      <c r="Q5" s="154"/>
      <c r="R5" s="159"/>
      <c r="S5" s="154"/>
      <c r="T5" s="154"/>
      <c r="U5" s="154"/>
      <c r="V5" s="154"/>
      <c r="W5" s="154"/>
      <c r="Y5" s="9">
        <v>0.46</v>
      </c>
      <c r="Z5" s="9">
        <v>0</v>
      </c>
      <c r="AA5" s="9">
        <v>-789.01874167474102</v>
      </c>
      <c r="AB5" s="9" t="s">
        <v>14</v>
      </c>
      <c r="AC5" s="9" t="s">
        <v>453</v>
      </c>
      <c r="AD5" s="72" t="s">
        <v>5196</v>
      </c>
      <c r="AE5" s="72" t="s">
        <v>5195</v>
      </c>
      <c r="AF5" s="9" t="s">
        <v>10120</v>
      </c>
      <c r="AG5" s="44" t="s">
        <v>10354</v>
      </c>
      <c r="AH5" s="202"/>
      <c r="AI5" s="9" t="s">
        <v>383</v>
      </c>
      <c r="AJ5" s="9">
        <v>16</v>
      </c>
      <c r="AK5" s="9">
        <v>0.46</v>
      </c>
      <c r="AL5" s="10" t="s">
        <v>396</v>
      </c>
      <c r="AM5" s="10" t="s">
        <v>397</v>
      </c>
      <c r="AN5" s="154"/>
      <c r="AO5" s="154"/>
      <c r="AP5" s="159"/>
      <c r="AQ5" s="154"/>
      <c r="AR5" s="154"/>
      <c r="AS5" s="154"/>
      <c r="AT5" s="154"/>
      <c r="AU5" s="154"/>
      <c r="AW5">
        <v>0.18</v>
      </c>
      <c r="AX5">
        <v>0</v>
      </c>
      <c r="AY5">
        <v>-42.932712144154401</v>
      </c>
      <c r="AZ5" t="s">
        <v>10</v>
      </c>
      <c r="BA5" t="s">
        <v>499</v>
      </c>
      <c r="BB5" t="s">
        <v>383</v>
      </c>
      <c r="BC5" s="7" t="s">
        <v>5195</v>
      </c>
      <c r="BD5" s="7" t="s">
        <v>5197</v>
      </c>
      <c r="BE5" t="s">
        <v>10329</v>
      </c>
      <c r="BG5">
        <v>6</v>
      </c>
      <c r="BH5">
        <v>0.18</v>
      </c>
      <c r="BI5" s="6" t="s">
        <v>500</v>
      </c>
      <c r="BJ5" s="6" t="s">
        <v>501</v>
      </c>
      <c r="BL5" s="7" t="s">
        <v>4424</v>
      </c>
    </row>
    <row r="6" spans="1:71" ht="16" customHeight="1">
      <c r="A6" s="9">
        <v>0</v>
      </c>
      <c r="B6" s="9">
        <v>0</v>
      </c>
      <c r="C6" s="9">
        <v>-26.5063614803313</v>
      </c>
      <c r="D6" s="9" t="s">
        <v>10</v>
      </c>
      <c r="E6" s="9" t="s">
        <v>623</v>
      </c>
      <c r="F6" s="72" t="s">
        <v>5197</v>
      </c>
      <c r="G6" s="72" t="s">
        <v>10365</v>
      </c>
      <c r="H6" s="9" t="s">
        <v>10314</v>
      </c>
      <c r="I6" s="9"/>
      <c r="J6" s="168" t="s">
        <v>4979</v>
      </c>
      <c r="K6" s="9" t="s">
        <v>383</v>
      </c>
      <c r="L6" s="9">
        <v>5</v>
      </c>
      <c r="M6" s="9">
        <v>0</v>
      </c>
      <c r="N6" s="10" t="s">
        <v>126</v>
      </c>
      <c r="O6" s="10" t="s">
        <v>127</v>
      </c>
      <c r="P6" s="154"/>
      <c r="Q6" s="154"/>
      <c r="R6" s="158" t="s">
        <v>4553</v>
      </c>
      <c r="S6" s="153" t="s">
        <v>4448</v>
      </c>
      <c r="T6" s="153" t="s">
        <v>4448</v>
      </c>
      <c r="U6" s="153" t="s">
        <v>4448</v>
      </c>
      <c r="V6" s="153" t="s">
        <v>4448</v>
      </c>
      <c r="W6" s="153"/>
      <c r="Y6">
        <f>1-0</f>
        <v>1</v>
      </c>
      <c r="Z6">
        <v>0</v>
      </c>
      <c r="AA6">
        <v>-16.197442805509802</v>
      </c>
      <c r="AB6" t="s">
        <v>10</v>
      </c>
      <c r="AC6" t="s">
        <v>600</v>
      </c>
      <c r="AD6" s="7" t="s">
        <v>5195</v>
      </c>
      <c r="AE6" s="7" t="s">
        <v>5197</v>
      </c>
      <c r="AF6" t="s">
        <v>10315</v>
      </c>
      <c r="AG6" s="18" t="s">
        <v>10354</v>
      </c>
      <c r="AH6" s="159" t="s">
        <v>4978</v>
      </c>
      <c r="AI6" t="s">
        <v>383</v>
      </c>
      <c r="AJ6">
        <v>5</v>
      </c>
      <c r="AK6">
        <v>0</v>
      </c>
      <c r="AL6" s="6" t="s">
        <v>126</v>
      </c>
      <c r="AM6" s="6" t="s">
        <v>127</v>
      </c>
      <c r="AN6" s="154"/>
      <c r="AO6" s="154"/>
      <c r="AP6" s="158" t="s">
        <v>4568</v>
      </c>
      <c r="AQ6" s="153" t="s">
        <v>4448</v>
      </c>
      <c r="AR6" s="153" t="s">
        <v>4448</v>
      </c>
      <c r="AS6" s="153" t="s">
        <v>4448</v>
      </c>
      <c r="AT6" s="153" t="s">
        <v>4448</v>
      </c>
      <c r="AU6" s="153"/>
      <c r="AV6" s="154"/>
      <c r="AX6">
        <v>0.12</v>
      </c>
      <c r="AY6">
        <v>0</v>
      </c>
      <c r="AZ6">
        <v>-18.5667932613899</v>
      </c>
      <c r="BA6" t="s">
        <v>13</v>
      </c>
      <c r="BB6" t="s">
        <v>499</v>
      </c>
      <c r="BC6" t="s">
        <v>383</v>
      </c>
      <c r="BD6" s="7" t="s">
        <v>5195</v>
      </c>
      <c r="BE6" s="7" t="s">
        <v>5197</v>
      </c>
      <c r="BF6" t="s">
        <v>10329</v>
      </c>
      <c r="BH6">
        <v>5</v>
      </c>
      <c r="BI6">
        <v>0.12</v>
      </c>
      <c r="BJ6" s="6" t="s">
        <v>502</v>
      </c>
      <c r="BK6" s="6" t="s">
        <v>503</v>
      </c>
      <c r="BM6" s="7"/>
    </row>
    <row r="7" spans="1:71" ht="15.5" customHeight="1">
      <c r="A7" s="9">
        <v>0.14000000000000001</v>
      </c>
      <c r="B7" s="9">
        <v>0</v>
      </c>
      <c r="C7" s="9">
        <v>-34.164558728489801</v>
      </c>
      <c r="D7" s="9" t="s">
        <v>13</v>
      </c>
      <c r="E7" s="9" t="s">
        <v>623</v>
      </c>
      <c r="F7" s="72" t="s">
        <v>5197</v>
      </c>
      <c r="G7" s="72" t="s">
        <v>10365</v>
      </c>
      <c r="H7" s="9" t="s">
        <v>10314</v>
      </c>
      <c r="I7" s="9"/>
      <c r="J7" s="168"/>
      <c r="K7" s="9" t="s">
        <v>383</v>
      </c>
      <c r="L7" s="9">
        <v>5</v>
      </c>
      <c r="M7" s="9">
        <v>0.14000000000000001</v>
      </c>
      <c r="N7" s="10" t="s">
        <v>209</v>
      </c>
      <c r="O7" s="10" t="s">
        <v>210</v>
      </c>
      <c r="P7" s="154"/>
      <c r="Q7" s="154"/>
      <c r="R7" s="159"/>
      <c r="S7" s="154"/>
      <c r="T7" s="154"/>
      <c r="U7" s="154"/>
      <c r="V7" s="154"/>
      <c r="W7" s="154"/>
      <c r="Y7">
        <f>1-0.04</f>
        <v>0.96</v>
      </c>
      <c r="Z7">
        <v>0</v>
      </c>
      <c r="AA7">
        <v>-21.528628333627399</v>
      </c>
      <c r="AB7" t="s">
        <v>13</v>
      </c>
      <c r="AC7" t="s">
        <v>600</v>
      </c>
      <c r="AD7" s="7" t="s">
        <v>5195</v>
      </c>
      <c r="AE7" s="7" t="s">
        <v>5197</v>
      </c>
      <c r="AF7" t="s">
        <v>10315</v>
      </c>
      <c r="AG7" s="18" t="s">
        <v>10354</v>
      </c>
      <c r="AH7" s="159"/>
      <c r="AI7" t="s">
        <v>383</v>
      </c>
      <c r="AJ7">
        <v>7</v>
      </c>
      <c r="AK7">
        <v>0.04</v>
      </c>
      <c r="AL7">
        <v>2.5607630114109201E-3</v>
      </c>
      <c r="AM7" s="6" t="s">
        <v>424</v>
      </c>
      <c r="AN7" s="154"/>
      <c r="AO7" s="154"/>
      <c r="AP7" s="159"/>
      <c r="AQ7" s="154"/>
      <c r="AR7" s="154"/>
      <c r="AS7" s="154"/>
      <c r="AT7" s="154"/>
      <c r="AU7" s="154"/>
      <c r="AV7" s="154"/>
      <c r="AX7">
        <v>0.19</v>
      </c>
      <c r="AY7">
        <v>0</v>
      </c>
      <c r="AZ7">
        <v>-694.205735686303</v>
      </c>
      <c r="BA7" t="s">
        <v>14</v>
      </c>
      <c r="BB7" t="s">
        <v>499</v>
      </c>
      <c r="BC7" t="s">
        <v>383</v>
      </c>
      <c r="BD7" s="7" t="s">
        <v>5195</v>
      </c>
      <c r="BE7" s="7" t="s">
        <v>5197</v>
      </c>
      <c r="BF7" t="s">
        <v>10329</v>
      </c>
      <c r="BH7">
        <v>16</v>
      </c>
      <c r="BI7">
        <v>0.19</v>
      </c>
      <c r="BJ7">
        <v>6.7266012751223098E-2</v>
      </c>
      <c r="BK7" s="6" t="s">
        <v>504</v>
      </c>
      <c r="BM7" s="7"/>
    </row>
    <row r="8" spans="1:71">
      <c r="A8" s="9">
        <v>0.74</v>
      </c>
      <c r="B8" s="9">
        <v>0</v>
      </c>
      <c r="C8" s="9">
        <v>-475.18273635291098</v>
      </c>
      <c r="D8" s="9" t="s">
        <v>14</v>
      </c>
      <c r="E8" s="9" t="s">
        <v>623</v>
      </c>
      <c r="F8" s="72" t="s">
        <v>5197</v>
      </c>
      <c r="G8" s="72" t="s">
        <v>10365</v>
      </c>
      <c r="H8" s="9" t="s">
        <v>10314</v>
      </c>
      <c r="I8" s="9"/>
      <c r="J8" s="168"/>
      <c r="K8" s="9" t="s">
        <v>383</v>
      </c>
      <c r="L8" s="9">
        <v>16</v>
      </c>
      <c r="M8" s="9">
        <v>0.74</v>
      </c>
      <c r="N8" s="9">
        <v>0.49501667046199999</v>
      </c>
      <c r="O8" s="10" t="s">
        <v>340</v>
      </c>
      <c r="P8" s="191"/>
      <c r="Q8" s="191"/>
      <c r="R8" s="159"/>
      <c r="S8" s="154"/>
      <c r="T8" s="154"/>
      <c r="U8" s="154"/>
      <c r="V8" s="154"/>
      <c r="W8" s="154"/>
      <c r="Y8">
        <f>1-0.28</f>
        <v>0.72</v>
      </c>
      <c r="Z8">
        <v>0</v>
      </c>
      <c r="AA8">
        <v>-445.65768312255898</v>
      </c>
      <c r="AB8" t="s">
        <v>14</v>
      </c>
      <c r="AC8" t="s">
        <v>600</v>
      </c>
      <c r="AD8" s="7" t="s">
        <v>5195</v>
      </c>
      <c r="AE8" s="7" t="s">
        <v>5197</v>
      </c>
      <c r="AF8" t="s">
        <v>10315</v>
      </c>
      <c r="AG8" s="18" t="s">
        <v>10354</v>
      </c>
      <c r="AH8" s="159"/>
      <c r="AI8" t="s">
        <v>383</v>
      </c>
      <c r="AJ8">
        <v>16</v>
      </c>
      <c r="AK8">
        <v>0.28000000000000003</v>
      </c>
      <c r="AL8" s="6" t="s">
        <v>280</v>
      </c>
      <c r="AM8" s="6" t="s">
        <v>281</v>
      </c>
      <c r="AN8" s="154"/>
      <c r="AO8" s="154"/>
      <c r="AP8" s="159"/>
      <c r="AQ8" s="154"/>
      <c r="AR8" s="154"/>
      <c r="AS8" s="154"/>
      <c r="AT8" s="154"/>
      <c r="AU8" s="154"/>
      <c r="AV8" s="191"/>
      <c r="AX8">
        <f>1-0</f>
        <v>1</v>
      </c>
      <c r="AY8">
        <v>0</v>
      </c>
      <c r="AZ8">
        <v>-1.19598996656667</v>
      </c>
      <c r="BA8" t="s">
        <v>10</v>
      </c>
      <c r="BB8" t="s">
        <v>508</v>
      </c>
      <c r="BC8" t="s">
        <v>383</v>
      </c>
      <c r="BD8" s="67" t="s">
        <v>5195</v>
      </c>
      <c r="BE8" s="67" t="s">
        <v>5197</v>
      </c>
      <c r="BF8" t="s">
        <v>10106</v>
      </c>
      <c r="BG8" s="18" t="s">
        <v>10354</v>
      </c>
      <c r="BH8">
        <v>7</v>
      </c>
      <c r="BI8">
        <v>0</v>
      </c>
      <c r="BJ8">
        <v>0</v>
      </c>
      <c r="BK8" s="6" t="s">
        <v>214</v>
      </c>
      <c r="BM8" s="7" t="s">
        <v>4424</v>
      </c>
    </row>
    <row r="9" spans="1:71">
      <c r="A9" s="8"/>
      <c r="B9" s="8"/>
      <c r="C9" s="8"/>
      <c r="D9" s="8"/>
      <c r="E9" s="8"/>
      <c r="F9" s="70"/>
      <c r="G9" s="70"/>
      <c r="H9" s="8"/>
      <c r="I9" s="8"/>
      <c r="J9" s="5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Y9" s="9">
        <f>1-0.04</f>
        <v>0.96</v>
      </c>
      <c r="Z9" s="9">
        <v>0</v>
      </c>
      <c r="AA9" s="9">
        <v>-85.686131920352807</v>
      </c>
      <c r="AB9" s="9" t="s">
        <v>10</v>
      </c>
      <c r="AC9" s="9" t="s">
        <v>647</v>
      </c>
      <c r="AD9" s="72" t="s">
        <v>5195</v>
      </c>
      <c r="AE9" s="72" t="s">
        <v>5197</v>
      </c>
      <c r="AF9" s="9" t="s">
        <v>10315</v>
      </c>
      <c r="AG9" s="44" t="s">
        <v>10354</v>
      </c>
      <c r="AH9" s="168" t="s">
        <v>4963</v>
      </c>
      <c r="AI9" s="9" t="s">
        <v>383</v>
      </c>
      <c r="AJ9" s="9">
        <v>6</v>
      </c>
      <c r="AK9" s="9">
        <v>0.04</v>
      </c>
      <c r="AL9" s="9">
        <v>2.2328257890698502E-3</v>
      </c>
      <c r="AM9" s="10" t="s">
        <v>648</v>
      </c>
      <c r="AN9" s="154"/>
      <c r="AO9" s="154"/>
      <c r="AP9" s="158" t="s">
        <v>4552</v>
      </c>
      <c r="AQ9" s="153" t="s">
        <v>4448</v>
      </c>
      <c r="AR9" s="153" t="s">
        <v>4448</v>
      </c>
      <c r="AS9" s="153" t="s">
        <v>4448</v>
      </c>
      <c r="AT9" s="153" t="s">
        <v>4448</v>
      </c>
      <c r="AU9" s="153"/>
      <c r="AW9">
        <f>1-0</f>
        <v>1</v>
      </c>
      <c r="AX9">
        <v>0</v>
      </c>
      <c r="AY9">
        <v>-0.80402686828011505</v>
      </c>
      <c r="AZ9" t="s">
        <v>13</v>
      </c>
      <c r="BA9" t="s">
        <v>508</v>
      </c>
      <c r="BB9" t="s">
        <v>383</v>
      </c>
      <c r="BC9" s="67"/>
      <c r="BD9" s="67"/>
      <c r="BE9" t="s">
        <v>10106</v>
      </c>
      <c r="BF9" s="18" t="s">
        <v>10354</v>
      </c>
      <c r="BG9">
        <v>6</v>
      </c>
      <c r="BH9">
        <v>0</v>
      </c>
      <c r="BI9">
        <v>0</v>
      </c>
      <c r="BJ9" s="6" t="s">
        <v>109</v>
      </c>
      <c r="BL9" s="7"/>
    </row>
    <row r="10" spans="1:71">
      <c r="A10">
        <v>0.32</v>
      </c>
      <c r="B10">
        <v>0</v>
      </c>
      <c r="C10">
        <v>-126.071475418392</v>
      </c>
      <c r="D10" t="s">
        <v>10</v>
      </c>
      <c r="E10" t="s">
        <v>408</v>
      </c>
      <c r="F10" s="7" t="s">
        <v>5197</v>
      </c>
      <c r="G10" s="7" t="s">
        <v>10363</v>
      </c>
      <c r="H10" t="s">
        <v>10318</v>
      </c>
      <c r="J10" s="159" t="s">
        <v>4982</v>
      </c>
      <c r="K10" t="s">
        <v>383</v>
      </c>
      <c r="L10">
        <v>5</v>
      </c>
      <c r="M10">
        <v>0.32</v>
      </c>
      <c r="N10">
        <v>8.0937723303772996E-2</v>
      </c>
      <c r="O10" s="6" t="s">
        <v>409</v>
      </c>
      <c r="P10" s="184" t="s">
        <v>4423</v>
      </c>
      <c r="Q10" s="184">
        <v>8</v>
      </c>
      <c r="R10" s="184" t="s">
        <v>4568</v>
      </c>
      <c r="S10" s="184" t="s">
        <v>4448</v>
      </c>
      <c r="T10" s="184" t="s">
        <v>4448</v>
      </c>
      <c r="U10" s="184" t="s">
        <v>4448</v>
      </c>
      <c r="V10" s="184" t="s">
        <v>4448</v>
      </c>
      <c r="W10" s="184"/>
      <c r="Y10" s="9">
        <f>1-0.37</f>
        <v>0.63</v>
      </c>
      <c r="Z10" s="9">
        <v>0</v>
      </c>
      <c r="AA10" s="9">
        <v>-63.7295211068868</v>
      </c>
      <c r="AB10" s="9" t="s">
        <v>13</v>
      </c>
      <c r="AC10" s="9" t="s">
        <v>647</v>
      </c>
      <c r="AD10" s="72" t="s">
        <v>5195</v>
      </c>
      <c r="AE10" s="72" t="s">
        <v>5197</v>
      </c>
      <c r="AF10" s="9" t="s">
        <v>10315</v>
      </c>
      <c r="AG10" s="44" t="s">
        <v>10354</v>
      </c>
      <c r="AH10" s="168"/>
      <c r="AI10" s="9" t="s">
        <v>383</v>
      </c>
      <c r="AJ10" s="9">
        <v>5</v>
      </c>
      <c r="AK10" s="9">
        <v>0.37</v>
      </c>
      <c r="AL10" s="10" t="s">
        <v>268</v>
      </c>
      <c r="AM10" s="10" t="s">
        <v>269</v>
      </c>
      <c r="AN10" s="154"/>
      <c r="AO10" s="154"/>
      <c r="AP10" s="159"/>
      <c r="AQ10" s="154"/>
      <c r="AR10" s="154"/>
      <c r="AS10" s="154"/>
      <c r="AT10" s="154"/>
      <c r="AU10" s="154"/>
      <c r="AW10">
        <f>1-0</f>
        <v>1</v>
      </c>
      <c r="AX10">
        <v>0</v>
      </c>
      <c r="AY10">
        <v>-61.390990937797397</v>
      </c>
      <c r="AZ10" t="s">
        <v>14</v>
      </c>
      <c r="BA10" t="s">
        <v>508</v>
      </c>
      <c r="BB10" t="s">
        <v>383</v>
      </c>
      <c r="BC10" s="67"/>
      <c r="BD10" s="67"/>
      <c r="BE10" t="s">
        <v>10106</v>
      </c>
      <c r="BF10" s="18" t="s">
        <v>10354</v>
      </c>
      <c r="BG10">
        <v>16</v>
      </c>
      <c r="BH10">
        <v>0</v>
      </c>
      <c r="BI10">
        <v>0</v>
      </c>
      <c r="BJ10" s="6" t="s">
        <v>140</v>
      </c>
      <c r="BL10" s="7"/>
    </row>
    <row r="11" spans="1:71">
      <c r="A11">
        <v>0.56000000000000005</v>
      </c>
      <c r="B11">
        <v>0</v>
      </c>
      <c r="C11">
        <v>-601.58035467410105</v>
      </c>
      <c r="D11" t="s">
        <v>14</v>
      </c>
      <c r="E11" t="s">
        <v>408</v>
      </c>
      <c r="F11" s="7" t="s">
        <v>5197</v>
      </c>
      <c r="G11" s="7" t="s">
        <v>10363</v>
      </c>
      <c r="H11" t="s">
        <v>10318</v>
      </c>
      <c r="J11" s="159"/>
      <c r="K11" t="s">
        <v>383</v>
      </c>
      <c r="L11">
        <v>16</v>
      </c>
      <c r="M11">
        <v>0.56000000000000005</v>
      </c>
      <c r="N11" s="6" t="s">
        <v>225</v>
      </c>
      <c r="O11">
        <v>0.76710682244145301</v>
      </c>
      <c r="P11" s="154"/>
      <c r="Q11" s="154"/>
      <c r="R11" s="154"/>
      <c r="S11" s="154"/>
      <c r="T11" s="154"/>
      <c r="U11" s="154"/>
      <c r="V11" s="154"/>
      <c r="W11" s="154"/>
      <c r="Y11" s="9">
        <f>1-0.78</f>
        <v>0.21999999999999997</v>
      </c>
      <c r="Z11" s="9">
        <v>0</v>
      </c>
      <c r="AA11" s="9">
        <v>-427.89767690809799</v>
      </c>
      <c r="AB11" s="9" t="s">
        <v>14</v>
      </c>
      <c r="AC11" s="9" t="s">
        <v>647</v>
      </c>
      <c r="AD11" s="72" t="s">
        <v>5195</v>
      </c>
      <c r="AE11" s="72" t="s">
        <v>5197</v>
      </c>
      <c r="AF11" s="9" t="s">
        <v>10315</v>
      </c>
      <c r="AG11" s="44" t="s">
        <v>10354</v>
      </c>
      <c r="AH11" s="168"/>
      <c r="AI11" s="9" t="s">
        <v>383</v>
      </c>
      <c r="AJ11" s="9">
        <v>16</v>
      </c>
      <c r="AK11" s="9">
        <v>0.78</v>
      </c>
      <c r="AL11" s="10" t="s">
        <v>450</v>
      </c>
      <c r="AM11" s="9">
        <v>0.91595245987187102</v>
      </c>
      <c r="AN11" s="154"/>
      <c r="AO11" s="154"/>
      <c r="AP11" s="159"/>
      <c r="AQ11" s="154"/>
      <c r="AR11" s="154"/>
      <c r="AS11" s="154"/>
      <c r="AT11" s="154"/>
      <c r="AU11" s="154"/>
      <c r="AW11">
        <f>1-0.19</f>
        <v>0.81</v>
      </c>
      <c r="AX11">
        <v>0</v>
      </c>
      <c r="AY11">
        <v>-33.920221462041901</v>
      </c>
      <c r="AZ11" t="s">
        <v>13</v>
      </c>
      <c r="BA11" t="s">
        <v>579</v>
      </c>
      <c r="BB11" t="s">
        <v>383</v>
      </c>
      <c r="BC11" s="7" t="s">
        <v>5195</v>
      </c>
      <c r="BD11" s="7" t="s">
        <v>5198</v>
      </c>
      <c r="BE11" t="s">
        <v>10330</v>
      </c>
      <c r="BF11" s="18" t="s">
        <v>10354</v>
      </c>
      <c r="BG11">
        <v>6</v>
      </c>
      <c r="BH11">
        <v>0.19</v>
      </c>
      <c r="BI11">
        <v>3.76644165491603E-2</v>
      </c>
      <c r="BJ11" s="6" t="s">
        <v>580</v>
      </c>
      <c r="BL11" s="174" t="s">
        <v>4424</v>
      </c>
    </row>
    <row r="12" spans="1:71" ht="15.5" customHeight="1">
      <c r="A12" s="9">
        <v>0</v>
      </c>
      <c r="B12" s="9">
        <v>0</v>
      </c>
      <c r="C12" s="9">
        <v>-1.16583895900616</v>
      </c>
      <c r="D12" s="9" t="s">
        <v>10</v>
      </c>
      <c r="E12" s="9" t="s">
        <v>419</v>
      </c>
      <c r="F12" s="72" t="s">
        <v>5198</v>
      </c>
      <c r="G12" s="72" t="s">
        <v>10366</v>
      </c>
      <c r="H12" s="9" t="s">
        <v>10318</v>
      </c>
      <c r="I12" s="9"/>
      <c r="J12" s="168" t="s">
        <v>4984</v>
      </c>
      <c r="K12" s="9" t="s">
        <v>383</v>
      </c>
      <c r="L12" s="9">
        <v>5</v>
      </c>
      <c r="M12" s="9">
        <v>0</v>
      </c>
      <c r="N12" s="10" t="s">
        <v>126</v>
      </c>
      <c r="O12" s="10" t="s">
        <v>127</v>
      </c>
      <c r="P12" s="154"/>
      <c r="Q12" s="154"/>
      <c r="R12" s="159" t="s">
        <v>4552</v>
      </c>
      <c r="S12" s="184" t="s">
        <v>4448</v>
      </c>
      <c r="T12" s="184" t="s">
        <v>4448</v>
      </c>
      <c r="U12" s="184" t="s">
        <v>4448</v>
      </c>
      <c r="V12" s="184" t="s">
        <v>4448</v>
      </c>
      <c r="W12" s="184"/>
      <c r="Y12" s="9">
        <f>1-0.08</f>
        <v>0.92</v>
      </c>
      <c r="Z12" s="9">
        <v>0</v>
      </c>
      <c r="AA12" s="9">
        <v>-73.146906586347896</v>
      </c>
      <c r="AB12" s="9" t="s">
        <v>10</v>
      </c>
      <c r="AC12" s="9" t="s">
        <v>680</v>
      </c>
      <c r="AD12" s="72" t="s">
        <v>5197</v>
      </c>
      <c r="AE12" s="72" t="s">
        <v>5195</v>
      </c>
      <c r="AF12" s="9" t="s">
        <v>10305</v>
      </c>
      <c r="AG12" s="44" t="s">
        <v>10354</v>
      </c>
      <c r="AH12" s="168" t="s">
        <v>4949</v>
      </c>
      <c r="AI12" s="9" t="s">
        <v>681</v>
      </c>
      <c r="AJ12" s="9">
        <v>6</v>
      </c>
      <c r="AK12" s="9">
        <v>0.08</v>
      </c>
      <c r="AL12" s="9">
        <v>8.1331519992629206E-3</v>
      </c>
      <c r="AM12" s="10" t="s">
        <v>682</v>
      </c>
      <c r="AN12" s="154"/>
      <c r="AO12" s="154"/>
      <c r="AP12" s="158" t="s">
        <v>4553</v>
      </c>
      <c r="AQ12" s="153" t="s">
        <v>4549</v>
      </c>
      <c r="AR12" s="153" t="s">
        <v>4448</v>
      </c>
      <c r="AS12" s="153" t="s">
        <v>4488</v>
      </c>
      <c r="AT12" s="153" t="s">
        <v>4448</v>
      </c>
      <c r="AU12" s="153"/>
      <c r="AW12">
        <f>1-0.12</f>
        <v>0.88</v>
      </c>
      <c r="AX12">
        <v>0</v>
      </c>
      <c r="AY12">
        <v>-318.70707908939403</v>
      </c>
      <c r="AZ12" t="s">
        <v>14</v>
      </c>
      <c r="BA12" t="s">
        <v>579</v>
      </c>
      <c r="BB12" t="s">
        <v>383</v>
      </c>
      <c r="BC12" s="7" t="s">
        <v>5195</v>
      </c>
      <c r="BD12" s="7" t="s">
        <v>5198</v>
      </c>
      <c r="BE12" t="s">
        <v>10330</v>
      </c>
      <c r="BF12" s="18" t="s">
        <v>10354</v>
      </c>
      <c r="BG12">
        <v>16</v>
      </c>
      <c r="BH12">
        <v>0.12</v>
      </c>
      <c r="BI12">
        <v>3.2767774577421999E-2</v>
      </c>
      <c r="BJ12" s="6" t="s">
        <v>260</v>
      </c>
      <c r="BL12" s="174"/>
    </row>
    <row r="13" spans="1:71">
      <c r="A13" s="9">
        <v>0.57999999999999996</v>
      </c>
      <c r="B13" s="9">
        <v>0</v>
      </c>
      <c r="C13" s="9">
        <v>-629.22609749864796</v>
      </c>
      <c r="D13" s="9" t="s">
        <v>14</v>
      </c>
      <c r="E13" s="9" t="s">
        <v>419</v>
      </c>
      <c r="F13" s="72" t="s">
        <v>5198</v>
      </c>
      <c r="G13" s="72" t="s">
        <v>10366</v>
      </c>
      <c r="H13" s="9" t="s">
        <v>10318</v>
      </c>
      <c r="I13" s="9"/>
      <c r="J13" s="168"/>
      <c r="K13" s="9" t="s">
        <v>383</v>
      </c>
      <c r="L13" s="9">
        <v>16</v>
      </c>
      <c r="M13" s="9">
        <v>0.57999999999999996</v>
      </c>
      <c r="N13" s="10" t="s">
        <v>420</v>
      </c>
      <c r="O13" s="10" t="s">
        <v>421</v>
      </c>
      <c r="P13" s="154"/>
      <c r="Q13" s="154"/>
      <c r="R13" s="159"/>
      <c r="S13" s="154"/>
      <c r="T13" s="154"/>
      <c r="U13" s="154"/>
      <c r="V13" s="154"/>
      <c r="W13" s="154"/>
      <c r="Y13" s="9">
        <f>1-0.18</f>
        <v>0.82000000000000006</v>
      </c>
      <c r="Z13" s="9">
        <v>0</v>
      </c>
      <c r="AA13" s="9">
        <v>-43.347297522430701</v>
      </c>
      <c r="AB13" s="9" t="s">
        <v>13</v>
      </c>
      <c r="AC13" s="9" t="s">
        <v>680</v>
      </c>
      <c r="AD13" s="72" t="s">
        <v>5197</v>
      </c>
      <c r="AE13" s="72" t="s">
        <v>5195</v>
      </c>
      <c r="AF13" s="9" t="s">
        <v>10305</v>
      </c>
      <c r="AG13" s="44" t="s">
        <v>10354</v>
      </c>
      <c r="AH13" s="168"/>
      <c r="AI13" s="9" t="s">
        <v>681</v>
      </c>
      <c r="AJ13" s="9">
        <v>5</v>
      </c>
      <c r="AK13" s="9">
        <v>0.18</v>
      </c>
      <c r="AL13" s="10" t="s">
        <v>400</v>
      </c>
      <c r="AM13" s="10" t="s">
        <v>401</v>
      </c>
      <c r="AN13" s="154"/>
      <c r="AO13" s="154"/>
      <c r="AP13" s="159"/>
      <c r="AQ13" s="154"/>
      <c r="AR13" s="154"/>
      <c r="AS13" s="154"/>
      <c r="AT13" s="154"/>
      <c r="AU13" s="154"/>
      <c r="AW13">
        <f>1-0</f>
        <v>1</v>
      </c>
      <c r="AX13">
        <v>0</v>
      </c>
      <c r="AY13">
        <v>-3.6791551115920802</v>
      </c>
      <c r="AZ13" t="s">
        <v>10</v>
      </c>
      <c r="BA13" t="s">
        <v>589</v>
      </c>
      <c r="BB13" t="s">
        <v>383</v>
      </c>
      <c r="BC13" s="7" t="s">
        <v>10368</v>
      </c>
      <c r="BD13" s="7" t="s">
        <v>5196</v>
      </c>
      <c r="BE13" t="s">
        <v>10331</v>
      </c>
      <c r="BF13" s="18" t="s">
        <v>10354</v>
      </c>
      <c r="BG13">
        <v>5</v>
      </c>
      <c r="BH13">
        <v>0</v>
      </c>
      <c r="BI13" s="6" t="s">
        <v>126</v>
      </c>
      <c r="BJ13" s="6" t="s">
        <v>127</v>
      </c>
      <c r="BL13" s="174" t="s">
        <v>4424</v>
      </c>
    </row>
    <row r="14" spans="1:71">
      <c r="A14">
        <v>0.15</v>
      </c>
      <c r="B14">
        <v>0</v>
      </c>
      <c r="C14">
        <v>-74.202819695121406</v>
      </c>
      <c r="D14" t="s">
        <v>10</v>
      </c>
      <c r="E14" t="s">
        <v>447</v>
      </c>
      <c r="F14" s="7" t="s">
        <v>5198</v>
      </c>
      <c r="G14" s="7" t="s">
        <v>10361</v>
      </c>
      <c r="H14" t="s">
        <v>10318</v>
      </c>
      <c r="J14" s="159" t="s">
        <v>4986</v>
      </c>
      <c r="K14" t="s">
        <v>383</v>
      </c>
      <c r="L14">
        <v>5</v>
      </c>
      <c r="M14">
        <v>0.15</v>
      </c>
      <c r="N14">
        <v>2.1852065792031899E-2</v>
      </c>
      <c r="O14" s="6" t="s">
        <v>110</v>
      </c>
      <c r="P14" s="154"/>
      <c r="Q14" s="154"/>
      <c r="R14" s="184" t="s">
        <v>4568</v>
      </c>
      <c r="S14" s="184" t="s">
        <v>4448</v>
      </c>
      <c r="T14" s="184" t="s">
        <v>4448</v>
      </c>
      <c r="U14" s="184" t="s">
        <v>4448</v>
      </c>
      <c r="V14" s="184" t="s">
        <v>4448</v>
      </c>
      <c r="W14" s="184"/>
      <c r="Y14" s="10">
        <f>1-0.83</f>
        <v>0.17000000000000004</v>
      </c>
      <c r="Z14" s="9">
        <v>0</v>
      </c>
      <c r="AA14" s="9">
        <v>-496.03590319271098</v>
      </c>
      <c r="AB14" s="9" t="s">
        <v>14</v>
      </c>
      <c r="AC14" s="9" t="s">
        <v>680</v>
      </c>
      <c r="AD14" s="72" t="s">
        <v>5197</v>
      </c>
      <c r="AE14" s="72" t="s">
        <v>5195</v>
      </c>
      <c r="AF14" s="9" t="s">
        <v>10305</v>
      </c>
      <c r="AG14" s="44" t="s">
        <v>10354</v>
      </c>
      <c r="AH14" s="202"/>
      <c r="AI14" s="9" t="s">
        <v>681</v>
      </c>
      <c r="AJ14" s="9">
        <v>16</v>
      </c>
      <c r="AK14" s="10" t="s">
        <v>488</v>
      </c>
      <c r="AL14" s="9">
        <v>0.58890888943173203</v>
      </c>
      <c r="AM14" s="10" t="s">
        <v>490</v>
      </c>
      <c r="AN14" s="155"/>
      <c r="AO14" s="155"/>
      <c r="AP14" s="205"/>
      <c r="AQ14" s="191"/>
      <c r="AR14" s="191"/>
      <c r="AS14" s="191"/>
      <c r="AT14" s="191"/>
      <c r="AU14" s="191"/>
      <c r="AW14">
        <f>1-0</f>
        <v>1</v>
      </c>
      <c r="AX14">
        <v>0</v>
      </c>
      <c r="AY14">
        <v>-9.4501329210292795</v>
      </c>
      <c r="AZ14" t="s">
        <v>13</v>
      </c>
      <c r="BA14" t="s">
        <v>589</v>
      </c>
      <c r="BB14" t="s">
        <v>383</v>
      </c>
      <c r="BC14" s="7" t="s">
        <v>10368</v>
      </c>
      <c r="BD14" s="7" t="s">
        <v>5196</v>
      </c>
      <c r="BE14" t="s">
        <v>10331</v>
      </c>
      <c r="BF14" s="18" t="s">
        <v>10354</v>
      </c>
      <c r="BG14">
        <v>5</v>
      </c>
      <c r="BH14">
        <v>0</v>
      </c>
      <c r="BI14" s="6" t="s">
        <v>126</v>
      </c>
      <c r="BJ14" s="6" t="s">
        <v>127</v>
      </c>
      <c r="BL14" s="174"/>
    </row>
    <row r="15" spans="1:71">
      <c r="A15">
        <v>0.28999999999999998</v>
      </c>
      <c r="B15">
        <v>0</v>
      </c>
      <c r="C15">
        <v>-778.04143860398904</v>
      </c>
      <c r="D15" t="s">
        <v>14</v>
      </c>
      <c r="E15" t="s">
        <v>447</v>
      </c>
      <c r="F15" s="7" t="s">
        <v>5198</v>
      </c>
      <c r="G15" s="7" t="s">
        <v>10361</v>
      </c>
      <c r="H15" t="s">
        <v>10318</v>
      </c>
      <c r="J15" s="159"/>
      <c r="K15" t="s">
        <v>383</v>
      </c>
      <c r="L15">
        <v>16</v>
      </c>
      <c r="M15">
        <v>0.28999999999999998</v>
      </c>
      <c r="N15" s="6" t="s">
        <v>386</v>
      </c>
      <c r="O15" s="6" t="s">
        <v>387</v>
      </c>
      <c r="P15" s="154"/>
      <c r="Q15" s="154"/>
      <c r="R15" s="154"/>
      <c r="S15" s="154"/>
      <c r="T15" s="154"/>
      <c r="U15" s="154"/>
      <c r="V15" s="154"/>
      <c r="W15" s="154"/>
      <c r="Y15" s="8"/>
      <c r="Z15" s="8"/>
      <c r="AA15" s="8"/>
      <c r="AB15" s="8"/>
      <c r="AC15" s="8"/>
      <c r="AD15" s="70"/>
      <c r="AE15" s="70"/>
      <c r="AF15" s="8"/>
      <c r="AG15" s="8"/>
      <c r="AH15" s="58"/>
      <c r="AI15" s="8"/>
      <c r="AJ15" s="8"/>
      <c r="AK15" s="8"/>
      <c r="AL15" s="8"/>
      <c r="AM15" s="13"/>
      <c r="AN15" s="101"/>
      <c r="AO15" s="101"/>
      <c r="AP15" s="8"/>
      <c r="AQ15" s="8"/>
      <c r="AR15" s="8"/>
      <c r="AS15" s="8"/>
      <c r="AT15" s="8"/>
      <c r="AU15" s="8"/>
      <c r="AW15">
        <v>0.04</v>
      </c>
      <c r="AX15">
        <v>0</v>
      </c>
      <c r="AY15">
        <v>-301.21033387949802</v>
      </c>
      <c r="AZ15" t="s">
        <v>14</v>
      </c>
      <c r="BA15" t="s">
        <v>589</v>
      </c>
      <c r="BB15" t="s">
        <v>383</v>
      </c>
      <c r="BC15" s="7" t="s">
        <v>10368</v>
      </c>
      <c r="BD15" s="7" t="s">
        <v>5196</v>
      </c>
      <c r="BE15" t="s">
        <v>10331</v>
      </c>
      <c r="BF15" s="18" t="s">
        <v>10354</v>
      </c>
      <c r="BG15">
        <v>16</v>
      </c>
      <c r="BH15">
        <v>0.04</v>
      </c>
      <c r="BI15">
        <v>5.09931620646296E-3</v>
      </c>
      <c r="BJ15" s="6" t="s">
        <v>165</v>
      </c>
      <c r="BL15" s="174"/>
    </row>
    <row r="16" spans="1:71" ht="15.5" customHeight="1">
      <c r="A16" s="9">
        <v>0</v>
      </c>
      <c r="B16" s="9">
        <v>0</v>
      </c>
      <c r="C16" s="9">
        <v>-0.79397653242661304</v>
      </c>
      <c r="D16" s="9" t="s">
        <v>10</v>
      </c>
      <c r="E16" s="9" t="s">
        <v>481</v>
      </c>
      <c r="F16" s="72" t="s">
        <v>5197</v>
      </c>
      <c r="G16" s="72" t="s">
        <v>5195</v>
      </c>
      <c r="H16" s="9" t="s">
        <v>10314</v>
      </c>
      <c r="I16" s="9"/>
      <c r="J16" s="168" t="s">
        <v>4987</v>
      </c>
      <c r="K16" s="9" t="s">
        <v>383</v>
      </c>
      <c r="L16" s="9">
        <v>5</v>
      </c>
      <c r="M16" s="9">
        <v>0</v>
      </c>
      <c r="N16" s="10" t="s">
        <v>126</v>
      </c>
      <c r="O16" s="10" t="s">
        <v>127</v>
      </c>
      <c r="P16" s="154"/>
      <c r="Q16" s="154"/>
      <c r="R16" s="159" t="s">
        <v>4552</v>
      </c>
      <c r="S16" s="184" t="s">
        <v>4448</v>
      </c>
      <c r="T16" s="184" t="s">
        <v>4448</v>
      </c>
      <c r="U16" s="184" t="s">
        <v>4448</v>
      </c>
      <c r="V16" s="184" t="s">
        <v>4448</v>
      </c>
      <c r="W16" s="184"/>
      <c r="Y16">
        <v>7.0000000000000007E-2</v>
      </c>
      <c r="Z16">
        <v>0</v>
      </c>
      <c r="AA16">
        <v>-32.208984764303899</v>
      </c>
      <c r="AB16" t="s">
        <v>10</v>
      </c>
      <c r="AC16" t="s">
        <v>388</v>
      </c>
      <c r="AD16" s="7" t="s">
        <v>5198</v>
      </c>
      <c r="AE16" s="7" t="s">
        <v>5196</v>
      </c>
      <c r="AF16" t="s">
        <v>10321</v>
      </c>
      <c r="AH16" s="186" t="s">
        <v>5025</v>
      </c>
      <c r="AI16" t="s">
        <v>383</v>
      </c>
      <c r="AJ16">
        <v>5</v>
      </c>
      <c r="AK16">
        <v>7.0000000000000007E-2</v>
      </c>
      <c r="AL16">
        <v>5.4526237774235398E-3</v>
      </c>
      <c r="AM16" s="6" t="s">
        <v>389</v>
      </c>
      <c r="AN16" s="186" t="s">
        <v>4428</v>
      </c>
      <c r="AO16" s="186">
        <v>4</v>
      </c>
      <c r="AP16" s="186" t="s">
        <v>4568</v>
      </c>
      <c r="AQ16" s="186" t="s">
        <v>4448</v>
      </c>
      <c r="AR16" s="186" t="s">
        <v>4448</v>
      </c>
      <c r="AS16" s="186" t="s">
        <v>4448</v>
      </c>
      <c r="AT16" s="186" t="s">
        <v>4448</v>
      </c>
      <c r="AU16" s="186"/>
      <c r="AW16">
        <v>0</v>
      </c>
      <c r="AX16">
        <v>0</v>
      </c>
      <c r="AY16">
        <v>-38.7817869765029</v>
      </c>
      <c r="AZ16" t="s">
        <v>10</v>
      </c>
      <c r="BA16" t="s">
        <v>665</v>
      </c>
      <c r="BB16" t="s">
        <v>383</v>
      </c>
      <c r="BC16" s="7" t="s">
        <v>5196</v>
      </c>
      <c r="BD16" s="7" t="s">
        <v>10361</v>
      </c>
      <c r="BE16" t="s">
        <v>10314</v>
      </c>
      <c r="BG16">
        <v>6</v>
      </c>
      <c r="BH16">
        <v>0</v>
      </c>
      <c r="BI16">
        <v>0</v>
      </c>
      <c r="BJ16" s="6" t="s">
        <v>109</v>
      </c>
      <c r="BL16" s="174" t="s">
        <v>4424</v>
      </c>
    </row>
    <row r="17" spans="1:64">
      <c r="A17" s="9">
        <v>0.72</v>
      </c>
      <c r="B17" s="9">
        <v>0</v>
      </c>
      <c r="C17" s="9">
        <v>-510.35475919796397</v>
      </c>
      <c r="D17" s="9" t="s">
        <v>14</v>
      </c>
      <c r="E17" s="9" t="s">
        <v>481</v>
      </c>
      <c r="F17" s="72" t="s">
        <v>5197</v>
      </c>
      <c r="G17" s="72" t="s">
        <v>5195</v>
      </c>
      <c r="H17" s="9" t="s">
        <v>10314</v>
      </c>
      <c r="I17" s="9"/>
      <c r="J17" s="168"/>
      <c r="K17" s="9" t="s">
        <v>383</v>
      </c>
      <c r="L17" s="9">
        <v>16</v>
      </c>
      <c r="M17" s="9">
        <v>0.72</v>
      </c>
      <c r="N17" s="10" t="s">
        <v>467</v>
      </c>
      <c r="O17" s="10" t="s">
        <v>468</v>
      </c>
      <c r="P17" s="154"/>
      <c r="Q17" s="154"/>
      <c r="R17" s="159"/>
      <c r="S17" s="154"/>
      <c r="T17" s="154"/>
      <c r="U17" s="154"/>
      <c r="V17" s="154"/>
      <c r="W17" s="154"/>
      <c r="Y17">
        <v>0</v>
      </c>
      <c r="Z17">
        <v>0</v>
      </c>
      <c r="AA17">
        <v>-0.37186242657955298</v>
      </c>
      <c r="AB17" t="s">
        <v>13</v>
      </c>
      <c r="AC17" t="s">
        <v>388</v>
      </c>
      <c r="AD17" s="7" t="s">
        <v>5198</v>
      </c>
      <c r="AE17" s="7" t="s">
        <v>5196</v>
      </c>
      <c r="AF17" t="s">
        <v>10321</v>
      </c>
      <c r="AH17" s="159"/>
      <c r="AI17" t="s">
        <v>383</v>
      </c>
      <c r="AJ17">
        <v>6</v>
      </c>
      <c r="AK17">
        <v>0</v>
      </c>
      <c r="AL17">
        <v>0</v>
      </c>
      <c r="AM17" s="6" t="s">
        <v>109</v>
      </c>
      <c r="AN17" s="159"/>
      <c r="AO17" s="159"/>
      <c r="AP17" s="159"/>
      <c r="AQ17" s="159"/>
      <c r="AR17" s="159"/>
      <c r="AS17" s="159"/>
      <c r="AT17" s="159"/>
      <c r="AU17" s="159"/>
      <c r="AW17">
        <v>0</v>
      </c>
      <c r="AX17">
        <v>0</v>
      </c>
      <c r="AY17">
        <v>-192.772654793134</v>
      </c>
      <c r="AZ17" t="s">
        <v>14</v>
      </c>
      <c r="BA17" t="s">
        <v>665</v>
      </c>
      <c r="BB17" t="s">
        <v>383</v>
      </c>
      <c r="BC17" s="7" t="s">
        <v>5196</v>
      </c>
      <c r="BD17" s="7" t="s">
        <v>10361</v>
      </c>
      <c r="BE17" t="s">
        <v>10314</v>
      </c>
      <c r="BG17">
        <v>16</v>
      </c>
      <c r="BH17">
        <v>0</v>
      </c>
      <c r="BI17">
        <v>0</v>
      </c>
      <c r="BJ17" s="6" t="s">
        <v>140</v>
      </c>
      <c r="BL17" s="174"/>
    </row>
    <row r="18" spans="1:64">
      <c r="A18" s="9">
        <v>0.02</v>
      </c>
      <c r="B18" s="9">
        <v>0</v>
      </c>
      <c r="C18" s="9">
        <v>-77.976867539663104</v>
      </c>
      <c r="D18" s="9" t="s">
        <v>10</v>
      </c>
      <c r="E18" s="9" t="s">
        <v>542</v>
      </c>
      <c r="F18" s="72" t="s">
        <v>5198</v>
      </c>
      <c r="G18" s="72" t="s">
        <v>5196</v>
      </c>
      <c r="H18" s="9" t="s">
        <v>10320</v>
      </c>
      <c r="I18" s="9"/>
      <c r="J18" s="168" t="s">
        <v>4991</v>
      </c>
      <c r="K18" s="9" t="s">
        <v>383</v>
      </c>
      <c r="L18" s="9">
        <v>5</v>
      </c>
      <c r="M18" s="9">
        <v>0.02</v>
      </c>
      <c r="N18" s="10" t="s">
        <v>391</v>
      </c>
      <c r="O18" s="10" t="s">
        <v>392</v>
      </c>
      <c r="P18" s="154"/>
      <c r="Q18" s="154"/>
      <c r="R18" s="159" t="s">
        <v>4552</v>
      </c>
      <c r="S18" s="184" t="s">
        <v>4448</v>
      </c>
      <c r="T18" s="184" t="s">
        <v>4448</v>
      </c>
      <c r="U18" s="184" t="s">
        <v>4546</v>
      </c>
      <c r="V18" s="184" t="s">
        <v>4483</v>
      </c>
      <c r="W18" s="184"/>
      <c r="Y18">
        <v>0.16</v>
      </c>
      <c r="Z18">
        <v>0</v>
      </c>
      <c r="AA18">
        <v>-539.29445950317495</v>
      </c>
      <c r="AB18" t="s">
        <v>14</v>
      </c>
      <c r="AC18" t="s">
        <v>388</v>
      </c>
      <c r="AD18" s="7" t="s">
        <v>5198</v>
      </c>
      <c r="AE18" s="7" t="s">
        <v>5196</v>
      </c>
      <c r="AF18" t="s">
        <v>10321</v>
      </c>
      <c r="AH18" s="159"/>
      <c r="AI18" t="s">
        <v>383</v>
      </c>
      <c r="AJ18">
        <v>16</v>
      </c>
      <c r="AK18">
        <v>0.16</v>
      </c>
      <c r="AL18">
        <v>5.1602574492917601E-2</v>
      </c>
      <c r="AM18" s="6" t="s">
        <v>283</v>
      </c>
      <c r="AN18" s="159"/>
      <c r="AO18" s="159"/>
      <c r="AP18" s="159"/>
      <c r="AQ18" s="159"/>
      <c r="AR18" s="159"/>
      <c r="AS18" s="159"/>
      <c r="AT18" s="159"/>
      <c r="AU18" s="159"/>
      <c r="AW18">
        <f>1-0.11</f>
        <v>0.89</v>
      </c>
      <c r="AX18">
        <v>0</v>
      </c>
      <c r="AY18">
        <v>-62.423692464181499</v>
      </c>
      <c r="AZ18" t="s">
        <v>10</v>
      </c>
      <c r="BA18" t="s">
        <v>692</v>
      </c>
      <c r="BB18" t="s">
        <v>693</v>
      </c>
      <c r="BC18" s="7" t="s">
        <v>10362</v>
      </c>
      <c r="BD18" s="7" t="s">
        <v>5195</v>
      </c>
      <c r="BE18" t="s">
        <v>10330</v>
      </c>
      <c r="BF18" s="18" t="s">
        <v>10354</v>
      </c>
      <c r="BG18">
        <v>7</v>
      </c>
      <c r="BH18">
        <v>0.11</v>
      </c>
      <c r="BI18">
        <v>1.6272692371876299E-2</v>
      </c>
      <c r="BJ18" s="6" t="s">
        <v>694</v>
      </c>
      <c r="BL18" s="174" t="s">
        <v>4424</v>
      </c>
    </row>
    <row r="19" spans="1:64">
      <c r="A19" s="9">
        <v>0.63</v>
      </c>
      <c r="B19" s="9">
        <v>0</v>
      </c>
      <c r="C19" s="9">
        <v>-673.03858230227297</v>
      </c>
      <c r="D19" s="9" t="s">
        <v>14</v>
      </c>
      <c r="E19" s="9" t="s">
        <v>542</v>
      </c>
      <c r="F19" s="72" t="s">
        <v>5198</v>
      </c>
      <c r="G19" s="72" t="s">
        <v>5196</v>
      </c>
      <c r="H19" s="9" t="s">
        <v>10320</v>
      </c>
      <c r="I19" s="9"/>
      <c r="J19" s="168"/>
      <c r="K19" s="9" t="s">
        <v>383</v>
      </c>
      <c r="L19" s="9">
        <v>16</v>
      </c>
      <c r="M19" s="9">
        <v>0.63</v>
      </c>
      <c r="N19" s="10" t="s">
        <v>497</v>
      </c>
      <c r="O19" s="10" t="s">
        <v>498</v>
      </c>
      <c r="P19" s="154"/>
      <c r="Q19" s="154"/>
      <c r="R19" s="159"/>
      <c r="S19" s="154"/>
      <c r="T19" s="154"/>
      <c r="U19" s="154"/>
      <c r="V19" s="154"/>
      <c r="W19" s="154"/>
      <c r="Y19" s="9">
        <v>0.28000000000000003</v>
      </c>
      <c r="Z19" s="9">
        <v>0</v>
      </c>
      <c r="AA19" s="9">
        <v>-105.98609247559</v>
      </c>
      <c r="AB19" s="9" t="s">
        <v>10</v>
      </c>
      <c r="AC19" s="9" t="s">
        <v>390</v>
      </c>
      <c r="AD19" s="72" t="s">
        <v>5195</v>
      </c>
      <c r="AE19" s="72" t="s">
        <v>10362</v>
      </c>
      <c r="AF19" s="9" t="s">
        <v>10314</v>
      </c>
      <c r="AG19" s="9"/>
      <c r="AH19" s="168" t="s">
        <v>5026</v>
      </c>
      <c r="AI19" s="9" t="s">
        <v>383</v>
      </c>
      <c r="AJ19" s="9">
        <v>6</v>
      </c>
      <c r="AK19" s="9">
        <v>0.28000000000000003</v>
      </c>
      <c r="AL19" s="9">
        <v>7.2504052957179696E-2</v>
      </c>
      <c r="AM19" s="9">
        <v>0.659243033719773</v>
      </c>
      <c r="AN19" s="159"/>
      <c r="AO19" s="159"/>
      <c r="AP19" s="159" t="s">
        <v>4537</v>
      </c>
      <c r="AQ19" s="159" t="s">
        <v>4508</v>
      </c>
      <c r="AR19" s="159" t="s">
        <v>4449</v>
      </c>
      <c r="AS19" s="159" t="s">
        <v>4483</v>
      </c>
      <c r="AT19" s="159" t="s">
        <v>4541</v>
      </c>
      <c r="AU19" s="159"/>
      <c r="AW19">
        <f>1-0.11</f>
        <v>0.89</v>
      </c>
      <c r="AX19">
        <v>0</v>
      </c>
      <c r="AY19">
        <v>-488.74845731590898</v>
      </c>
      <c r="AZ19" t="s">
        <v>14</v>
      </c>
      <c r="BA19" t="s">
        <v>692</v>
      </c>
      <c r="BB19" t="s">
        <v>693</v>
      </c>
      <c r="BC19" s="7" t="s">
        <v>10362</v>
      </c>
      <c r="BD19" s="7" t="s">
        <v>5195</v>
      </c>
      <c r="BE19" t="s">
        <v>10330</v>
      </c>
      <c r="BF19" s="18" t="s">
        <v>10354</v>
      </c>
      <c r="BG19">
        <v>16</v>
      </c>
      <c r="BH19">
        <v>0.11</v>
      </c>
      <c r="BI19" s="6" t="s">
        <v>695</v>
      </c>
      <c r="BJ19" s="6" t="s">
        <v>696</v>
      </c>
      <c r="BL19" s="174"/>
    </row>
    <row r="20" spans="1:64">
      <c r="A20">
        <v>0.08</v>
      </c>
      <c r="B20">
        <v>0</v>
      </c>
      <c r="C20">
        <v>-33.001157130308798</v>
      </c>
      <c r="D20" t="s">
        <v>10</v>
      </c>
      <c r="E20" t="s">
        <v>619</v>
      </c>
      <c r="F20" s="7" t="s">
        <v>5198</v>
      </c>
      <c r="G20" s="7" t="s">
        <v>10365</v>
      </c>
      <c r="H20" t="s">
        <v>10314</v>
      </c>
      <c r="J20" s="159" t="s">
        <v>4992</v>
      </c>
      <c r="K20" t="s">
        <v>383</v>
      </c>
      <c r="L20">
        <v>7</v>
      </c>
      <c r="M20">
        <v>0.08</v>
      </c>
      <c r="N20">
        <v>9.2151622807254401E-3</v>
      </c>
      <c r="O20" s="6" t="s">
        <v>232</v>
      </c>
      <c r="P20" s="154"/>
      <c r="Q20" s="154"/>
      <c r="R20" s="184" t="s">
        <v>4568</v>
      </c>
      <c r="S20" s="184" t="s">
        <v>4448</v>
      </c>
      <c r="T20" s="184" t="s">
        <v>4448</v>
      </c>
      <c r="U20" s="184" t="s">
        <v>4448</v>
      </c>
      <c r="V20" s="184" t="s">
        <v>4448</v>
      </c>
      <c r="W20" s="184"/>
      <c r="Y20" s="9">
        <v>0.02</v>
      </c>
      <c r="Z20" s="9">
        <v>0</v>
      </c>
      <c r="AA20" s="9">
        <v>-29.949885332104198</v>
      </c>
      <c r="AB20" s="9" t="s">
        <v>13</v>
      </c>
      <c r="AC20" s="9" t="s">
        <v>390</v>
      </c>
      <c r="AD20" s="72" t="s">
        <v>5195</v>
      </c>
      <c r="AE20" s="72" t="s">
        <v>10362</v>
      </c>
      <c r="AF20" s="9" t="s">
        <v>10314</v>
      </c>
      <c r="AG20" s="9"/>
      <c r="AH20" s="168"/>
      <c r="AI20" s="9" t="s">
        <v>383</v>
      </c>
      <c r="AJ20" s="9">
        <v>5</v>
      </c>
      <c r="AK20" s="9">
        <v>0.02</v>
      </c>
      <c r="AL20" s="10" t="s">
        <v>391</v>
      </c>
      <c r="AM20" s="10" t="s">
        <v>392</v>
      </c>
      <c r="AN20" s="159"/>
      <c r="AO20" s="159"/>
      <c r="AP20" s="159"/>
      <c r="AQ20" s="159"/>
      <c r="AR20" s="159"/>
      <c r="AS20" s="159"/>
      <c r="AT20" s="159"/>
      <c r="AU20" s="159"/>
    </row>
    <row r="21" spans="1:64">
      <c r="A21">
        <v>0.37</v>
      </c>
      <c r="B21">
        <v>0</v>
      </c>
      <c r="C21">
        <v>-504.62394979764298</v>
      </c>
      <c r="D21" t="s">
        <v>14</v>
      </c>
      <c r="E21" t="s">
        <v>619</v>
      </c>
      <c r="F21" s="7" t="s">
        <v>5198</v>
      </c>
      <c r="G21" s="7" t="s">
        <v>10365</v>
      </c>
      <c r="H21" t="s">
        <v>10314</v>
      </c>
      <c r="J21" s="159"/>
      <c r="K21" t="s">
        <v>383</v>
      </c>
      <c r="L21">
        <v>16</v>
      </c>
      <c r="M21">
        <v>0.37</v>
      </c>
      <c r="N21" s="6" t="s">
        <v>137</v>
      </c>
      <c r="O21" s="6" t="s">
        <v>138</v>
      </c>
      <c r="P21" s="154"/>
      <c r="Q21" s="154"/>
      <c r="R21" s="154"/>
      <c r="S21" s="154"/>
      <c r="T21" s="154"/>
      <c r="U21" s="154"/>
      <c r="V21" s="154"/>
      <c r="W21" s="154"/>
      <c r="Y21" s="9">
        <v>0.49</v>
      </c>
      <c r="Z21" s="9">
        <v>0</v>
      </c>
      <c r="AA21" s="9">
        <v>-668.87290786098401</v>
      </c>
      <c r="AB21" s="9" t="s">
        <v>14</v>
      </c>
      <c r="AC21" s="9" t="s">
        <v>390</v>
      </c>
      <c r="AD21" s="72" t="s">
        <v>5195</v>
      </c>
      <c r="AE21" s="72" t="s">
        <v>10362</v>
      </c>
      <c r="AF21" s="9" t="s">
        <v>10314</v>
      </c>
      <c r="AG21" s="9"/>
      <c r="AH21" s="168"/>
      <c r="AI21" s="9" t="s">
        <v>383</v>
      </c>
      <c r="AJ21" s="9">
        <v>16</v>
      </c>
      <c r="AK21" s="9">
        <v>0.49</v>
      </c>
      <c r="AL21" s="10" t="s">
        <v>393</v>
      </c>
      <c r="AM21" s="10" t="s">
        <v>394</v>
      </c>
      <c r="AN21" s="159"/>
      <c r="AO21" s="159"/>
      <c r="AP21" s="159"/>
      <c r="AQ21" s="159"/>
      <c r="AR21" s="159"/>
      <c r="AS21" s="159"/>
      <c r="AT21" s="159"/>
      <c r="AU21" s="159"/>
    </row>
    <row r="22" spans="1:64">
      <c r="A22" s="9">
        <v>0</v>
      </c>
      <c r="B22" s="9">
        <v>0</v>
      </c>
      <c r="C22" s="9">
        <v>-9.0479268647251505</v>
      </c>
      <c r="D22" s="9" t="s">
        <v>10</v>
      </c>
      <c r="E22" s="9" t="s">
        <v>656</v>
      </c>
      <c r="F22" s="72" t="s">
        <v>5197</v>
      </c>
      <c r="G22" s="72" t="s">
        <v>5195</v>
      </c>
      <c r="H22" s="9" t="s">
        <v>10255</v>
      </c>
      <c r="I22" s="9"/>
      <c r="J22" s="168" t="s">
        <v>4994</v>
      </c>
      <c r="K22" s="9" t="s">
        <v>383</v>
      </c>
      <c r="L22" s="9">
        <v>5</v>
      </c>
      <c r="M22" s="9">
        <v>0</v>
      </c>
      <c r="N22" s="10" t="s">
        <v>126</v>
      </c>
      <c r="O22" s="10" t="s">
        <v>127</v>
      </c>
      <c r="P22" s="154"/>
      <c r="Q22" s="154"/>
      <c r="R22" s="159" t="s">
        <v>4552</v>
      </c>
      <c r="S22" s="184" t="s">
        <v>4448</v>
      </c>
      <c r="T22" s="184" t="s">
        <v>4448</v>
      </c>
      <c r="U22" s="184" t="s">
        <v>4448</v>
      </c>
      <c r="V22" s="184" t="s">
        <v>4448</v>
      </c>
      <c r="W22" s="184"/>
      <c r="Y22">
        <v>0.28000000000000003</v>
      </c>
      <c r="Z22">
        <v>0</v>
      </c>
      <c r="AA22">
        <v>-35.563590849262603</v>
      </c>
      <c r="AB22" t="s">
        <v>10</v>
      </c>
      <c r="AC22" t="s">
        <v>527</v>
      </c>
      <c r="AD22" s="7" t="s">
        <v>5197</v>
      </c>
      <c r="AE22" s="7" t="s">
        <v>5195</v>
      </c>
      <c r="AF22" t="s">
        <v>10320</v>
      </c>
      <c r="AH22" s="159" t="s">
        <v>5028</v>
      </c>
      <c r="AI22" t="s">
        <v>383</v>
      </c>
      <c r="AJ22">
        <v>5</v>
      </c>
      <c r="AK22">
        <v>0.28000000000000003</v>
      </c>
      <c r="AL22">
        <v>6.4574284775827495E-2</v>
      </c>
      <c r="AM22" s="6" t="s">
        <v>181</v>
      </c>
      <c r="AN22" s="159"/>
      <c r="AO22" s="159"/>
      <c r="AP22" s="159" t="s">
        <v>4568</v>
      </c>
      <c r="AQ22" s="159" t="s">
        <v>4448</v>
      </c>
      <c r="AR22" s="159" t="s">
        <v>4448</v>
      </c>
      <c r="AS22" s="159" t="s">
        <v>4448</v>
      </c>
      <c r="AT22" s="159" t="s">
        <v>4448</v>
      </c>
      <c r="AU22" s="159"/>
    </row>
    <row r="23" spans="1:64">
      <c r="A23" s="9">
        <v>0.63</v>
      </c>
      <c r="B23" s="9">
        <v>0</v>
      </c>
      <c r="C23" s="9">
        <v>-561.80621455831704</v>
      </c>
      <c r="D23" s="9" t="s">
        <v>14</v>
      </c>
      <c r="E23" s="9" t="s">
        <v>656</v>
      </c>
      <c r="F23" s="72" t="s">
        <v>5197</v>
      </c>
      <c r="G23" s="72" t="s">
        <v>5195</v>
      </c>
      <c r="H23" s="9" t="s">
        <v>10255</v>
      </c>
      <c r="I23" s="9"/>
      <c r="J23" s="168"/>
      <c r="K23" s="9" t="s">
        <v>383</v>
      </c>
      <c r="L23" s="9">
        <v>16</v>
      </c>
      <c r="M23" s="9">
        <v>0.63</v>
      </c>
      <c r="N23" s="10" t="s">
        <v>497</v>
      </c>
      <c r="O23" s="10" t="s">
        <v>498</v>
      </c>
      <c r="P23" s="154"/>
      <c r="Q23" s="154"/>
      <c r="R23" s="159"/>
      <c r="S23" s="154"/>
      <c r="T23" s="154"/>
      <c r="U23" s="154"/>
      <c r="V23" s="154"/>
      <c r="W23" s="154"/>
      <c r="Y23">
        <v>0</v>
      </c>
      <c r="Z23">
        <v>0</v>
      </c>
      <c r="AA23">
        <v>-0.231157724630533</v>
      </c>
      <c r="AB23" t="s">
        <v>13</v>
      </c>
      <c r="AC23" t="s">
        <v>527</v>
      </c>
      <c r="AD23" s="7" t="s">
        <v>5197</v>
      </c>
      <c r="AE23" s="7" t="s">
        <v>5195</v>
      </c>
      <c r="AF23" t="s">
        <v>10320</v>
      </c>
      <c r="AH23" s="159"/>
      <c r="AI23" t="s">
        <v>383</v>
      </c>
      <c r="AJ23">
        <v>5</v>
      </c>
      <c r="AK23">
        <v>0</v>
      </c>
      <c r="AL23" s="6" t="s">
        <v>126</v>
      </c>
      <c r="AM23" s="6" t="s">
        <v>127</v>
      </c>
      <c r="AN23" s="159"/>
      <c r="AO23" s="159"/>
      <c r="AP23" s="159"/>
      <c r="AQ23" s="159"/>
      <c r="AR23" s="159"/>
      <c r="AS23" s="159"/>
      <c r="AT23" s="159"/>
      <c r="AU23" s="159"/>
    </row>
    <row r="24" spans="1:64">
      <c r="A24">
        <v>0.23</v>
      </c>
      <c r="B24">
        <v>0</v>
      </c>
      <c r="C24">
        <v>-114.266180785822</v>
      </c>
      <c r="D24" t="s">
        <v>10</v>
      </c>
      <c r="E24" t="s">
        <v>673</v>
      </c>
      <c r="F24" s="7" t="s">
        <v>5198</v>
      </c>
      <c r="G24" s="7" t="s">
        <v>5196</v>
      </c>
      <c r="H24" t="s">
        <v>10320</v>
      </c>
      <c r="J24" s="159" t="s">
        <v>4996</v>
      </c>
      <c r="K24" t="s">
        <v>383</v>
      </c>
      <c r="L24">
        <v>5</v>
      </c>
      <c r="M24">
        <v>0.23</v>
      </c>
      <c r="N24">
        <v>4.6131675776357399E-2</v>
      </c>
      <c r="O24">
        <v>0.64848885520655697</v>
      </c>
      <c r="P24" s="154"/>
      <c r="Q24" s="154"/>
      <c r="R24" s="184" t="s">
        <v>4568</v>
      </c>
      <c r="S24" s="184" t="s">
        <v>4562</v>
      </c>
      <c r="T24" s="184" t="s">
        <v>4444</v>
      </c>
      <c r="U24" s="184" t="s">
        <v>4541</v>
      </c>
      <c r="V24" s="184" t="s">
        <v>4446</v>
      </c>
      <c r="W24" s="184"/>
      <c r="Y24">
        <v>0.24</v>
      </c>
      <c r="Z24">
        <v>0</v>
      </c>
      <c r="AA24">
        <v>-471.31665394648297</v>
      </c>
      <c r="AB24" t="s">
        <v>14</v>
      </c>
      <c r="AC24" t="s">
        <v>527</v>
      </c>
      <c r="AD24" s="7" t="s">
        <v>5197</v>
      </c>
      <c r="AE24" s="7" t="s">
        <v>5195</v>
      </c>
      <c r="AF24" t="s">
        <v>10320</v>
      </c>
      <c r="AH24" s="159"/>
      <c r="AI24" t="s">
        <v>383</v>
      </c>
      <c r="AJ24">
        <v>16</v>
      </c>
      <c r="AK24">
        <v>0.24</v>
      </c>
      <c r="AL24">
        <v>9.5792488470350406E-2</v>
      </c>
      <c r="AM24" s="6" t="s">
        <v>152</v>
      </c>
      <c r="AN24" s="159"/>
      <c r="AO24" s="159"/>
      <c r="AP24" s="159"/>
      <c r="AQ24" s="159"/>
      <c r="AR24" s="159"/>
      <c r="AS24" s="159"/>
      <c r="AT24" s="159"/>
      <c r="AU24" s="159"/>
    </row>
    <row r="25" spans="1:64">
      <c r="A25">
        <v>0.4</v>
      </c>
      <c r="B25">
        <v>0</v>
      </c>
      <c r="C25">
        <v>-574.80007889698504</v>
      </c>
      <c r="D25" t="s">
        <v>14</v>
      </c>
      <c r="E25" t="s">
        <v>673</v>
      </c>
      <c r="F25" s="7" t="s">
        <v>5198</v>
      </c>
      <c r="G25" s="7" t="s">
        <v>5196</v>
      </c>
      <c r="H25" t="s">
        <v>10320</v>
      </c>
      <c r="J25" s="205"/>
      <c r="K25" t="s">
        <v>383</v>
      </c>
      <c r="L25">
        <v>16</v>
      </c>
      <c r="M25">
        <v>0.4</v>
      </c>
      <c r="N25" s="6" t="s">
        <v>257</v>
      </c>
      <c r="O25" s="6" t="s">
        <v>258</v>
      </c>
      <c r="P25" s="191"/>
      <c r="Q25" s="191"/>
      <c r="R25" s="154"/>
      <c r="S25" s="154"/>
      <c r="T25" s="154"/>
      <c r="U25" s="154"/>
      <c r="V25" s="154"/>
      <c r="W25" s="154"/>
      <c r="Y25">
        <v>0.11</v>
      </c>
      <c r="Z25">
        <v>0</v>
      </c>
      <c r="AA25">
        <v>-125.87302250628601</v>
      </c>
      <c r="AB25" t="s">
        <v>10</v>
      </c>
      <c r="AC25" t="s">
        <v>587</v>
      </c>
      <c r="AD25" s="7" t="s">
        <v>5198</v>
      </c>
      <c r="AE25" s="7" t="s">
        <v>5195</v>
      </c>
      <c r="AF25" t="s">
        <v>10314</v>
      </c>
      <c r="AH25" s="159" t="s">
        <v>5030</v>
      </c>
      <c r="AI25" t="s">
        <v>383</v>
      </c>
      <c r="AJ25">
        <v>6</v>
      </c>
      <c r="AK25">
        <v>0.11</v>
      </c>
      <c r="AL25" s="6" t="s">
        <v>534</v>
      </c>
      <c r="AM25" s="6" t="s">
        <v>535</v>
      </c>
      <c r="AN25" s="159"/>
      <c r="AO25" s="159"/>
      <c r="AP25" s="159" t="s">
        <v>4568</v>
      </c>
      <c r="AQ25" s="159" t="s">
        <v>4448</v>
      </c>
      <c r="AR25" s="159" t="s">
        <v>4448</v>
      </c>
      <c r="AS25" s="159" t="s">
        <v>4448</v>
      </c>
      <c r="AT25" s="159" t="s">
        <v>4460</v>
      </c>
      <c r="AU25" s="159"/>
    </row>
    <row r="26" spans="1:64">
      <c r="A26" s="8"/>
      <c r="B26" s="8"/>
      <c r="C26" s="8"/>
      <c r="D26" s="8"/>
      <c r="E26" s="8"/>
      <c r="F26" s="70"/>
      <c r="G26" s="70"/>
      <c r="H26" s="8"/>
      <c r="I26" s="8"/>
      <c r="J26" s="58"/>
      <c r="K26" s="8"/>
      <c r="L26" s="8"/>
      <c r="M26" s="8"/>
      <c r="N26" s="13"/>
      <c r="O26" s="13"/>
      <c r="P26" s="8"/>
      <c r="Q26" s="14"/>
      <c r="R26" s="8"/>
      <c r="S26" s="8"/>
      <c r="T26" s="8"/>
      <c r="U26" s="8"/>
      <c r="V26" s="8"/>
      <c r="W26" s="8"/>
      <c r="Y26">
        <v>0.04</v>
      </c>
      <c r="Z26">
        <v>0</v>
      </c>
      <c r="AA26">
        <v>-51.004671844668799</v>
      </c>
      <c r="AB26" t="s">
        <v>13</v>
      </c>
      <c r="AC26" t="s">
        <v>587</v>
      </c>
      <c r="AD26" s="7" t="s">
        <v>5198</v>
      </c>
      <c r="AE26" s="7" t="s">
        <v>5195</v>
      </c>
      <c r="AF26" t="s">
        <v>10314</v>
      </c>
      <c r="AH26" s="159"/>
      <c r="AI26" t="s">
        <v>383</v>
      </c>
      <c r="AJ26">
        <v>5</v>
      </c>
      <c r="AK26">
        <v>0.04</v>
      </c>
      <c r="AL26">
        <v>1.89361819909976E-3</v>
      </c>
      <c r="AM26" s="6" t="s">
        <v>270</v>
      </c>
      <c r="AN26" s="159"/>
      <c r="AO26" s="159"/>
      <c r="AP26" s="159"/>
      <c r="AQ26" s="159"/>
      <c r="AR26" s="159"/>
      <c r="AS26" s="159"/>
      <c r="AT26" s="159"/>
      <c r="AU26" s="159"/>
    </row>
    <row r="27" spans="1:64">
      <c r="A27">
        <v>0.18</v>
      </c>
      <c r="B27">
        <v>0</v>
      </c>
      <c r="C27">
        <v>-54.202270003996396</v>
      </c>
      <c r="D27" t="s">
        <v>13</v>
      </c>
      <c r="E27" t="s">
        <v>399</v>
      </c>
      <c r="F27" s="7" t="s">
        <v>5197</v>
      </c>
      <c r="G27" s="7" t="s">
        <v>5195</v>
      </c>
      <c r="H27" t="s">
        <v>10056</v>
      </c>
      <c r="J27" s="186" t="s">
        <v>4997</v>
      </c>
      <c r="K27" t="s">
        <v>383</v>
      </c>
      <c r="L27">
        <v>5</v>
      </c>
      <c r="M27">
        <v>0.18</v>
      </c>
      <c r="N27" s="6" t="s">
        <v>400</v>
      </c>
      <c r="O27" s="6" t="s">
        <v>401</v>
      </c>
      <c r="P27" s="184" t="s">
        <v>4426</v>
      </c>
      <c r="Q27" s="184">
        <v>15</v>
      </c>
      <c r="R27" s="184" t="s">
        <v>4568</v>
      </c>
      <c r="S27" s="154" t="s">
        <v>4520</v>
      </c>
      <c r="T27" s="154" t="s">
        <v>4444</v>
      </c>
      <c r="U27" s="154" t="s">
        <v>4545</v>
      </c>
      <c r="V27" s="154" t="s">
        <v>4525</v>
      </c>
      <c r="W27" s="154"/>
      <c r="Y27">
        <v>0.28000000000000003</v>
      </c>
      <c r="Z27">
        <v>0</v>
      </c>
      <c r="AA27">
        <v>-577.65476350614904</v>
      </c>
      <c r="AB27" t="s">
        <v>14</v>
      </c>
      <c r="AC27" t="s">
        <v>587</v>
      </c>
      <c r="AD27" s="7" t="s">
        <v>5198</v>
      </c>
      <c r="AE27" s="7" t="s">
        <v>5195</v>
      </c>
      <c r="AF27" t="s">
        <v>10314</v>
      </c>
      <c r="AH27" s="205"/>
      <c r="AI27" t="s">
        <v>383</v>
      </c>
      <c r="AJ27">
        <v>16</v>
      </c>
      <c r="AK27">
        <v>0.28000000000000003</v>
      </c>
      <c r="AL27" s="6" t="s">
        <v>280</v>
      </c>
      <c r="AM27" s="6" t="s">
        <v>281</v>
      </c>
      <c r="AN27" s="205"/>
      <c r="AO27" s="205"/>
      <c r="AP27" s="159"/>
      <c r="AQ27" s="159"/>
      <c r="AR27" s="159"/>
      <c r="AS27" s="159"/>
      <c r="AT27" s="159"/>
      <c r="AU27" s="159"/>
    </row>
    <row r="28" spans="1:64">
      <c r="A28">
        <v>0.23</v>
      </c>
      <c r="B28">
        <v>0</v>
      </c>
      <c r="C28">
        <v>-528.36565465153103</v>
      </c>
      <c r="D28" t="s">
        <v>14</v>
      </c>
      <c r="E28" t="s">
        <v>399</v>
      </c>
      <c r="F28" s="7" t="s">
        <v>5197</v>
      </c>
      <c r="G28" s="7" t="s">
        <v>5195</v>
      </c>
      <c r="H28" t="s">
        <v>10056</v>
      </c>
      <c r="J28" s="159"/>
      <c r="K28" t="s">
        <v>383</v>
      </c>
      <c r="L28">
        <v>16</v>
      </c>
      <c r="M28">
        <v>0.23</v>
      </c>
      <c r="N28">
        <v>8.9866955870574194E-2</v>
      </c>
      <c r="O28" s="6" t="s">
        <v>402</v>
      </c>
      <c r="P28" s="154"/>
      <c r="Q28" s="154"/>
      <c r="R28" s="154"/>
      <c r="S28" s="154"/>
      <c r="T28" s="154"/>
      <c r="U28" s="154"/>
      <c r="V28" s="154"/>
      <c r="W28" s="154"/>
      <c r="Y28" s="8"/>
      <c r="Z28" s="8"/>
      <c r="AA28" s="8"/>
      <c r="AB28" s="8"/>
      <c r="AC28" s="8"/>
      <c r="AD28" s="70"/>
      <c r="AE28" s="70"/>
      <c r="AF28" s="8"/>
      <c r="AG28" s="8"/>
      <c r="AH28" s="5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64">
      <c r="A29">
        <v>0</v>
      </c>
      <c r="B29">
        <v>0</v>
      </c>
      <c r="C29">
        <v>-15.227144773189</v>
      </c>
      <c r="D29" t="s">
        <v>13</v>
      </c>
      <c r="E29" t="s">
        <v>407</v>
      </c>
      <c r="F29" s="7" t="s">
        <v>5197</v>
      </c>
      <c r="G29" s="7" t="s">
        <v>5195</v>
      </c>
      <c r="H29" t="s">
        <v>10320</v>
      </c>
      <c r="J29" s="159" t="s">
        <v>4998</v>
      </c>
      <c r="K29" t="s">
        <v>383</v>
      </c>
      <c r="L29">
        <v>5</v>
      </c>
      <c r="M29">
        <v>0</v>
      </c>
      <c r="N29" s="6" t="s">
        <v>126</v>
      </c>
      <c r="O29" s="6" t="s">
        <v>127</v>
      </c>
      <c r="P29" s="154"/>
      <c r="Q29" s="154"/>
      <c r="R29" s="184" t="s">
        <v>4568</v>
      </c>
      <c r="S29" s="154" t="s">
        <v>4448</v>
      </c>
      <c r="T29" s="154" t="s">
        <v>4448</v>
      </c>
      <c r="U29" s="154" t="s">
        <v>4448</v>
      </c>
      <c r="V29" s="154" t="s">
        <v>4448</v>
      </c>
      <c r="W29" s="154"/>
      <c r="Y29">
        <f>1-0.28</f>
        <v>0.72</v>
      </c>
      <c r="Z29">
        <v>0</v>
      </c>
      <c r="AA29">
        <v>-49.7841367848009</v>
      </c>
      <c r="AB29" t="s">
        <v>13</v>
      </c>
      <c r="AC29" t="s">
        <v>464</v>
      </c>
      <c r="AD29" s="7" t="s">
        <v>5196</v>
      </c>
      <c r="AE29" s="7" t="s">
        <v>5198</v>
      </c>
      <c r="AF29" t="s">
        <v>10315</v>
      </c>
      <c r="AG29" s="18" t="s">
        <v>10354</v>
      </c>
      <c r="AH29" s="159" t="s">
        <v>5001</v>
      </c>
      <c r="AI29" t="s">
        <v>383</v>
      </c>
      <c r="AJ29">
        <v>7</v>
      </c>
      <c r="AK29">
        <v>0.28000000000000003</v>
      </c>
      <c r="AL29">
        <v>7.9547166892723606E-2</v>
      </c>
      <c r="AM29" s="6" t="s">
        <v>465</v>
      </c>
      <c r="AN29" s="184" t="s">
        <v>4422</v>
      </c>
      <c r="AO29" s="184">
        <v>4</v>
      </c>
      <c r="AP29" s="184" t="s">
        <v>4568</v>
      </c>
      <c r="AQ29" s="154" t="s">
        <v>4448</v>
      </c>
      <c r="AR29" s="154" t="s">
        <v>4448</v>
      </c>
      <c r="AS29" s="154" t="s">
        <v>4448</v>
      </c>
      <c r="AT29" s="154" t="s">
        <v>4448</v>
      </c>
      <c r="AU29" s="154"/>
    </row>
    <row r="30" spans="1:64">
      <c r="A30">
        <v>0.28000000000000003</v>
      </c>
      <c r="B30">
        <v>0</v>
      </c>
      <c r="C30">
        <v>-616.60881812605101</v>
      </c>
      <c r="D30" t="s">
        <v>14</v>
      </c>
      <c r="E30" t="s">
        <v>407</v>
      </c>
      <c r="F30" s="7" t="s">
        <v>5197</v>
      </c>
      <c r="G30" s="7" t="s">
        <v>5195</v>
      </c>
      <c r="H30" t="s">
        <v>10320</v>
      </c>
      <c r="J30" s="159"/>
      <c r="K30" t="s">
        <v>383</v>
      </c>
      <c r="L30">
        <v>16</v>
      </c>
      <c r="M30">
        <v>0.28000000000000003</v>
      </c>
      <c r="N30" s="6" t="s">
        <v>280</v>
      </c>
      <c r="O30" s="6" t="s">
        <v>281</v>
      </c>
      <c r="P30" s="154"/>
      <c r="Q30" s="154"/>
      <c r="R30" s="154"/>
      <c r="S30" s="154"/>
      <c r="T30" s="154"/>
      <c r="U30" s="154"/>
      <c r="V30" s="154"/>
      <c r="W30" s="154"/>
      <c r="Y30">
        <f>1-0.42</f>
        <v>0.58000000000000007</v>
      </c>
      <c r="Z30">
        <v>0</v>
      </c>
      <c r="AA30">
        <v>-754.52799023614705</v>
      </c>
      <c r="AB30" t="s">
        <v>14</v>
      </c>
      <c r="AC30" t="s">
        <v>464</v>
      </c>
      <c r="AD30" s="7" t="s">
        <v>5196</v>
      </c>
      <c r="AE30" s="7" t="s">
        <v>5198</v>
      </c>
      <c r="AF30" t="s">
        <v>10315</v>
      </c>
      <c r="AG30" s="18" t="s">
        <v>10354</v>
      </c>
      <c r="AH30" s="160"/>
      <c r="AI30" t="s">
        <v>383</v>
      </c>
      <c r="AJ30">
        <v>16</v>
      </c>
      <c r="AK30">
        <v>0.42</v>
      </c>
      <c r="AL30" s="6" t="s">
        <v>228</v>
      </c>
      <c r="AM30" s="6" t="s">
        <v>229</v>
      </c>
      <c r="AN30" s="154"/>
      <c r="AO30" s="154"/>
      <c r="AP30" s="154"/>
      <c r="AQ30" s="154"/>
      <c r="AR30" s="154"/>
      <c r="AS30" s="154"/>
      <c r="AT30" s="154"/>
      <c r="AU30" s="154"/>
    </row>
    <row r="31" spans="1:64">
      <c r="A31" s="9">
        <v>0</v>
      </c>
      <c r="B31" s="9">
        <v>0</v>
      </c>
      <c r="C31" s="9">
        <v>-36.625122782261002</v>
      </c>
      <c r="D31" s="9" t="s">
        <v>13</v>
      </c>
      <c r="E31" s="9" t="s">
        <v>416</v>
      </c>
      <c r="F31" s="72" t="s">
        <v>5195</v>
      </c>
      <c r="G31" s="72" t="s">
        <v>5197</v>
      </c>
      <c r="H31" s="9" t="s">
        <v>10321</v>
      </c>
      <c r="I31" s="9"/>
      <c r="J31" s="168" t="s">
        <v>4999</v>
      </c>
      <c r="K31" s="9" t="s">
        <v>383</v>
      </c>
      <c r="L31" s="9">
        <v>5</v>
      </c>
      <c r="M31" s="9">
        <v>0</v>
      </c>
      <c r="N31" s="10" t="s">
        <v>126</v>
      </c>
      <c r="O31" s="10" t="s">
        <v>127</v>
      </c>
      <c r="P31" s="154"/>
      <c r="Q31" s="154"/>
      <c r="R31" s="159" t="s">
        <v>4537</v>
      </c>
      <c r="S31" s="154" t="s">
        <v>4448</v>
      </c>
      <c r="T31" s="154" t="s">
        <v>4448</v>
      </c>
      <c r="U31" s="154" t="s">
        <v>4448</v>
      </c>
      <c r="V31" s="154" t="s">
        <v>4448</v>
      </c>
      <c r="W31" s="154"/>
      <c r="Y31" s="9">
        <f>1-0.19</f>
        <v>0.81</v>
      </c>
      <c r="Z31" s="9">
        <v>0</v>
      </c>
      <c r="AA31" s="9">
        <v>-55.8935874015541</v>
      </c>
      <c r="AB31" s="9" t="s">
        <v>13</v>
      </c>
      <c r="AC31" s="9" t="s">
        <v>543</v>
      </c>
      <c r="AD31" s="72" t="s">
        <v>5195</v>
      </c>
      <c r="AE31" s="72" t="s">
        <v>5197</v>
      </c>
      <c r="AF31" s="9" t="s">
        <v>10093</v>
      </c>
      <c r="AG31" s="44" t="s">
        <v>10354</v>
      </c>
      <c r="AH31" s="168" t="s">
        <v>5003</v>
      </c>
      <c r="AI31" s="9" t="s">
        <v>383</v>
      </c>
      <c r="AJ31" s="9">
        <v>5</v>
      </c>
      <c r="AK31" s="9">
        <v>0.19</v>
      </c>
      <c r="AL31" s="9">
        <v>3.3128026833885202E-2</v>
      </c>
      <c r="AM31" s="9">
        <v>0.61625110133168304</v>
      </c>
      <c r="AN31" s="154"/>
      <c r="AO31" s="154"/>
      <c r="AP31" s="159" t="s">
        <v>4537</v>
      </c>
      <c r="AQ31" s="154" t="s">
        <v>4488</v>
      </c>
      <c r="AR31" s="154" t="s">
        <v>4448</v>
      </c>
      <c r="AS31" s="154" t="s">
        <v>4458</v>
      </c>
      <c r="AT31" s="154" t="s">
        <v>4448</v>
      </c>
      <c r="AU31" s="154"/>
    </row>
    <row r="32" spans="1:64">
      <c r="A32" s="9">
        <v>0.8</v>
      </c>
      <c r="B32" s="9">
        <v>0</v>
      </c>
      <c r="C32" s="9">
        <v>-479.14573522980902</v>
      </c>
      <c r="D32" s="9" t="s">
        <v>14</v>
      </c>
      <c r="E32" s="9" t="s">
        <v>416</v>
      </c>
      <c r="F32" s="72" t="s">
        <v>5195</v>
      </c>
      <c r="G32" s="72" t="s">
        <v>5197</v>
      </c>
      <c r="H32" s="9" t="s">
        <v>10321</v>
      </c>
      <c r="I32" s="9"/>
      <c r="J32" s="168"/>
      <c r="K32" s="9" t="s">
        <v>383</v>
      </c>
      <c r="L32" s="9">
        <v>16</v>
      </c>
      <c r="M32" s="9">
        <v>0.8</v>
      </c>
      <c r="N32" s="10" t="s">
        <v>417</v>
      </c>
      <c r="O32" s="9">
        <v>0.92725733796213305</v>
      </c>
      <c r="P32" s="154"/>
      <c r="Q32" s="154"/>
      <c r="R32" s="159"/>
      <c r="S32" s="154"/>
      <c r="T32" s="154"/>
      <c r="U32" s="154"/>
      <c r="V32" s="154"/>
      <c r="W32" s="154"/>
      <c r="Y32" s="9">
        <f>1-0.76</f>
        <v>0.24</v>
      </c>
      <c r="Z32" s="9">
        <v>0</v>
      </c>
      <c r="AA32" s="9">
        <v>-484.863150964174</v>
      </c>
      <c r="AB32" s="9" t="s">
        <v>14</v>
      </c>
      <c r="AC32" s="9" t="s">
        <v>543</v>
      </c>
      <c r="AD32" s="72" t="s">
        <v>5195</v>
      </c>
      <c r="AE32" s="72" t="s">
        <v>5197</v>
      </c>
      <c r="AF32" s="9" t="s">
        <v>10093</v>
      </c>
      <c r="AG32" s="44" t="s">
        <v>10354</v>
      </c>
      <c r="AH32" s="168"/>
      <c r="AI32" s="9" t="s">
        <v>383</v>
      </c>
      <c r="AJ32" s="9">
        <v>16</v>
      </c>
      <c r="AK32" s="9">
        <v>0.76</v>
      </c>
      <c r="AL32" s="10" t="s">
        <v>544</v>
      </c>
      <c r="AM32" s="10" t="s">
        <v>545</v>
      </c>
      <c r="AN32" s="154"/>
      <c r="AO32" s="154"/>
      <c r="AP32" s="159"/>
      <c r="AQ32" s="154"/>
      <c r="AR32" s="154"/>
      <c r="AS32" s="154"/>
      <c r="AT32" s="154"/>
      <c r="AU32" s="154"/>
    </row>
    <row r="33" spans="1:47">
      <c r="A33" s="9">
        <v>0.04</v>
      </c>
      <c r="B33" s="9">
        <v>0</v>
      </c>
      <c r="C33" s="9">
        <v>-41.015217310339402</v>
      </c>
      <c r="D33" s="9" t="s">
        <v>13</v>
      </c>
      <c r="E33" s="9" t="s">
        <v>458</v>
      </c>
      <c r="F33" s="72" t="s">
        <v>5197</v>
      </c>
      <c r="G33" s="72" t="s">
        <v>10358</v>
      </c>
      <c r="H33" s="9" t="s">
        <v>10318</v>
      </c>
      <c r="I33" s="9"/>
      <c r="J33" s="168" t="s">
        <v>5000</v>
      </c>
      <c r="K33" s="9" t="s">
        <v>383</v>
      </c>
      <c r="L33" s="9">
        <v>5</v>
      </c>
      <c r="M33" s="9">
        <v>0.04</v>
      </c>
      <c r="N33" s="9">
        <v>1.89361819909976E-3</v>
      </c>
      <c r="O33" s="10" t="s">
        <v>270</v>
      </c>
      <c r="P33" s="154"/>
      <c r="Q33" s="154"/>
      <c r="R33" s="159" t="s">
        <v>4537</v>
      </c>
      <c r="S33" s="154" t="s">
        <v>4448</v>
      </c>
      <c r="T33" s="154" t="s">
        <v>4448</v>
      </c>
      <c r="U33" s="154" t="s">
        <v>4448</v>
      </c>
      <c r="V33" s="154" t="s">
        <v>4448</v>
      </c>
      <c r="W33" s="154"/>
      <c r="Y33">
        <f>1-0.29</f>
        <v>0.71</v>
      </c>
      <c r="Z33">
        <v>0</v>
      </c>
      <c r="AA33">
        <v>-36.875743982030301</v>
      </c>
      <c r="AB33" t="s">
        <v>13</v>
      </c>
      <c r="AC33" t="s">
        <v>607</v>
      </c>
      <c r="AD33" s="7" t="s">
        <v>5195</v>
      </c>
      <c r="AE33" s="7" t="s">
        <v>5197</v>
      </c>
      <c r="AF33" t="s">
        <v>10315</v>
      </c>
      <c r="AG33" s="18" t="s">
        <v>10354</v>
      </c>
      <c r="AH33" s="159" t="s">
        <v>5006</v>
      </c>
      <c r="AI33" t="s">
        <v>383</v>
      </c>
      <c r="AJ33">
        <v>6</v>
      </c>
      <c r="AK33">
        <v>0.28999999999999998</v>
      </c>
      <c r="AL33">
        <v>7.6861841305704101E-2</v>
      </c>
      <c r="AM33" s="6" t="s">
        <v>608</v>
      </c>
      <c r="AN33" s="154"/>
      <c r="AO33" s="154"/>
      <c r="AP33" s="184" t="s">
        <v>4568</v>
      </c>
      <c r="AQ33" s="154" t="s">
        <v>4448</v>
      </c>
      <c r="AR33" s="154" t="s">
        <v>4448</v>
      </c>
      <c r="AS33" s="154" t="s">
        <v>4448</v>
      </c>
      <c r="AT33" s="154" t="s">
        <v>4448</v>
      </c>
      <c r="AU33" s="154"/>
    </row>
    <row r="34" spans="1:47">
      <c r="A34" s="9">
        <v>0.43</v>
      </c>
      <c r="B34" s="9">
        <v>0</v>
      </c>
      <c r="C34" s="9">
        <v>-646.42920555262901</v>
      </c>
      <c r="D34" s="9" t="s">
        <v>14</v>
      </c>
      <c r="E34" s="9" t="s">
        <v>458</v>
      </c>
      <c r="F34" s="72" t="s">
        <v>5197</v>
      </c>
      <c r="G34" s="72" t="s">
        <v>10358</v>
      </c>
      <c r="H34" s="9" t="s">
        <v>10318</v>
      </c>
      <c r="I34" s="9"/>
      <c r="J34" s="168"/>
      <c r="K34" s="9" t="s">
        <v>383</v>
      </c>
      <c r="L34" s="9">
        <v>16</v>
      </c>
      <c r="M34" s="9">
        <v>0.43</v>
      </c>
      <c r="N34" s="10" t="s">
        <v>459</v>
      </c>
      <c r="O34" s="10" t="s">
        <v>460</v>
      </c>
      <c r="P34" s="154"/>
      <c r="Q34" s="154"/>
      <c r="R34" s="159"/>
      <c r="S34" s="154"/>
      <c r="T34" s="154"/>
      <c r="U34" s="154"/>
      <c r="V34" s="154"/>
      <c r="W34" s="154"/>
      <c r="Y34">
        <f>1-0.61</f>
        <v>0.39</v>
      </c>
      <c r="Z34">
        <v>0</v>
      </c>
      <c r="AA34">
        <v>-843.03748050542504</v>
      </c>
      <c r="AB34" t="s">
        <v>14</v>
      </c>
      <c r="AC34" t="s">
        <v>607</v>
      </c>
      <c r="AD34" s="7" t="s">
        <v>5195</v>
      </c>
      <c r="AE34" s="7" t="s">
        <v>5197</v>
      </c>
      <c r="AF34" t="s">
        <v>10315</v>
      </c>
      <c r="AG34" s="18" t="s">
        <v>10354</v>
      </c>
      <c r="AH34" s="159"/>
      <c r="AI34" t="s">
        <v>383</v>
      </c>
      <c r="AJ34">
        <v>16</v>
      </c>
      <c r="AK34">
        <v>0.61</v>
      </c>
      <c r="AL34" s="6" t="s">
        <v>593</v>
      </c>
      <c r="AM34" s="6" t="s">
        <v>594</v>
      </c>
      <c r="AN34" s="154"/>
      <c r="AO34" s="154"/>
      <c r="AP34" s="154"/>
      <c r="AQ34" s="154"/>
      <c r="AR34" s="154"/>
      <c r="AS34" s="154"/>
      <c r="AT34" s="154"/>
      <c r="AU34" s="154"/>
    </row>
    <row r="35" spans="1:47">
      <c r="A35">
        <v>0.05</v>
      </c>
      <c r="B35">
        <v>0</v>
      </c>
      <c r="C35">
        <v>-12.9426846359107</v>
      </c>
      <c r="D35" t="s">
        <v>13</v>
      </c>
      <c r="E35" t="s">
        <v>532</v>
      </c>
      <c r="F35" s="7" t="s">
        <v>5195</v>
      </c>
      <c r="G35" s="7" t="s">
        <v>5197</v>
      </c>
      <c r="H35" t="s">
        <v>10320</v>
      </c>
      <c r="J35" s="159" t="s">
        <v>5002</v>
      </c>
      <c r="K35" t="s">
        <v>383</v>
      </c>
      <c r="L35">
        <v>6</v>
      </c>
      <c r="M35">
        <v>0.05</v>
      </c>
      <c r="N35">
        <v>3.4029277060071599E-3</v>
      </c>
      <c r="O35" s="6" t="s">
        <v>485</v>
      </c>
      <c r="P35" s="154"/>
      <c r="Q35" s="154"/>
      <c r="R35" s="184" t="s">
        <v>4568</v>
      </c>
      <c r="S35" s="154" t="s">
        <v>4448</v>
      </c>
      <c r="T35" s="154" t="s">
        <v>4448</v>
      </c>
      <c r="U35" s="154" t="s">
        <v>4448</v>
      </c>
      <c r="V35" s="154" t="s">
        <v>4448</v>
      </c>
      <c r="W35" s="154"/>
      <c r="Y35" s="9">
        <f>1-0</f>
        <v>1</v>
      </c>
      <c r="Z35" s="9">
        <v>0</v>
      </c>
      <c r="AA35" s="9">
        <v>-17.684963211881499</v>
      </c>
      <c r="AB35" s="9" t="s">
        <v>13</v>
      </c>
      <c r="AC35" s="9" t="s">
        <v>625</v>
      </c>
      <c r="AD35" s="72" t="s">
        <v>10365</v>
      </c>
      <c r="AE35" s="72" t="s">
        <v>5197</v>
      </c>
      <c r="AF35" s="9" t="s">
        <v>10323</v>
      </c>
      <c r="AG35" s="44" t="s">
        <v>10354</v>
      </c>
      <c r="AH35" s="168" t="s">
        <v>5009</v>
      </c>
      <c r="AI35" s="9" t="s">
        <v>383</v>
      </c>
      <c r="AJ35" s="9">
        <v>5</v>
      </c>
      <c r="AK35" s="9">
        <v>0</v>
      </c>
      <c r="AL35" s="10" t="s">
        <v>126</v>
      </c>
      <c r="AM35" s="10" t="s">
        <v>127</v>
      </c>
      <c r="AN35" s="154"/>
      <c r="AO35" s="154"/>
      <c r="AP35" s="159" t="s">
        <v>4537</v>
      </c>
      <c r="AQ35" s="154" t="s">
        <v>4507</v>
      </c>
      <c r="AR35" s="154" t="s">
        <v>4488</v>
      </c>
      <c r="AS35" s="154" t="s">
        <v>4505</v>
      </c>
      <c r="AT35" s="154" t="s">
        <v>4543</v>
      </c>
      <c r="AU35" s="154"/>
    </row>
    <row r="36" spans="1:47">
      <c r="A36">
        <v>0.3</v>
      </c>
      <c r="B36">
        <v>0</v>
      </c>
      <c r="C36">
        <v>-461.77327374143402</v>
      </c>
      <c r="D36" t="s">
        <v>14</v>
      </c>
      <c r="E36" t="s">
        <v>532</v>
      </c>
      <c r="F36" s="7" t="s">
        <v>5195</v>
      </c>
      <c r="G36" s="7" t="s">
        <v>5197</v>
      </c>
      <c r="H36" t="s">
        <v>10320</v>
      </c>
      <c r="J36" s="159"/>
      <c r="K36" t="s">
        <v>383</v>
      </c>
      <c r="L36">
        <v>16</v>
      </c>
      <c r="M36">
        <v>0.3</v>
      </c>
      <c r="N36" s="6" t="s">
        <v>111</v>
      </c>
      <c r="O36" s="6" t="s">
        <v>112</v>
      </c>
      <c r="P36" s="154"/>
      <c r="Q36" s="154"/>
      <c r="R36" s="154"/>
      <c r="S36" s="154"/>
      <c r="T36" s="154"/>
      <c r="U36" s="154"/>
      <c r="V36" s="154"/>
      <c r="W36" s="154"/>
      <c r="Y36" s="9">
        <f>1-0.46</f>
        <v>0.54</v>
      </c>
      <c r="Z36" s="9">
        <v>0</v>
      </c>
      <c r="AA36" s="9">
        <v>-687.467006672504</v>
      </c>
      <c r="AB36" s="9" t="s">
        <v>14</v>
      </c>
      <c r="AC36" s="9" t="s">
        <v>625</v>
      </c>
      <c r="AD36" s="72" t="s">
        <v>10365</v>
      </c>
      <c r="AE36" s="72" t="s">
        <v>5197</v>
      </c>
      <c r="AF36" s="9" t="s">
        <v>10323</v>
      </c>
      <c r="AG36" s="44" t="s">
        <v>10354</v>
      </c>
      <c r="AH36" s="168"/>
      <c r="AI36" s="9" t="s">
        <v>383</v>
      </c>
      <c r="AJ36" s="9">
        <v>16</v>
      </c>
      <c r="AK36" s="9">
        <v>0.46</v>
      </c>
      <c r="AL36" s="10" t="s">
        <v>396</v>
      </c>
      <c r="AM36" s="10" t="s">
        <v>397</v>
      </c>
      <c r="AN36" s="155"/>
      <c r="AO36" s="155"/>
      <c r="AP36" s="159"/>
      <c r="AQ36" s="154"/>
      <c r="AR36" s="154"/>
      <c r="AS36" s="154"/>
      <c r="AT36" s="154"/>
      <c r="AU36" s="154"/>
    </row>
    <row r="37" spans="1:47">
      <c r="A37">
        <v>0.16</v>
      </c>
      <c r="B37">
        <v>0</v>
      </c>
      <c r="C37">
        <v>-42.1548918563578</v>
      </c>
      <c r="D37" t="s">
        <v>13</v>
      </c>
      <c r="E37" t="s">
        <v>571</v>
      </c>
      <c r="F37" s="7" t="s">
        <v>5196</v>
      </c>
      <c r="G37" s="7" t="s">
        <v>5197</v>
      </c>
      <c r="H37" t="s">
        <v>10318</v>
      </c>
      <c r="J37" s="159" t="s">
        <v>5004</v>
      </c>
      <c r="K37" t="s">
        <v>383</v>
      </c>
      <c r="L37">
        <v>5</v>
      </c>
      <c r="M37">
        <v>0.16</v>
      </c>
      <c r="N37">
        <v>2.4498271759069299E-2</v>
      </c>
      <c r="O37" s="6" t="s">
        <v>572</v>
      </c>
      <c r="P37" s="154"/>
      <c r="Q37" s="154"/>
      <c r="R37" s="184" t="s">
        <v>4568</v>
      </c>
      <c r="S37" s="154" t="s">
        <v>4448</v>
      </c>
      <c r="T37" s="154" t="s">
        <v>4448</v>
      </c>
      <c r="U37" s="154" t="s">
        <v>4448</v>
      </c>
      <c r="V37" s="154" t="s">
        <v>4448</v>
      </c>
      <c r="W37" s="154"/>
      <c r="Y37" s="3"/>
      <c r="Z37" s="3"/>
      <c r="AA37" s="3"/>
      <c r="AB37" s="3"/>
      <c r="AC37" s="3"/>
      <c r="AD37" s="73"/>
      <c r="AE37" s="73"/>
      <c r="AF37" s="3"/>
      <c r="AG37" s="3"/>
      <c r="AH37" s="102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>
      <c r="A38" s="6" t="s">
        <v>236</v>
      </c>
      <c r="B38">
        <v>0</v>
      </c>
      <c r="C38">
        <v>-656.84431236673299</v>
      </c>
      <c r="D38" t="s">
        <v>14</v>
      </c>
      <c r="E38" t="s">
        <v>571</v>
      </c>
      <c r="F38" s="7" t="s">
        <v>5196</v>
      </c>
      <c r="G38" s="7" t="s">
        <v>5197</v>
      </c>
      <c r="H38" t="s">
        <v>10318</v>
      </c>
      <c r="J38" s="159"/>
      <c r="K38" t="s">
        <v>383</v>
      </c>
      <c r="L38">
        <v>16</v>
      </c>
      <c r="M38" s="6" t="s">
        <v>236</v>
      </c>
      <c r="N38" s="6" t="s">
        <v>237</v>
      </c>
      <c r="O38">
        <v>0.64453599400862305</v>
      </c>
      <c r="P38" s="154"/>
      <c r="Q38" s="154"/>
      <c r="R38" s="154"/>
      <c r="S38" s="154"/>
      <c r="T38" s="154"/>
      <c r="U38" s="154"/>
      <c r="V38" s="154"/>
      <c r="W38" s="154"/>
      <c r="Y38">
        <f>1-0.15</f>
        <v>0.85</v>
      </c>
      <c r="Z38">
        <v>0</v>
      </c>
      <c r="AA38">
        <v>-72.465353101424498</v>
      </c>
      <c r="AB38" t="s">
        <v>10</v>
      </c>
      <c r="AC38" t="s">
        <v>398</v>
      </c>
      <c r="AD38" s="7" t="s">
        <v>5197</v>
      </c>
      <c r="AE38" s="7" t="s">
        <v>5195</v>
      </c>
      <c r="AF38" t="s">
        <v>10316</v>
      </c>
      <c r="AG38" s="18" t="s">
        <v>10354</v>
      </c>
      <c r="AH38" s="158" t="s">
        <v>4980</v>
      </c>
      <c r="AI38" t="s">
        <v>383</v>
      </c>
      <c r="AJ38">
        <v>5</v>
      </c>
      <c r="AK38">
        <v>0.15</v>
      </c>
      <c r="AL38">
        <v>2.1852065792031899E-2</v>
      </c>
      <c r="AM38" s="6" t="s">
        <v>110</v>
      </c>
      <c r="AN38" s="153" t="s">
        <v>4425</v>
      </c>
      <c r="AO38" s="176"/>
      <c r="AP38" s="153" t="s">
        <v>4568</v>
      </c>
      <c r="AQ38" s="153" t="s">
        <v>4448</v>
      </c>
      <c r="AR38" s="153" t="s">
        <v>4448</v>
      </c>
      <c r="AS38" s="153" t="s">
        <v>4448</v>
      </c>
      <c r="AT38" s="153" t="s">
        <v>4448</v>
      </c>
      <c r="AU38" s="153"/>
    </row>
    <row r="39" spans="1:47">
      <c r="A39" s="9">
        <v>0.11</v>
      </c>
      <c r="B39" s="9">
        <v>0</v>
      </c>
      <c r="C39" s="9">
        <v>-24.621335334513599</v>
      </c>
      <c r="D39" s="9" t="s">
        <v>13</v>
      </c>
      <c r="E39" s="9" t="s">
        <v>582</v>
      </c>
      <c r="F39" s="72" t="s">
        <v>5196</v>
      </c>
      <c r="G39" s="72" t="s">
        <v>10358</v>
      </c>
      <c r="H39" s="9" t="s">
        <v>10322</v>
      </c>
      <c r="I39" s="9"/>
      <c r="J39" s="168" t="s">
        <v>5005</v>
      </c>
      <c r="K39" s="9" t="s">
        <v>383</v>
      </c>
      <c r="L39" s="9">
        <v>5</v>
      </c>
      <c r="M39" s="9">
        <v>0.11</v>
      </c>
      <c r="N39" s="10" t="s">
        <v>551</v>
      </c>
      <c r="O39" s="10" t="s">
        <v>552</v>
      </c>
      <c r="P39" s="154"/>
      <c r="Q39" s="154"/>
      <c r="R39" s="159" t="s">
        <v>4537</v>
      </c>
      <c r="S39" s="154" t="s">
        <v>4448</v>
      </c>
      <c r="T39" s="154" t="s">
        <v>4448</v>
      </c>
      <c r="U39" s="154" t="s">
        <v>4448</v>
      </c>
      <c r="V39" s="154" t="s">
        <v>4448</v>
      </c>
      <c r="W39" s="154"/>
      <c r="Y39">
        <f>1-0.49</f>
        <v>0.51</v>
      </c>
      <c r="Z39">
        <v>0</v>
      </c>
      <c r="AA39">
        <v>-486.03907348974502</v>
      </c>
      <c r="AB39" t="s">
        <v>14</v>
      </c>
      <c r="AC39" t="s">
        <v>398</v>
      </c>
      <c r="AD39" s="7" t="s">
        <v>5197</v>
      </c>
      <c r="AE39" s="7" t="s">
        <v>5195</v>
      </c>
      <c r="AF39" t="s">
        <v>10316</v>
      </c>
      <c r="AG39" s="18" t="s">
        <v>10354</v>
      </c>
      <c r="AH39" s="159"/>
      <c r="AI39" t="s">
        <v>383</v>
      </c>
      <c r="AJ39">
        <v>16</v>
      </c>
      <c r="AK39">
        <v>0.49</v>
      </c>
      <c r="AL39" s="6" t="s">
        <v>393</v>
      </c>
      <c r="AM39" s="6" t="s">
        <v>394</v>
      </c>
      <c r="AN39" s="154"/>
      <c r="AO39" s="174"/>
      <c r="AP39" s="191"/>
      <c r="AQ39" s="191"/>
      <c r="AR39" s="191"/>
      <c r="AS39" s="191"/>
      <c r="AT39" s="191"/>
      <c r="AU39" s="191"/>
    </row>
    <row r="40" spans="1:47">
      <c r="A40" s="9">
        <v>0.53</v>
      </c>
      <c r="B40" s="9">
        <v>0</v>
      </c>
      <c r="C40" s="9">
        <v>-558.32761790309701</v>
      </c>
      <c r="D40" s="9" t="s">
        <v>14</v>
      </c>
      <c r="E40" s="9" t="s">
        <v>582</v>
      </c>
      <c r="F40" s="72" t="s">
        <v>5196</v>
      </c>
      <c r="G40" s="72" t="s">
        <v>10358</v>
      </c>
      <c r="H40" s="9" t="s">
        <v>10322</v>
      </c>
      <c r="I40" s="9"/>
      <c r="J40" s="168"/>
      <c r="K40" s="9" t="s">
        <v>383</v>
      </c>
      <c r="L40" s="9">
        <v>16</v>
      </c>
      <c r="M40" s="9">
        <v>0.53</v>
      </c>
      <c r="N40" s="10" t="s">
        <v>202</v>
      </c>
      <c r="O40" s="10" t="s">
        <v>203</v>
      </c>
      <c r="P40" s="154"/>
      <c r="Q40" s="154"/>
      <c r="R40" s="159"/>
      <c r="S40" s="154"/>
      <c r="T40" s="154"/>
      <c r="U40" s="154"/>
      <c r="V40" s="154"/>
      <c r="W40" s="154"/>
      <c r="Y40">
        <f>1-0.05</f>
        <v>0.95</v>
      </c>
      <c r="Z40">
        <v>0</v>
      </c>
      <c r="AA40">
        <v>-25.644203335820301</v>
      </c>
      <c r="AB40" t="s">
        <v>10</v>
      </c>
      <c r="AC40" t="s">
        <v>403</v>
      </c>
      <c r="AD40" s="7" t="s">
        <v>5195</v>
      </c>
      <c r="AE40" s="7" t="s">
        <v>5197</v>
      </c>
      <c r="AF40" t="s">
        <v>10317</v>
      </c>
      <c r="AG40" s="18" t="s">
        <v>10354</v>
      </c>
      <c r="AH40" s="159" t="s">
        <v>4981</v>
      </c>
      <c r="AI40" t="s">
        <v>383</v>
      </c>
      <c r="AJ40">
        <v>5</v>
      </c>
      <c r="AK40">
        <v>0.05</v>
      </c>
      <c r="AL40">
        <v>2.8962999696145299E-3</v>
      </c>
      <c r="AM40" s="6" t="s">
        <v>404</v>
      </c>
      <c r="AN40" s="154"/>
      <c r="AO40" s="174"/>
      <c r="AP40" s="184" t="s">
        <v>4568</v>
      </c>
      <c r="AQ40" s="184" t="s">
        <v>4448</v>
      </c>
      <c r="AR40" s="184" t="s">
        <v>4448</v>
      </c>
      <c r="AS40" s="184" t="s">
        <v>4448</v>
      </c>
      <c r="AT40" s="184" t="s">
        <v>4448</v>
      </c>
      <c r="AU40" s="184"/>
    </row>
    <row r="41" spans="1:47">
      <c r="A41" s="9">
        <v>0.1</v>
      </c>
      <c r="B41" s="9">
        <v>0</v>
      </c>
      <c r="C41" s="9">
        <v>-43.201591391189297</v>
      </c>
      <c r="D41" s="9" t="s">
        <v>13</v>
      </c>
      <c r="E41" s="9" t="s">
        <v>616</v>
      </c>
      <c r="F41" s="72" t="s">
        <v>5197</v>
      </c>
      <c r="G41" s="72" t="s">
        <v>5195</v>
      </c>
      <c r="H41" s="9" t="s">
        <v>10318</v>
      </c>
      <c r="I41" s="9"/>
      <c r="J41" s="168" t="s">
        <v>5007</v>
      </c>
      <c r="K41" s="9" t="s">
        <v>383</v>
      </c>
      <c r="L41" s="9">
        <v>6</v>
      </c>
      <c r="M41" s="9">
        <v>0.1</v>
      </c>
      <c r="N41" s="9">
        <v>1.21914619099597E-2</v>
      </c>
      <c r="O41" s="10" t="s">
        <v>617</v>
      </c>
      <c r="P41" s="154"/>
      <c r="Q41" s="154"/>
      <c r="R41" s="159" t="s">
        <v>4537</v>
      </c>
      <c r="S41" s="154" t="s">
        <v>4450</v>
      </c>
      <c r="T41" s="154" t="s">
        <v>4448</v>
      </c>
      <c r="U41" s="154" t="s">
        <v>4543</v>
      </c>
      <c r="V41" s="154" t="s">
        <v>4510</v>
      </c>
      <c r="W41" s="154"/>
      <c r="Y41">
        <f>1-0.52</f>
        <v>0.48</v>
      </c>
      <c r="Z41">
        <v>0</v>
      </c>
      <c r="AA41">
        <v>-540.120290681141</v>
      </c>
      <c r="AB41" t="s">
        <v>14</v>
      </c>
      <c r="AC41" t="s">
        <v>403</v>
      </c>
      <c r="AD41" s="7" t="s">
        <v>5195</v>
      </c>
      <c r="AE41" s="7" t="s">
        <v>5197</v>
      </c>
      <c r="AF41" t="s">
        <v>10317</v>
      </c>
      <c r="AG41" s="18" t="s">
        <v>10354</v>
      </c>
      <c r="AH41" s="159"/>
      <c r="AI41" t="s">
        <v>383</v>
      </c>
      <c r="AJ41">
        <v>16</v>
      </c>
      <c r="AK41">
        <v>0.52</v>
      </c>
      <c r="AL41" s="6" t="s">
        <v>405</v>
      </c>
      <c r="AM41" s="6" t="s">
        <v>406</v>
      </c>
      <c r="AN41" s="154"/>
      <c r="AO41" s="174"/>
      <c r="AP41" s="154"/>
      <c r="AQ41" s="154"/>
      <c r="AR41" s="154"/>
      <c r="AS41" s="154"/>
      <c r="AT41" s="154"/>
      <c r="AU41" s="154"/>
    </row>
    <row r="42" spans="1:47">
      <c r="A42" s="9">
        <v>0.56000000000000005</v>
      </c>
      <c r="B42" s="9">
        <v>0</v>
      </c>
      <c r="C42" s="9">
        <v>-629.71997682028496</v>
      </c>
      <c r="D42" s="9" t="s">
        <v>14</v>
      </c>
      <c r="E42" s="9" t="s">
        <v>616</v>
      </c>
      <c r="F42" s="72" t="s">
        <v>5197</v>
      </c>
      <c r="G42" s="72" t="s">
        <v>5195</v>
      </c>
      <c r="H42" s="9" t="s">
        <v>10318</v>
      </c>
      <c r="I42" s="9"/>
      <c r="J42" s="168"/>
      <c r="K42" s="9" t="s">
        <v>383</v>
      </c>
      <c r="L42" s="9">
        <v>16</v>
      </c>
      <c r="M42" s="9">
        <v>0.56000000000000005</v>
      </c>
      <c r="N42" s="10" t="s">
        <v>225</v>
      </c>
      <c r="O42" s="9">
        <v>0.76710682244145301</v>
      </c>
      <c r="P42" s="154"/>
      <c r="Q42" s="154"/>
      <c r="R42" s="159"/>
      <c r="S42" s="154"/>
      <c r="T42" s="154"/>
      <c r="U42" s="154"/>
      <c r="V42" s="154"/>
      <c r="W42" s="154"/>
      <c r="Y42">
        <f>1-0.17</f>
        <v>0.83</v>
      </c>
      <c r="Z42">
        <v>0</v>
      </c>
      <c r="AA42">
        <v>-69.590866423699794</v>
      </c>
      <c r="AB42" t="s">
        <v>10</v>
      </c>
      <c r="AC42" t="s">
        <v>411</v>
      </c>
      <c r="AD42" s="7" t="s">
        <v>5195</v>
      </c>
      <c r="AE42" s="7" t="s">
        <v>5198</v>
      </c>
      <c r="AF42" t="s">
        <v>10319</v>
      </c>
      <c r="AG42" s="18" t="s">
        <v>10354</v>
      </c>
      <c r="AH42" s="159" t="s">
        <v>4983</v>
      </c>
      <c r="AI42" t="s">
        <v>383</v>
      </c>
      <c r="AJ42">
        <v>6</v>
      </c>
      <c r="AK42">
        <v>0.17</v>
      </c>
      <c r="AL42" s="6" t="s">
        <v>412</v>
      </c>
      <c r="AM42" s="6" t="s">
        <v>413</v>
      </c>
      <c r="AN42" s="154"/>
      <c r="AO42" s="174"/>
      <c r="AP42" s="184" t="s">
        <v>4568</v>
      </c>
      <c r="AQ42" s="184" t="s">
        <v>4448</v>
      </c>
      <c r="AR42" s="184" t="s">
        <v>4448</v>
      </c>
      <c r="AS42" s="184" t="s">
        <v>4448</v>
      </c>
      <c r="AT42" s="184" t="s">
        <v>4448</v>
      </c>
      <c r="AU42" s="184"/>
    </row>
    <row r="43" spans="1:47">
      <c r="A43" s="9">
        <v>0</v>
      </c>
      <c r="B43" s="9">
        <v>0</v>
      </c>
      <c r="C43" s="9">
        <v>-37.625950450371</v>
      </c>
      <c r="D43" s="9" t="s">
        <v>13</v>
      </c>
      <c r="E43" s="9" t="s">
        <v>621</v>
      </c>
      <c r="F43" s="72" t="s">
        <v>5195</v>
      </c>
      <c r="G43" s="72" t="s">
        <v>5196</v>
      </c>
      <c r="H43" s="9" t="s">
        <v>10318</v>
      </c>
      <c r="I43" s="9"/>
      <c r="J43" s="168" t="s">
        <v>5008</v>
      </c>
      <c r="K43" s="9" t="s">
        <v>383</v>
      </c>
      <c r="L43" s="9">
        <v>5</v>
      </c>
      <c r="M43" s="9">
        <v>0</v>
      </c>
      <c r="N43" s="10" t="s">
        <v>126</v>
      </c>
      <c r="O43" s="10" t="s">
        <v>127</v>
      </c>
      <c r="P43" s="154"/>
      <c r="Q43" s="154"/>
      <c r="R43" s="159" t="s">
        <v>4537</v>
      </c>
      <c r="S43" s="154" t="s">
        <v>4448</v>
      </c>
      <c r="T43" s="154" t="s">
        <v>4448</v>
      </c>
      <c r="U43" s="154" t="s">
        <v>4448</v>
      </c>
      <c r="V43" s="154" t="s">
        <v>4448</v>
      </c>
      <c r="W43" s="154"/>
      <c r="Y43">
        <f>1-0.44</f>
        <v>0.56000000000000005</v>
      </c>
      <c r="Z43">
        <v>0</v>
      </c>
      <c r="AA43">
        <v>-268.03105596839401</v>
      </c>
      <c r="AB43" t="s">
        <v>14</v>
      </c>
      <c r="AC43" t="s">
        <v>411</v>
      </c>
      <c r="AD43" s="7" t="s">
        <v>5195</v>
      </c>
      <c r="AE43" s="7" t="s">
        <v>5198</v>
      </c>
      <c r="AF43" t="s">
        <v>10319</v>
      </c>
      <c r="AG43" s="18" t="s">
        <v>10354</v>
      </c>
      <c r="AH43" s="159"/>
      <c r="AI43" t="s">
        <v>383</v>
      </c>
      <c r="AJ43">
        <v>16</v>
      </c>
      <c r="AK43">
        <v>0.44</v>
      </c>
      <c r="AL43" s="6" t="s">
        <v>414</v>
      </c>
      <c r="AM43" s="6" t="s">
        <v>415</v>
      </c>
      <c r="AN43" s="154"/>
      <c r="AO43" s="174"/>
      <c r="AP43" s="154"/>
      <c r="AQ43" s="154"/>
      <c r="AR43" s="154"/>
      <c r="AS43" s="154"/>
      <c r="AT43" s="154"/>
      <c r="AU43" s="154"/>
    </row>
    <row r="44" spans="1:47">
      <c r="A44" s="10" t="s">
        <v>573</v>
      </c>
      <c r="B44" s="9">
        <v>0</v>
      </c>
      <c r="C44" s="9">
        <v>-668.19155460979698</v>
      </c>
      <c r="D44" s="9" t="s">
        <v>14</v>
      </c>
      <c r="E44" s="9" t="s">
        <v>621</v>
      </c>
      <c r="F44" s="72" t="s">
        <v>5195</v>
      </c>
      <c r="G44" s="72" t="s">
        <v>5196</v>
      </c>
      <c r="H44" s="9" t="s">
        <v>10318</v>
      </c>
      <c r="I44" s="9"/>
      <c r="J44" s="168"/>
      <c r="K44" s="9" t="s">
        <v>383</v>
      </c>
      <c r="L44" s="9">
        <v>16</v>
      </c>
      <c r="M44" s="10" t="s">
        <v>573</v>
      </c>
      <c r="N44" s="10" t="s">
        <v>575</v>
      </c>
      <c r="O44" s="10" t="s">
        <v>576</v>
      </c>
      <c r="P44" s="154"/>
      <c r="Q44" s="154"/>
      <c r="R44" s="159"/>
      <c r="S44" s="154"/>
      <c r="T44" s="154"/>
      <c r="U44" s="154"/>
      <c r="V44" s="154"/>
      <c r="W44" s="154"/>
      <c r="Y44">
        <f>1-0</f>
        <v>1</v>
      </c>
      <c r="Z44">
        <v>0</v>
      </c>
      <c r="AA44">
        <v>-25.7206832484754</v>
      </c>
      <c r="AB44" t="s">
        <v>10</v>
      </c>
      <c r="AC44" t="s">
        <v>442</v>
      </c>
      <c r="AD44" s="7" t="s">
        <v>5196</v>
      </c>
      <c r="AE44" s="7" t="s">
        <v>5198</v>
      </c>
      <c r="AF44" t="s">
        <v>10315</v>
      </c>
      <c r="AG44" s="18" t="s">
        <v>10354</v>
      </c>
      <c r="AH44" s="159" t="s">
        <v>4985</v>
      </c>
      <c r="AI44" t="s">
        <v>383</v>
      </c>
      <c r="AJ44">
        <v>5</v>
      </c>
      <c r="AK44">
        <v>0</v>
      </c>
      <c r="AL44" s="6" t="s">
        <v>126</v>
      </c>
      <c r="AM44" s="6" t="s">
        <v>127</v>
      </c>
      <c r="AN44" s="154"/>
      <c r="AO44" s="174"/>
      <c r="AP44" s="184" t="s">
        <v>4568</v>
      </c>
      <c r="AQ44" s="184" t="s">
        <v>4448</v>
      </c>
      <c r="AR44" s="184" t="s">
        <v>4448</v>
      </c>
      <c r="AS44" s="184" t="s">
        <v>4448</v>
      </c>
      <c r="AT44" s="184" t="s">
        <v>4448</v>
      </c>
      <c r="AU44" s="184"/>
    </row>
    <row r="45" spans="1:47">
      <c r="A45">
        <v>0.21</v>
      </c>
      <c r="B45">
        <v>0</v>
      </c>
      <c r="C45">
        <v>-30.8952663161588</v>
      </c>
      <c r="D45" t="s">
        <v>13</v>
      </c>
      <c r="E45" t="s">
        <v>629</v>
      </c>
      <c r="F45" s="7" t="s">
        <v>5197</v>
      </c>
      <c r="G45" s="7" t="s">
        <v>5196</v>
      </c>
      <c r="H45" t="s">
        <v>10120</v>
      </c>
      <c r="J45" s="159" t="s">
        <v>5010</v>
      </c>
      <c r="K45" t="s">
        <v>383</v>
      </c>
      <c r="L45">
        <v>5</v>
      </c>
      <c r="M45">
        <v>0.21</v>
      </c>
      <c r="N45">
        <v>3.9425102245848997E-2</v>
      </c>
      <c r="O45" s="6" t="s">
        <v>630</v>
      </c>
      <c r="P45" s="154"/>
      <c r="Q45" s="154"/>
      <c r="R45" s="184" t="s">
        <v>4568</v>
      </c>
      <c r="S45" s="154" t="s">
        <v>4454</v>
      </c>
      <c r="T45" s="154" t="s">
        <v>4448</v>
      </c>
      <c r="U45" s="154" t="s">
        <v>4448</v>
      </c>
      <c r="V45" s="154" t="s">
        <v>4448</v>
      </c>
      <c r="W45" s="154"/>
      <c r="Y45">
        <f>1-0.25</f>
        <v>0.75</v>
      </c>
      <c r="Z45">
        <v>0</v>
      </c>
      <c r="AA45">
        <v>-616.46044751634997</v>
      </c>
      <c r="AB45" t="s">
        <v>14</v>
      </c>
      <c r="AC45" t="s">
        <v>442</v>
      </c>
      <c r="AD45" s="7" t="s">
        <v>5196</v>
      </c>
      <c r="AE45" s="7" t="s">
        <v>5198</v>
      </c>
      <c r="AF45" t="s">
        <v>10315</v>
      </c>
      <c r="AG45" s="18" t="s">
        <v>10354</v>
      </c>
      <c r="AH45" s="159"/>
      <c r="AI45" t="s">
        <v>383</v>
      </c>
      <c r="AJ45">
        <v>16</v>
      </c>
      <c r="AK45">
        <v>0.25</v>
      </c>
      <c r="AL45" s="6" t="s">
        <v>196</v>
      </c>
      <c r="AM45" s="6" t="s">
        <v>197</v>
      </c>
      <c r="AN45" s="154"/>
      <c r="AO45" s="174"/>
      <c r="AP45" s="154"/>
      <c r="AQ45" s="154"/>
      <c r="AR45" s="154"/>
      <c r="AS45" s="154"/>
      <c r="AT45" s="154"/>
      <c r="AU45" s="154"/>
    </row>
    <row r="46" spans="1:47">
      <c r="A46">
        <v>0.77</v>
      </c>
      <c r="B46">
        <v>0</v>
      </c>
      <c r="C46">
        <v>-544.39555193118395</v>
      </c>
      <c r="D46" t="s">
        <v>14</v>
      </c>
      <c r="E46" t="s">
        <v>629</v>
      </c>
      <c r="F46" s="7" t="s">
        <v>5197</v>
      </c>
      <c r="G46" s="7" t="s">
        <v>5196</v>
      </c>
      <c r="H46" t="s">
        <v>10120</v>
      </c>
      <c r="J46" s="159"/>
      <c r="K46" t="s">
        <v>383</v>
      </c>
      <c r="L46">
        <v>16</v>
      </c>
      <c r="M46">
        <v>0.77</v>
      </c>
      <c r="N46" s="6" t="s">
        <v>506</v>
      </c>
      <c r="O46" s="6" t="s">
        <v>507</v>
      </c>
      <c r="P46" s="154"/>
      <c r="Q46" s="154"/>
      <c r="R46" s="154"/>
      <c r="S46" s="154"/>
      <c r="T46" s="154"/>
      <c r="U46" s="154"/>
      <c r="V46" s="154"/>
      <c r="W46" s="154"/>
      <c r="Y46" s="9">
        <f>1-0</f>
        <v>1</v>
      </c>
      <c r="Z46" s="9">
        <v>0</v>
      </c>
      <c r="AA46" s="9">
        <v>-16.823655323240601</v>
      </c>
      <c r="AB46" s="9" t="s">
        <v>10</v>
      </c>
      <c r="AC46" s="9" t="s">
        <v>491</v>
      </c>
      <c r="AD46" s="72" t="s">
        <v>5196</v>
      </c>
      <c r="AE46" s="72" t="s">
        <v>5198</v>
      </c>
      <c r="AF46" s="9" t="s">
        <v>10315</v>
      </c>
      <c r="AG46" s="44" t="s">
        <v>10354</v>
      </c>
      <c r="AH46" s="168" t="s">
        <v>4988</v>
      </c>
      <c r="AI46" s="9" t="s">
        <v>383</v>
      </c>
      <c r="AJ46" s="9">
        <v>5</v>
      </c>
      <c r="AK46" s="9">
        <v>0</v>
      </c>
      <c r="AL46" s="10" t="s">
        <v>126</v>
      </c>
      <c r="AM46" s="10" t="s">
        <v>127</v>
      </c>
      <c r="AN46" s="154"/>
      <c r="AO46" s="174"/>
      <c r="AP46" s="159" t="s">
        <v>4552</v>
      </c>
      <c r="AQ46" s="184" t="s">
        <v>4448</v>
      </c>
      <c r="AR46" s="184" t="s">
        <v>4444</v>
      </c>
      <c r="AS46" s="184" t="s">
        <v>4444</v>
      </c>
      <c r="AT46" s="184" t="s">
        <v>4448</v>
      </c>
      <c r="AU46" s="184"/>
    </row>
    <row r="47" spans="1:47">
      <c r="A47">
        <v>0.24</v>
      </c>
      <c r="B47">
        <v>0</v>
      </c>
      <c r="C47">
        <v>-66.299224047650597</v>
      </c>
      <c r="D47" t="s">
        <v>13</v>
      </c>
      <c r="E47" t="s">
        <v>631</v>
      </c>
      <c r="F47" s="7" t="s">
        <v>5195</v>
      </c>
      <c r="G47" s="7" t="s">
        <v>5197</v>
      </c>
      <c r="H47" t="s">
        <v>10120</v>
      </c>
      <c r="J47" s="159" t="s">
        <v>5011</v>
      </c>
      <c r="K47" t="s">
        <v>383</v>
      </c>
      <c r="L47">
        <v>5</v>
      </c>
      <c r="M47">
        <v>0.24</v>
      </c>
      <c r="N47">
        <v>4.96326328563493E-2</v>
      </c>
      <c r="O47" s="6" t="s">
        <v>550</v>
      </c>
      <c r="P47" s="154"/>
      <c r="Q47" s="154"/>
      <c r="R47" s="184" t="s">
        <v>4568</v>
      </c>
      <c r="S47" s="154" t="s">
        <v>4448</v>
      </c>
      <c r="T47" s="154" t="s">
        <v>4448</v>
      </c>
      <c r="U47" s="154" t="s">
        <v>4448</v>
      </c>
      <c r="V47" s="154" t="s">
        <v>4448</v>
      </c>
      <c r="W47" s="154"/>
      <c r="Y47" s="9">
        <f>1-0.51</f>
        <v>0.49</v>
      </c>
      <c r="Z47" s="9">
        <v>0</v>
      </c>
      <c r="AA47" s="9">
        <v>-779.33812759505395</v>
      </c>
      <c r="AB47" s="9" t="s">
        <v>14</v>
      </c>
      <c r="AC47" s="9" t="s">
        <v>491</v>
      </c>
      <c r="AD47" s="72" t="s">
        <v>5196</v>
      </c>
      <c r="AE47" s="72" t="s">
        <v>5198</v>
      </c>
      <c r="AF47" s="9" t="s">
        <v>10315</v>
      </c>
      <c r="AG47" s="44" t="s">
        <v>10354</v>
      </c>
      <c r="AH47" s="168"/>
      <c r="AI47" s="9" t="s">
        <v>383</v>
      </c>
      <c r="AJ47" s="9">
        <v>16</v>
      </c>
      <c r="AK47" s="9">
        <v>0.51</v>
      </c>
      <c r="AL47" s="10" t="s">
        <v>271</v>
      </c>
      <c r="AM47" s="10" t="s">
        <v>272</v>
      </c>
      <c r="AN47" s="154"/>
      <c r="AO47" s="174"/>
      <c r="AP47" s="159"/>
      <c r="AQ47" s="154"/>
      <c r="AR47" s="154"/>
      <c r="AS47" s="154"/>
      <c r="AT47" s="154"/>
      <c r="AU47" s="154"/>
    </row>
    <row r="48" spans="1:47">
      <c r="A48">
        <v>0.54</v>
      </c>
      <c r="B48">
        <v>0</v>
      </c>
      <c r="C48">
        <v>-393.94911752287402</v>
      </c>
      <c r="D48" t="s">
        <v>14</v>
      </c>
      <c r="E48" t="s">
        <v>631</v>
      </c>
      <c r="F48" s="7" t="s">
        <v>5195</v>
      </c>
      <c r="G48" s="7" t="s">
        <v>5197</v>
      </c>
      <c r="H48" t="s">
        <v>10120</v>
      </c>
      <c r="J48" s="159"/>
      <c r="K48" t="s">
        <v>383</v>
      </c>
      <c r="L48">
        <v>16</v>
      </c>
      <c r="M48">
        <v>0.54</v>
      </c>
      <c r="N48" s="6" t="s">
        <v>517</v>
      </c>
      <c r="O48" s="6" t="s">
        <v>518</v>
      </c>
      <c r="P48" s="154"/>
      <c r="Q48" s="154"/>
      <c r="R48" s="154"/>
      <c r="S48" s="154"/>
      <c r="T48" s="154"/>
      <c r="U48" s="154"/>
      <c r="V48" s="154"/>
      <c r="W48" s="154"/>
      <c r="Y48">
        <f>1-0</f>
        <v>1</v>
      </c>
      <c r="Z48">
        <v>0</v>
      </c>
      <c r="AA48">
        <v>-75.1188168524194</v>
      </c>
      <c r="AB48" t="s">
        <v>10</v>
      </c>
      <c r="AC48" t="s">
        <v>492</v>
      </c>
      <c r="AD48" s="7" t="s">
        <v>5197</v>
      </c>
      <c r="AE48" s="7" t="s">
        <v>5198</v>
      </c>
      <c r="AF48" t="s">
        <v>10317</v>
      </c>
      <c r="AG48" s="18" t="s">
        <v>10354</v>
      </c>
      <c r="AH48" s="159" t="s">
        <v>4989</v>
      </c>
      <c r="AI48" t="s">
        <v>383</v>
      </c>
      <c r="AJ48">
        <v>6</v>
      </c>
      <c r="AK48">
        <v>0</v>
      </c>
      <c r="AL48">
        <v>0</v>
      </c>
      <c r="AM48" s="6" t="s">
        <v>109</v>
      </c>
      <c r="AN48" s="154"/>
      <c r="AO48" s="174"/>
      <c r="AP48" s="184" t="s">
        <v>4568</v>
      </c>
      <c r="AQ48" s="184" t="s">
        <v>4448</v>
      </c>
      <c r="AR48" s="184" t="s">
        <v>4448</v>
      </c>
      <c r="AS48" s="184" t="s">
        <v>4448</v>
      </c>
      <c r="AT48" s="184" t="s">
        <v>4448</v>
      </c>
      <c r="AU48" s="184"/>
    </row>
    <row r="49" spans="1:47">
      <c r="A49" s="9">
        <v>0</v>
      </c>
      <c r="B49" s="9">
        <v>0</v>
      </c>
      <c r="C49" s="9">
        <v>-13.5372481419835</v>
      </c>
      <c r="D49" s="9" t="s">
        <v>13</v>
      </c>
      <c r="E49" s="9" t="s">
        <v>636</v>
      </c>
      <c r="F49" s="72" t="s">
        <v>5196</v>
      </c>
      <c r="G49" s="72" t="s">
        <v>5198</v>
      </c>
      <c r="H49" s="9" t="s">
        <v>10314</v>
      </c>
      <c r="I49" s="9"/>
      <c r="J49" s="168" t="s">
        <v>5012</v>
      </c>
      <c r="K49" s="9" t="s">
        <v>383</v>
      </c>
      <c r="L49" s="9">
        <v>5</v>
      </c>
      <c r="M49" s="9">
        <v>0</v>
      </c>
      <c r="N49" s="10" t="s">
        <v>126</v>
      </c>
      <c r="O49" s="10" t="s">
        <v>127</v>
      </c>
      <c r="P49" s="154"/>
      <c r="Q49" s="154"/>
      <c r="R49" s="159" t="s">
        <v>4537</v>
      </c>
      <c r="S49" s="154" t="s">
        <v>4483</v>
      </c>
      <c r="T49" s="154" t="s">
        <v>4448</v>
      </c>
      <c r="U49" s="154" t="s">
        <v>4565</v>
      </c>
      <c r="V49" s="154" t="s">
        <v>4448</v>
      </c>
      <c r="W49" s="154"/>
      <c r="Y49">
        <f>1-0.39</f>
        <v>0.61</v>
      </c>
      <c r="Z49">
        <v>0</v>
      </c>
      <c r="AA49">
        <v>-735.45741644221403</v>
      </c>
      <c r="AB49" t="s">
        <v>14</v>
      </c>
      <c r="AC49" t="s">
        <v>492</v>
      </c>
      <c r="AD49" s="7" t="s">
        <v>5197</v>
      </c>
      <c r="AE49" s="7" t="s">
        <v>5198</v>
      </c>
      <c r="AF49" t="s">
        <v>10317</v>
      </c>
      <c r="AG49" s="18" t="s">
        <v>10354</v>
      </c>
      <c r="AH49" s="159"/>
      <c r="AI49" t="s">
        <v>383</v>
      </c>
      <c r="AJ49">
        <v>16</v>
      </c>
      <c r="AK49">
        <v>0.39</v>
      </c>
      <c r="AL49" s="6" t="s">
        <v>493</v>
      </c>
      <c r="AM49" s="6" t="s">
        <v>494</v>
      </c>
      <c r="AN49" s="154"/>
      <c r="AO49" s="174"/>
      <c r="AP49" s="154"/>
      <c r="AQ49" s="154"/>
      <c r="AR49" s="154"/>
      <c r="AS49" s="154"/>
      <c r="AT49" s="154"/>
      <c r="AU49" s="154"/>
    </row>
    <row r="50" spans="1:47">
      <c r="A50" s="9">
        <v>0.62</v>
      </c>
      <c r="B50" s="9">
        <v>0</v>
      </c>
      <c r="C50" s="9">
        <v>-723.11581331628895</v>
      </c>
      <c r="D50" s="9" t="s">
        <v>14</v>
      </c>
      <c r="E50" s="9" t="s">
        <v>636</v>
      </c>
      <c r="F50" s="72" t="s">
        <v>5196</v>
      </c>
      <c r="G50" s="72" t="s">
        <v>5198</v>
      </c>
      <c r="H50" s="9" t="s">
        <v>10314</v>
      </c>
      <c r="I50" s="9"/>
      <c r="J50" s="168"/>
      <c r="K50" s="9" t="s">
        <v>383</v>
      </c>
      <c r="L50" s="9">
        <v>16</v>
      </c>
      <c r="M50" s="9">
        <v>0.62</v>
      </c>
      <c r="N50" s="10" t="s">
        <v>119</v>
      </c>
      <c r="O50" s="10" t="s">
        <v>120</v>
      </c>
      <c r="P50" s="154"/>
      <c r="Q50" s="154"/>
      <c r="R50" s="159"/>
      <c r="S50" s="154"/>
      <c r="T50" s="154"/>
      <c r="U50" s="154"/>
      <c r="V50" s="154"/>
      <c r="W50" s="154"/>
      <c r="Y50">
        <f>1-0.11</f>
        <v>0.89</v>
      </c>
      <c r="Z50">
        <v>0</v>
      </c>
      <c r="AA50">
        <v>-31.1978318574124</v>
      </c>
      <c r="AB50" t="s">
        <v>10</v>
      </c>
      <c r="AC50" t="s">
        <v>533</v>
      </c>
      <c r="AD50" s="7" t="s">
        <v>5196</v>
      </c>
      <c r="AE50" s="7" t="s">
        <v>5198</v>
      </c>
      <c r="AF50" t="s">
        <v>10317</v>
      </c>
      <c r="AG50" s="18" t="s">
        <v>10354</v>
      </c>
      <c r="AH50" s="159" t="s">
        <v>4990</v>
      </c>
      <c r="AI50" t="s">
        <v>383</v>
      </c>
      <c r="AJ50">
        <v>6</v>
      </c>
      <c r="AK50">
        <v>0.11</v>
      </c>
      <c r="AL50" s="6" t="s">
        <v>534</v>
      </c>
      <c r="AM50" s="6" t="s">
        <v>535</v>
      </c>
      <c r="AN50" s="154"/>
      <c r="AO50" s="174"/>
      <c r="AP50" s="184" t="s">
        <v>4568</v>
      </c>
      <c r="AQ50" s="184" t="s">
        <v>4544</v>
      </c>
      <c r="AR50" s="184" t="s">
        <v>4448</v>
      </c>
      <c r="AS50" s="184" t="s">
        <v>4454</v>
      </c>
      <c r="AT50" s="184" t="s">
        <v>4564</v>
      </c>
      <c r="AU50" s="184"/>
    </row>
    <row r="51" spans="1:47">
      <c r="A51">
        <v>0.24</v>
      </c>
      <c r="B51">
        <v>0</v>
      </c>
      <c r="C51">
        <v>-30.9796508145559</v>
      </c>
      <c r="D51" t="s">
        <v>13</v>
      </c>
      <c r="E51" t="s">
        <v>666</v>
      </c>
      <c r="F51" s="7" t="s">
        <v>5197</v>
      </c>
      <c r="G51" s="7" t="s">
        <v>5195</v>
      </c>
      <c r="H51" t="s">
        <v>10321</v>
      </c>
      <c r="J51" s="159" t="s">
        <v>5013</v>
      </c>
      <c r="K51" t="s">
        <v>383</v>
      </c>
      <c r="L51">
        <v>5</v>
      </c>
      <c r="M51">
        <v>0.24</v>
      </c>
      <c r="N51">
        <v>4.96326328563493E-2</v>
      </c>
      <c r="O51" s="6" t="s">
        <v>550</v>
      </c>
      <c r="P51" s="154"/>
      <c r="Q51" s="154"/>
      <c r="R51" s="184" t="s">
        <v>4568</v>
      </c>
      <c r="S51" s="154" t="s">
        <v>4448</v>
      </c>
      <c r="T51" s="154" t="s">
        <v>4448</v>
      </c>
      <c r="U51" s="154" t="s">
        <v>4448</v>
      </c>
      <c r="V51" s="154" t="s">
        <v>4448</v>
      </c>
      <c r="W51" s="154"/>
      <c r="Y51">
        <f>1-0.43</f>
        <v>0.57000000000000006</v>
      </c>
      <c r="Z51">
        <v>0</v>
      </c>
      <c r="AA51">
        <v>-398.37616383737998</v>
      </c>
      <c r="AB51" t="s">
        <v>14</v>
      </c>
      <c r="AC51" t="s">
        <v>533</v>
      </c>
      <c r="AD51" s="7" t="s">
        <v>5196</v>
      </c>
      <c r="AE51" s="7" t="s">
        <v>5198</v>
      </c>
      <c r="AF51" t="s">
        <v>10317</v>
      </c>
      <c r="AG51" s="18" t="s">
        <v>10354</v>
      </c>
      <c r="AH51" s="159"/>
      <c r="AI51" t="s">
        <v>383</v>
      </c>
      <c r="AJ51">
        <v>16</v>
      </c>
      <c r="AK51">
        <v>0.43</v>
      </c>
      <c r="AL51" s="6" t="s">
        <v>459</v>
      </c>
      <c r="AM51" s="6" t="s">
        <v>460</v>
      </c>
      <c r="AN51" s="154"/>
      <c r="AO51" s="174"/>
      <c r="AP51" s="154"/>
      <c r="AQ51" s="154"/>
      <c r="AR51" s="154"/>
      <c r="AS51" s="154"/>
      <c r="AT51" s="154"/>
      <c r="AU51" s="154"/>
    </row>
    <row r="52" spans="1:47">
      <c r="A52">
        <v>0.78</v>
      </c>
      <c r="B52">
        <v>0</v>
      </c>
      <c r="C52">
        <v>-523.41884395233501</v>
      </c>
      <c r="D52" t="s">
        <v>14</v>
      </c>
      <c r="E52" t="s">
        <v>666</v>
      </c>
      <c r="F52" s="7" t="s">
        <v>5197</v>
      </c>
      <c r="G52" s="7" t="s">
        <v>5195</v>
      </c>
      <c r="H52" t="s">
        <v>10321</v>
      </c>
      <c r="J52" s="159"/>
      <c r="K52" t="s">
        <v>383</v>
      </c>
      <c r="L52">
        <v>16</v>
      </c>
      <c r="M52">
        <v>0.78</v>
      </c>
      <c r="N52" s="6" t="s">
        <v>450</v>
      </c>
      <c r="O52">
        <v>0.91595245987187102</v>
      </c>
      <c r="P52" s="154"/>
      <c r="Q52" s="154"/>
      <c r="R52" s="154"/>
      <c r="S52" s="154"/>
      <c r="T52" s="154"/>
      <c r="U52" s="154"/>
      <c r="V52" s="154"/>
      <c r="W52" s="154"/>
      <c r="Y52" s="9">
        <f>1-0.39</f>
        <v>0.61</v>
      </c>
      <c r="Z52" s="9">
        <v>0</v>
      </c>
      <c r="AA52" s="9">
        <v>-59.938259877643802</v>
      </c>
      <c r="AB52" s="9" t="s">
        <v>10</v>
      </c>
      <c r="AC52" s="9" t="s">
        <v>626</v>
      </c>
      <c r="AD52" s="72" t="s">
        <v>10367</v>
      </c>
      <c r="AE52" s="72" t="s">
        <v>5195</v>
      </c>
      <c r="AF52" s="9" t="s">
        <v>10317</v>
      </c>
      <c r="AG52" s="44" t="s">
        <v>10354</v>
      </c>
      <c r="AH52" s="168" t="s">
        <v>4993</v>
      </c>
      <c r="AI52" s="9" t="s">
        <v>383</v>
      </c>
      <c r="AJ52" s="9">
        <v>5</v>
      </c>
      <c r="AK52" s="9">
        <v>0.39</v>
      </c>
      <c r="AL52" s="10" t="s">
        <v>627</v>
      </c>
      <c r="AM52" s="10" t="s">
        <v>628</v>
      </c>
      <c r="AN52" s="154"/>
      <c r="AO52" s="174"/>
      <c r="AP52" s="159" t="s">
        <v>4552</v>
      </c>
      <c r="AQ52" s="184" t="s">
        <v>4448</v>
      </c>
      <c r="AR52" s="184" t="s">
        <v>4448</v>
      </c>
      <c r="AS52" s="184" t="s">
        <v>4448</v>
      </c>
      <c r="AT52" s="184" t="s">
        <v>4448</v>
      </c>
      <c r="AU52" s="184"/>
    </row>
    <row r="53" spans="1:47">
      <c r="A53" s="9">
        <v>0.03</v>
      </c>
      <c r="B53" s="9">
        <v>0</v>
      </c>
      <c r="C53" s="9">
        <v>-36.397188380688299</v>
      </c>
      <c r="D53" s="9" t="s">
        <v>13</v>
      </c>
      <c r="E53" s="9" t="s">
        <v>674</v>
      </c>
      <c r="F53" s="72" t="s">
        <v>5198</v>
      </c>
      <c r="G53" s="72" t="s">
        <v>5196</v>
      </c>
      <c r="H53" s="9" t="s">
        <v>10314</v>
      </c>
      <c r="I53" s="9"/>
      <c r="J53" s="168" t="s">
        <v>5014</v>
      </c>
      <c r="K53" s="9" t="s">
        <v>383</v>
      </c>
      <c r="L53" s="9">
        <v>5</v>
      </c>
      <c r="M53" s="9">
        <v>0.03</v>
      </c>
      <c r="N53" s="9">
        <v>1.0891059181564499E-3</v>
      </c>
      <c r="O53" s="10" t="s">
        <v>484</v>
      </c>
      <c r="P53" s="154"/>
      <c r="Q53" s="154"/>
      <c r="R53" s="159" t="s">
        <v>4537</v>
      </c>
      <c r="S53" s="154" t="s">
        <v>4444</v>
      </c>
      <c r="T53" s="154" t="s">
        <v>4444</v>
      </c>
      <c r="U53" s="154" t="s">
        <v>4556</v>
      </c>
      <c r="V53" s="154" t="s">
        <v>4444</v>
      </c>
      <c r="W53" s="154"/>
      <c r="Y53" s="9">
        <f>1-0.88</f>
        <v>0.12</v>
      </c>
      <c r="Z53" s="9">
        <v>0</v>
      </c>
      <c r="AA53" s="9">
        <v>-473.25394752552398</v>
      </c>
      <c r="AB53" s="9" t="s">
        <v>14</v>
      </c>
      <c r="AC53" s="9" t="s">
        <v>626</v>
      </c>
      <c r="AD53" s="72" t="s">
        <v>10367</v>
      </c>
      <c r="AE53" s="72" t="s">
        <v>5195</v>
      </c>
      <c r="AF53" s="9" t="s">
        <v>10317</v>
      </c>
      <c r="AG53" s="44" t="s">
        <v>10354</v>
      </c>
      <c r="AH53" s="168"/>
      <c r="AI53" s="9" t="s">
        <v>383</v>
      </c>
      <c r="AJ53" s="9">
        <v>16</v>
      </c>
      <c r="AK53" s="9">
        <v>0.88</v>
      </c>
      <c r="AL53" s="10" t="s">
        <v>434</v>
      </c>
      <c r="AM53" s="10" t="s">
        <v>435</v>
      </c>
      <c r="AN53" s="154"/>
      <c r="AO53" s="174"/>
      <c r="AP53" s="159"/>
      <c r="AQ53" s="154"/>
      <c r="AR53" s="154"/>
      <c r="AS53" s="154"/>
      <c r="AT53" s="154"/>
      <c r="AU53" s="154"/>
    </row>
    <row r="54" spans="1:47">
      <c r="A54" s="9">
        <v>0.74</v>
      </c>
      <c r="B54" s="9">
        <v>0</v>
      </c>
      <c r="C54" s="9">
        <v>-414.44808766266499</v>
      </c>
      <c r="D54" s="9" t="s">
        <v>14</v>
      </c>
      <c r="E54" s="9" t="s">
        <v>674</v>
      </c>
      <c r="F54" s="72" t="s">
        <v>5198</v>
      </c>
      <c r="G54" s="72" t="s">
        <v>5196</v>
      </c>
      <c r="H54" s="9" t="s">
        <v>10314</v>
      </c>
      <c r="I54" s="9"/>
      <c r="J54" s="202"/>
      <c r="K54" s="9" t="s">
        <v>383</v>
      </c>
      <c r="L54" s="9">
        <v>16</v>
      </c>
      <c r="M54" s="9">
        <v>0.74</v>
      </c>
      <c r="N54" s="9">
        <v>0.49501667046199999</v>
      </c>
      <c r="O54" s="10" t="s">
        <v>340</v>
      </c>
      <c r="P54" s="154"/>
      <c r="Q54" s="154"/>
      <c r="R54" s="159"/>
      <c r="S54" s="154"/>
      <c r="T54" s="154"/>
      <c r="U54" s="154"/>
      <c r="V54" s="154"/>
      <c r="W54" s="154"/>
      <c r="Y54">
        <f>1-0.23</f>
        <v>0.77</v>
      </c>
      <c r="Z54">
        <v>0</v>
      </c>
      <c r="AA54">
        <v>-51.0043585610496</v>
      </c>
      <c r="AB54" t="s">
        <v>10</v>
      </c>
      <c r="AC54" t="s">
        <v>664</v>
      </c>
      <c r="AD54" s="7" t="s">
        <v>5196</v>
      </c>
      <c r="AE54" s="7" t="s">
        <v>5198</v>
      </c>
      <c r="AF54" t="s">
        <v>10316</v>
      </c>
      <c r="AG54" s="18" t="s">
        <v>10354</v>
      </c>
      <c r="AH54" s="159" t="s">
        <v>4995</v>
      </c>
      <c r="AI54" t="s">
        <v>383</v>
      </c>
      <c r="AJ54">
        <v>5</v>
      </c>
      <c r="AK54">
        <v>0.23</v>
      </c>
      <c r="AL54">
        <v>4.6131675776357399E-2</v>
      </c>
      <c r="AM54">
        <v>0.64848885520655697</v>
      </c>
      <c r="AN54" s="154"/>
      <c r="AO54" s="174"/>
      <c r="AP54" s="184" t="s">
        <v>4568</v>
      </c>
      <c r="AQ54" s="184" t="s">
        <v>4448</v>
      </c>
      <c r="AR54" s="184" t="s">
        <v>4448</v>
      </c>
      <c r="AS54" s="184" t="s">
        <v>4448</v>
      </c>
      <c r="AT54" s="184" t="s">
        <v>4488</v>
      </c>
      <c r="AU54" s="184"/>
    </row>
    <row r="55" spans="1:47">
      <c r="A55">
        <f>1-0.63</f>
        <v>0.37</v>
      </c>
      <c r="B55">
        <v>0</v>
      </c>
      <c r="C55">
        <v>-47.513707820365703</v>
      </c>
      <c r="D55" t="s">
        <v>13</v>
      </c>
      <c r="E55" t="s">
        <v>686</v>
      </c>
      <c r="F55" s="7" t="s">
        <v>5198</v>
      </c>
      <c r="G55" s="7" t="s">
        <v>5197</v>
      </c>
      <c r="H55" t="s">
        <v>10307</v>
      </c>
      <c r="I55" s="18" t="s">
        <v>10354</v>
      </c>
      <c r="J55" s="186" t="s">
        <v>5031</v>
      </c>
      <c r="K55" t="s">
        <v>681</v>
      </c>
      <c r="L55">
        <v>5</v>
      </c>
      <c r="M55">
        <v>0.63</v>
      </c>
      <c r="N55">
        <v>0.25030193302544901</v>
      </c>
      <c r="O55" s="6" t="s">
        <v>687</v>
      </c>
      <c r="P55" s="154"/>
      <c r="Q55" s="154"/>
      <c r="R55" s="184" t="s">
        <v>4568</v>
      </c>
      <c r="S55" s="184" t="s">
        <v>4448</v>
      </c>
      <c r="T55" s="184" t="s">
        <v>4448</v>
      </c>
      <c r="U55" s="184" t="s">
        <v>4448</v>
      </c>
      <c r="V55" s="184" t="s">
        <v>4448</v>
      </c>
      <c r="W55" s="184"/>
      <c r="Y55">
        <f>1-0.48</f>
        <v>0.52</v>
      </c>
      <c r="Z55">
        <v>0</v>
      </c>
      <c r="AA55">
        <v>-926.38150028971302</v>
      </c>
      <c r="AB55" t="s">
        <v>14</v>
      </c>
      <c r="AC55" t="s">
        <v>664</v>
      </c>
      <c r="AD55" s="7" t="s">
        <v>5196</v>
      </c>
      <c r="AE55" s="7" t="s">
        <v>5198</v>
      </c>
      <c r="AF55" t="s">
        <v>10316</v>
      </c>
      <c r="AG55" s="18" t="s">
        <v>10354</v>
      </c>
      <c r="AH55" s="159"/>
      <c r="AI55" t="s">
        <v>383</v>
      </c>
      <c r="AJ55">
        <v>16</v>
      </c>
      <c r="AK55">
        <v>0.48</v>
      </c>
      <c r="AL55" s="6" t="s">
        <v>510</v>
      </c>
      <c r="AM55" s="6" t="s">
        <v>511</v>
      </c>
      <c r="AN55" s="154"/>
      <c r="AO55" s="174"/>
      <c r="AP55" s="154"/>
      <c r="AQ55" s="154"/>
      <c r="AR55" s="154"/>
      <c r="AS55" s="154"/>
      <c r="AT55" s="154"/>
      <c r="AU55" s="154"/>
    </row>
    <row r="56" spans="1:47" ht="15.5" customHeight="1">
      <c r="A56">
        <f>1-0.48</f>
        <v>0.52</v>
      </c>
      <c r="B56">
        <v>0</v>
      </c>
      <c r="C56">
        <v>-588.40941631777105</v>
      </c>
      <c r="D56" t="s">
        <v>14</v>
      </c>
      <c r="E56" t="s">
        <v>686</v>
      </c>
      <c r="F56" s="7" t="s">
        <v>5198</v>
      </c>
      <c r="G56" s="7" t="s">
        <v>5197</v>
      </c>
      <c r="H56" t="s">
        <v>10307</v>
      </c>
      <c r="I56" s="18" t="s">
        <v>10354</v>
      </c>
      <c r="J56" s="159"/>
      <c r="K56" t="s">
        <v>681</v>
      </c>
      <c r="L56">
        <v>16</v>
      </c>
      <c r="M56">
        <v>0.48</v>
      </c>
      <c r="N56" s="6" t="s">
        <v>510</v>
      </c>
      <c r="O56" s="6" t="s">
        <v>511</v>
      </c>
      <c r="P56" s="191"/>
      <c r="Q56" s="191"/>
      <c r="R56" s="154"/>
      <c r="S56" s="154"/>
      <c r="T56" s="154"/>
      <c r="U56" s="154"/>
      <c r="V56" s="154"/>
      <c r="W56" s="154"/>
      <c r="Y56" s="3"/>
      <c r="Z56" s="3"/>
      <c r="AA56" s="3"/>
      <c r="AB56" s="3"/>
      <c r="AC56" s="3"/>
      <c r="AD56" s="73"/>
      <c r="AE56" s="73"/>
      <c r="AF56" s="3"/>
      <c r="AG56" s="3"/>
      <c r="AH56" s="10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>
      <c r="A57" s="8"/>
      <c r="B57" s="8"/>
      <c r="C57" s="8"/>
      <c r="D57" s="8"/>
      <c r="E57" s="8"/>
      <c r="F57" s="70"/>
      <c r="G57" s="70"/>
      <c r="H57" s="8"/>
      <c r="I57" s="8"/>
      <c r="J57" s="5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Y57">
        <f>1-0.18</f>
        <v>0.82000000000000006</v>
      </c>
      <c r="Z57">
        <v>0</v>
      </c>
      <c r="AA57">
        <v>-73.648081313048493</v>
      </c>
      <c r="AB57" t="s">
        <v>10</v>
      </c>
      <c r="AC57" t="s">
        <v>522</v>
      </c>
      <c r="AD57" s="7" t="s">
        <v>5195</v>
      </c>
      <c r="AE57" s="7" t="s">
        <v>5197</v>
      </c>
      <c r="AF57" t="s">
        <v>10327</v>
      </c>
      <c r="AG57" s="18" t="s">
        <v>10354</v>
      </c>
      <c r="AH57" s="159" t="s">
        <v>5027</v>
      </c>
      <c r="AI57" t="s">
        <v>383</v>
      </c>
      <c r="AJ57">
        <v>6</v>
      </c>
      <c r="AK57">
        <v>0.18</v>
      </c>
      <c r="AL57" s="6" t="s">
        <v>500</v>
      </c>
      <c r="AM57" s="6" t="s">
        <v>501</v>
      </c>
      <c r="AN57" s="233" t="s">
        <v>4430</v>
      </c>
      <c r="AO57" s="154">
        <v>2</v>
      </c>
      <c r="AP57" s="159" t="s">
        <v>4568</v>
      </c>
      <c r="AQ57" s="159" t="s">
        <v>4448</v>
      </c>
      <c r="AR57" s="159" t="s">
        <v>4448</v>
      </c>
      <c r="AS57" s="159" t="s">
        <v>4448</v>
      </c>
      <c r="AT57" s="159" t="s">
        <v>4448</v>
      </c>
      <c r="AU57" s="159"/>
    </row>
    <row r="58" spans="1:47">
      <c r="A58">
        <v>0</v>
      </c>
      <c r="B58">
        <v>0</v>
      </c>
      <c r="C58">
        <v>-19.7467272225825</v>
      </c>
      <c r="D58" t="s">
        <v>10</v>
      </c>
      <c r="E58" t="s">
        <v>382</v>
      </c>
      <c r="F58" s="7" t="s">
        <v>5198</v>
      </c>
      <c r="G58" s="7" t="s">
        <v>5196</v>
      </c>
      <c r="H58" t="s">
        <v>10324</v>
      </c>
      <c r="J58" s="186" t="s">
        <v>5015</v>
      </c>
      <c r="K58" t="s">
        <v>383</v>
      </c>
      <c r="L58">
        <v>5</v>
      </c>
      <c r="M58">
        <v>0</v>
      </c>
      <c r="N58" s="6" t="s">
        <v>126</v>
      </c>
      <c r="O58" s="6" t="s">
        <v>127</v>
      </c>
      <c r="P58" s="186" t="s">
        <v>4427</v>
      </c>
      <c r="Q58" s="186">
        <v>4</v>
      </c>
      <c r="R58" s="159" t="s">
        <v>4568</v>
      </c>
      <c r="S58" s="154" t="s">
        <v>4448</v>
      </c>
      <c r="T58" s="154" t="s">
        <v>4448</v>
      </c>
      <c r="U58" s="154" t="s">
        <v>4448</v>
      </c>
      <c r="V58" s="154" t="s">
        <v>4448</v>
      </c>
      <c r="W58" s="154"/>
      <c r="Y58">
        <f>1-0</f>
        <v>1</v>
      </c>
      <c r="Z58">
        <v>0</v>
      </c>
      <c r="AA58">
        <v>-15.3376984675775</v>
      </c>
      <c r="AB58" t="s">
        <v>13</v>
      </c>
      <c r="AC58" t="s">
        <v>522</v>
      </c>
      <c r="AD58" s="7" t="s">
        <v>5195</v>
      </c>
      <c r="AE58" s="7" t="s">
        <v>5197</v>
      </c>
      <c r="AF58" t="s">
        <v>10327</v>
      </c>
      <c r="AG58" s="18" t="s">
        <v>10354</v>
      </c>
      <c r="AH58" s="159"/>
      <c r="AI58" t="s">
        <v>383</v>
      </c>
      <c r="AJ58">
        <v>7</v>
      </c>
      <c r="AK58">
        <v>0</v>
      </c>
      <c r="AL58">
        <v>0</v>
      </c>
      <c r="AM58" s="6" t="s">
        <v>214</v>
      </c>
      <c r="AN58" s="233"/>
      <c r="AO58" s="154"/>
      <c r="AP58" s="159"/>
      <c r="AQ58" s="159"/>
      <c r="AR58" s="159"/>
      <c r="AS58" s="159"/>
      <c r="AT58" s="159"/>
      <c r="AU58" s="159"/>
    </row>
    <row r="59" spans="1:47">
      <c r="A59">
        <v>0</v>
      </c>
      <c r="B59">
        <v>0</v>
      </c>
      <c r="C59">
        <v>-26.148407046395</v>
      </c>
      <c r="D59" t="s">
        <v>13</v>
      </c>
      <c r="E59" t="s">
        <v>382</v>
      </c>
      <c r="F59" s="7" t="s">
        <v>5198</v>
      </c>
      <c r="G59" s="7" t="s">
        <v>5196</v>
      </c>
      <c r="H59" t="s">
        <v>10324</v>
      </c>
      <c r="J59" s="159"/>
      <c r="K59" t="s">
        <v>383</v>
      </c>
      <c r="L59">
        <v>5</v>
      </c>
      <c r="M59">
        <v>0</v>
      </c>
      <c r="N59" s="6" t="s">
        <v>126</v>
      </c>
      <c r="O59" s="6" t="s">
        <v>127</v>
      </c>
      <c r="P59" s="159"/>
      <c r="Q59" s="159"/>
      <c r="R59" s="159"/>
      <c r="S59" s="154"/>
      <c r="T59" s="154"/>
      <c r="U59" s="154"/>
      <c r="V59" s="154"/>
      <c r="W59" s="154"/>
      <c r="Y59">
        <f>1-0.13</f>
        <v>0.87</v>
      </c>
      <c r="Z59">
        <v>0</v>
      </c>
      <c r="AA59">
        <v>-536.68056779507799</v>
      </c>
      <c r="AB59" t="s">
        <v>14</v>
      </c>
      <c r="AC59" t="s">
        <v>522</v>
      </c>
      <c r="AD59" s="7" t="s">
        <v>5195</v>
      </c>
      <c r="AE59" s="7" t="s">
        <v>5197</v>
      </c>
      <c r="AF59" t="s">
        <v>10327</v>
      </c>
      <c r="AG59" s="18" t="s">
        <v>10354</v>
      </c>
      <c r="AH59" s="159"/>
      <c r="AI59" t="s">
        <v>383</v>
      </c>
      <c r="AJ59">
        <v>16</v>
      </c>
      <c r="AK59">
        <v>0.13</v>
      </c>
      <c r="AL59">
        <v>3.7231133725714599E-2</v>
      </c>
      <c r="AM59" s="6" t="s">
        <v>336</v>
      </c>
      <c r="AN59" s="233"/>
      <c r="AO59" s="154"/>
      <c r="AP59" s="159"/>
      <c r="AQ59" s="159"/>
      <c r="AR59" s="159"/>
      <c r="AS59" s="159"/>
      <c r="AT59" s="159"/>
      <c r="AU59" s="159"/>
    </row>
    <row r="60" spans="1:47">
      <c r="A60">
        <v>0.25</v>
      </c>
      <c r="B60">
        <v>0</v>
      </c>
      <c r="C60">
        <v>-694.80723426552299</v>
      </c>
      <c r="D60" t="s">
        <v>14</v>
      </c>
      <c r="E60" t="s">
        <v>382</v>
      </c>
      <c r="F60" s="7" t="s">
        <v>5198</v>
      </c>
      <c r="G60" s="7" t="s">
        <v>5196</v>
      </c>
      <c r="H60" t="s">
        <v>10324</v>
      </c>
      <c r="J60" s="159"/>
      <c r="K60" t="s">
        <v>383</v>
      </c>
      <c r="L60">
        <v>16</v>
      </c>
      <c r="M60">
        <v>0.25</v>
      </c>
      <c r="N60" s="6" t="s">
        <v>196</v>
      </c>
      <c r="O60" s="6" t="s">
        <v>197</v>
      </c>
      <c r="P60" s="159"/>
      <c r="Q60" s="159"/>
      <c r="R60" s="159"/>
      <c r="S60" s="154"/>
      <c r="T60" s="154"/>
      <c r="U60" s="154"/>
      <c r="V60" s="154"/>
      <c r="W60" s="154"/>
      <c r="Y60" s="9">
        <f>1-0.24</f>
        <v>0.76</v>
      </c>
      <c r="Z60" s="9">
        <v>0</v>
      </c>
      <c r="AA60" s="9">
        <v>-101.839016082274</v>
      </c>
      <c r="AB60" s="9" t="s">
        <v>10</v>
      </c>
      <c r="AC60" s="9" t="s">
        <v>549</v>
      </c>
      <c r="AD60" s="72" t="s">
        <v>5196</v>
      </c>
      <c r="AE60" s="72" t="s">
        <v>5198</v>
      </c>
      <c r="AF60" s="9" t="s">
        <v>10315</v>
      </c>
      <c r="AG60" s="44" t="s">
        <v>10354</v>
      </c>
      <c r="AH60" s="168" t="s">
        <v>5029</v>
      </c>
      <c r="AI60" s="9" t="s">
        <v>383</v>
      </c>
      <c r="AJ60" s="9">
        <v>5</v>
      </c>
      <c r="AK60" s="9">
        <v>0.24</v>
      </c>
      <c r="AL60" s="9">
        <v>4.96326328563493E-2</v>
      </c>
      <c r="AM60" s="10" t="s">
        <v>550</v>
      </c>
      <c r="AN60" s="233"/>
      <c r="AO60" s="154"/>
      <c r="AP60" s="159" t="s">
        <v>4537</v>
      </c>
      <c r="AQ60" s="159" t="s">
        <v>4448</v>
      </c>
      <c r="AR60" s="159" t="s">
        <v>4448</v>
      </c>
      <c r="AS60" s="159" t="s">
        <v>4448</v>
      </c>
      <c r="AT60" s="159" t="s">
        <v>4448</v>
      </c>
      <c r="AU60" s="159"/>
    </row>
    <row r="61" spans="1:47">
      <c r="A61">
        <v>0</v>
      </c>
      <c r="B61">
        <v>0</v>
      </c>
      <c r="C61">
        <v>-12.6884887664982</v>
      </c>
      <c r="D61" t="s">
        <v>10</v>
      </c>
      <c r="E61" t="s">
        <v>519</v>
      </c>
      <c r="F61" s="7" t="s">
        <v>5198</v>
      </c>
      <c r="G61" s="7" t="s">
        <v>10365</v>
      </c>
      <c r="H61" t="s">
        <v>10320</v>
      </c>
      <c r="J61" s="159" t="s">
        <v>5018</v>
      </c>
      <c r="K61" t="s">
        <v>383</v>
      </c>
      <c r="L61">
        <v>5</v>
      </c>
      <c r="M61">
        <v>0</v>
      </c>
      <c r="N61" s="6" t="s">
        <v>126</v>
      </c>
      <c r="O61" s="6" t="s">
        <v>127</v>
      </c>
      <c r="P61" s="159"/>
      <c r="Q61" s="159"/>
      <c r="R61" s="159" t="s">
        <v>4568</v>
      </c>
      <c r="S61" s="154" t="s">
        <v>4448</v>
      </c>
      <c r="T61" s="154" t="s">
        <v>4448</v>
      </c>
      <c r="U61" s="154" t="s">
        <v>4448</v>
      </c>
      <c r="V61" s="154" t="s">
        <v>4448</v>
      </c>
      <c r="W61" s="154"/>
      <c r="Y61" s="9">
        <f>1-0.11</f>
        <v>0.89</v>
      </c>
      <c r="Z61" s="9">
        <v>0</v>
      </c>
      <c r="AA61" s="9">
        <v>-47.8496321583048</v>
      </c>
      <c r="AB61" s="9" t="s">
        <v>13</v>
      </c>
      <c r="AC61" s="9" t="s">
        <v>549</v>
      </c>
      <c r="AD61" s="72" t="s">
        <v>5196</v>
      </c>
      <c r="AE61" s="72" t="s">
        <v>5198</v>
      </c>
      <c r="AF61" s="9" t="s">
        <v>10315</v>
      </c>
      <c r="AG61" s="44" t="s">
        <v>10354</v>
      </c>
      <c r="AH61" s="168"/>
      <c r="AI61" s="9" t="s">
        <v>383</v>
      </c>
      <c r="AJ61" s="9">
        <v>5</v>
      </c>
      <c r="AK61" s="9">
        <v>0.11</v>
      </c>
      <c r="AL61" s="10" t="s">
        <v>551</v>
      </c>
      <c r="AM61" s="10" t="s">
        <v>552</v>
      </c>
      <c r="AN61" s="233"/>
      <c r="AO61" s="154"/>
      <c r="AP61" s="159"/>
      <c r="AQ61" s="159"/>
      <c r="AR61" s="159"/>
      <c r="AS61" s="159"/>
      <c r="AT61" s="159"/>
      <c r="AU61" s="159"/>
    </row>
    <row r="62" spans="1:47">
      <c r="A62">
        <v>0</v>
      </c>
      <c r="B62">
        <v>0</v>
      </c>
      <c r="C62">
        <v>-0.231157724630533</v>
      </c>
      <c r="D62" t="s">
        <v>13</v>
      </c>
      <c r="E62" t="s">
        <v>519</v>
      </c>
      <c r="F62" s="7" t="s">
        <v>5198</v>
      </c>
      <c r="G62" s="7" t="s">
        <v>10365</v>
      </c>
      <c r="H62" t="s">
        <v>10320</v>
      </c>
      <c r="J62" s="159"/>
      <c r="K62" t="s">
        <v>383</v>
      </c>
      <c r="L62">
        <v>6</v>
      </c>
      <c r="M62">
        <v>0</v>
      </c>
      <c r="N62">
        <v>0</v>
      </c>
      <c r="O62" s="6" t="s">
        <v>109</v>
      </c>
      <c r="P62" s="159"/>
      <c r="Q62" s="159"/>
      <c r="R62" s="159"/>
      <c r="S62" s="154"/>
      <c r="T62" s="154"/>
      <c r="U62" s="154"/>
      <c r="V62" s="154"/>
      <c r="W62" s="154"/>
      <c r="Y62" s="9">
        <f>1-0.55</f>
        <v>0.44999999999999996</v>
      </c>
      <c r="Z62" s="9">
        <v>0</v>
      </c>
      <c r="AA62" s="9">
        <v>-614.05842810646698</v>
      </c>
      <c r="AB62" s="9" t="s">
        <v>14</v>
      </c>
      <c r="AC62" s="9" t="s">
        <v>549</v>
      </c>
      <c r="AD62" s="72" t="s">
        <v>5196</v>
      </c>
      <c r="AE62" s="72" t="s">
        <v>5198</v>
      </c>
      <c r="AF62" s="9" t="s">
        <v>10315</v>
      </c>
      <c r="AG62" s="44" t="s">
        <v>10354</v>
      </c>
      <c r="AH62" s="168"/>
      <c r="AI62" s="9" t="s">
        <v>383</v>
      </c>
      <c r="AJ62" s="9">
        <v>16</v>
      </c>
      <c r="AK62" s="9">
        <v>0.55000000000000004</v>
      </c>
      <c r="AL62" s="10" t="s">
        <v>131</v>
      </c>
      <c r="AM62" s="10" t="s">
        <v>132</v>
      </c>
      <c r="AN62" s="233"/>
      <c r="AO62" s="154"/>
      <c r="AP62" s="159"/>
      <c r="AQ62" s="159"/>
      <c r="AR62" s="159"/>
      <c r="AS62" s="159"/>
      <c r="AT62" s="159"/>
      <c r="AU62" s="159"/>
    </row>
    <row r="63" spans="1:47">
      <c r="A63">
        <v>0.17</v>
      </c>
      <c r="B63">
        <v>0</v>
      </c>
      <c r="C63">
        <v>-542.31079485084297</v>
      </c>
      <c r="D63" t="s">
        <v>14</v>
      </c>
      <c r="E63" t="s">
        <v>519</v>
      </c>
      <c r="F63" s="7" t="s">
        <v>5198</v>
      </c>
      <c r="G63" s="7" t="s">
        <v>10365</v>
      </c>
      <c r="H63" t="s">
        <v>10320</v>
      </c>
      <c r="J63" s="159"/>
      <c r="K63" t="s">
        <v>383</v>
      </c>
      <c r="L63">
        <v>16</v>
      </c>
      <c r="M63">
        <v>0.17</v>
      </c>
      <c r="N63">
        <v>5.6689958584459903E-2</v>
      </c>
      <c r="O63" s="6" t="s">
        <v>179</v>
      </c>
      <c r="P63" s="159"/>
      <c r="Q63" s="159"/>
      <c r="R63" s="159"/>
      <c r="S63" s="154"/>
      <c r="T63" s="154"/>
      <c r="U63" s="154"/>
      <c r="V63" s="154"/>
      <c r="W63" s="154"/>
      <c r="Y63" s="8"/>
      <c r="Z63" s="8"/>
      <c r="AA63" s="8"/>
      <c r="AB63" s="8"/>
      <c r="AC63" s="8"/>
      <c r="AD63" s="70"/>
      <c r="AE63" s="70"/>
      <c r="AF63" s="8"/>
      <c r="AG63" s="8"/>
      <c r="AH63" s="5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>
      <c r="A64">
        <v>0.25</v>
      </c>
      <c r="B64">
        <v>0</v>
      </c>
      <c r="C64">
        <v>-86.135897606392902</v>
      </c>
      <c r="D64" t="s">
        <v>10</v>
      </c>
      <c r="E64" t="s">
        <v>614</v>
      </c>
      <c r="F64" s="7" t="s">
        <v>5196</v>
      </c>
      <c r="G64" s="7" t="s">
        <v>5198</v>
      </c>
      <c r="H64" t="s">
        <v>10324</v>
      </c>
      <c r="J64" s="159" t="s">
        <v>5021</v>
      </c>
      <c r="K64" t="s">
        <v>383</v>
      </c>
      <c r="L64">
        <v>5</v>
      </c>
      <c r="M64">
        <v>0.25</v>
      </c>
      <c r="N64" s="6" t="s">
        <v>345</v>
      </c>
      <c r="O64" s="6" t="s">
        <v>346</v>
      </c>
      <c r="P64" s="159"/>
      <c r="Q64" s="159"/>
      <c r="R64" s="159" t="s">
        <v>4568</v>
      </c>
      <c r="S64" s="154" t="s">
        <v>4448</v>
      </c>
      <c r="T64" s="154" t="s">
        <v>4448</v>
      </c>
      <c r="U64" s="154" t="s">
        <v>4448</v>
      </c>
      <c r="V64" s="154" t="s">
        <v>4448</v>
      </c>
      <c r="W64" s="154"/>
      <c r="Y64" s="9">
        <f>1-0.04</f>
        <v>0.96</v>
      </c>
      <c r="Z64" s="9">
        <v>0</v>
      </c>
      <c r="AA64" s="9">
        <v>-86.845983051163003</v>
      </c>
      <c r="AB64" s="9" t="s">
        <v>10</v>
      </c>
      <c r="AC64" s="9" t="s">
        <v>423</v>
      </c>
      <c r="AD64" s="72" t="s">
        <v>5195</v>
      </c>
      <c r="AE64" s="72" t="s">
        <v>5197</v>
      </c>
      <c r="AF64" s="9" t="s">
        <v>10325</v>
      </c>
      <c r="AG64" s="44" t="s">
        <v>10354</v>
      </c>
      <c r="AH64" s="168" t="s">
        <v>5016</v>
      </c>
      <c r="AI64" s="9" t="s">
        <v>383</v>
      </c>
      <c r="AJ64" s="9">
        <v>7</v>
      </c>
      <c r="AK64" s="9">
        <v>0.04</v>
      </c>
      <c r="AL64" s="9">
        <v>2.5607630114109201E-3</v>
      </c>
      <c r="AM64" s="10" t="s">
        <v>424</v>
      </c>
      <c r="AN64" s="186" t="s">
        <v>10375</v>
      </c>
      <c r="AO64" s="186">
        <v>6</v>
      </c>
      <c r="AP64" s="159" t="s">
        <v>4537</v>
      </c>
      <c r="AQ64" s="154" t="s">
        <v>4448</v>
      </c>
      <c r="AR64" s="154" t="s">
        <v>4448</v>
      </c>
      <c r="AS64" s="154" t="s">
        <v>4448</v>
      </c>
      <c r="AT64" s="154" t="s">
        <v>4448</v>
      </c>
      <c r="AU64" s="154"/>
    </row>
    <row r="65" spans="1:47">
      <c r="A65">
        <v>0.26</v>
      </c>
      <c r="B65">
        <v>0</v>
      </c>
      <c r="C65">
        <v>-57.320755433633501</v>
      </c>
      <c r="D65" t="s">
        <v>13</v>
      </c>
      <c r="E65" t="s">
        <v>614</v>
      </c>
      <c r="F65" s="7" t="s">
        <v>5196</v>
      </c>
      <c r="G65" s="7" t="s">
        <v>5198</v>
      </c>
      <c r="H65" t="s">
        <v>10324</v>
      </c>
      <c r="J65" s="159"/>
      <c r="K65" t="s">
        <v>383</v>
      </c>
      <c r="L65">
        <v>5</v>
      </c>
      <c r="M65">
        <v>0.26</v>
      </c>
      <c r="N65">
        <v>5.6919537459588401E-2</v>
      </c>
      <c r="O65" s="6" t="s">
        <v>615</v>
      </c>
      <c r="P65" s="159"/>
      <c r="Q65" s="159"/>
      <c r="R65" s="159"/>
      <c r="S65" s="154"/>
      <c r="T65" s="154"/>
      <c r="U65" s="154"/>
      <c r="V65" s="154"/>
      <c r="W65" s="154"/>
      <c r="Y65" s="9">
        <f>1-0.07</f>
        <v>0.92999999999999994</v>
      </c>
      <c r="Z65" s="9">
        <v>0</v>
      </c>
      <c r="AA65" s="9">
        <v>-59.664586400340198</v>
      </c>
      <c r="AB65" s="9" t="s">
        <v>13</v>
      </c>
      <c r="AC65" s="9" t="s">
        <v>423</v>
      </c>
      <c r="AD65" s="72" t="s">
        <v>5195</v>
      </c>
      <c r="AE65" s="72" t="s">
        <v>5197</v>
      </c>
      <c r="AF65" s="9" t="s">
        <v>10325</v>
      </c>
      <c r="AG65" s="44" t="s">
        <v>10354</v>
      </c>
      <c r="AH65" s="168"/>
      <c r="AI65" s="9" t="s">
        <v>383</v>
      </c>
      <c r="AJ65" s="9">
        <v>6</v>
      </c>
      <c r="AK65" s="9">
        <v>7.0000000000000007E-2</v>
      </c>
      <c r="AL65" s="9">
        <v>6.3652686117132004E-3</v>
      </c>
      <c r="AM65" s="10" t="s">
        <v>338</v>
      </c>
      <c r="AN65" s="159"/>
      <c r="AO65" s="159"/>
      <c r="AP65" s="159"/>
      <c r="AQ65" s="154"/>
      <c r="AR65" s="154"/>
      <c r="AS65" s="154"/>
      <c r="AT65" s="154"/>
      <c r="AU65" s="154"/>
    </row>
    <row r="66" spans="1:47">
      <c r="A66">
        <v>0.48</v>
      </c>
      <c r="B66">
        <v>0</v>
      </c>
      <c r="C66">
        <v>-626.15293654258198</v>
      </c>
      <c r="D66" t="s">
        <v>14</v>
      </c>
      <c r="E66" t="s">
        <v>614</v>
      </c>
      <c r="F66" s="7" t="s">
        <v>5196</v>
      </c>
      <c r="G66" s="7" t="s">
        <v>5198</v>
      </c>
      <c r="H66" t="s">
        <v>10324</v>
      </c>
      <c r="J66" s="159"/>
      <c r="K66" t="s">
        <v>383</v>
      </c>
      <c r="L66">
        <v>16</v>
      </c>
      <c r="M66">
        <v>0.48</v>
      </c>
      <c r="N66" s="6" t="s">
        <v>510</v>
      </c>
      <c r="O66" s="6" t="s">
        <v>511</v>
      </c>
      <c r="P66" s="159"/>
      <c r="Q66" s="159"/>
      <c r="R66" s="159"/>
      <c r="S66" s="154"/>
      <c r="T66" s="154"/>
      <c r="U66" s="154"/>
      <c r="V66" s="154"/>
      <c r="W66" s="154"/>
      <c r="Y66" s="9">
        <f>1-0.49</f>
        <v>0.51</v>
      </c>
      <c r="Z66" s="9">
        <v>0</v>
      </c>
      <c r="AA66" s="9">
        <v>-957.18071453902598</v>
      </c>
      <c r="AB66" s="9" t="s">
        <v>14</v>
      </c>
      <c r="AC66" s="9" t="s">
        <v>423</v>
      </c>
      <c r="AD66" s="72" t="s">
        <v>5195</v>
      </c>
      <c r="AE66" s="72" t="s">
        <v>5197</v>
      </c>
      <c r="AF66" s="9" t="s">
        <v>10325</v>
      </c>
      <c r="AG66" s="44" t="s">
        <v>10354</v>
      </c>
      <c r="AH66" s="168"/>
      <c r="AI66" s="9" t="s">
        <v>383</v>
      </c>
      <c r="AJ66" s="9">
        <v>16</v>
      </c>
      <c r="AK66" s="9">
        <v>0.49</v>
      </c>
      <c r="AL66" s="10" t="s">
        <v>393</v>
      </c>
      <c r="AM66" s="10" t="s">
        <v>394</v>
      </c>
      <c r="AN66" s="159"/>
      <c r="AO66" s="159"/>
      <c r="AP66" s="159"/>
      <c r="AQ66" s="154"/>
      <c r="AR66" s="154"/>
      <c r="AS66" s="154"/>
      <c r="AT66" s="154"/>
      <c r="AU66" s="154"/>
    </row>
    <row r="67" spans="1:47">
      <c r="A67">
        <v>0</v>
      </c>
      <c r="B67">
        <v>0</v>
      </c>
      <c r="C67">
        <v>-0.80402686828011505</v>
      </c>
      <c r="D67" t="s">
        <v>10</v>
      </c>
      <c r="E67" t="s">
        <v>670</v>
      </c>
      <c r="F67" s="7" t="s">
        <v>5198</v>
      </c>
      <c r="G67" s="7" t="s">
        <v>5196</v>
      </c>
      <c r="H67" t="s">
        <v>10324</v>
      </c>
      <c r="J67" s="159" t="s">
        <v>5022</v>
      </c>
      <c r="K67" t="s">
        <v>383</v>
      </c>
      <c r="L67">
        <v>6</v>
      </c>
      <c r="M67">
        <v>0</v>
      </c>
      <c r="N67">
        <v>0</v>
      </c>
      <c r="O67" s="6" t="s">
        <v>109</v>
      </c>
      <c r="P67" s="159"/>
      <c r="Q67" s="159"/>
      <c r="R67" s="159" t="s">
        <v>4568</v>
      </c>
      <c r="S67" s="154" t="s">
        <v>4448</v>
      </c>
      <c r="T67" s="154" t="s">
        <v>4448</v>
      </c>
      <c r="U67" s="154" t="s">
        <v>4448</v>
      </c>
      <c r="V67" s="154" t="s">
        <v>4448</v>
      </c>
      <c r="W67" s="154"/>
      <c r="Y67" s="9">
        <f>1-0.03</f>
        <v>0.97</v>
      </c>
      <c r="Z67" s="9">
        <v>0</v>
      </c>
      <c r="AA67" s="9">
        <v>-19.014779345474398</v>
      </c>
      <c r="AB67" s="9" t="s">
        <v>10</v>
      </c>
      <c r="AC67" s="9" t="s">
        <v>483</v>
      </c>
      <c r="AD67" s="72" t="s">
        <v>5195</v>
      </c>
      <c r="AE67" s="72" t="s">
        <v>5197</v>
      </c>
      <c r="AF67" s="9" t="s">
        <v>10261</v>
      </c>
      <c r="AG67" s="44" t="s">
        <v>10354</v>
      </c>
      <c r="AH67" s="168" t="s">
        <v>5017</v>
      </c>
      <c r="AI67" s="9" t="s">
        <v>383</v>
      </c>
      <c r="AJ67" s="9">
        <v>5</v>
      </c>
      <c r="AK67" s="9">
        <v>0.03</v>
      </c>
      <c r="AL67" s="9">
        <v>1.0891059181564499E-3</v>
      </c>
      <c r="AM67" s="10" t="s">
        <v>484</v>
      </c>
      <c r="AN67" s="159"/>
      <c r="AO67" s="159"/>
      <c r="AP67" s="159" t="s">
        <v>4553</v>
      </c>
      <c r="AQ67" s="154" t="s">
        <v>4448</v>
      </c>
      <c r="AR67" s="154" t="s">
        <v>4448</v>
      </c>
      <c r="AS67" s="154" t="s">
        <v>4448</v>
      </c>
      <c r="AT67" s="154" t="s">
        <v>4448</v>
      </c>
      <c r="AU67" s="154"/>
    </row>
    <row r="68" spans="1:47">
      <c r="A68">
        <v>0</v>
      </c>
      <c r="B68">
        <v>0</v>
      </c>
      <c r="C68">
        <v>-9.7766568574075094</v>
      </c>
      <c r="D68" t="s">
        <v>13</v>
      </c>
      <c r="E68" t="s">
        <v>670</v>
      </c>
      <c r="F68" s="7" t="s">
        <v>5198</v>
      </c>
      <c r="G68" s="7" t="s">
        <v>5196</v>
      </c>
      <c r="H68" t="s">
        <v>10324</v>
      </c>
      <c r="J68" s="159"/>
      <c r="K68" t="s">
        <v>383</v>
      </c>
      <c r="L68">
        <v>7</v>
      </c>
      <c r="M68">
        <v>0</v>
      </c>
      <c r="N68">
        <v>0</v>
      </c>
      <c r="O68" s="6" t="s">
        <v>214</v>
      </c>
      <c r="P68" s="159"/>
      <c r="Q68" s="159"/>
      <c r="R68" s="159"/>
      <c r="S68" s="154"/>
      <c r="T68" s="154"/>
      <c r="U68" s="154"/>
      <c r="V68" s="154"/>
      <c r="W68" s="154"/>
      <c r="Y68" s="9">
        <f>1-0.05</f>
        <v>0.95</v>
      </c>
      <c r="Z68" s="9">
        <v>0</v>
      </c>
      <c r="AA68" s="9">
        <v>-24.333709759507901</v>
      </c>
      <c r="AB68" s="9" t="s">
        <v>13</v>
      </c>
      <c r="AC68" s="9" t="s">
        <v>483</v>
      </c>
      <c r="AD68" s="72" t="s">
        <v>5195</v>
      </c>
      <c r="AE68" s="72" t="s">
        <v>5197</v>
      </c>
      <c r="AF68" s="9" t="s">
        <v>10261</v>
      </c>
      <c r="AG68" s="44" t="s">
        <v>10354</v>
      </c>
      <c r="AH68" s="168"/>
      <c r="AI68" s="9" t="s">
        <v>383</v>
      </c>
      <c r="AJ68" s="9">
        <v>6</v>
      </c>
      <c r="AK68" s="9">
        <v>0.05</v>
      </c>
      <c r="AL68" s="9">
        <v>3.4029277060071599E-3</v>
      </c>
      <c r="AM68" s="10" t="s">
        <v>485</v>
      </c>
      <c r="AN68" s="159"/>
      <c r="AO68" s="159"/>
      <c r="AP68" s="159"/>
      <c r="AQ68" s="154"/>
      <c r="AR68" s="154"/>
      <c r="AS68" s="154"/>
      <c r="AT68" s="154"/>
      <c r="AU68" s="154"/>
    </row>
    <row r="69" spans="1:47">
      <c r="A69">
        <v>0.2</v>
      </c>
      <c r="B69">
        <v>0</v>
      </c>
      <c r="C69">
        <v>-528.06938575664196</v>
      </c>
      <c r="D69" t="s">
        <v>14</v>
      </c>
      <c r="E69" t="s">
        <v>670</v>
      </c>
      <c r="F69" s="7" t="s">
        <v>5198</v>
      </c>
      <c r="G69" s="7" t="s">
        <v>5196</v>
      </c>
      <c r="H69" t="s">
        <v>10324</v>
      </c>
      <c r="J69" s="159"/>
      <c r="K69" t="s">
        <v>383</v>
      </c>
      <c r="L69">
        <v>16</v>
      </c>
      <c r="M69">
        <v>0.2</v>
      </c>
      <c r="N69">
        <v>7.2742662037866904E-2</v>
      </c>
      <c r="O69">
        <v>0.44342194628279502</v>
      </c>
      <c r="P69" s="205"/>
      <c r="Q69" s="205"/>
      <c r="R69" s="159"/>
      <c r="S69" s="154"/>
      <c r="T69" s="154"/>
      <c r="U69" s="154"/>
      <c r="V69" s="154"/>
      <c r="W69" s="154"/>
      <c r="Y69" s="9">
        <f>1-0.66</f>
        <v>0.33999999999999997</v>
      </c>
      <c r="Z69" s="9">
        <v>0</v>
      </c>
      <c r="AA69" s="9">
        <v>-688.85878615196498</v>
      </c>
      <c r="AB69" s="9" t="s">
        <v>14</v>
      </c>
      <c r="AC69" s="9" t="s">
        <v>483</v>
      </c>
      <c r="AD69" s="72" t="s">
        <v>5195</v>
      </c>
      <c r="AE69" s="72" t="s">
        <v>5197</v>
      </c>
      <c r="AF69" s="9" t="s">
        <v>10261</v>
      </c>
      <c r="AG69" s="44" t="s">
        <v>10354</v>
      </c>
      <c r="AH69" s="168"/>
      <c r="AI69" s="9" t="s">
        <v>383</v>
      </c>
      <c r="AJ69" s="9">
        <v>16</v>
      </c>
      <c r="AK69" s="9">
        <v>0.66</v>
      </c>
      <c r="AL69" s="10" t="s">
        <v>486</v>
      </c>
      <c r="AM69" s="10" t="s">
        <v>487</v>
      </c>
      <c r="AN69" s="159"/>
      <c r="AO69" s="159"/>
      <c r="AP69" s="159"/>
      <c r="AQ69" s="154"/>
      <c r="AR69" s="154"/>
      <c r="AS69" s="154"/>
      <c r="AT69" s="154"/>
      <c r="AU69" s="154"/>
    </row>
    <row r="70" spans="1:47">
      <c r="Y70">
        <f>1-0.37</f>
        <v>0.63</v>
      </c>
      <c r="Z70">
        <v>0</v>
      </c>
      <c r="AA70">
        <v>-61.725135948377698</v>
      </c>
      <c r="AB70" t="s">
        <v>10</v>
      </c>
      <c r="AC70" t="s">
        <v>563</v>
      </c>
      <c r="AD70" s="7" t="s">
        <v>5198</v>
      </c>
      <c r="AE70" s="7" t="s">
        <v>5196</v>
      </c>
      <c r="AF70" t="s">
        <v>10326</v>
      </c>
      <c r="AG70" s="18" t="s">
        <v>10354</v>
      </c>
      <c r="AH70" s="159" t="s">
        <v>5019</v>
      </c>
      <c r="AI70" t="s">
        <v>383</v>
      </c>
      <c r="AJ70">
        <v>5</v>
      </c>
      <c r="AK70">
        <v>0.37</v>
      </c>
      <c r="AL70" s="6" t="s">
        <v>268</v>
      </c>
      <c r="AM70" s="6" t="s">
        <v>269</v>
      </c>
      <c r="AN70" s="159"/>
      <c r="AO70" s="159"/>
      <c r="AP70" s="159" t="s">
        <v>4568</v>
      </c>
      <c r="AQ70" s="154" t="s">
        <v>4448</v>
      </c>
      <c r="AR70" s="154" t="s">
        <v>4448</v>
      </c>
      <c r="AS70" s="154" t="s">
        <v>4448</v>
      </c>
      <c r="AT70" s="154" t="s">
        <v>4448</v>
      </c>
      <c r="AU70" s="154"/>
    </row>
    <row r="71" spans="1:47">
      <c r="Y71">
        <f>1-0.34</f>
        <v>0.65999999999999992</v>
      </c>
      <c r="Z71">
        <v>0</v>
      </c>
      <c r="AA71">
        <v>-67.562244370132504</v>
      </c>
      <c r="AB71" t="s">
        <v>13</v>
      </c>
      <c r="AC71" t="s">
        <v>563</v>
      </c>
      <c r="AD71" s="7" t="s">
        <v>5198</v>
      </c>
      <c r="AE71" s="7" t="s">
        <v>5196</v>
      </c>
      <c r="AF71" t="s">
        <v>10326</v>
      </c>
      <c r="AG71" s="18" t="s">
        <v>10354</v>
      </c>
      <c r="AH71" s="159"/>
      <c r="AI71" t="s">
        <v>383</v>
      </c>
      <c r="AJ71">
        <v>6</v>
      </c>
      <c r="AK71">
        <v>0.34</v>
      </c>
      <c r="AL71">
        <v>9.9977946347768007E-2</v>
      </c>
      <c r="AM71">
        <v>0.70492902578092498</v>
      </c>
      <c r="AN71" s="159"/>
      <c r="AO71" s="159"/>
      <c r="AP71" s="159"/>
      <c r="AQ71" s="154"/>
      <c r="AR71" s="154"/>
      <c r="AS71" s="154"/>
      <c r="AT71" s="154"/>
      <c r="AU71" s="154"/>
    </row>
    <row r="72" spans="1:47">
      <c r="Y72">
        <f>1-0.64</f>
        <v>0.36</v>
      </c>
      <c r="Z72">
        <v>0</v>
      </c>
      <c r="AA72">
        <v>-485.175698616359</v>
      </c>
      <c r="AB72" t="s">
        <v>14</v>
      </c>
      <c r="AC72" t="s">
        <v>563</v>
      </c>
      <c r="AD72" s="7" t="s">
        <v>5198</v>
      </c>
      <c r="AE72" s="7" t="s">
        <v>5196</v>
      </c>
      <c r="AF72" t="s">
        <v>10326</v>
      </c>
      <c r="AG72" s="18" t="s">
        <v>10354</v>
      </c>
      <c r="AH72" s="159"/>
      <c r="AI72" t="s">
        <v>383</v>
      </c>
      <c r="AJ72">
        <v>16</v>
      </c>
      <c r="AK72">
        <v>0.64</v>
      </c>
      <c r="AL72" s="6" t="s">
        <v>154</v>
      </c>
      <c r="AM72" s="6" t="s">
        <v>155</v>
      </c>
      <c r="AN72" s="159"/>
      <c r="AO72" s="159"/>
      <c r="AP72" s="159"/>
      <c r="AQ72" s="154"/>
      <c r="AR72" s="154"/>
      <c r="AS72" s="154"/>
      <c r="AT72" s="154"/>
      <c r="AU72" s="154"/>
    </row>
    <row r="73" spans="1:47">
      <c r="Y73">
        <f>1-0</f>
        <v>1</v>
      </c>
      <c r="Z73">
        <v>0</v>
      </c>
      <c r="AA73">
        <v>-16.2990476999884</v>
      </c>
      <c r="AB73" t="s">
        <v>10</v>
      </c>
      <c r="AC73" t="s">
        <v>577</v>
      </c>
      <c r="AD73" s="7" t="s">
        <v>5196</v>
      </c>
      <c r="AE73" s="7" t="s">
        <v>5197</v>
      </c>
      <c r="AF73" t="s">
        <v>10315</v>
      </c>
      <c r="AG73" s="18" t="s">
        <v>10354</v>
      </c>
      <c r="AH73" s="159" t="s">
        <v>5020</v>
      </c>
      <c r="AI73" t="s">
        <v>383</v>
      </c>
      <c r="AJ73">
        <v>6</v>
      </c>
      <c r="AK73">
        <v>0</v>
      </c>
      <c r="AL73">
        <v>0</v>
      </c>
      <c r="AM73" s="6" t="s">
        <v>109</v>
      </c>
      <c r="AN73" s="159"/>
      <c r="AO73" s="159"/>
      <c r="AP73" s="159" t="s">
        <v>4568</v>
      </c>
      <c r="AQ73" s="154" t="s">
        <v>4448</v>
      </c>
      <c r="AR73" s="154" t="s">
        <v>4448</v>
      </c>
      <c r="AS73" s="154" t="s">
        <v>4444</v>
      </c>
      <c r="AT73" s="154" t="s">
        <v>4448</v>
      </c>
      <c r="AU73" s="154"/>
    </row>
    <row r="74" spans="1:47">
      <c r="Y74">
        <f>1-0</f>
        <v>1</v>
      </c>
      <c r="Z74">
        <v>0</v>
      </c>
      <c r="AA74">
        <v>-3.0646691130975698</v>
      </c>
      <c r="AB74" t="s">
        <v>13</v>
      </c>
      <c r="AC74" t="s">
        <v>577</v>
      </c>
      <c r="AD74" s="7" t="s">
        <v>5196</v>
      </c>
      <c r="AE74" s="7" t="s">
        <v>5197</v>
      </c>
      <c r="AF74" t="s">
        <v>10315</v>
      </c>
      <c r="AG74" s="18" t="s">
        <v>10354</v>
      </c>
      <c r="AH74" s="159"/>
      <c r="AI74" t="s">
        <v>383</v>
      </c>
      <c r="AJ74">
        <v>6</v>
      </c>
      <c r="AK74">
        <v>0</v>
      </c>
      <c r="AL74">
        <v>0</v>
      </c>
      <c r="AM74" s="6" t="s">
        <v>109</v>
      </c>
      <c r="AN74" s="159"/>
      <c r="AO74" s="159"/>
      <c r="AP74" s="159"/>
      <c r="AQ74" s="154"/>
      <c r="AR74" s="154"/>
      <c r="AS74" s="154"/>
      <c r="AT74" s="154"/>
      <c r="AU74" s="154"/>
    </row>
    <row r="75" spans="1:47">
      <c r="Y75">
        <f>1-0.09</f>
        <v>0.91</v>
      </c>
      <c r="Z75">
        <v>0</v>
      </c>
      <c r="AA75">
        <v>-457.44256508527599</v>
      </c>
      <c r="AB75" t="s">
        <v>14</v>
      </c>
      <c r="AC75" t="s">
        <v>577</v>
      </c>
      <c r="AD75" s="7" t="s">
        <v>5196</v>
      </c>
      <c r="AE75" s="7" t="s">
        <v>5197</v>
      </c>
      <c r="AF75" t="s">
        <v>10315</v>
      </c>
      <c r="AG75" s="18" t="s">
        <v>10354</v>
      </c>
      <c r="AH75" s="159"/>
      <c r="AI75" t="s">
        <v>383</v>
      </c>
      <c r="AJ75">
        <v>16</v>
      </c>
      <c r="AK75">
        <v>0.09</v>
      </c>
      <c r="AL75" s="6" t="s">
        <v>116</v>
      </c>
      <c r="AM75" s="6" t="s">
        <v>117</v>
      </c>
      <c r="AN75" s="159"/>
      <c r="AO75" s="159"/>
      <c r="AP75" s="159"/>
      <c r="AQ75" s="154"/>
      <c r="AR75" s="154"/>
      <c r="AS75" s="154"/>
      <c r="AT75" s="154"/>
      <c r="AU75" s="154"/>
    </row>
    <row r="76" spans="1:47">
      <c r="Y76" s="9">
        <f>1-0.03</f>
        <v>0.97</v>
      </c>
      <c r="Z76" s="9">
        <v>0</v>
      </c>
      <c r="AA76" s="9">
        <v>-57.536205152637002</v>
      </c>
      <c r="AB76" s="9" t="s">
        <v>10</v>
      </c>
      <c r="AC76" s="9" t="s">
        <v>662</v>
      </c>
      <c r="AD76" s="72" t="s">
        <v>5197</v>
      </c>
      <c r="AE76" s="72" t="s">
        <v>5198</v>
      </c>
      <c r="AF76" s="9" t="s">
        <v>10315</v>
      </c>
      <c r="AG76" s="44" t="s">
        <v>10354</v>
      </c>
      <c r="AH76" s="168" t="s">
        <v>4996</v>
      </c>
      <c r="AI76" s="9" t="s">
        <v>383</v>
      </c>
      <c r="AJ76" s="9">
        <v>5</v>
      </c>
      <c r="AK76" s="9">
        <v>0.03</v>
      </c>
      <c r="AL76" s="9">
        <v>1.0891059181564499E-3</v>
      </c>
      <c r="AM76" s="10" t="s">
        <v>484</v>
      </c>
      <c r="AN76" s="159"/>
      <c r="AO76" s="159"/>
      <c r="AP76" s="159" t="s">
        <v>4537</v>
      </c>
      <c r="AQ76" s="154" t="s">
        <v>4448</v>
      </c>
      <c r="AR76" s="154" t="s">
        <v>4448</v>
      </c>
      <c r="AS76" s="154" t="s">
        <v>4448</v>
      </c>
      <c r="AT76" s="154" t="s">
        <v>4448</v>
      </c>
      <c r="AU76" s="154"/>
    </row>
    <row r="77" spans="1:47">
      <c r="Y77" s="9">
        <f>1-0.06</f>
        <v>0.94</v>
      </c>
      <c r="Z77" s="9">
        <v>0</v>
      </c>
      <c r="AA77" s="9">
        <v>-55.122301436184699</v>
      </c>
      <c r="AB77" s="9" t="s">
        <v>13</v>
      </c>
      <c r="AC77" s="9" t="s">
        <v>662</v>
      </c>
      <c r="AD77" s="72" t="s">
        <v>5197</v>
      </c>
      <c r="AE77" s="72" t="s">
        <v>5198</v>
      </c>
      <c r="AF77" s="9" t="s">
        <v>10315</v>
      </c>
      <c r="AG77" s="44" t="s">
        <v>10354</v>
      </c>
      <c r="AH77" s="168"/>
      <c r="AI77" s="9" t="s">
        <v>383</v>
      </c>
      <c r="AJ77" s="9">
        <v>7</v>
      </c>
      <c r="AK77" s="9">
        <v>0.06</v>
      </c>
      <c r="AL77" s="9">
        <v>5.4517680000993702E-3</v>
      </c>
      <c r="AM77" s="10" t="s">
        <v>663</v>
      </c>
      <c r="AN77" s="159"/>
      <c r="AO77" s="159"/>
      <c r="AP77" s="159"/>
      <c r="AQ77" s="154"/>
      <c r="AR77" s="154"/>
      <c r="AS77" s="154"/>
      <c r="AT77" s="154"/>
      <c r="AU77" s="154"/>
    </row>
    <row r="78" spans="1:47">
      <c r="Y78" s="9">
        <f>1-0.44</f>
        <v>0.56000000000000005</v>
      </c>
      <c r="Z78" s="9">
        <v>0</v>
      </c>
      <c r="AA78" s="9">
        <v>-482.12205118934401</v>
      </c>
      <c r="AB78" s="9" t="s">
        <v>14</v>
      </c>
      <c r="AC78" s="9" t="s">
        <v>662</v>
      </c>
      <c r="AD78" s="72" t="s">
        <v>5197</v>
      </c>
      <c r="AE78" s="72" t="s">
        <v>5198</v>
      </c>
      <c r="AF78" s="9" t="s">
        <v>10315</v>
      </c>
      <c r="AG78" s="44" t="s">
        <v>10354</v>
      </c>
      <c r="AH78" s="168"/>
      <c r="AI78" s="9" t="s">
        <v>383</v>
      </c>
      <c r="AJ78" s="9">
        <v>16</v>
      </c>
      <c r="AK78" s="9">
        <v>0.44</v>
      </c>
      <c r="AL78" s="10" t="s">
        <v>414</v>
      </c>
      <c r="AM78" s="10" t="s">
        <v>415</v>
      </c>
      <c r="AN78" s="159"/>
      <c r="AO78" s="159"/>
      <c r="AP78" s="159"/>
      <c r="AQ78" s="154"/>
      <c r="AR78" s="154"/>
      <c r="AS78" s="154"/>
      <c r="AT78" s="154"/>
      <c r="AU78" s="154"/>
    </row>
    <row r="79" spans="1:47">
      <c r="Y79">
        <f>1-0.08</f>
        <v>0.92</v>
      </c>
      <c r="Z79">
        <v>0</v>
      </c>
      <c r="AA79">
        <v>-47.046787732185201</v>
      </c>
      <c r="AB79" t="s">
        <v>10</v>
      </c>
      <c r="AC79" t="s">
        <v>677</v>
      </c>
      <c r="AD79" s="7" t="s">
        <v>5197</v>
      </c>
      <c r="AE79" s="7" t="s">
        <v>5195</v>
      </c>
      <c r="AF79" t="s">
        <v>10306</v>
      </c>
      <c r="AG79" s="18" t="s">
        <v>10354</v>
      </c>
      <c r="AH79" s="159" t="s">
        <v>5023</v>
      </c>
      <c r="AI79" t="s">
        <v>678</v>
      </c>
      <c r="AJ79">
        <v>5</v>
      </c>
      <c r="AK79">
        <v>0.08</v>
      </c>
      <c r="AL79">
        <v>6.9873875802577102E-3</v>
      </c>
      <c r="AM79">
        <v>0.51797788283760904</v>
      </c>
      <c r="AN79" s="159"/>
      <c r="AO79" s="159"/>
      <c r="AP79" s="159" t="s">
        <v>4568</v>
      </c>
      <c r="AQ79" s="154" t="s">
        <v>4448</v>
      </c>
      <c r="AR79" s="154" t="s">
        <v>4448</v>
      </c>
      <c r="AS79" s="154" t="s">
        <v>4525</v>
      </c>
      <c r="AT79" s="154" t="s">
        <v>4448</v>
      </c>
      <c r="AU79" s="154"/>
    </row>
    <row r="80" spans="1:47">
      <c r="Y80">
        <f>1-0</f>
        <v>1</v>
      </c>
      <c r="Z80">
        <v>0</v>
      </c>
      <c r="AA80">
        <v>-11.910081741987399</v>
      </c>
      <c r="AB80" t="s">
        <v>13</v>
      </c>
      <c r="AC80" t="s">
        <v>677</v>
      </c>
      <c r="AD80" s="7" t="s">
        <v>5197</v>
      </c>
      <c r="AE80" s="7" t="s">
        <v>5195</v>
      </c>
      <c r="AF80" t="s">
        <v>10306</v>
      </c>
      <c r="AG80" s="18" t="s">
        <v>10354</v>
      </c>
      <c r="AH80" s="159"/>
      <c r="AI80" t="s">
        <v>678</v>
      </c>
      <c r="AJ80">
        <v>5</v>
      </c>
      <c r="AK80">
        <v>0</v>
      </c>
      <c r="AL80" s="6" t="s">
        <v>126</v>
      </c>
      <c r="AM80" s="6" t="s">
        <v>127</v>
      </c>
      <c r="AN80" s="159"/>
      <c r="AO80" s="159"/>
      <c r="AP80" s="159"/>
      <c r="AQ80" s="154"/>
      <c r="AR80" s="154"/>
      <c r="AS80" s="154"/>
      <c r="AT80" s="154"/>
      <c r="AU80" s="154"/>
    </row>
    <row r="81" spans="14:47">
      <c r="Y81">
        <f>1-0.25</f>
        <v>0.75</v>
      </c>
      <c r="Z81">
        <v>0</v>
      </c>
      <c r="AA81">
        <v>-469.89396472259602</v>
      </c>
      <c r="AB81" t="s">
        <v>14</v>
      </c>
      <c r="AC81" t="s">
        <v>677</v>
      </c>
      <c r="AD81" s="7" t="s">
        <v>5197</v>
      </c>
      <c r="AE81" s="7" t="s">
        <v>5195</v>
      </c>
      <c r="AF81" t="s">
        <v>10306</v>
      </c>
      <c r="AG81" s="18" t="s">
        <v>10354</v>
      </c>
      <c r="AH81" s="205"/>
      <c r="AI81" t="s">
        <v>678</v>
      </c>
      <c r="AJ81">
        <v>16</v>
      </c>
      <c r="AK81">
        <v>0.25</v>
      </c>
      <c r="AL81" s="6" t="s">
        <v>196</v>
      </c>
      <c r="AM81" s="6" t="s">
        <v>197</v>
      </c>
      <c r="AN81" s="159"/>
      <c r="AO81" s="159"/>
      <c r="AP81" s="159"/>
      <c r="AQ81" s="154"/>
      <c r="AR81" s="154"/>
      <c r="AS81" s="154"/>
      <c r="AT81" s="154"/>
      <c r="AU81" s="154"/>
    </row>
    <row r="89" spans="14:47">
      <c r="N89" s="6"/>
      <c r="O89" s="6"/>
      <c r="R89" s="15"/>
    </row>
    <row r="90" spans="14:47">
      <c r="O90" s="6"/>
      <c r="R90" s="15"/>
    </row>
    <row r="91" spans="14:47">
      <c r="N91" s="6"/>
      <c r="O91" s="6"/>
      <c r="R91" s="15"/>
    </row>
    <row r="104" spans="16:17">
      <c r="P104" s="12"/>
      <c r="Q104" s="12"/>
    </row>
    <row r="105" spans="16:17">
      <c r="P105" s="12"/>
      <c r="Q105" s="12"/>
    </row>
    <row r="106" spans="16:17">
      <c r="P106" s="12"/>
      <c r="Q106" s="12"/>
    </row>
    <row r="107" spans="16:17">
      <c r="P107" s="12"/>
      <c r="Q107" s="12"/>
    </row>
    <row r="108" spans="16:17">
      <c r="P108" s="12"/>
      <c r="Q108" s="12"/>
    </row>
    <row r="109" spans="16:17">
      <c r="P109" s="12"/>
      <c r="Q109" s="12"/>
    </row>
    <row r="150" spans="1:18">
      <c r="O150" s="6"/>
      <c r="R150" s="12"/>
    </row>
    <row r="151" spans="1:18">
      <c r="A151" s="6"/>
      <c r="M151" s="6"/>
      <c r="N151" s="6"/>
      <c r="R151" s="12"/>
    </row>
    <row r="157" spans="1:18">
      <c r="O157" s="6"/>
    </row>
    <row r="158" spans="1:18">
      <c r="O158" s="6"/>
      <c r="R158" s="15"/>
    </row>
    <row r="159" spans="1:18">
      <c r="O159" s="6"/>
      <c r="R159" s="15"/>
    </row>
    <row r="160" spans="1:18">
      <c r="O160" s="6"/>
      <c r="R160" s="15"/>
    </row>
    <row r="164" spans="14:18">
      <c r="N164" s="6"/>
      <c r="O164" s="6"/>
      <c r="R164" s="15"/>
    </row>
    <row r="165" spans="14:18">
      <c r="O165" s="6"/>
      <c r="R165" s="15"/>
    </row>
    <row r="166" spans="14:18">
      <c r="O166" s="6"/>
      <c r="R166" s="15"/>
    </row>
    <row r="167" spans="14:18">
      <c r="O167" s="6"/>
      <c r="R167" s="15"/>
    </row>
    <row r="168" spans="14:18">
      <c r="N168" s="6"/>
      <c r="O168" s="6"/>
      <c r="P168" s="12"/>
      <c r="Q168" s="12"/>
      <c r="R168" s="15"/>
    </row>
    <row r="169" spans="14:18">
      <c r="O169" s="6"/>
      <c r="P169" s="12"/>
      <c r="Q169" s="12"/>
      <c r="R169" s="15"/>
    </row>
    <row r="173" spans="14:18">
      <c r="N173" s="6"/>
      <c r="O173" s="6"/>
      <c r="R173" s="15"/>
    </row>
    <row r="174" spans="14:18">
      <c r="O174" s="6"/>
      <c r="R174" s="15"/>
    </row>
    <row r="175" spans="14:18">
      <c r="N175" s="6"/>
      <c r="O175" s="6"/>
      <c r="R175" s="15"/>
    </row>
    <row r="176" spans="14:18">
      <c r="P176" s="15"/>
      <c r="Q176" s="15"/>
    </row>
    <row r="177" spans="14:18">
      <c r="P177" s="15"/>
      <c r="Q177" s="15"/>
    </row>
    <row r="178" spans="14:18">
      <c r="P178" s="15"/>
      <c r="Q178" s="15"/>
    </row>
    <row r="182" spans="14:18">
      <c r="N182" s="6"/>
      <c r="O182" s="6"/>
      <c r="P182" s="15"/>
      <c r="Q182" s="15"/>
      <c r="R182" s="15"/>
    </row>
    <row r="183" spans="14:18">
      <c r="O183" s="6"/>
      <c r="P183" s="15"/>
      <c r="Q183" s="15"/>
      <c r="R183" s="15"/>
    </row>
    <row r="184" spans="14:18">
      <c r="O184" s="6"/>
      <c r="P184" s="15"/>
      <c r="Q184" s="15"/>
      <c r="R184" s="15"/>
    </row>
    <row r="185" spans="14:18">
      <c r="N185" s="6"/>
      <c r="O185" s="6"/>
      <c r="P185" s="15"/>
      <c r="Q185" s="15"/>
      <c r="R185" s="15"/>
    </row>
    <row r="186" spans="14:18">
      <c r="P186" s="15"/>
      <c r="Q186" s="15"/>
      <c r="R186" s="15"/>
    </row>
    <row r="187" spans="14:18">
      <c r="N187" s="6"/>
      <c r="O187" s="6"/>
      <c r="P187" s="15"/>
      <c r="Q187" s="15"/>
      <c r="R187" s="15"/>
    </row>
    <row r="188" spans="14:18">
      <c r="O188" s="6"/>
      <c r="R188" s="15"/>
    </row>
    <row r="189" spans="14:18">
      <c r="O189" s="6"/>
      <c r="R189" s="15"/>
    </row>
    <row r="190" spans="14:18">
      <c r="N190" s="6"/>
      <c r="O190" s="6"/>
      <c r="R190" s="15"/>
    </row>
    <row r="191" spans="14:18">
      <c r="N191" s="6"/>
      <c r="O191" s="6"/>
      <c r="P191" s="15"/>
      <c r="Q191" s="15"/>
      <c r="R191" s="15"/>
    </row>
    <row r="192" spans="14:18">
      <c r="O192" s="6"/>
      <c r="P192" s="15"/>
      <c r="Q192" s="15"/>
      <c r="R192" s="15"/>
    </row>
    <row r="193" spans="14:18">
      <c r="N193" s="6"/>
      <c r="O193" s="6"/>
      <c r="P193" s="15"/>
      <c r="Q193" s="15"/>
      <c r="R193" s="15"/>
    </row>
    <row r="197" spans="14:18">
      <c r="O197" s="6"/>
      <c r="R197" s="15"/>
    </row>
    <row r="198" spans="14:18">
      <c r="O198" s="6"/>
      <c r="R198" s="15"/>
    </row>
    <row r="199" spans="14:18">
      <c r="R199" s="15"/>
    </row>
    <row r="200" spans="14:18">
      <c r="P200" s="15"/>
      <c r="Q200" s="15"/>
      <c r="R200" s="15"/>
    </row>
    <row r="201" spans="14:18">
      <c r="N201" s="6"/>
      <c r="O201" s="6"/>
      <c r="P201" s="15"/>
      <c r="Q201" s="15"/>
      <c r="R201" s="15"/>
    </row>
    <row r="202" spans="14:18">
      <c r="N202" s="6"/>
      <c r="O202" s="6"/>
      <c r="P202" s="15"/>
      <c r="Q202" s="15"/>
      <c r="R202" s="15"/>
    </row>
    <row r="203" spans="14:18">
      <c r="P203" s="15"/>
      <c r="Q203" s="15"/>
    </row>
    <row r="204" spans="14:18">
      <c r="P204" s="15"/>
      <c r="Q204" s="15"/>
    </row>
    <row r="205" spans="14:18">
      <c r="P205" s="15"/>
      <c r="Q205" s="15"/>
    </row>
    <row r="206" spans="14:18">
      <c r="P206" s="15"/>
      <c r="Q206" s="15"/>
    </row>
    <row r="207" spans="14:18">
      <c r="P207" s="15"/>
      <c r="Q207" s="15"/>
    </row>
    <row r="208" spans="14:18">
      <c r="P208" s="15"/>
      <c r="Q208" s="15"/>
    </row>
    <row r="209" spans="16:17" ht="16" customHeight="1">
      <c r="P209" s="15"/>
      <c r="Q209" s="15"/>
    </row>
    <row r="210" spans="16:17">
      <c r="P210" s="15"/>
      <c r="Q210" s="15"/>
    </row>
    <row r="211" spans="16:17">
      <c r="P211" s="15"/>
      <c r="Q211" s="15"/>
    </row>
    <row r="215" spans="16:17">
      <c r="P215" s="15"/>
      <c r="Q215" s="15"/>
    </row>
    <row r="216" spans="16:17">
      <c r="P216" s="15"/>
      <c r="Q216" s="15"/>
    </row>
    <row r="217" spans="16:17">
      <c r="P217" s="15"/>
      <c r="Q217" s="15"/>
    </row>
    <row r="218" spans="16:17">
      <c r="P218" s="15"/>
      <c r="Q218" s="15"/>
    </row>
    <row r="219" spans="16:17">
      <c r="P219" s="15"/>
      <c r="Q219" s="15"/>
    </row>
    <row r="220" spans="16:17">
      <c r="P220" s="15"/>
      <c r="Q220" s="15"/>
    </row>
    <row r="224" spans="16:17" ht="16" customHeight="1"/>
  </sheetData>
  <mergeCells count="435">
    <mergeCell ref="AH76:AH78"/>
    <mergeCell ref="AP76:AP78"/>
    <mergeCell ref="AQ76:AQ78"/>
    <mergeCell ref="AR76:AR78"/>
    <mergeCell ref="AS76:AS78"/>
    <mergeCell ref="AT76:AT78"/>
    <mergeCell ref="AU76:AU78"/>
    <mergeCell ref="AH79:AH81"/>
    <mergeCell ref="AP79:AP81"/>
    <mergeCell ref="AQ79:AQ81"/>
    <mergeCell ref="AR79:AR81"/>
    <mergeCell ref="AS79:AS81"/>
    <mergeCell ref="AT79:AT81"/>
    <mergeCell ref="AU79:AU81"/>
    <mergeCell ref="AN64:AN81"/>
    <mergeCell ref="AO64:AO81"/>
    <mergeCell ref="AP64:AP66"/>
    <mergeCell ref="AQ64:AQ66"/>
    <mergeCell ref="AR64:AR66"/>
    <mergeCell ref="AS64:AS66"/>
    <mergeCell ref="AT64:AT66"/>
    <mergeCell ref="AU64:AU66"/>
    <mergeCell ref="AH67:AH69"/>
    <mergeCell ref="AP67:AP69"/>
    <mergeCell ref="AT67:AT69"/>
    <mergeCell ref="AU67:AU69"/>
    <mergeCell ref="AH70:AH72"/>
    <mergeCell ref="AP70:AP72"/>
    <mergeCell ref="AQ70:AQ72"/>
    <mergeCell ref="AR70:AR72"/>
    <mergeCell ref="AS70:AS72"/>
    <mergeCell ref="AT70:AT72"/>
    <mergeCell ref="AU70:AU72"/>
    <mergeCell ref="AH73:AH75"/>
    <mergeCell ref="AP73:AP75"/>
    <mergeCell ref="P58:P69"/>
    <mergeCell ref="Q58:Q69"/>
    <mergeCell ref="R58:R60"/>
    <mergeCell ref="S58:S60"/>
    <mergeCell ref="T58:T60"/>
    <mergeCell ref="U58:U60"/>
    <mergeCell ref="V58:V60"/>
    <mergeCell ref="W58:W60"/>
    <mergeCell ref="AH60:AH62"/>
    <mergeCell ref="R61:R63"/>
    <mergeCell ref="S61:S63"/>
    <mergeCell ref="T61:T63"/>
    <mergeCell ref="U61:U63"/>
    <mergeCell ref="V61:V63"/>
    <mergeCell ref="W61:W63"/>
    <mergeCell ref="R64:R66"/>
    <mergeCell ref="S64:S66"/>
    <mergeCell ref="T64:T66"/>
    <mergeCell ref="U64:U66"/>
    <mergeCell ref="V64:V66"/>
    <mergeCell ref="W64:W66"/>
    <mergeCell ref="R67:R69"/>
    <mergeCell ref="S67:S69"/>
    <mergeCell ref="T67:T69"/>
    <mergeCell ref="AH57:AH59"/>
    <mergeCell ref="AN57:AN62"/>
    <mergeCell ref="AO57:AO62"/>
    <mergeCell ref="AP57:AP59"/>
    <mergeCell ref="AQ57:AQ59"/>
    <mergeCell ref="AR57:AR59"/>
    <mergeCell ref="AS57:AS59"/>
    <mergeCell ref="AQ67:AQ69"/>
    <mergeCell ref="AR67:AR69"/>
    <mergeCell ref="AS67:AS69"/>
    <mergeCell ref="AT57:AT59"/>
    <mergeCell ref="AU57:AU59"/>
    <mergeCell ref="AP60:AP62"/>
    <mergeCell ref="AQ60:AQ62"/>
    <mergeCell ref="AR60:AR62"/>
    <mergeCell ref="AS60:AS62"/>
    <mergeCell ref="AT60:AT62"/>
    <mergeCell ref="AU60:AU62"/>
    <mergeCell ref="AH52:AH53"/>
    <mergeCell ref="AP52:AP53"/>
    <mergeCell ref="AQ52:AQ53"/>
    <mergeCell ref="AR52:AR53"/>
    <mergeCell ref="AS52:AS53"/>
    <mergeCell ref="AT52:AT53"/>
    <mergeCell ref="AU52:AU53"/>
    <mergeCell ref="AQ54:AQ55"/>
    <mergeCell ref="AR54:AR55"/>
    <mergeCell ref="AS54:AS55"/>
    <mergeCell ref="AT54:AT55"/>
    <mergeCell ref="AU54:AU55"/>
    <mergeCell ref="J53:J54"/>
    <mergeCell ref="R53:R54"/>
    <mergeCell ref="S53:S54"/>
    <mergeCell ref="T53:T54"/>
    <mergeCell ref="U53:U54"/>
    <mergeCell ref="V53:V54"/>
    <mergeCell ref="W53:W54"/>
    <mergeCell ref="AH54:AH55"/>
    <mergeCell ref="AP54:AP55"/>
    <mergeCell ref="J55:J56"/>
    <mergeCell ref="R55:R56"/>
    <mergeCell ref="S55:S56"/>
    <mergeCell ref="AH48:AH49"/>
    <mergeCell ref="AP48:AP49"/>
    <mergeCell ref="AQ48:AQ49"/>
    <mergeCell ref="AR48:AR49"/>
    <mergeCell ref="AS48:AS49"/>
    <mergeCell ref="AT48:AT49"/>
    <mergeCell ref="AU48:AU49"/>
    <mergeCell ref="AH50:AH51"/>
    <mergeCell ref="AP50:AP51"/>
    <mergeCell ref="AQ50:AQ51"/>
    <mergeCell ref="AR50:AR51"/>
    <mergeCell ref="AS50:AS51"/>
    <mergeCell ref="AT50:AT51"/>
    <mergeCell ref="AU50:AU51"/>
    <mergeCell ref="AP44:AP45"/>
    <mergeCell ref="AQ44:AQ45"/>
    <mergeCell ref="AR44:AR45"/>
    <mergeCell ref="AS44:AS45"/>
    <mergeCell ref="AT44:AT45"/>
    <mergeCell ref="AU44:AU45"/>
    <mergeCell ref="AH46:AH47"/>
    <mergeCell ref="AP46:AP47"/>
    <mergeCell ref="AQ46:AQ47"/>
    <mergeCell ref="AR46:AR47"/>
    <mergeCell ref="AS46:AS47"/>
    <mergeCell ref="AT46:AT47"/>
    <mergeCell ref="AU46:AU47"/>
    <mergeCell ref="AH38:AH39"/>
    <mergeCell ref="AN38:AN55"/>
    <mergeCell ref="AO38:AO55"/>
    <mergeCell ref="AP38:AP39"/>
    <mergeCell ref="AQ38:AQ39"/>
    <mergeCell ref="AR38:AR39"/>
    <mergeCell ref="AS38:AS39"/>
    <mergeCell ref="AT38:AT39"/>
    <mergeCell ref="AU38:AU39"/>
    <mergeCell ref="AH40:AH41"/>
    <mergeCell ref="AP40:AP41"/>
    <mergeCell ref="AQ40:AQ41"/>
    <mergeCell ref="AR40:AR41"/>
    <mergeCell ref="AS40:AS41"/>
    <mergeCell ref="AT40:AT41"/>
    <mergeCell ref="AU40:AU41"/>
    <mergeCell ref="AH42:AH43"/>
    <mergeCell ref="AP42:AP43"/>
    <mergeCell ref="AQ42:AQ43"/>
    <mergeCell ref="AR42:AR43"/>
    <mergeCell ref="AS42:AS43"/>
    <mergeCell ref="AT42:AT43"/>
    <mergeCell ref="AU42:AU43"/>
    <mergeCell ref="AH44:AH45"/>
    <mergeCell ref="AH33:AH34"/>
    <mergeCell ref="AP33:AP34"/>
    <mergeCell ref="AQ33:AQ34"/>
    <mergeCell ref="AR33:AR34"/>
    <mergeCell ref="AS33:AS34"/>
    <mergeCell ref="AT33:AT34"/>
    <mergeCell ref="AU33:AU34"/>
    <mergeCell ref="AH35:AH36"/>
    <mergeCell ref="AP35:AP36"/>
    <mergeCell ref="AQ35:AQ36"/>
    <mergeCell ref="AR35:AR36"/>
    <mergeCell ref="AS35:AS36"/>
    <mergeCell ref="AT35:AT36"/>
    <mergeCell ref="AU35:AU36"/>
    <mergeCell ref="J24:J25"/>
    <mergeCell ref="AH25:AH27"/>
    <mergeCell ref="AP25:AP27"/>
    <mergeCell ref="AQ25:AQ27"/>
    <mergeCell ref="AR25:AR27"/>
    <mergeCell ref="AS25:AS27"/>
    <mergeCell ref="AT25:AT27"/>
    <mergeCell ref="AU25:AU27"/>
    <mergeCell ref="P27:P56"/>
    <mergeCell ref="Q27:Q56"/>
    <mergeCell ref="AH29:AH30"/>
    <mergeCell ref="AN29:AN36"/>
    <mergeCell ref="AO29:AO36"/>
    <mergeCell ref="AP29:AP30"/>
    <mergeCell ref="AQ29:AQ30"/>
    <mergeCell ref="AR29:AR30"/>
    <mergeCell ref="AS29:AS30"/>
    <mergeCell ref="AT29:AT30"/>
    <mergeCell ref="AU29:AU30"/>
    <mergeCell ref="AH31:AH32"/>
    <mergeCell ref="AP31:AP32"/>
    <mergeCell ref="AQ31:AQ32"/>
    <mergeCell ref="AR31:AR32"/>
    <mergeCell ref="AS31:AS32"/>
    <mergeCell ref="J12:J13"/>
    <mergeCell ref="R12:R13"/>
    <mergeCell ref="AN16:AN27"/>
    <mergeCell ref="AO16:AO27"/>
    <mergeCell ref="J18:J19"/>
    <mergeCell ref="R18:R19"/>
    <mergeCell ref="S18:S19"/>
    <mergeCell ref="T18:T19"/>
    <mergeCell ref="U18:U19"/>
    <mergeCell ref="V18:V19"/>
    <mergeCell ref="W18:W19"/>
    <mergeCell ref="J20:J21"/>
    <mergeCell ref="R20:R21"/>
    <mergeCell ref="S20:S21"/>
    <mergeCell ref="T20:T21"/>
    <mergeCell ref="U20:U21"/>
    <mergeCell ref="V20:V21"/>
    <mergeCell ref="W20:W21"/>
    <mergeCell ref="J22:J23"/>
    <mergeCell ref="R22:R23"/>
    <mergeCell ref="S22:S23"/>
    <mergeCell ref="T22:T23"/>
    <mergeCell ref="U22:U23"/>
    <mergeCell ref="V22:V23"/>
    <mergeCell ref="J16:J17"/>
    <mergeCell ref="R16:R17"/>
    <mergeCell ref="S16:S17"/>
    <mergeCell ref="T16:T17"/>
    <mergeCell ref="U16:U17"/>
    <mergeCell ref="V16:V17"/>
    <mergeCell ref="W16:W17"/>
    <mergeCell ref="AH12:AH14"/>
    <mergeCell ref="AP12:AP14"/>
    <mergeCell ref="J14:J15"/>
    <mergeCell ref="R14:R15"/>
    <mergeCell ref="S14:S15"/>
    <mergeCell ref="T14:T15"/>
    <mergeCell ref="U14:U15"/>
    <mergeCell ref="V14:V15"/>
    <mergeCell ref="W14:W15"/>
    <mergeCell ref="P10:P25"/>
    <mergeCell ref="Q10:Q25"/>
    <mergeCell ref="R10:R11"/>
    <mergeCell ref="S10:S11"/>
    <mergeCell ref="T10:T11"/>
    <mergeCell ref="U10:U11"/>
    <mergeCell ref="V10:V11"/>
    <mergeCell ref="W10:W11"/>
    <mergeCell ref="R24:R25"/>
    <mergeCell ref="S24:S25"/>
    <mergeCell ref="A1:W1"/>
    <mergeCell ref="Y1:AU1"/>
    <mergeCell ref="P3:P8"/>
    <mergeCell ref="Q3:Q8"/>
    <mergeCell ref="AN3:AN14"/>
    <mergeCell ref="AO3:AO14"/>
    <mergeCell ref="AH6:AH8"/>
    <mergeCell ref="AP6:AP8"/>
    <mergeCell ref="AQ6:AQ8"/>
    <mergeCell ref="AR6:AR8"/>
    <mergeCell ref="AS6:AS8"/>
    <mergeCell ref="AT6:AT8"/>
    <mergeCell ref="AU6:AU8"/>
    <mergeCell ref="AH3:AH5"/>
    <mergeCell ref="AH16:AH18"/>
    <mergeCell ref="AH19:AH21"/>
    <mergeCell ref="AH22:AH24"/>
    <mergeCell ref="J3:J5"/>
    <mergeCell ref="R3:R5"/>
    <mergeCell ref="AP22:AP24"/>
    <mergeCell ref="S3:S5"/>
    <mergeCell ref="T3:T5"/>
    <mergeCell ref="AH9:AH11"/>
    <mergeCell ref="AP9:AP11"/>
    <mergeCell ref="AQ9:AQ11"/>
    <mergeCell ref="AR9:AR11"/>
    <mergeCell ref="AS9:AS11"/>
    <mergeCell ref="AT9:AT11"/>
    <mergeCell ref="AU9:AU11"/>
    <mergeCell ref="J10:J11"/>
    <mergeCell ref="J6:J8"/>
    <mergeCell ref="R6:R8"/>
    <mergeCell ref="J45:J46"/>
    <mergeCell ref="J47:J48"/>
    <mergeCell ref="J49:J50"/>
    <mergeCell ref="J51:J52"/>
    <mergeCell ref="J58:J60"/>
    <mergeCell ref="J61:J63"/>
    <mergeCell ref="J64:J66"/>
    <mergeCell ref="J67:J69"/>
    <mergeCell ref="AH64:AH66"/>
    <mergeCell ref="R45:R46"/>
    <mergeCell ref="R47:R48"/>
    <mergeCell ref="R49:R50"/>
    <mergeCell ref="R51:R52"/>
    <mergeCell ref="S47:S48"/>
    <mergeCell ref="T47:T48"/>
    <mergeCell ref="U47:U48"/>
    <mergeCell ref="V47:V48"/>
    <mergeCell ref="W47:W48"/>
    <mergeCell ref="S49:S50"/>
    <mergeCell ref="T49:T50"/>
    <mergeCell ref="U49:U50"/>
    <mergeCell ref="V49:V50"/>
    <mergeCell ref="W49:W50"/>
    <mergeCell ref="S51:S52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AW1:BL1"/>
    <mergeCell ref="BL16:BL17"/>
    <mergeCell ref="BL18:BL19"/>
    <mergeCell ref="BL11:BL12"/>
    <mergeCell ref="BL13:BL15"/>
    <mergeCell ref="BL3:BL4"/>
    <mergeCell ref="AP3:AP5"/>
    <mergeCell ref="AQ3:AQ5"/>
    <mergeCell ref="AR3:AR5"/>
    <mergeCell ref="AS3:AS5"/>
    <mergeCell ref="AP16:AP18"/>
    <mergeCell ref="AP19:AP21"/>
    <mergeCell ref="AV6:AV8"/>
    <mergeCell ref="AQ12:AQ14"/>
    <mergeCell ref="AR12:AR14"/>
    <mergeCell ref="AS12:AS14"/>
    <mergeCell ref="AT12:AT14"/>
    <mergeCell ref="AU12:AU14"/>
    <mergeCell ref="R33:R34"/>
    <mergeCell ref="R35:R36"/>
    <mergeCell ref="R37:R38"/>
    <mergeCell ref="R39:R40"/>
    <mergeCell ref="R41:R42"/>
    <mergeCell ref="R43:R44"/>
    <mergeCell ref="R27:R28"/>
    <mergeCell ref="R29:R30"/>
    <mergeCell ref="R31:R32"/>
    <mergeCell ref="U3:U5"/>
    <mergeCell ref="V3:V5"/>
    <mergeCell ref="W3:W5"/>
    <mergeCell ref="S6:S8"/>
    <mergeCell ref="T6:T8"/>
    <mergeCell ref="U6:U8"/>
    <mergeCell ref="V6:V8"/>
    <mergeCell ref="W6:W8"/>
    <mergeCell ref="T24:T25"/>
    <mergeCell ref="U24:U25"/>
    <mergeCell ref="V24:V25"/>
    <mergeCell ref="W24:W25"/>
    <mergeCell ref="S12:S13"/>
    <mergeCell ref="T12:T13"/>
    <mergeCell ref="U12:U13"/>
    <mergeCell ref="V12:V13"/>
    <mergeCell ref="W12:W13"/>
    <mergeCell ref="W22:W23"/>
    <mergeCell ref="S27:S28"/>
    <mergeCell ref="T27:T28"/>
    <mergeCell ref="U27:U28"/>
    <mergeCell ref="V27:V28"/>
    <mergeCell ref="W27:W28"/>
    <mergeCell ref="S29:S30"/>
    <mergeCell ref="T29:T30"/>
    <mergeCell ref="U29:U30"/>
    <mergeCell ref="V29:V30"/>
    <mergeCell ref="W29:W30"/>
    <mergeCell ref="S31:S32"/>
    <mergeCell ref="T31:T32"/>
    <mergeCell ref="U31:U32"/>
    <mergeCell ref="V31:V32"/>
    <mergeCell ref="W31:W32"/>
    <mergeCell ref="S33:S34"/>
    <mergeCell ref="T33:T34"/>
    <mergeCell ref="U33:U34"/>
    <mergeCell ref="V33:V34"/>
    <mergeCell ref="W33:W34"/>
    <mergeCell ref="S35:S36"/>
    <mergeCell ref="T35:T36"/>
    <mergeCell ref="U35:U36"/>
    <mergeCell ref="V35:V36"/>
    <mergeCell ref="W35:W36"/>
    <mergeCell ref="S37:S38"/>
    <mergeCell ref="T37:T38"/>
    <mergeCell ref="U37:U38"/>
    <mergeCell ref="V37:V38"/>
    <mergeCell ref="W37:W38"/>
    <mergeCell ref="S39:S40"/>
    <mergeCell ref="T39:T40"/>
    <mergeCell ref="U39:U40"/>
    <mergeCell ref="V39:V40"/>
    <mergeCell ref="W39:W40"/>
    <mergeCell ref="S41:S42"/>
    <mergeCell ref="T41:T42"/>
    <mergeCell ref="U41:U42"/>
    <mergeCell ref="V41:V42"/>
    <mergeCell ref="W41:W42"/>
    <mergeCell ref="S43:S44"/>
    <mergeCell ref="T43:T44"/>
    <mergeCell ref="U43:U44"/>
    <mergeCell ref="V43:V44"/>
    <mergeCell ref="W43:W44"/>
    <mergeCell ref="S45:S46"/>
    <mergeCell ref="T45:T46"/>
    <mergeCell ref="U45:U46"/>
    <mergeCell ref="V45:V46"/>
    <mergeCell ref="W45:W46"/>
    <mergeCell ref="T51:T52"/>
    <mergeCell ref="U51:U52"/>
    <mergeCell ref="V51:V52"/>
    <mergeCell ref="W51:W52"/>
    <mergeCell ref="T55:T56"/>
    <mergeCell ref="U55:U56"/>
    <mergeCell ref="V55:V56"/>
    <mergeCell ref="W55:W56"/>
    <mergeCell ref="U67:U69"/>
    <mergeCell ref="V67:V69"/>
    <mergeCell ref="W67:W69"/>
    <mergeCell ref="AQ73:AQ75"/>
    <mergeCell ref="AR73:AR75"/>
    <mergeCell ref="AS73:AS75"/>
    <mergeCell ref="AT73:AT75"/>
    <mergeCell ref="AU73:AU75"/>
    <mergeCell ref="AT3:AT5"/>
    <mergeCell ref="AU3:AU5"/>
    <mergeCell ref="AQ16:AQ18"/>
    <mergeCell ref="AR16:AR18"/>
    <mergeCell ref="AS16:AS18"/>
    <mergeCell ref="AT16:AT18"/>
    <mergeCell ref="AU16:AU18"/>
    <mergeCell ref="AQ19:AQ21"/>
    <mergeCell ref="AR19:AR21"/>
    <mergeCell ref="AS19:AS21"/>
    <mergeCell ref="AT19:AT21"/>
    <mergeCell ref="AU19:AU21"/>
    <mergeCell ref="AQ22:AQ24"/>
    <mergeCell ref="AR22:AR24"/>
    <mergeCell ref="AS22:AS24"/>
    <mergeCell ref="AT22:AT24"/>
    <mergeCell ref="AU22:AU24"/>
    <mergeCell ref="AT31:AT32"/>
    <mergeCell ref="AU31:AU3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2A68-5DAB-3E4A-8509-1F4B50518179}">
  <dimension ref="A1:N3"/>
  <sheetViews>
    <sheetView workbookViewId="0">
      <selection activeCell="J37" sqref="J37"/>
    </sheetView>
  </sheetViews>
  <sheetFormatPr baseColWidth="10" defaultColWidth="10.83203125" defaultRowHeight="16"/>
  <cols>
    <col min="8" max="8" width="17.6640625" customWidth="1"/>
  </cols>
  <sheetData>
    <row r="1" spans="1:14" ht="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10110</v>
      </c>
      <c r="G1" t="s">
        <v>10357</v>
      </c>
      <c r="H1" t="s">
        <v>9950</v>
      </c>
      <c r="I1" s="59" t="s">
        <v>4570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>
      <c r="A2">
        <v>0</v>
      </c>
      <c r="B2">
        <v>0</v>
      </c>
      <c r="C2">
        <v>-158.87617777629501</v>
      </c>
      <c r="D2" t="s">
        <v>14</v>
      </c>
      <c r="E2" t="s">
        <v>3550</v>
      </c>
      <c r="F2" t="s">
        <v>5198</v>
      </c>
      <c r="G2" t="s">
        <v>5196</v>
      </c>
      <c r="H2" t="s">
        <v>10120</v>
      </c>
      <c r="I2" t="s">
        <v>5032</v>
      </c>
      <c r="J2" t="s">
        <v>3551</v>
      </c>
      <c r="K2">
        <v>16</v>
      </c>
      <c r="L2">
        <v>0</v>
      </c>
      <c r="M2">
        <v>0</v>
      </c>
      <c r="N2" s="6" t="s">
        <v>140</v>
      </c>
    </row>
    <row r="3" spans="1:14">
      <c r="A3">
        <v>0</v>
      </c>
      <c r="B3">
        <v>0</v>
      </c>
      <c r="C3">
        <v>-233.44738687203201</v>
      </c>
      <c r="D3" t="s">
        <v>14</v>
      </c>
      <c r="E3" t="s">
        <v>3552</v>
      </c>
      <c r="F3" t="s">
        <v>5196</v>
      </c>
      <c r="G3" t="s">
        <v>5195</v>
      </c>
      <c r="H3" t="s">
        <v>10332</v>
      </c>
      <c r="I3" t="s">
        <v>5033</v>
      </c>
      <c r="J3" t="s">
        <v>3551</v>
      </c>
      <c r="K3">
        <v>16</v>
      </c>
      <c r="L3">
        <v>0</v>
      </c>
      <c r="M3">
        <v>0</v>
      </c>
      <c r="N3" s="6" t="s">
        <v>140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05A-EAEE-F04A-BEDD-8F2B12F3B70B}">
  <dimension ref="A1:AS31"/>
  <sheetViews>
    <sheetView topLeftCell="U1" zoomScale="50" workbookViewId="0">
      <selection activeCell="AL3" sqref="AL3:AL5"/>
    </sheetView>
  </sheetViews>
  <sheetFormatPr baseColWidth="10" defaultColWidth="10.83203125" defaultRowHeight="16"/>
  <cols>
    <col min="8" max="8" width="21.6640625" customWidth="1"/>
    <col min="9" max="9" width="10.83203125" style="15"/>
    <col min="14" max="14" width="19" customWidth="1"/>
    <col min="15" max="15" width="14.33203125" bestFit="1" customWidth="1"/>
    <col min="17" max="17" width="17.1640625" bestFit="1" customWidth="1"/>
    <col min="18" max="19" width="14.6640625" customWidth="1"/>
    <col min="20" max="20" width="13.6640625" customWidth="1"/>
    <col min="21" max="21" width="17.83203125" customWidth="1"/>
    <col min="22" max="22" width="23.33203125" customWidth="1"/>
    <col min="29" max="31" width="11" customWidth="1"/>
    <col min="32" max="32" width="18" style="15" customWidth="1"/>
    <col min="40" max="40" width="17.6640625" bestFit="1" customWidth="1"/>
    <col min="41" max="41" width="15" customWidth="1"/>
    <col min="42" max="43" width="14.6640625" customWidth="1"/>
    <col min="44" max="44" width="14.5" customWidth="1"/>
    <col min="45" max="45" width="23.1640625" customWidth="1"/>
  </cols>
  <sheetData>
    <row r="1" spans="1:45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X1" s="216" t="s">
        <v>90</v>
      </c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</row>
    <row r="2" spans="1:45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10110</v>
      </c>
      <c r="G2" s="22" t="s">
        <v>10357</v>
      </c>
      <c r="H2" s="22" t="s">
        <v>9950</v>
      </c>
      <c r="I2" s="22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22" t="s">
        <v>10110</v>
      </c>
      <c r="AD2" s="22" t="s">
        <v>10357</v>
      </c>
      <c r="AE2" s="22" t="s">
        <v>9950</v>
      </c>
      <c r="AF2" s="22" t="s">
        <v>4570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</row>
    <row r="3" spans="1:45">
      <c r="A3">
        <v>0.16</v>
      </c>
      <c r="B3">
        <v>0</v>
      </c>
      <c r="C3">
        <v>-59.5704319880345</v>
      </c>
      <c r="D3" t="s">
        <v>10</v>
      </c>
      <c r="E3" t="s">
        <v>3820</v>
      </c>
      <c r="F3" t="s">
        <v>5195</v>
      </c>
      <c r="G3" t="s">
        <v>5197</v>
      </c>
      <c r="H3" t="s">
        <v>10333</v>
      </c>
      <c r="I3" s="158" t="s">
        <v>5034</v>
      </c>
      <c r="J3" t="s">
        <v>3811</v>
      </c>
      <c r="K3">
        <v>6</v>
      </c>
      <c r="L3">
        <v>0.16</v>
      </c>
      <c r="M3" s="6" t="s">
        <v>1334</v>
      </c>
      <c r="N3" s="6" t="s">
        <v>1335</v>
      </c>
      <c r="O3" s="153" t="s">
        <v>4421</v>
      </c>
      <c r="P3" s="153"/>
      <c r="Q3" s="159" t="s">
        <v>4568</v>
      </c>
      <c r="R3" s="153" t="s">
        <v>4534</v>
      </c>
      <c r="S3" s="153" t="s">
        <v>4529</v>
      </c>
      <c r="T3" s="153" t="s">
        <v>4533</v>
      </c>
      <c r="U3" s="153" t="s">
        <v>4448</v>
      </c>
      <c r="V3" s="153"/>
      <c r="X3">
        <v>0.46</v>
      </c>
      <c r="Y3">
        <v>0</v>
      </c>
      <c r="Z3">
        <v>-109.65344419591899</v>
      </c>
      <c r="AA3" t="s">
        <v>10</v>
      </c>
      <c r="AB3" t="s">
        <v>3813</v>
      </c>
      <c r="AC3" t="s">
        <v>5196</v>
      </c>
      <c r="AD3" t="s">
        <v>5198</v>
      </c>
      <c r="AE3" t="s">
        <v>10120</v>
      </c>
      <c r="AF3" s="158" t="s">
        <v>5035</v>
      </c>
      <c r="AG3" t="s">
        <v>3811</v>
      </c>
      <c r="AH3">
        <v>5</v>
      </c>
      <c r="AI3">
        <v>0.46</v>
      </c>
      <c r="AJ3" s="6" t="s">
        <v>379</v>
      </c>
      <c r="AK3" s="6" t="s">
        <v>380</v>
      </c>
      <c r="AL3" s="158" t="s">
        <v>10386</v>
      </c>
      <c r="AM3" s="153"/>
      <c r="AN3" s="159" t="s">
        <v>4568</v>
      </c>
      <c r="AO3" s="153" t="s">
        <v>4440</v>
      </c>
      <c r="AP3" s="153" t="s">
        <v>4448</v>
      </c>
      <c r="AQ3" s="153" t="s">
        <v>4563</v>
      </c>
      <c r="AR3" s="153" t="s">
        <v>4448</v>
      </c>
      <c r="AS3" s="153"/>
    </row>
    <row r="4" spans="1:45">
      <c r="A4">
        <v>0.43</v>
      </c>
      <c r="B4">
        <v>0</v>
      </c>
      <c r="C4">
        <v>-67.915357746983304</v>
      </c>
      <c r="D4" t="s">
        <v>13</v>
      </c>
      <c r="E4" t="s">
        <v>3820</v>
      </c>
      <c r="F4" t="s">
        <v>5195</v>
      </c>
      <c r="G4" t="s">
        <v>5197</v>
      </c>
      <c r="H4" t="s">
        <v>10333</v>
      </c>
      <c r="I4" s="159"/>
      <c r="J4" t="s">
        <v>3811</v>
      </c>
      <c r="K4">
        <v>6</v>
      </c>
      <c r="L4">
        <v>0.43</v>
      </c>
      <c r="M4" s="6" t="s">
        <v>964</v>
      </c>
      <c r="N4" s="6" t="s">
        <v>965</v>
      </c>
      <c r="O4" s="154"/>
      <c r="P4" s="154"/>
      <c r="Q4" s="159"/>
      <c r="R4" s="154"/>
      <c r="S4" s="154"/>
      <c r="T4" s="154"/>
      <c r="U4" s="154"/>
      <c r="V4" s="154"/>
      <c r="X4">
        <v>0.28000000000000003</v>
      </c>
      <c r="Y4">
        <v>0</v>
      </c>
      <c r="Z4">
        <v>-61.034431248224102</v>
      </c>
      <c r="AA4" t="s">
        <v>13</v>
      </c>
      <c r="AB4" t="s">
        <v>3813</v>
      </c>
      <c r="AC4" t="s">
        <v>5196</v>
      </c>
      <c r="AD4" t="s">
        <v>5198</v>
      </c>
      <c r="AE4" t="s">
        <v>10120</v>
      </c>
      <c r="AF4" s="159"/>
      <c r="AG4" t="s">
        <v>3811</v>
      </c>
      <c r="AH4">
        <v>6</v>
      </c>
      <c r="AI4">
        <v>0.28000000000000003</v>
      </c>
      <c r="AJ4">
        <v>7.2504052957179696E-2</v>
      </c>
      <c r="AK4">
        <v>0.659243033719773</v>
      </c>
      <c r="AL4" s="159"/>
      <c r="AM4" s="154"/>
      <c r="AN4" s="159"/>
      <c r="AO4" s="154"/>
      <c r="AP4" s="154"/>
      <c r="AQ4" s="154"/>
      <c r="AR4" s="154"/>
      <c r="AS4" s="154"/>
    </row>
    <row r="5" spans="1:45">
      <c r="A5">
        <v>0.64</v>
      </c>
      <c r="B5">
        <v>0</v>
      </c>
      <c r="C5">
        <v>-654.04787339978895</v>
      </c>
      <c r="D5" t="s">
        <v>14</v>
      </c>
      <c r="E5" t="s">
        <v>3820</v>
      </c>
      <c r="F5" t="s">
        <v>5195</v>
      </c>
      <c r="G5" t="s">
        <v>5197</v>
      </c>
      <c r="H5" t="s">
        <v>10333</v>
      </c>
      <c r="I5" s="159"/>
      <c r="J5" t="s">
        <v>3811</v>
      </c>
      <c r="K5">
        <v>16</v>
      </c>
      <c r="L5">
        <v>0.64</v>
      </c>
      <c r="M5" s="6" t="s">
        <v>154</v>
      </c>
      <c r="N5" s="6" t="s">
        <v>155</v>
      </c>
      <c r="O5" s="154"/>
      <c r="P5" s="154"/>
      <c r="Q5" s="159"/>
      <c r="R5" s="154"/>
      <c r="S5" s="154"/>
      <c r="T5" s="154"/>
      <c r="U5" s="154"/>
      <c r="V5" s="154"/>
      <c r="X5">
        <v>0.28999999999999998</v>
      </c>
      <c r="Y5">
        <v>0</v>
      </c>
      <c r="Z5">
        <v>-604.81304186312695</v>
      </c>
      <c r="AA5" t="s">
        <v>14</v>
      </c>
      <c r="AB5" t="s">
        <v>3813</v>
      </c>
      <c r="AC5" t="s">
        <v>5196</v>
      </c>
      <c r="AD5" t="s">
        <v>5198</v>
      </c>
      <c r="AE5" t="s">
        <v>10120</v>
      </c>
      <c r="AF5" s="159"/>
      <c r="AG5" t="s">
        <v>3811</v>
      </c>
      <c r="AH5">
        <v>16</v>
      </c>
      <c r="AI5">
        <v>0.28999999999999998</v>
      </c>
      <c r="AJ5" s="6" t="s">
        <v>386</v>
      </c>
      <c r="AK5" s="6" t="s">
        <v>387</v>
      </c>
      <c r="AL5" s="159"/>
      <c r="AM5" s="154"/>
      <c r="AN5" s="159"/>
      <c r="AO5" s="154"/>
      <c r="AP5" s="154"/>
      <c r="AQ5" s="154"/>
      <c r="AR5" s="154"/>
      <c r="AS5" s="154"/>
    </row>
    <row r="21" spans="13:14">
      <c r="N21" s="6"/>
    </row>
    <row r="22" spans="13:14">
      <c r="M22" s="6"/>
      <c r="N22" s="6"/>
    </row>
    <row r="26" spans="13:14">
      <c r="N26" s="6"/>
    </row>
    <row r="27" spans="13:14">
      <c r="N27" s="6"/>
    </row>
    <row r="28" spans="13:14">
      <c r="N28" s="6"/>
    </row>
    <row r="29" spans="13:14">
      <c r="N29" s="6"/>
    </row>
    <row r="30" spans="13:14">
      <c r="N30" s="6"/>
    </row>
    <row r="31" spans="13:14">
      <c r="N31" s="6"/>
    </row>
  </sheetData>
  <mergeCells count="20">
    <mergeCell ref="I3:I5"/>
    <mergeCell ref="AF3:AF5"/>
    <mergeCell ref="AL3:AL5"/>
    <mergeCell ref="A1:V1"/>
    <mergeCell ref="X1:AS1"/>
    <mergeCell ref="AR3:AR5"/>
    <mergeCell ref="AS3:AS5"/>
    <mergeCell ref="V3:V5"/>
    <mergeCell ref="AM3:AM5"/>
    <mergeCell ref="AN3:AN5"/>
    <mergeCell ref="AO3:AO5"/>
    <mergeCell ref="AP3:AP5"/>
    <mergeCell ref="AQ3:AQ5"/>
    <mergeCell ref="O3:O5"/>
    <mergeCell ref="P3:P5"/>
    <mergeCell ref="Q3:Q5"/>
    <mergeCell ref="R3:R5"/>
    <mergeCell ref="S3:S5"/>
    <mergeCell ref="T3:T5"/>
    <mergeCell ref="U3:U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430E-DCFB-1349-9D05-0697EAEC4839}">
  <dimension ref="A1:BS71"/>
  <sheetViews>
    <sheetView topLeftCell="W1" zoomScale="64" workbookViewId="0">
      <selection activeCell="Y6" sqref="Y6"/>
    </sheetView>
  </sheetViews>
  <sheetFormatPr baseColWidth="10" defaultColWidth="10.83203125" defaultRowHeight="16"/>
  <cols>
    <col min="3" max="3" width="12.83203125" bestFit="1" customWidth="1"/>
    <col min="6" max="7" width="10.83203125" style="7"/>
    <col min="8" max="8" width="18" bestFit="1" customWidth="1"/>
    <col min="9" max="9" width="18" customWidth="1"/>
    <col min="10" max="10" width="10.83203125" style="12"/>
    <col min="11" max="11" width="16.6640625" bestFit="1" customWidth="1"/>
    <col min="15" max="15" width="19.83203125" bestFit="1" customWidth="1"/>
    <col min="16" max="16" width="12.5" customWidth="1"/>
    <col min="18" max="18" width="14.33203125" customWidth="1"/>
    <col min="19" max="20" width="15.1640625" customWidth="1"/>
    <col min="21" max="21" width="13.6640625" customWidth="1"/>
    <col min="22" max="22" width="14.6640625" customWidth="1"/>
    <col min="23" max="23" width="24.1640625" customWidth="1"/>
    <col min="27" max="27" width="12.83203125" bestFit="1" customWidth="1"/>
    <col min="29" max="29" width="11.83203125" bestFit="1" customWidth="1"/>
    <col min="30" max="31" width="10.83203125" style="7"/>
    <col min="32" max="32" width="21.83203125" bestFit="1" customWidth="1"/>
    <col min="33" max="33" width="21.83203125" customWidth="1"/>
    <col min="34" max="34" width="10.83203125" style="12"/>
    <col min="40" max="40" width="12.1640625" customWidth="1"/>
    <col min="42" max="42" width="14.5" customWidth="1"/>
    <col min="43" max="43" width="15.33203125" customWidth="1"/>
    <col min="44" max="45" width="14.6640625" customWidth="1"/>
    <col min="46" max="46" width="15.6640625" customWidth="1"/>
    <col min="47" max="47" width="23" customWidth="1"/>
    <col min="51" max="51" width="12.83203125" bestFit="1" customWidth="1"/>
    <col min="55" max="56" width="10.83203125" style="7"/>
    <col min="57" max="57" width="20.5" bestFit="1" customWidth="1"/>
    <col min="58" max="58" width="20.5" customWidth="1"/>
    <col min="66" max="66" width="18.5" customWidth="1"/>
    <col min="67" max="67" width="14.1640625" customWidth="1"/>
    <col min="68" max="68" width="15" customWidth="1"/>
    <col min="69" max="69" width="14.6640625" customWidth="1"/>
    <col min="70" max="70" width="14" customWidth="1"/>
    <col min="71" max="71" width="24" customWidth="1"/>
  </cols>
  <sheetData>
    <row r="1" spans="1:7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</row>
    <row r="2" spans="1:71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71" t="s">
        <v>9950</v>
      </c>
      <c r="I2" s="22" t="s">
        <v>10356</v>
      </c>
      <c r="J2" s="22" t="s">
        <v>4913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4" t="s">
        <v>81</v>
      </c>
      <c r="Q2" s="24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10357</v>
      </c>
      <c r="AF2" s="71" t="s">
        <v>9950</v>
      </c>
      <c r="AG2" s="22" t="s">
        <v>10356</v>
      </c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71" t="s">
        <v>10110</v>
      </c>
      <c r="BD2" s="71" t="s">
        <v>10357</v>
      </c>
      <c r="BE2" s="71" t="s">
        <v>9950</v>
      </c>
      <c r="BF2" s="22" t="s">
        <v>10356</v>
      </c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>
      <c r="A3">
        <v>0.31</v>
      </c>
      <c r="B3">
        <v>0</v>
      </c>
      <c r="C3">
        <v>-71.517003549482396</v>
      </c>
      <c r="D3" t="s">
        <v>10</v>
      </c>
      <c r="E3" t="s">
        <v>277</v>
      </c>
      <c r="F3" s="7" t="s">
        <v>5196</v>
      </c>
      <c r="G3" s="7" t="s">
        <v>5198</v>
      </c>
      <c r="H3" t="s">
        <v>10296</v>
      </c>
      <c r="J3" s="159" t="s">
        <v>5042</v>
      </c>
      <c r="K3" t="s">
        <v>227</v>
      </c>
      <c r="L3">
        <v>5</v>
      </c>
      <c r="M3">
        <v>0.31</v>
      </c>
      <c r="N3">
        <v>7.6718520653767205E-2</v>
      </c>
      <c r="O3" s="6" t="s">
        <v>278</v>
      </c>
      <c r="P3" s="154" t="s">
        <v>4423</v>
      </c>
      <c r="Q3" s="154">
        <v>1</v>
      </c>
      <c r="R3" s="158" t="s">
        <v>4568</v>
      </c>
      <c r="S3" s="153" t="s">
        <v>4448</v>
      </c>
      <c r="T3" s="153" t="s">
        <v>4448</v>
      </c>
      <c r="U3" s="153" t="s">
        <v>4448</v>
      </c>
      <c r="V3" s="153" t="s">
        <v>4448</v>
      </c>
      <c r="W3" s="153"/>
      <c r="Y3">
        <v>0.34</v>
      </c>
      <c r="Z3">
        <v>0</v>
      </c>
      <c r="AA3">
        <v>-115.039182095692</v>
      </c>
      <c r="AB3" t="s">
        <v>10</v>
      </c>
      <c r="AC3" t="s">
        <v>245</v>
      </c>
      <c r="AD3" s="7" t="s">
        <v>5196</v>
      </c>
      <c r="AE3" s="7" t="s">
        <v>5198</v>
      </c>
      <c r="AF3" s="81" t="s">
        <v>10348</v>
      </c>
      <c r="AG3" s="81"/>
      <c r="AH3" s="158" t="s">
        <v>5036</v>
      </c>
      <c r="AI3" t="s">
        <v>227</v>
      </c>
      <c r="AJ3">
        <v>5</v>
      </c>
      <c r="AK3">
        <v>0.34</v>
      </c>
      <c r="AL3">
        <v>8.96257980918721E-2</v>
      </c>
      <c r="AM3" s="6" t="s">
        <v>246</v>
      </c>
      <c r="AN3" s="153" t="s">
        <v>4425</v>
      </c>
      <c r="AO3" s="153">
        <v>3</v>
      </c>
      <c r="AP3" s="158" t="s">
        <v>4568</v>
      </c>
      <c r="AQ3" s="153" t="s">
        <v>4448</v>
      </c>
      <c r="AR3" s="153" t="s">
        <v>4448</v>
      </c>
      <c r="AS3" s="153" t="s">
        <v>4448</v>
      </c>
      <c r="AT3" s="153" t="s">
        <v>4448</v>
      </c>
      <c r="AU3" s="153"/>
      <c r="AX3">
        <f>1-0.42</f>
        <v>0.58000000000000007</v>
      </c>
      <c r="AY3">
        <v>0</v>
      </c>
      <c r="AZ3">
        <v>-94.985744441058699</v>
      </c>
      <c r="BA3" t="s">
        <v>10</v>
      </c>
      <c r="BB3" t="s">
        <v>235</v>
      </c>
      <c r="BC3" s="7" t="s">
        <v>5198</v>
      </c>
      <c r="BD3" s="7" t="s">
        <v>5196</v>
      </c>
      <c r="BE3" s="81" t="s">
        <v>10350</v>
      </c>
      <c r="BF3" s="18" t="s">
        <v>10354</v>
      </c>
      <c r="BG3" t="s">
        <v>227</v>
      </c>
      <c r="BH3">
        <v>5</v>
      </c>
      <c r="BI3">
        <v>0.42</v>
      </c>
      <c r="BJ3" s="6" t="s">
        <v>157</v>
      </c>
      <c r="BK3" s="6" t="s">
        <v>158</v>
      </c>
      <c r="BL3" s="7" t="s">
        <v>4424</v>
      </c>
    </row>
    <row r="4" spans="1:71">
      <c r="A4">
        <v>0.55000000000000004</v>
      </c>
      <c r="B4">
        <v>0</v>
      </c>
      <c r="C4">
        <v>-640.82028158414903</v>
      </c>
      <c r="D4" t="s">
        <v>14</v>
      </c>
      <c r="E4" t="s">
        <v>277</v>
      </c>
      <c r="F4" s="7" t="s">
        <v>5196</v>
      </c>
      <c r="G4" s="7" t="s">
        <v>5198</v>
      </c>
      <c r="H4" t="s">
        <v>10297</v>
      </c>
      <c r="J4" s="205"/>
      <c r="K4" t="s">
        <v>227</v>
      </c>
      <c r="L4">
        <v>16</v>
      </c>
      <c r="M4">
        <v>0.55000000000000004</v>
      </c>
      <c r="N4" s="6" t="s">
        <v>131</v>
      </c>
      <c r="O4" s="6" t="s">
        <v>132</v>
      </c>
      <c r="P4" s="154"/>
      <c r="Q4" s="154"/>
      <c r="R4" s="159"/>
      <c r="S4" s="154"/>
      <c r="T4" s="154"/>
      <c r="U4" s="154"/>
      <c r="V4" s="154"/>
      <c r="W4" s="154"/>
      <c r="Y4">
        <v>7.0000000000000007E-2</v>
      </c>
      <c r="Z4">
        <v>0</v>
      </c>
      <c r="AA4">
        <v>-500.79799704473697</v>
      </c>
      <c r="AB4" t="s">
        <v>14</v>
      </c>
      <c r="AC4" t="s">
        <v>245</v>
      </c>
      <c r="AF4" s="81" t="s">
        <v>10348</v>
      </c>
      <c r="AG4" s="81"/>
      <c r="AH4" s="159"/>
      <c r="AI4" t="s">
        <v>227</v>
      </c>
      <c r="AJ4">
        <v>16</v>
      </c>
      <c r="AK4">
        <v>7.0000000000000007E-2</v>
      </c>
      <c r="AL4" s="6" t="s">
        <v>177</v>
      </c>
      <c r="AM4">
        <v>0.29301767695622299</v>
      </c>
      <c r="AN4" s="154"/>
      <c r="AO4" s="154"/>
      <c r="AP4" s="159"/>
      <c r="AQ4" s="154"/>
      <c r="AR4" s="154"/>
      <c r="AS4" s="154"/>
      <c r="AT4" s="154"/>
      <c r="AU4" s="154"/>
      <c r="AX4" s="6">
        <f>1-0.41</f>
        <v>0.59000000000000008</v>
      </c>
      <c r="AY4">
        <v>0</v>
      </c>
      <c r="AZ4">
        <v>-600.31157872589301</v>
      </c>
      <c r="BA4" t="s">
        <v>14</v>
      </c>
      <c r="BB4" t="s">
        <v>235</v>
      </c>
      <c r="BC4" s="7" t="s">
        <v>5198</v>
      </c>
      <c r="BD4" s="7" t="s">
        <v>5196</v>
      </c>
      <c r="BE4" s="81" t="s">
        <v>10350</v>
      </c>
      <c r="BF4" s="18" t="s">
        <v>10354</v>
      </c>
      <c r="BG4" t="s">
        <v>227</v>
      </c>
      <c r="BH4">
        <v>16</v>
      </c>
      <c r="BI4" s="6" t="s">
        <v>236</v>
      </c>
      <c r="BJ4" s="6" t="s">
        <v>237</v>
      </c>
      <c r="BK4">
        <v>0.64453599400862305</v>
      </c>
      <c r="BL4" s="7"/>
    </row>
    <row r="5" spans="1:71">
      <c r="A5" s="6">
        <f>1-0.69</f>
        <v>0.31000000000000005</v>
      </c>
      <c r="B5">
        <v>0</v>
      </c>
      <c r="C5">
        <v>-83.150552648094106</v>
      </c>
      <c r="D5" t="s">
        <v>10</v>
      </c>
      <c r="E5" t="s">
        <v>291</v>
      </c>
      <c r="F5" s="7" t="s">
        <v>5196</v>
      </c>
      <c r="G5" s="7" t="s">
        <v>5198</v>
      </c>
      <c r="H5" s="81" t="s">
        <v>10299</v>
      </c>
      <c r="I5" s="18" t="s">
        <v>10354</v>
      </c>
      <c r="J5" s="159" t="s">
        <v>5037</v>
      </c>
      <c r="K5" t="s">
        <v>227</v>
      </c>
      <c r="L5">
        <v>5</v>
      </c>
      <c r="M5" s="6" t="s">
        <v>290</v>
      </c>
      <c r="N5" s="6" t="s">
        <v>292</v>
      </c>
      <c r="O5" s="6" t="s">
        <v>293</v>
      </c>
      <c r="P5" s="154"/>
      <c r="Q5" s="154"/>
      <c r="R5" s="158" t="s">
        <v>4568</v>
      </c>
      <c r="S5" s="153" t="s">
        <v>4448</v>
      </c>
      <c r="T5" s="153" t="s">
        <v>4448</v>
      </c>
      <c r="U5" s="153" t="s">
        <v>4448</v>
      </c>
      <c r="V5" s="153" t="s">
        <v>4448</v>
      </c>
      <c r="W5" s="153"/>
      <c r="Y5">
        <f>1-0.08</f>
        <v>0.92</v>
      </c>
      <c r="Z5">
        <v>0</v>
      </c>
      <c r="AA5">
        <v>-99.456229925143703</v>
      </c>
      <c r="AB5" t="s">
        <v>10</v>
      </c>
      <c r="AC5" t="s">
        <v>231</v>
      </c>
      <c r="AD5" s="7" t="s">
        <v>10364</v>
      </c>
      <c r="AE5" s="7" t="s">
        <v>5197</v>
      </c>
      <c r="AF5" t="s">
        <v>10294</v>
      </c>
      <c r="AG5" s="18" t="s">
        <v>10354</v>
      </c>
      <c r="AH5" s="158" t="s">
        <v>5041</v>
      </c>
      <c r="AI5" t="s">
        <v>227</v>
      </c>
      <c r="AJ5">
        <v>7</v>
      </c>
      <c r="AK5">
        <v>0.08</v>
      </c>
      <c r="AL5">
        <v>9.2151622807254401E-3</v>
      </c>
      <c r="AM5" s="6" t="s">
        <v>232</v>
      </c>
      <c r="AN5" s="154"/>
      <c r="AO5" s="154"/>
      <c r="AP5" s="158" t="s">
        <v>4568</v>
      </c>
      <c r="AQ5" s="153" t="s">
        <v>4448</v>
      </c>
      <c r="AR5" s="153" t="s">
        <v>4448</v>
      </c>
      <c r="AS5" s="153" t="s">
        <v>4448</v>
      </c>
      <c r="AT5" s="153" t="s">
        <v>4448</v>
      </c>
      <c r="AU5" s="153"/>
    </row>
    <row r="6" spans="1:71">
      <c r="A6">
        <f>1-0.34</f>
        <v>0.65999999999999992</v>
      </c>
      <c r="B6">
        <v>0</v>
      </c>
      <c r="C6">
        <v>-738.84653458700598</v>
      </c>
      <c r="D6" t="s">
        <v>14</v>
      </c>
      <c r="E6" t="s">
        <v>291</v>
      </c>
      <c r="F6" s="7" t="s">
        <v>5196</v>
      </c>
      <c r="G6" s="7" t="s">
        <v>5198</v>
      </c>
      <c r="H6" s="81" t="s">
        <v>10299</v>
      </c>
      <c r="I6" s="18" t="s">
        <v>10354</v>
      </c>
      <c r="J6" s="205"/>
      <c r="K6" t="s">
        <v>227</v>
      </c>
      <c r="L6">
        <v>16</v>
      </c>
      <c r="M6">
        <v>0.34</v>
      </c>
      <c r="N6" s="6" t="s">
        <v>294</v>
      </c>
      <c r="O6" s="6" t="s">
        <v>295</v>
      </c>
      <c r="P6" s="191"/>
      <c r="Q6" s="191"/>
      <c r="R6" s="159"/>
      <c r="S6" s="154"/>
      <c r="T6" s="154"/>
      <c r="U6" s="154"/>
      <c r="V6" s="154"/>
      <c r="W6" s="154"/>
      <c r="Y6">
        <f>1-0.45</f>
        <v>0.55000000000000004</v>
      </c>
      <c r="Z6">
        <v>0</v>
      </c>
      <c r="AA6">
        <v>-754.57413824196306</v>
      </c>
      <c r="AB6" t="s">
        <v>14</v>
      </c>
      <c r="AC6" t="s">
        <v>231</v>
      </c>
      <c r="AD6" s="7" t="s">
        <v>10364</v>
      </c>
      <c r="AE6" s="7" t="s">
        <v>5197</v>
      </c>
      <c r="AF6" t="s">
        <v>10295</v>
      </c>
      <c r="AG6" s="18" t="s">
        <v>10354</v>
      </c>
      <c r="AH6" s="159"/>
      <c r="AI6" t="s">
        <v>227</v>
      </c>
      <c r="AJ6">
        <v>16</v>
      </c>
      <c r="AK6">
        <v>0.45</v>
      </c>
      <c r="AL6" s="6" t="s">
        <v>233</v>
      </c>
      <c r="AM6" s="6" t="s">
        <v>234</v>
      </c>
      <c r="AN6" s="191"/>
      <c r="AO6" s="191"/>
      <c r="AP6" s="159"/>
      <c r="AQ6" s="154"/>
      <c r="AR6" s="154"/>
      <c r="AS6" s="154"/>
      <c r="AT6" s="154"/>
      <c r="AU6" s="154"/>
    </row>
    <row r="7" spans="1:71">
      <c r="A7" s="8"/>
      <c r="B7" s="8"/>
      <c r="C7" s="8"/>
      <c r="D7" s="8"/>
      <c r="E7" s="8"/>
      <c r="F7" s="70"/>
      <c r="G7" s="70"/>
      <c r="H7" s="8"/>
      <c r="I7" s="8"/>
      <c r="J7" s="6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Y7" s="8"/>
      <c r="Z7" s="8"/>
      <c r="AA7" s="8"/>
      <c r="AB7" s="8"/>
      <c r="AC7" s="8"/>
      <c r="AD7" s="70"/>
      <c r="AE7" s="70"/>
      <c r="AF7" s="8"/>
      <c r="AG7" s="8"/>
      <c r="AH7" s="60"/>
      <c r="AI7" s="8"/>
      <c r="AJ7" s="8"/>
      <c r="AK7" s="8"/>
      <c r="AL7" s="8"/>
      <c r="AM7" s="13"/>
      <c r="AN7" s="8"/>
      <c r="AO7" s="8"/>
      <c r="AP7" s="8"/>
      <c r="AQ7" s="8"/>
      <c r="AR7" s="8"/>
      <c r="AS7" s="8"/>
      <c r="AT7" s="8"/>
      <c r="AU7" s="8"/>
    </row>
    <row r="8" spans="1:71">
      <c r="A8">
        <f>1-0.2</f>
        <v>0.8</v>
      </c>
      <c r="B8">
        <v>0</v>
      </c>
      <c r="C8">
        <v>-30.982117739705899</v>
      </c>
      <c r="D8" t="s">
        <v>10</v>
      </c>
      <c r="E8" t="s">
        <v>254</v>
      </c>
      <c r="F8" s="7" t="s">
        <v>5195</v>
      </c>
      <c r="G8" s="7" t="s">
        <v>5197</v>
      </c>
      <c r="H8" s="81" t="s">
        <v>10349</v>
      </c>
      <c r="I8" s="18" t="s">
        <v>10354</v>
      </c>
      <c r="J8" s="184" t="s">
        <v>5039</v>
      </c>
      <c r="K8" t="s">
        <v>227</v>
      </c>
      <c r="L8">
        <v>5</v>
      </c>
      <c r="M8">
        <v>0.2</v>
      </c>
      <c r="N8">
        <v>3.6224108632430099E-2</v>
      </c>
      <c r="O8" s="6" t="s">
        <v>142</v>
      </c>
      <c r="P8" s="186" t="s">
        <v>4430</v>
      </c>
      <c r="Q8" s="184">
        <v>2</v>
      </c>
      <c r="R8" s="159" t="s">
        <v>4568</v>
      </c>
      <c r="S8" s="154" t="s">
        <v>4444</v>
      </c>
      <c r="T8" s="154" t="s">
        <v>4444</v>
      </c>
      <c r="U8" s="154" t="s">
        <v>4444</v>
      </c>
      <c r="V8" s="154" t="s">
        <v>4562</v>
      </c>
      <c r="W8" s="154"/>
      <c r="Y8">
        <f>1-0.23</f>
        <v>0.77</v>
      </c>
      <c r="Z8">
        <v>0</v>
      </c>
      <c r="AA8">
        <v>-37.774511009163199</v>
      </c>
      <c r="AB8" t="s">
        <v>13</v>
      </c>
      <c r="AC8" t="s">
        <v>284</v>
      </c>
      <c r="AD8" s="7" t="s">
        <v>5198</v>
      </c>
      <c r="AE8" s="7" t="s">
        <v>5196</v>
      </c>
      <c r="AF8" t="s">
        <v>10298</v>
      </c>
      <c r="AG8" s="18" t="s">
        <v>10354</v>
      </c>
      <c r="AH8" s="186" t="s">
        <v>5043</v>
      </c>
      <c r="AI8" t="s">
        <v>227</v>
      </c>
      <c r="AJ8">
        <v>6</v>
      </c>
      <c r="AK8">
        <v>0.23</v>
      </c>
      <c r="AL8">
        <v>5.2131879547475397E-2</v>
      </c>
      <c r="AM8" s="6" t="s">
        <v>285</v>
      </c>
      <c r="AN8" s="184" t="s">
        <v>4422</v>
      </c>
      <c r="AO8" s="184">
        <v>2</v>
      </c>
      <c r="AP8" s="158" t="s">
        <v>4568</v>
      </c>
      <c r="AQ8" s="154" t="s">
        <v>4561</v>
      </c>
      <c r="AR8" s="154" t="s">
        <v>4543</v>
      </c>
      <c r="AS8" s="154" t="s">
        <v>4549</v>
      </c>
      <c r="AT8" s="154" t="s">
        <v>4444</v>
      </c>
      <c r="AU8" s="154"/>
    </row>
    <row r="9" spans="1:71">
      <c r="A9">
        <f>1-0.1</f>
        <v>0.9</v>
      </c>
      <c r="B9">
        <v>0</v>
      </c>
      <c r="C9">
        <v>-25.572590213860298</v>
      </c>
      <c r="D9" t="s">
        <v>13</v>
      </c>
      <c r="E9" t="s">
        <v>254</v>
      </c>
      <c r="F9" s="7" t="s">
        <v>5195</v>
      </c>
      <c r="G9" s="7" t="s">
        <v>5197</v>
      </c>
      <c r="H9" s="81" t="s">
        <v>10349</v>
      </c>
      <c r="I9" s="18" t="s">
        <v>10354</v>
      </c>
      <c r="J9" s="154"/>
      <c r="K9" t="s">
        <v>227</v>
      </c>
      <c r="L9">
        <v>5</v>
      </c>
      <c r="M9">
        <v>0.1</v>
      </c>
      <c r="N9" s="6" t="s">
        <v>255</v>
      </c>
      <c r="O9" s="6" t="s">
        <v>256</v>
      </c>
      <c r="P9" s="159"/>
      <c r="Q9" s="154"/>
      <c r="R9" s="159"/>
      <c r="S9" s="154"/>
      <c r="T9" s="154"/>
      <c r="U9" s="154"/>
      <c r="V9" s="154"/>
      <c r="W9" s="154"/>
      <c r="Y9">
        <f>1-0.53</f>
        <v>0.47</v>
      </c>
      <c r="Z9">
        <v>0</v>
      </c>
      <c r="AA9">
        <v>-644.40024532648704</v>
      </c>
      <c r="AB9" t="s">
        <v>14</v>
      </c>
      <c r="AC9" t="s">
        <v>284</v>
      </c>
      <c r="AD9" s="7" t="s">
        <v>5198</v>
      </c>
      <c r="AE9" s="7" t="s">
        <v>5196</v>
      </c>
      <c r="AF9" t="s">
        <v>10299</v>
      </c>
      <c r="AG9" s="18" t="s">
        <v>10354</v>
      </c>
      <c r="AH9" s="205"/>
      <c r="AI9" t="s">
        <v>227</v>
      </c>
      <c r="AJ9">
        <v>16</v>
      </c>
      <c r="AK9">
        <v>0.53</v>
      </c>
      <c r="AL9" s="6" t="s">
        <v>202</v>
      </c>
      <c r="AM9" s="6" t="s">
        <v>203</v>
      </c>
      <c r="AN9" s="191"/>
      <c r="AO9" s="191"/>
      <c r="AP9" s="159"/>
      <c r="AQ9" s="154"/>
      <c r="AR9" s="154"/>
      <c r="AS9" s="154"/>
      <c r="AT9" s="154"/>
      <c r="AU9" s="154"/>
    </row>
    <row r="10" spans="1:71">
      <c r="A10">
        <f>1-0.4</f>
        <v>0.6</v>
      </c>
      <c r="B10">
        <v>0</v>
      </c>
      <c r="C10">
        <v>-628.92411392537099</v>
      </c>
      <c r="D10" t="s">
        <v>14</v>
      </c>
      <c r="E10" t="s">
        <v>254</v>
      </c>
      <c r="F10" s="7" t="s">
        <v>5195</v>
      </c>
      <c r="G10" s="7" t="s">
        <v>5197</v>
      </c>
      <c r="H10" s="81" t="s">
        <v>10349</v>
      </c>
      <c r="I10" s="18" t="s">
        <v>10354</v>
      </c>
      <c r="J10" s="154"/>
      <c r="K10" t="s">
        <v>227</v>
      </c>
      <c r="L10">
        <v>16</v>
      </c>
      <c r="M10">
        <v>0.4</v>
      </c>
      <c r="N10" s="6" t="s">
        <v>257</v>
      </c>
      <c r="O10" s="6" t="s">
        <v>258</v>
      </c>
      <c r="P10" s="159"/>
      <c r="Q10" s="154"/>
      <c r="R10" s="159"/>
      <c r="S10" s="154"/>
      <c r="T10" s="154"/>
      <c r="U10" s="154"/>
      <c r="V10" s="154"/>
      <c r="W10" s="154"/>
      <c r="Y10" s="8"/>
      <c r="Z10" s="8"/>
      <c r="AA10" s="8"/>
      <c r="AB10" s="8"/>
      <c r="AC10" s="8"/>
      <c r="AD10" s="70"/>
      <c r="AE10" s="70"/>
      <c r="AF10" s="8"/>
      <c r="AG10" s="8"/>
      <c r="AH10" s="60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71" ht="16" customHeight="1">
      <c r="A11" s="9">
        <f>1-0.37</f>
        <v>0.63</v>
      </c>
      <c r="B11" s="9">
        <v>0</v>
      </c>
      <c r="C11" s="9">
        <v>-95.376238737475504</v>
      </c>
      <c r="D11" s="9" t="s">
        <v>10</v>
      </c>
      <c r="E11" s="9" t="s">
        <v>267</v>
      </c>
      <c r="F11" s="72" t="s">
        <v>5198</v>
      </c>
      <c r="G11" s="72" t="s">
        <v>5196</v>
      </c>
      <c r="H11" s="92" t="s">
        <v>10346</v>
      </c>
      <c r="I11" s="44" t="s">
        <v>10354</v>
      </c>
      <c r="J11" s="168" t="s">
        <v>5040</v>
      </c>
      <c r="K11" s="9" t="s">
        <v>227</v>
      </c>
      <c r="L11" s="9">
        <v>5</v>
      </c>
      <c r="M11" s="9">
        <v>0.37</v>
      </c>
      <c r="N11" s="10" t="s">
        <v>268</v>
      </c>
      <c r="O11" s="10" t="s">
        <v>269</v>
      </c>
      <c r="P11" s="159"/>
      <c r="Q11" s="154"/>
      <c r="R11" s="159" t="s">
        <v>4537</v>
      </c>
      <c r="S11" s="154" t="s">
        <v>4448</v>
      </c>
      <c r="T11" s="154" t="s">
        <v>4456</v>
      </c>
      <c r="U11" s="154" t="s">
        <v>4441</v>
      </c>
      <c r="V11" s="154" t="s">
        <v>4448</v>
      </c>
      <c r="W11" s="154"/>
      <c r="Y11" s="9">
        <f>1-0.76</f>
        <v>0.24</v>
      </c>
      <c r="Z11" s="9">
        <v>0</v>
      </c>
      <c r="AA11" s="9">
        <v>-55.217605132277903</v>
      </c>
      <c r="AB11" s="9" t="s">
        <v>10</v>
      </c>
      <c r="AC11" s="9" t="s">
        <v>247</v>
      </c>
      <c r="AD11" s="72" t="s">
        <v>5196</v>
      </c>
      <c r="AE11" s="72" t="s">
        <v>5198</v>
      </c>
      <c r="AF11" s="9" t="s">
        <v>10300</v>
      </c>
      <c r="AG11" s="44" t="s">
        <v>10354</v>
      </c>
      <c r="AH11" s="200" t="s">
        <v>5044</v>
      </c>
      <c r="AI11" s="9" t="s">
        <v>227</v>
      </c>
      <c r="AJ11" s="9">
        <v>7</v>
      </c>
      <c r="AK11" s="9">
        <v>0.76</v>
      </c>
      <c r="AL11" s="10" t="s">
        <v>248</v>
      </c>
      <c r="AM11" s="10" t="s">
        <v>249</v>
      </c>
      <c r="AN11" s="159" t="s">
        <v>4428</v>
      </c>
      <c r="AO11" s="184">
        <v>1</v>
      </c>
      <c r="AP11" s="159" t="s">
        <v>4537</v>
      </c>
      <c r="AQ11" s="154" t="s">
        <v>4448</v>
      </c>
      <c r="AR11" s="154" t="s">
        <v>4448</v>
      </c>
      <c r="AS11" s="154" t="s">
        <v>4448</v>
      </c>
      <c r="AT11" s="154" t="s">
        <v>4448</v>
      </c>
      <c r="AU11" s="154"/>
    </row>
    <row r="12" spans="1:71">
      <c r="A12" s="9">
        <f>1-0.04</f>
        <v>0.96</v>
      </c>
      <c r="B12" s="9">
        <v>0</v>
      </c>
      <c r="C12" s="9">
        <v>-30.423633381339101</v>
      </c>
      <c r="D12" s="9" t="s">
        <v>13</v>
      </c>
      <c r="E12" s="9" t="s">
        <v>267</v>
      </c>
      <c r="F12" s="72" t="s">
        <v>5198</v>
      </c>
      <c r="G12" s="72" t="s">
        <v>5196</v>
      </c>
      <c r="H12" s="92" t="s">
        <v>10346</v>
      </c>
      <c r="I12" s="44" t="s">
        <v>10354</v>
      </c>
      <c r="J12" s="168"/>
      <c r="K12" s="9" t="s">
        <v>227</v>
      </c>
      <c r="L12" s="9">
        <v>5</v>
      </c>
      <c r="M12" s="9">
        <v>0.04</v>
      </c>
      <c r="N12" s="9">
        <v>1.89361819909976E-3</v>
      </c>
      <c r="O12" s="10" t="s">
        <v>270</v>
      </c>
      <c r="P12" s="159"/>
      <c r="Q12" s="154"/>
      <c r="R12" s="159"/>
      <c r="S12" s="154"/>
      <c r="T12" s="154"/>
      <c r="U12" s="154"/>
      <c r="V12" s="154"/>
      <c r="W12" s="154"/>
      <c r="Y12" s="9">
        <f>1-0.89</f>
        <v>0.10999999999999999</v>
      </c>
      <c r="Z12" s="9">
        <v>0</v>
      </c>
      <c r="AA12" s="9">
        <v>-20.9073646310496</v>
      </c>
      <c r="AB12" s="9" t="s">
        <v>13</v>
      </c>
      <c r="AC12" s="9" t="s">
        <v>247</v>
      </c>
      <c r="AD12" s="72" t="s">
        <v>5196</v>
      </c>
      <c r="AE12" s="72" t="s">
        <v>5198</v>
      </c>
      <c r="AF12" s="9" t="s">
        <v>10301</v>
      </c>
      <c r="AG12" s="44" t="s">
        <v>10354</v>
      </c>
      <c r="AH12" s="168"/>
      <c r="AI12" s="9" t="s">
        <v>227</v>
      </c>
      <c r="AJ12" s="9">
        <v>5</v>
      </c>
      <c r="AK12" s="9">
        <v>0.89</v>
      </c>
      <c r="AL12" s="10" t="s">
        <v>250</v>
      </c>
      <c r="AM12" s="10" t="s">
        <v>251</v>
      </c>
      <c r="AN12" s="159"/>
      <c r="AO12" s="154"/>
      <c r="AP12" s="159"/>
      <c r="AQ12" s="154"/>
      <c r="AR12" s="154"/>
      <c r="AS12" s="154"/>
      <c r="AT12" s="154"/>
      <c r="AU12" s="154"/>
    </row>
    <row r="13" spans="1:71">
      <c r="A13" s="9">
        <f>1-0.51</f>
        <v>0.49</v>
      </c>
      <c r="B13" s="9">
        <v>0</v>
      </c>
      <c r="C13" s="9">
        <v>-747.49310512130603</v>
      </c>
      <c r="D13" s="9" t="s">
        <v>14</v>
      </c>
      <c r="E13" s="9" t="s">
        <v>267</v>
      </c>
      <c r="F13" s="72" t="s">
        <v>5198</v>
      </c>
      <c r="G13" s="72" t="s">
        <v>5196</v>
      </c>
      <c r="H13" s="92" t="s">
        <v>10346</v>
      </c>
      <c r="I13" s="44" t="s">
        <v>10354</v>
      </c>
      <c r="J13" s="168"/>
      <c r="K13" s="9" t="s">
        <v>227</v>
      </c>
      <c r="L13" s="9">
        <v>16</v>
      </c>
      <c r="M13" s="9">
        <v>0.51</v>
      </c>
      <c r="N13" s="10" t="s">
        <v>271</v>
      </c>
      <c r="O13" s="10" t="s">
        <v>272</v>
      </c>
      <c r="P13" s="159"/>
      <c r="Q13" s="155"/>
      <c r="R13" s="159"/>
      <c r="S13" s="154"/>
      <c r="T13" s="154"/>
      <c r="U13" s="154"/>
      <c r="V13" s="154"/>
      <c r="W13" s="154"/>
      <c r="Y13" s="9">
        <f>1-0.36</f>
        <v>0.64</v>
      </c>
      <c r="Z13" s="9">
        <v>0</v>
      </c>
      <c r="AA13" s="9">
        <v>-529.77037963821897</v>
      </c>
      <c r="AB13" s="9" t="s">
        <v>14</v>
      </c>
      <c r="AC13" s="9" t="s">
        <v>247</v>
      </c>
      <c r="AD13" s="72" t="s">
        <v>5196</v>
      </c>
      <c r="AE13" s="72" t="s">
        <v>5198</v>
      </c>
      <c r="AF13" s="9" t="s">
        <v>10300</v>
      </c>
      <c r="AG13" s="44" t="s">
        <v>10354</v>
      </c>
      <c r="AH13" s="168"/>
      <c r="AI13" s="9" t="s">
        <v>227</v>
      </c>
      <c r="AJ13" s="9">
        <v>16</v>
      </c>
      <c r="AK13" s="9">
        <v>0.36</v>
      </c>
      <c r="AL13" s="10" t="s">
        <v>252</v>
      </c>
      <c r="AM13" s="10" t="s">
        <v>253</v>
      </c>
      <c r="AN13" s="159"/>
      <c r="AO13" s="154"/>
      <c r="AP13" s="159"/>
      <c r="AQ13" s="154"/>
      <c r="AR13" s="154"/>
      <c r="AS13" s="154"/>
      <c r="AT13" s="154"/>
      <c r="AU13" s="154"/>
    </row>
    <row r="14" spans="1:71" ht="16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71">
      <c r="A15">
        <f>1-0.52</f>
        <v>0.48</v>
      </c>
      <c r="B15">
        <v>0</v>
      </c>
      <c r="C15">
        <v>-38.126439732304597</v>
      </c>
      <c r="D15" t="s">
        <v>13</v>
      </c>
      <c r="E15" t="s">
        <v>299</v>
      </c>
      <c r="F15" s="7" t="s">
        <v>5197</v>
      </c>
      <c r="G15" s="7" t="s">
        <v>5195</v>
      </c>
      <c r="H15" s="81" t="s">
        <v>10346</v>
      </c>
      <c r="I15" s="18" t="s">
        <v>10354</v>
      </c>
      <c r="J15" s="186" t="s">
        <v>5038</v>
      </c>
      <c r="K15" t="s">
        <v>227</v>
      </c>
      <c r="L15">
        <v>5</v>
      </c>
      <c r="M15">
        <v>0.52</v>
      </c>
      <c r="N15" s="6" t="s">
        <v>300</v>
      </c>
      <c r="O15">
        <v>0.84073763132141299</v>
      </c>
      <c r="P15" s="158" t="s">
        <v>4426</v>
      </c>
      <c r="Q15" s="153">
        <v>1</v>
      </c>
      <c r="R15" s="158" t="s">
        <v>4568</v>
      </c>
      <c r="S15" s="153" t="s">
        <v>4529</v>
      </c>
      <c r="T15" s="153" t="s">
        <v>4448</v>
      </c>
      <c r="U15" s="153" t="s">
        <v>4532</v>
      </c>
      <c r="V15" s="153" t="s">
        <v>4448</v>
      </c>
      <c r="W15" s="153"/>
    </row>
    <row r="16" spans="1:71">
      <c r="A16">
        <f>1-0.12</f>
        <v>0.88</v>
      </c>
      <c r="B16">
        <v>0</v>
      </c>
      <c r="C16">
        <v>-435.13911061232602</v>
      </c>
      <c r="D16" t="s">
        <v>14</v>
      </c>
      <c r="E16" t="s">
        <v>299</v>
      </c>
      <c r="F16" s="7" t="s">
        <v>5197</v>
      </c>
      <c r="G16" s="7" t="s">
        <v>5195</v>
      </c>
      <c r="H16" s="81" t="s">
        <v>10346</v>
      </c>
      <c r="I16" s="18" t="s">
        <v>10354</v>
      </c>
      <c r="J16" s="205"/>
      <c r="K16" t="s">
        <v>227</v>
      </c>
      <c r="L16">
        <v>16</v>
      </c>
      <c r="M16">
        <v>0.12</v>
      </c>
      <c r="N16">
        <v>3.2767774577421999E-2</v>
      </c>
      <c r="O16" s="6" t="s">
        <v>260</v>
      </c>
      <c r="P16" s="159"/>
      <c r="Q16" s="154"/>
      <c r="R16" s="159"/>
      <c r="S16" s="154"/>
      <c r="T16" s="154"/>
      <c r="U16" s="154"/>
      <c r="V16" s="154"/>
      <c r="W16" s="154"/>
    </row>
    <row r="47" spans="14:15">
      <c r="N47" s="6"/>
      <c r="O47" s="6"/>
    </row>
    <row r="48" spans="14:15">
      <c r="N48" s="6"/>
      <c r="O48" s="6"/>
    </row>
    <row r="52" spans="14:15" ht="16" customHeight="1">
      <c r="O52" s="6"/>
    </row>
    <row r="53" spans="14:15">
      <c r="N53" s="6"/>
      <c r="O53" s="6"/>
    </row>
    <row r="54" spans="14:15">
      <c r="O54" s="6"/>
    </row>
    <row r="57" spans="14:15">
      <c r="N57" s="6"/>
      <c r="O57" s="6"/>
    </row>
    <row r="58" spans="14:15">
      <c r="O58" s="6"/>
    </row>
    <row r="61" spans="14:15">
      <c r="N61" s="6"/>
      <c r="O61" s="6"/>
    </row>
    <row r="62" spans="14:15">
      <c r="O62" s="6"/>
    </row>
    <row r="70" spans="14:15">
      <c r="O70" s="6"/>
    </row>
    <row r="71" spans="14:15">
      <c r="N71" s="6"/>
      <c r="O71" s="6"/>
    </row>
  </sheetData>
  <mergeCells count="78">
    <mergeCell ref="T15:T16"/>
    <mergeCell ref="U15:U16"/>
    <mergeCell ref="V15:V16"/>
    <mergeCell ref="W15:W16"/>
    <mergeCell ref="J15:J16"/>
    <mergeCell ref="P15:P16"/>
    <mergeCell ref="Q15:Q16"/>
    <mergeCell ref="R15:R16"/>
    <mergeCell ref="S15:S16"/>
    <mergeCell ref="A1:W1"/>
    <mergeCell ref="Y1:AU1"/>
    <mergeCell ref="AN3:AN6"/>
    <mergeCell ref="J8:J10"/>
    <mergeCell ref="P8:P13"/>
    <mergeCell ref="Q8:Q13"/>
    <mergeCell ref="R8:R10"/>
    <mergeCell ref="S8:S10"/>
    <mergeCell ref="T8:T10"/>
    <mergeCell ref="U8:U10"/>
    <mergeCell ref="V8:V10"/>
    <mergeCell ref="W8:W10"/>
    <mergeCell ref="AN11:AN13"/>
    <mergeCell ref="AO11:AO13"/>
    <mergeCell ref="J3:J4"/>
    <mergeCell ref="J5:J6"/>
    <mergeCell ref="J11:J13"/>
    <mergeCell ref="AH3:AH4"/>
    <mergeCell ref="AH5:AH6"/>
    <mergeCell ref="AH8:AH9"/>
    <mergeCell ref="AH11:AH13"/>
    <mergeCell ref="R11:R13"/>
    <mergeCell ref="R3:R4"/>
    <mergeCell ref="S3:S4"/>
    <mergeCell ref="P3:P6"/>
    <mergeCell ref="Q3:Q6"/>
    <mergeCell ref="S5:S6"/>
    <mergeCell ref="T5:T6"/>
    <mergeCell ref="U5:U6"/>
    <mergeCell ref="V5:V6"/>
    <mergeCell ref="W5:W6"/>
    <mergeCell ref="T11:T13"/>
    <mergeCell ref="AX1:BM1"/>
    <mergeCell ref="AP3:AP4"/>
    <mergeCell ref="AQ3:AQ4"/>
    <mergeCell ref="AR3:AR4"/>
    <mergeCell ref="AS3:AS4"/>
    <mergeCell ref="AT3:AT4"/>
    <mergeCell ref="AU3:AU4"/>
    <mergeCell ref="AR5:AR6"/>
    <mergeCell ref="AU5:AU6"/>
    <mergeCell ref="T3:T4"/>
    <mergeCell ref="U3:U4"/>
    <mergeCell ref="V3:V4"/>
    <mergeCell ref="W3:W4"/>
    <mergeCell ref="AO3:AO6"/>
    <mergeCell ref="R5:R6"/>
    <mergeCell ref="AN8:AN9"/>
    <mergeCell ref="S11:S13"/>
    <mergeCell ref="AS5:AS6"/>
    <mergeCell ref="AT5:AT6"/>
    <mergeCell ref="AO8:AO9"/>
    <mergeCell ref="AP8:AP9"/>
    <mergeCell ref="AQ8:AQ9"/>
    <mergeCell ref="AR8:AR9"/>
    <mergeCell ref="AS8:AS9"/>
    <mergeCell ref="U11:U13"/>
    <mergeCell ref="V11:V13"/>
    <mergeCell ref="W11:W13"/>
    <mergeCell ref="AP11:AP13"/>
    <mergeCell ref="AP5:AP6"/>
    <mergeCell ref="AQ5:AQ6"/>
    <mergeCell ref="AU8:AU9"/>
    <mergeCell ref="AT8:AT9"/>
    <mergeCell ref="AQ11:AQ13"/>
    <mergeCell ref="AR11:AR13"/>
    <mergeCell ref="AS11:AS13"/>
    <mergeCell ref="AT11:AT13"/>
    <mergeCell ref="AU11:AU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ABC0-A612-FA41-99AF-1062A17A8342}">
  <dimension ref="A1:BQ70"/>
  <sheetViews>
    <sheetView zoomScale="62" zoomScaleNormal="83" workbookViewId="0">
      <selection activeCell="M33" sqref="M33"/>
    </sheetView>
  </sheetViews>
  <sheetFormatPr baseColWidth="10" defaultColWidth="10.83203125" defaultRowHeight="16"/>
  <cols>
    <col min="5" max="5" width="11.6640625" bestFit="1" customWidth="1"/>
    <col min="6" max="7" width="11.6640625" style="7" customWidth="1"/>
    <col min="8" max="8" width="18.1640625" customWidth="1"/>
    <col min="9" max="9" width="11.6640625" style="15" customWidth="1"/>
    <col min="14" max="14" width="19.83203125" bestFit="1" customWidth="1"/>
    <col min="15" max="15" width="12.83203125" customWidth="1"/>
    <col min="17" max="17" width="14.83203125" customWidth="1"/>
    <col min="18" max="18" width="14.5" customWidth="1"/>
    <col min="19" max="19" width="15.5" customWidth="1"/>
    <col min="20" max="20" width="13.6640625" customWidth="1"/>
    <col min="21" max="21" width="14.6640625" customWidth="1"/>
    <col min="22" max="22" width="22.1640625" customWidth="1"/>
    <col min="29" max="30" width="10.83203125" style="7"/>
    <col min="31" max="31" width="18" customWidth="1"/>
    <col min="32" max="32" width="11" style="15"/>
    <col min="40" max="40" width="14" bestFit="1" customWidth="1"/>
    <col min="41" max="41" width="16.33203125" customWidth="1"/>
    <col min="42" max="42" width="15.1640625" customWidth="1"/>
    <col min="43" max="43" width="13.5" customWidth="1"/>
    <col min="44" max="44" width="15" customWidth="1"/>
    <col min="45" max="45" width="23.6640625" customWidth="1"/>
    <col min="53" max="54" width="10.83203125" style="7"/>
    <col min="55" max="56" width="20" customWidth="1"/>
  </cols>
  <sheetData>
    <row r="1" spans="1:69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X1" s="216" t="s">
        <v>90</v>
      </c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U1" s="214" t="s">
        <v>91</v>
      </c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</row>
    <row r="2" spans="1:69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5046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71" t="s">
        <v>10110</v>
      </c>
      <c r="AD2" s="71" t="s">
        <v>10357</v>
      </c>
      <c r="AE2" s="22" t="s">
        <v>9950</v>
      </c>
      <c r="AF2" s="22" t="s">
        <v>4570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  <c r="AV2" s="22" t="s">
        <v>0</v>
      </c>
      <c r="AW2" s="22" t="s">
        <v>1</v>
      </c>
      <c r="AX2" s="22" t="s">
        <v>2</v>
      </c>
      <c r="AY2" s="22" t="s">
        <v>3</v>
      </c>
      <c r="AZ2" s="22" t="s">
        <v>4</v>
      </c>
      <c r="BA2" s="71" t="s">
        <v>10110</v>
      </c>
      <c r="BB2" s="71" t="s">
        <v>10357</v>
      </c>
      <c r="BC2" s="22" t="s">
        <v>9950</v>
      </c>
      <c r="BD2" s="22" t="s">
        <v>10356</v>
      </c>
      <c r="BE2" s="22" t="s">
        <v>5</v>
      </c>
      <c r="BF2" s="22" t="s">
        <v>6</v>
      </c>
      <c r="BG2" s="22" t="s">
        <v>7</v>
      </c>
      <c r="BH2" s="22" t="s">
        <v>8</v>
      </c>
      <c r="BI2" s="22" t="s">
        <v>9</v>
      </c>
      <c r="BJ2" s="22" t="s">
        <v>81</v>
      </c>
      <c r="BK2" s="22" t="s">
        <v>82</v>
      </c>
      <c r="BL2" s="20" t="s">
        <v>92</v>
      </c>
      <c r="BM2" s="20" t="s">
        <v>4435</v>
      </c>
      <c r="BN2" s="20" t="s">
        <v>4437</v>
      </c>
      <c r="BO2" s="20" t="s">
        <v>4436</v>
      </c>
      <c r="BP2" s="20" t="s">
        <v>4438</v>
      </c>
      <c r="BQ2" s="20" t="s">
        <v>93</v>
      </c>
    </row>
    <row r="3" spans="1:69">
      <c r="A3">
        <v>0.24</v>
      </c>
      <c r="B3">
        <v>0</v>
      </c>
      <c r="C3">
        <v>-75.361783663635904</v>
      </c>
      <c r="D3" t="s">
        <v>10</v>
      </c>
      <c r="E3" t="s">
        <v>3569</v>
      </c>
      <c r="F3" s="7" t="s">
        <v>5195</v>
      </c>
      <c r="G3" s="7" t="s">
        <v>5196</v>
      </c>
      <c r="H3" t="s">
        <v>10120</v>
      </c>
      <c r="I3" s="158" t="s">
        <v>5047</v>
      </c>
      <c r="J3" t="s">
        <v>3554</v>
      </c>
      <c r="K3">
        <v>6</v>
      </c>
      <c r="L3">
        <v>0.24</v>
      </c>
      <c r="M3">
        <v>5.6010877331179397E-2</v>
      </c>
      <c r="N3" s="6" t="s">
        <v>1803</v>
      </c>
      <c r="O3" s="153" t="s">
        <v>4423</v>
      </c>
      <c r="P3" s="153">
        <v>4</v>
      </c>
      <c r="Q3" s="158" t="s">
        <v>4568</v>
      </c>
      <c r="R3" s="153" t="s">
        <v>4448</v>
      </c>
      <c r="S3" s="153" t="s">
        <v>4448</v>
      </c>
      <c r="T3" s="153" t="s">
        <v>4448</v>
      </c>
      <c r="U3" s="153" t="s">
        <v>4448</v>
      </c>
      <c r="V3" s="153"/>
      <c r="X3">
        <v>0.97</v>
      </c>
      <c r="Y3">
        <v>0</v>
      </c>
      <c r="Z3">
        <v>-28.1083596569005</v>
      </c>
      <c r="AA3" t="s">
        <v>10</v>
      </c>
      <c r="AB3" t="s">
        <v>3575</v>
      </c>
      <c r="AC3" s="7" t="s">
        <v>5196</v>
      </c>
      <c r="AD3" s="7" t="s">
        <v>5198</v>
      </c>
      <c r="AE3" t="s">
        <v>10120</v>
      </c>
      <c r="AF3" s="158" t="s">
        <v>5045</v>
      </c>
      <c r="AG3" t="s">
        <v>3554</v>
      </c>
      <c r="AH3">
        <v>6</v>
      </c>
      <c r="AI3">
        <v>0.97</v>
      </c>
      <c r="AJ3" s="6" t="s">
        <v>3576</v>
      </c>
      <c r="AK3" s="6" t="s">
        <v>3577</v>
      </c>
      <c r="AL3" s="159" t="s">
        <v>4428</v>
      </c>
      <c r="AM3" s="153"/>
      <c r="AN3" s="158" t="s">
        <v>4568</v>
      </c>
      <c r="AO3" s="153" t="s">
        <v>4439</v>
      </c>
      <c r="AP3" s="153" t="s">
        <v>4440</v>
      </c>
      <c r="AQ3" s="153" t="s">
        <v>4551</v>
      </c>
      <c r="AR3" s="153" t="s">
        <v>4444</v>
      </c>
      <c r="AS3" s="153"/>
      <c r="AV3">
        <v>0.33</v>
      </c>
      <c r="AW3">
        <v>0</v>
      </c>
      <c r="AX3">
        <v>-27.3466880325742</v>
      </c>
      <c r="AY3" t="s">
        <v>13</v>
      </c>
      <c r="AZ3" t="s">
        <v>3558</v>
      </c>
      <c r="BA3" s="7" t="s">
        <v>5196</v>
      </c>
      <c r="BB3" s="7" t="s">
        <v>5198</v>
      </c>
      <c r="BC3" t="s">
        <v>10335</v>
      </c>
      <c r="BD3" s="18"/>
      <c r="BE3" t="s">
        <v>3554</v>
      </c>
      <c r="BF3">
        <v>5</v>
      </c>
      <c r="BG3">
        <v>0.33</v>
      </c>
      <c r="BH3">
        <v>8.5240502451157801E-2</v>
      </c>
      <c r="BI3" s="6" t="s">
        <v>1392</v>
      </c>
      <c r="BJ3" s="7" t="s">
        <v>4424</v>
      </c>
    </row>
    <row r="4" spans="1:69">
      <c r="A4">
        <v>0.53</v>
      </c>
      <c r="B4">
        <v>0</v>
      </c>
      <c r="C4">
        <v>-378.54765676201902</v>
      </c>
      <c r="D4" t="s">
        <v>14</v>
      </c>
      <c r="E4" t="s">
        <v>3569</v>
      </c>
      <c r="F4" s="7" t="s">
        <v>5195</v>
      </c>
      <c r="G4" s="7" t="s">
        <v>5196</v>
      </c>
      <c r="H4" t="s">
        <v>10120</v>
      </c>
      <c r="I4" s="159"/>
      <c r="J4" t="s">
        <v>3554</v>
      </c>
      <c r="K4">
        <v>16</v>
      </c>
      <c r="L4">
        <v>0.53</v>
      </c>
      <c r="M4" s="6" t="s">
        <v>202</v>
      </c>
      <c r="N4" s="6" t="s">
        <v>203</v>
      </c>
      <c r="O4" s="154"/>
      <c r="P4" s="154"/>
      <c r="Q4" s="159"/>
      <c r="R4" s="154"/>
      <c r="S4" s="154"/>
      <c r="T4" s="154"/>
      <c r="U4" s="154"/>
      <c r="V4" s="154"/>
      <c r="X4">
        <v>0.68</v>
      </c>
      <c r="Y4">
        <v>0</v>
      </c>
      <c r="Z4">
        <v>-25.145340166442299</v>
      </c>
      <c r="AA4" t="s">
        <v>13</v>
      </c>
      <c r="AB4" t="s">
        <v>3575</v>
      </c>
      <c r="AC4" s="7" t="s">
        <v>5196</v>
      </c>
      <c r="AD4" s="7" t="s">
        <v>5198</v>
      </c>
      <c r="AE4" t="s">
        <v>10120</v>
      </c>
      <c r="AF4" s="159"/>
      <c r="AG4" t="s">
        <v>3554</v>
      </c>
      <c r="AH4">
        <v>5</v>
      </c>
      <c r="AI4">
        <v>0.68</v>
      </c>
      <c r="AJ4" s="6" t="s">
        <v>881</v>
      </c>
      <c r="AK4" s="6" t="s">
        <v>882</v>
      </c>
      <c r="AL4" s="159"/>
      <c r="AM4" s="154"/>
      <c r="AN4" s="159"/>
      <c r="AO4" s="154"/>
      <c r="AP4" s="154"/>
      <c r="AQ4" s="154"/>
      <c r="AR4" s="154"/>
      <c r="AS4" s="154"/>
      <c r="AV4">
        <v>0.3</v>
      </c>
      <c r="AW4">
        <v>0</v>
      </c>
      <c r="AX4">
        <v>-570.53533368143098</v>
      </c>
      <c r="AY4" t="s">
        <v>14</v>
      </c>
      <c r="AZ4" t="s">
        <v>3558</v>
      </c>
      <c r="BA4" s="7" t="s">
        <v>5196</v>
      </c>
      <c r="BB4" s="7" t="s">
        <v>5198</v>
      </c>
      <c r="BC4" t="s">
        <v>10335</v>
      </c>
      <c r="BD4" s="18"/>
      <c r="BE4" t="s">
        <v>3554</v>
      </c>
      <c r="BF4">
        <v>16</v>
      </c>
      <c r="BG4">
        <v>0.3</v>
      </c>
      <c r="BH4" s="6" t="s">
        <v>111</v>
      </c>
      <c r="BI4" s="6" t="s">
        <v>112</v>
      </c>
      <c r="BJ4" s="7"/>
    </row>
    <row r="5" spans="1:69">
      <c r="A5">
        <v>0.37</v>
      </c>
      <c r="B5">
        <v>0</v>
      </c>
      <c r="C5">
        <v>-66.962060817287806</v>
      </c>
      <c r="D5" t="s">
        <v>10</v>
      </c>
      <c r="E5" t="s">
        <v>3570</v>
      </c>
      <c r="F5" s="7" t="s">
        <v>5195</v>
      </c>
      <c r="G5" s="7" t="s">
        <v>5198</v>
      </c>
      <c r="H5" t="s">
        <v>10120</v>
      </c>
      <c r="I5" s="159" t="s">
        <v>5048</v>
      </c>
      <c r="J5" t="s">
        <v>3554</v>
      </c>
      <c r="K5">
        <v>6</v>
      </c>
      <c r="L5">
        <v>0.37</v>
      </c>
      <c r="M5" s="6" t="s">
        <v>1322</v>
      </c>
      <c r="N5" s="6" t="s">
        <v>1323</v>
      </c>
      <c r="O5" s="154"/>
      <c r="P5" s="154"/>
      <c r="Q5" s="158" t="s">
        <v>4568</v>
      </c>
      <c r="R5" s="153" t="s">
        <v>4448</v>
      </c>
      <c r="S5" s="153" t="s">
        <v>4448</v>
      </c>
      <c r="T5" s="153" t="s">
        <v>4448</v>
      </c>
      <c r="U5" s="153" t="s">
        <v>4448</v>
      </c>
      <c r="V5" s="153"/>
      <c r="X5" s="6" t="s">
        <v>760</v>
      </c>
      <c r="Y5">
        <v>0</v>
      </c>
      <c r="Z5">
        <v>-495.20741384623699</v>
      </c>
      <c r="AA5" t="s">
        <v>14</v>
      </c>
      <c r="AB5" t="s">
        <v>3575</v>
      </c>
      <c r="AC5" s="7" t="s">
        <v>5196</v>
      </c>
      <c r="AD5" s="7" t="s">
        <v>5198</v>
      </c>
      <c r="AE5" t="s">
        <v>10120</v>
      </c>
      <c r="AF5" s="159"/>
      <c r="AG5" t="s">
        <v>3554</v>
      </c>
      <c r="AH5">
        <v>16</v>
      </c>
      <c r="AI5" s="6" t="s">
        <v>760</v>
      </c>
      <c r="AJ5" s="6" t="s">
        <v>762</v>
      </c>
      <c r="AK5" s="6" t="s">
        <v>763</v>
      </c>
      <c r="AL5" s="159"/>
      <c r="AM5" s="154"/>
      <c r="AN5" s="159"/>
      <c r="AO5" s="154"/>
      <c r="AP5" s="154"/>
      <c r="AQ5" s="154"/>
      <c r="AR5" s="154"/>
      <c r="AS5" s="154"/>
      <c r="AV5">
        <f>1-0.28</f>
        <v>0.72</v>
      </c>
      <c r="AW5">
        <v>0</v>
      </c>
      <c r="AX5">
        <v>-55.748384181380999</v>
      </c>
      <c r="AY5" t="s">
        <v>13</v>
      </c>
      <c r="AZ5" t="s">
        <v>3567</v>
      </c>
      <c r="BA5" s="7" t="s">
        <v>5198</v>
      </c>
      <c r="BB5" s="7" t="s">
        <v>5196</v>
      </c>
      <c r="BC5" t="s">
        <v>10336</v>
      </c>
      <c r="BD5" s="18" t="s">
        <v>10354</v>
      </c>
      <c r="BE5" t="s">
        <v>3554</v>
      </c>
      <c r="BF5">
        <v>5</v>
      </c>
      <c r="BG5">
        <v>0.28000000000000003</v>
      </c>
      <c r="BH5">
        <v>6.4574284775827495E-2</v>
      </c>
      <c r="BI5" s="6" t="s">
        <v>181</v>
      </c>
      <c r="BJ5" s="7" t="s">
        <v>4424</v>
      </c>
    </row>
    <row r="6" spans="1:69">
      <c r="A6">
        <v>0.53</v>
      </c>
      <c r="B6">
        <v>0</v>
      </c>
      <c r="C6">
        <v>-535.64320507955904</v>
      </c>
      <c r="D6" t="s">
        <v>14</v>
      </c>
      <c r="E6" t="s">
        <v>3570</v>
      </c>
      <c r="F6" s="7" t="s">
        <v>5195</v>
      </c>
      <c r="G6" s="7" t="s">
        <v>5198</v>
      </c>
      <c r="H6" t="s">
        <v>10120</v>
      </c>
      <c r="I6" s="159"/>
      <c r="J6" t="s">
        <v>3554</v>
      </c>
      <c r="K6">
        <v>16</v>
      </c>
      <c r="L6">
        <v>0.53</v>
      </c>
      <c r="M6" s="6" t="s">
        <v>202</v>
      </c>
      <c r="N6" s="6" t="s">
        <v>203</v>
      </c>
      <c r="O6" s="154"/>
      <c r="P6" s="154"/>
      <c r="Q6" s="159"/>
      <c r="R6" s="154"/>
      <c r="S6" s="154"/>
      <c r="T6" s="154"/>
      <c r="U6" s="154"/>
      <c r="V6" s="154"/>
      <c r="AV6">
        <f>1-0.23</f>
        <v>0.77</v>
      </c>
      <c r="AW6">
        <v>0</v>
      </c>
      <c r="AX6">
        <v>-569.92281375897801</v>
      </c>
      <c r="AY6" t="s">
        <v>14</v>
      </c>
      <c r="AZ6" t="s">
        <v>3567</v>
      </c>
      <c r="BA6" s="7" t="s">
        <v>5198</v>
      </c>
      <c r="BB6" s="7" t="s">
        <v>5196</v>
      </c>
      <c r="BC6" t="s">
        <v>10336</v>
      </c>
      <c r="BD6" s="18" t="s">
        <v>10354</v>
      </c>
      <c r="BE6" t="s">
        <v>3554</v>
      </c>
      <c r="BF6">
        <v>16</v>
      </c>
      <c r="BG6">
        <v>0.23</v>
      </c>
      <c r="BH6">
        <v>8.9866955870574194E-2</v>
      </c>
      <c r="BI6" s="6" t="s">
        <v>402</v>
      </c>
      <c r="BJ6" s="7"/>
    </row>
    <row r="7" spans="1:69">
      <c r="A7">
        <v>0.4</v>
      </c>
      <c r="B7">
        <v>0</v>
      </c>
      <c r="C7">
        <v>-154.99963325100001</v>
      </c>
      <c r="D7" t="s">
        <v>10</v>
      </c>
      <c r="E7" t="s">
        <v>3573</v>
      </c>
      <c r="F7" s="7" t="s">
        <v>5196</v>
      </c>
      <c r="G7" s="7" t="s">
        <v>5198</v>
      </c>
      <c r="H7" t="s">
        <v>10120</v>
      </c>
      <c r="I7" s="159" t="s">
        <v>5049</v>
      </c>
      <c r="J7" t="s">
        <v>3554</v>
      </c>
      <c r="K7">
        <v>6</v>
      </c>
      <c r="L7">
        <v>0.4</v>
      </c>
      <c r="M7" s="6" t="s">
        <v>955</v>
      </c>
      <c r="N7">
        <v>0.74758462010154603</v>
      </c>
      <c r="O7" s="154"/>
      <c r="P7" s="154"/>
      <c r="Q7" s="158" t="s">
        <v>4568</v>
      </c>
      <c r="R7" s="153" t="s">
        <v>4448</v>
      </c>
      <c r="S7" s="153" t="s">
        <v>4448</v>
      </c>
      <c r="T7" s="153" t="s">
        <v>4448</v>
      </c>
      <c r="U7" s="153" t="s">
        <v>4448</v>
      </c>
      <c r="V7" s="153"/>
      <c r="AV7">
        <v>0.43</v>
      </c>
      <c r="AW7">
        <v>0</v>
      </c>
      <c r="AX7">
        <v>-84.988062366783694</v>
      </c>
      <c r="AY7" t="s">
        <v>10</v>
      </c>
      <c r="AZ7" t="s">
        <v>3589</v>
      </c>
      <c r="BA7" s="7" t="s">
        <v>5195</v>
      </c>
      <c r="BB7" s="7" t="s">
        <v>5197</v>
      </c>
      <c r="BC7" t="s">
        <v>10337</v>
      </c>
      <c r="BD7" s="18"/>
      <c r="BE7" t="s">
        <v>3554</v>
      </c>
      <c r="BF7">
        <v>5</v>
      </c>
      <c r="BG7">
        <v>0.43</v>
      </c>
      <c r="BH7" s="6" t="s">
        <v>810</v>
      </c>
      <c r="BI7" s="6" t="s">
        <v>811</v>
      </c>
      <c r="BJ7" s="7" t="s">
        <v>4424</v>
      </c>
    </row>
    <row r="8" spans="1:69">
      <c r="A8">
        <v>0.76</v>
      </c>
      <c r="B8">
        <v>0</v>
      </c>
      <c r="C8">
        <v>-550.05893500609204</v>
      </c>
      <c r="D8" t="s">
        <v>14</v>
      </c>
      <c r="E8" t="s">
        <v>3573</v>
      </c>
      <c r="F8" s="7" t="s">
        <v>5196</v>
      </c>
      <c r="G8" s="7" t="s">
        <v>5198</v>
      </c>
      <c r="H8" t="s">
        <v>10120</v>
      </c>
      <c r="I8" s="159"/>
      <c r="J8" t="s">
        <v>3554</v>
      </c>
      <c r="K8">
        <v>16</v>
      </c>
      <c r="L8">
        <v>0.76</v>
      </c>
      <c r="M8" s="6" t="s">
        <v>544</v>
      </c>
      <c r="N8" s="6" t="s">
        <v>545</v>
      </c>
      <c r="O8" s="154"/>
      <c r="P8" s="154"/>
      <c r="Q8" s="159"/>
      <c r="R8" s="154"/>
      <c r="S8" s="154"/>
      <c r="T8" s="154"/>
      <c r="U8" s="154"/>
      <c r="V8" s="154"/>
      <c r="AV8">
        <v>0.45</v>
      </c>
      <c r="AW8">
        <v>0</v>
      </c>
      <c r="AX8">
        <v>-45.955749705501901</v>
      </c>
      <c r="AY8" t="s">
        <v>13</v>
      </c>
      <c r="AZ8" t="s">
        <v>3589</v>
      </c>
      <c r="BA8" s="7" t="s">
        <v>5195</v>
      </c>
      <c r="BB8" s="7" t="s">
        <v>5197</v>
      </c>
      <c r="BC8" t="s">
        <v>10337</v>
      </c>
      <c r="BE8" t="s">
        <v>3554</v>
      </c>
      <c r="BF8">
        <v>5</v>
      </c>
      <c r="BG8">
        <v>0.45</v>
      </c>
      <c r="BH8" s="6" t="s">
        <v>911</v>
      </c>
      <c r="BI8" s="6" t="s">
        <v>912</v>
      </c>
      <c r="BJ8" s="7"/>
    </row>
    <row r="9" spans="1:69">
      <c r="A9" s="9">
        <v>0</v>
      </c>
      <c r="B9" s="9">
        <v>0</v>
      </c>
      <c r="C9" s="9">
        <v>-4.8214204176423099</v>
      </c>
      <c r="D9" s="9" t="s">
        <v>10</v>
      </c>
      <c r="E9" s="9" t="s">
        <v>3582</v>
      </c>
      <c r="F9" s="72" t="s">
        <v>5195</v>
      </c>
      <c r="G9" s="72" t="s">
        <v>5197</v>
      </c>
      <c r="H9" s="9" t="s">
        <v>10334</v>
      </c>
      <c r="I9" s="168" t="s">
        <v>5050</v>
      </c>
      <c r="J9" s="9" t="s">
        <v>3554</v>
      </c>
      <c r="K9" s="9">
        <v>5</v>
      </c>
      <c r="L9" s="9">
        <v>0</v>
      </c>
      <c r="M9" s="10" t="s">
        <v>126</v>
      </c>
      <c r="N9" s="10" t="s">
        <v>127</v>
      </c>
      <c r="O9" s="154"/>
      <c r="P9" s="154"/>
      <c r="Q9" s="159" t="s">
        <v>4552</v>
      </c>
      <c r="R9" s="153" t="s">
        <v>4448</v>
      </c>
      <c r="S9" s="153" t="s">
        <v>4448</v>
      </c>
      <c r="T9" s="153" t="s">
        <v>4448</v>
      </c>
      <c r="U9" s="153" t="s">
        <v>4448</v>
      </c>
      <c r="V9" s="153"/>
      <c r="AV9">
        <v>0.46</v>
      </c>
      <c r="AW9">
        <v>0</v>
      </c>
      <c r="AX9">
        <v>-636.25774704178298</v>
      </c>
      <c r="AY9" t="s">
        <v>14</v>
      </c>
      <c r="AZ9" t="s">
        <v>3589</v>
      </c>
      <c r="BA9" s="7" t="s">
        <v>5195</v>
      </c>
      <c r="BB9" s="7" t="s">
        <v>5197</v>
      </c>
      <c r="BC9" t="s">
        <v>10337</v>
      </c>
      <c r="BE9" t="s">
        <v>3554</v>
      </c>
      <c r="BF9">
        <v>16</v>
      </c>
      <c r="BG9">
        <v>0.46</v>
      </c>
      <c r="BH9" s="6" t="s">
        <v>396</v>
      </c>
      <c r="BI9" s="6" t="s">
        <v>397</v>
      </c>
      <c r="BJ9" s="7"/>
    </row>
    <row r="10" spans="1:69">
      <c r="A10" s="10" t="s">
        <v>488</v>
      </c>
      <c r="B10" s="9">
        <v>0</v>
      </c>
      <c r="C10" s="9">
        <v>-646.88005427740302</v>
      </c>
      <c r="D10" s="9" t="s">
        <v>14</v>
      </c>
      <c r="E10" s="9" t="s">
        <v>3582</v>
      </c>
      <c r="F10" s="72" t="s">
        <v>5195</v>
      </c>
      <c r="G10" s="72" t="s">
        <v>5197</v>
      </c>
      <c r="H10" s="9" t="s">
        <v>10334</v>
      </c>
      <c r="I10" s="202"/>
      <c r="J10" s="9" t="s">
        <v>3554</v>
      </c>
      <c r="K10" s="9">
        <v>16</v>
      </c>
      <c r="L10" s="10" t="s">
        <v>488</v>
      </c>
      <c r="M10" s="9">
        <v>0.58890888943173203</v>
      </c>
      <c r="N10" s="10" t="s">
        <v>490</v>
      </c>
      <c r="O10" s="154"/>
      <c r="P10" s="154"/>
      <c r="Q10" s="159"/>
      <c r="R10" s="154"/>
      <c r="S10" s="154"/>
      <c r="T10" s="154"/>
      <c r="U10" s="154"/>
      <c r="V10" s="154"/>
    </row>
    <row r="11" spans="1:69">
      <c r="A11" s="8"/>
      <c r="B11" s="8"/>
      <c r="C11" s="8"/>
      <c r="D11" s="8"/>
      <c r="E11" s="8"/>
      <c r="F11" s="70"/>
      <c r="G11" s="70"/>
      <c r="H11" s="8"/>
      <c r="I11" s="5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25" spans="13:14">
      <c r="M25" s="6"/>
      <c r="N25" s="6"/>
    </row>
    <row r="26" spans="13:14">
      <c r="M26" s="6"/>
    </row>
    <row r="27" spans="13:14">
      <c r="M27" s="6"/>
      <c r="N27" s="6"/>
    </row>
    <row r="28" spans="13:14">
      <c r="N28" s="6"/>
    </row>
    <row r="36" spans="13:14">
      <c r="M36" s="6"/>
      <c r="N36" s="6"/>
    </row>
    <row r="37" spans="13:14">
      <c r="N37" s="6"/>
    </row>
    <row r="38" spans="13:14">
      <c r="M38" s="6"/>
    </row>
    <row r="41" spans="13:14">
      <c r="M41" s="6"/>
      <c r="N41" s="6"/>
    </row>
    <row r="50" spans="13:14">
      <c r="N50" s="6"/>
    </row>
    <row r="53" spans="13:14" ht="17" customHeight="1"/>
    <row r="54" spans="13:14">
      <c r="N54" s="6"/>
    </row>
    <row r="55" spans="13:14">
      <c r="N55" s="6"/>
    </row>
    <row r="56" spans="13:14">
      <c r="M56" s="6"/>
      <c r="N56" s="6"/>
    </row>
    <row r="57" spans="13:14">
      <c r="N57" s="6"/>
    </row>
    <row r="60" spans="13:14">
      <c r="M60" s="6"/>
    </row>
    <row r="61" spans="13:14">
      <c r="N61" s="6"/>
    </row>
    <row r="62" spans="13:14">
      <c r="N62" s="6"/>
    </row>
    <row r="63" spans="13:14">
      <c r="M63" s="6"/>
      <c r="N63" s="6"/>
    </row>
    <row r="64" spans="13:14">
      <c r="M64" s="6"/>
    </row>
    <row r="65" spans="13:14">
      <c r="N65" s="6"/>
    </row>
    <row r="69" spans="13:14">
      <c r="N69" s="6"/>
    </row>
    <row r="70" spans="13:14">
      <c r="M70" s="6"/>
      <c r="N70" s="6"/>
    </row>
  </sheetData>
  <mergeCells count="42">
    <mergeCell ref="A1:V1"/>
    <mergeCell ref="X1:AS1"/>
    <mergeCell ref="I3:I4"/>
    <mergeCell ref="I5:I6"/>
    <mergeCell ref="I7:I8"/>
    <mergeCell ref="AS3:AS5"/>
    <mergeCell ref="AM3:AM5"/>
    <mergeCell ref="AN3:AN5"/>
    <mergeCell ref="AO3:AO5"/>
    <mergeCell ref="AP3:AP5"/>
    <mergeCell ref="AQ3:AQ5"/>
    <mergeCell ref="AR3:AR5"/>
    <mergeCell ref="AF3:AF5"/>
    <mergeCell ref="I9:I10"/>
    <mergeCell ref="V3:V4"/>
    <mergeCell ref="R5:R6"/>
    <mergeCell ref="S5:S6"/>
    <mergeCell ref="T5:T6"/>
    <mergeCell ref="U5:U6"/>
    <mergeCell ref="V5:V6"/>
    <mergeCell ref="U3:U4"/>
    <mergeCell ref="V7:V8"/>
    <mergeCell ref="R9:R10"/>
    <mergeCell ref="S9:S10"/>
    <mergeCell ref="T9:T10"/>
    <mergeCell ref="U9:U10"/>
    <mergeCell ref="AU1:BJ1"/>
    <mergeCell ref="AL3:AL5"/>
    <mergeCell ref="O3:O10"/>
    <mergeCell ref="P3:P10"/>
    <mergeCell ref="Q9:Q10"/>
    <mergeCell ref="Q3:Q4"/>
    <mergeCell ref="Q5:Q6"/>
    <mergeCell ref="Q7:Q8"/>
    <mergeCell ref="R3:R4"/>
    <mergeCell ref="S3:S4"/>
    <mergeCell ref="T3:T4"/>
    <mergeCell ref="R7:R8"/>
    <mergeCell ref="S7:S8"/>
    <mergeCell ref="T7:T8"/>
    <mergeCell ref="V9:V10"/>
    <mergeCell ref="U7:U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C215-AFA8-264B-B980-CBA76365AED7}">
  <dimension ref="A1:BQ88"/>
  <sheetViews>
    <sheetView topLeftCell="W1" zoomScale="58" workbookViewId="0">
      <selection activeCell="E3" sqref="E3"/>
    </sheetView>
  </sheetViews>
  <sheetFormatPr baseColWidth="10" defaultColWidth="10.83203125" defaultRowHeight="16"/>
  <cols>
    <col min="6" max="7" width="10.83203125" style="7"/>
    <col min="8" max="8" width="17.6640625" bestFit="1" customWidth="1"/>
    <col min="9" max="9" width="17.6640625" customWidth="1"/>
    <col min="10" max="10" width="14.1640625" style="15" customWidth="1"/>
    <col min="15" max="15" width="19.83203125" bestFit="1" customWidth="1"/>
    <col min="16" max="16" width="14.33203125" bestFit="1" customWidth="1"/>
    <col min="18" max="18" width="15.6640625" customWidth="1"/>
    <col min="19" max="19" width="13.33203125" bestFit="1" customWidth="1"/>
    <col min="20" max="20" width="14.1640625" bestFit="1" customWidth="1"/>
    <col min="21" max="21" width="13.33203125" customWidth="1"/>
    <col min="22" max="22" width="13.83203125" customWidth="1"/>
    <col min="23" max="23" width="22.6640625" customWidth="1"/>
    <col min="29" max="29" width="12" bestFit="1" customWidth="1"/>
    <col min="30" max="31" width="10.83203125" style="7"/>
    <col min="32" max="32" width="16.1640625" bestFit="1" customWidth="1"/>
    <col min="33" max="33" width="24.5" style="15" customWidth="1"/>
    <col min="41" max="41" width="17" bestFit="1" customWidth="1"/>
    <col min="42" max="42" width="13.33203125" bestFit="1" customWidth="1"/>
    <col min="43" max="43" width="14.1640625" bestFit="1" customWidth="1"/>
    <col min="44" max="44" width="13.33203125" bestFit="1" customWidth="1"/>
    <col min="45" max="45" width="14.1640625" bestFit="1" customWidth="1"/>
    <col min="46" max="46" width="23" bestFit="1" customWidth="1"/>
    <col min="54" max="55" width="10.83203125" style="7"/>
    <col min="56" max="56" width="18" bestFit="1" customWidth="1"/>
  </cols>
  <sheetData>
    <row r="1" spans="1:69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W1" s="214" t="s">
        <v>91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</row>
    <row r="2" spans="1:69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71" t="s">
        <v>9950</v>
      </c>
      <c r="I2" s="22" t="s">
        <v>10356</v>
      </c>
      <c r="J2" s="22" t="s">
        <v>4913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10357</v>
      </c>
      <c r="AF2" s="71" t="s">
        <v>9950</v>
      </c>
      <c r="AG2" s="22" t="s">
        <v>4570</v>
      </c>
      <c r="AH2" s="22" t="s">
        <v>5</v>
      </c>
      <c r="AI2" s="22" t="s">
        <v>6</v>
      </c>
      <c r="AJ2" s="22" t="s">
        <v>7</v>
      </c>
      <c r="AK2" s="22" t="s">
        <v>8</v>
      </c>
      <c r="AL2" s="22" t="s">
        <v>9</v>
      </c>
      <c r="AM2" s="22" t="s">
        <v>81</v>
      </c>
      <c r="AN2" s="22" t="s">
        <v>82</v>
      </c>
      <c r="AO2" s="20" t="s">
        <v>92</v>
      </c>
      <c r="AP2" s="20" t="s">
        <v>4435</v>
      </c>
      <c r="AQ2" s="20" t="s">
        <v>4437</v>
      </c>
      <c r="AR2" s="20" t="s">
        <v>4436</v>
      </c>
      <c r="AS2" s="20" t="s">
        <v>4438</v>
      </c>
      <c r="AT2" s="20" t="s">
        <v>93</v>
      </c>
      <c r="AW2" s="22" t="s">
        <v>0</v>
      </c>
      <c r="AX2" s="22" t="s">
        <v>1</v>
      </c>
      <c r="AY2" s="22" t="s">
        <v>2</v>
      </c>
      <c r="AZ2" s="22" t="s">
        <v>3</v>
      </c>
      <c r="BA2" s="22" t="s">
        <v>4</v>
      </c>
      <c r="BB2" s="71" t="s">
        <v>10110</v>
      </c>
      <c r="BC2" s="71" t="s">
        <v>10357</v>
      </c>
      <c r="BD2" s="71" t="s">
        <v>9950</v>
      </c>
      <c r="BE2" s="22" t="s">
        <v>5</v>
      </c>
      <c r="BF2" s="22" t="s">
        <v>6</v>
      </c>
      <c r="BG2" s="22" t="s">
        <v>7</v>
      </c>
      <c r="BH2" s="22" t="s">
        <v>8</v>
      </c>
      <c r="BI2" s="22" t="s">
        <v>9</v>
      </c>
      <c r="BJ2" s="22" t="s">
        <v>81</v>
      </c>
      <c r="BK2" s="22" t="s">
        <v>82</v>
      </c>
      <c r="BL2" s="20" t="s">
        <v>92</v>
      </c>
      <c r="BM2" s="20" t="s">
        <v>4435</v>
      </c>
      <c r="BN2" s="20" t="s">
        <v>4437</v>
      </c>
      <c r="BO2" s="20" t="s">
        <v>4436</v>
      </c>
      <c r="BP2" s="20" t="s">
        <v>4438</v>
      </c>
      <c r="BQ2" s="20" t="s">
        <v>93</v>
      </c>
    </row>
    <row r="3" spans="1:69">
      <c r="A3">
        <f>1-0.42</f>
        <v>0.58000000000000007</v>
      </c>
      <c r="B3">
        <v>0</v>
      </c>
      <c r="C3">
        <v>-75.662256611926196</v>
      </c>
      <c r="D3" t="s">
        <v>10</v>
      </c>
      <c r="E3" t="s">
        <v>101</v>
      </c>
      <c r="F3" s="7" t="s">
        <v>5197</v>
      </c>
      <c r="G3" s="7" t="s">
        <v>5195</v>
      </c>
      <c r="H3" t="s">
        <v>10289</v>
      </c>
      <c r="I3" s="18" t="s">
        <v>10354</v>
      </c>
      <c r="J3" s="158" t="s">
        <v>5051</v>
      </c>
      <c r="K3" t="s">
        <v>102</v>
      </c>
      <c r="L3">
        <v>6</v>
      </c>
      <c r="M3">
        <v>0.42</v>
      </c>
      <c r="N3" s="6" t="s">
        <v>103</v>
      </c>
      <c r="O3">
        <v>0.76116309458417297</v>
      </c>
      <c r="P3" s="153" t="s">
        <v>4421</v>
      </c>
      <c r="Q3" s="153">
        <v>3</v>
      </c>
      <c r="R3" s="158" t="s">
        <v>4568</v>
      </c>
      <c r="S3" s="158" t="s">
        <v>4448</v>
      </c>
      <c r="T3" s="158" t="s">
        <v>4448</v>
      </c>
      <c r="U3" s="158" t="s">
        <v>4448</v>
      </c>
      <c r="V3" s="158" t="s">
        <v>4448</v>
      </c>
      <c r="W3" s="158"/>
      <c r="Y3">
        <v>0.96</v>
      </c>
      <c r="Z3">
        <v>0</v>
      </c>
      <c r="AA3">
        <v>-24.036171251971201</v>
      </c>
      <c r="AB3" t="s">
        <v>13</v>
      </c>
      <c r="AC3" t="s">
        <v>128</v>
      </c>
      <c r="AD3" s="7" t="s">
        <v>5197</v>
      </c>
      <c r="AE3" s="7" t="s">
        <v>5198</v>
      </c>
      <c r="AF3" s="234" t="s">
        <v>10291</v>
      </c>
      <c r="AG3" s="158" t="s">
        <v>5062</v>
      </c>
      <c r="AH3" t="s">
        <v>102</v>
      </c>
      <c r="AI3">
        <v>5</v>
      </c>
      <c r="AJ3">
        <v>0.96</v>
      </c>
      <c r="AK3" s="6" t="s">
        <v>129</v>
      </c>
      <c r="AL3" s="6" t="s">
        <v>130</v>
      </c>
      <c r="AM3" s="174" t="s">
        <v>4422</v>
      </c>
      <c r="AN3" s="176">
        <v>1</v>
      </c>
      <c r="AO3" s="186" t="s">
        <v>4568</v>
      </c>
      <c r="AP3" s="153" t="s">
        <v>4448</v>
      </c>
      <c r="AQ3" s="153" t="s">
        <v>4448</v>
      </c>
      <c r="AR3" s="153" t="s">
        <v>4448</v>
      </c>
      <c r="AS3" s="153" t="s">
        <v>4458</v>
      </c>
      <c r="AT3" s="153"/>
      <c r="AW3">
        <v>0.28000000000000003</v>
      </c>
      <c r="AX3">
        <v>0</v>
      </c>
      <c r="AY3">
        <v>-80.245601000022305</v>
      </c>
      <c r="AZ3" t="s">
        <v>13</v>
      </c>
      <c r="BA3" t="s">
        <v>180</v>
      </c>
      <c r="BB3" s="7" t="s">
        <v>5195</v>
      </c>
      <c r="BC3" s="7" t="s">
        <v>5197</v>
      </c>
      <c r="BD3" s="81" t="s">
        <v>9967</v>
      </c>
      <c r="BE3" t="s">
        <v>102</v>
      </c>
      <c r="BF3">
        <v>5</v>
      </c>
      <c r="BG3">
        <v>0.28000000000000003</v>
      </c>
      <c r="BH3">
        <v>6.4574284775827495E-2</v>
      </c>
      <c r="BI3" s="6" t="s">
        <v>181</v>
      </c>
      <c r="BJ3" s="174" t="s">
        <v>4424</v>
      </c>
      <c r="BK3" s="54"/>
    </row>
    <row r="4" spans="1:69">
      <c r="A4">
        <f>1-0.59</f>
        <v>0.41000000000000003</v>
      </c>
      <c r="B4">
        <v>0</v>
      </c>
      <c r="C4">
        <v>-41.407304737129202</v>
      </c>
      <c r="D4" t="s">
        <v>13</v>
      </c>
      <c r="E4" t="s">
        <v>101</v>
      </c>
      <c r="F4" s="7" t="s">
        <v>5197</v>
      </c>
      <c r="G4" s="7" t="s">
        <v>5195</v>
      </c>
      <c r="H4" t="s">
        <v>10289</v>
      </c>
      <c r="I4" s="18" t="s">
        <v>10354</v>
      </c>
      <c r="J4" s="159"/>
      <c r="K4" t="s">
        <v>102</v>
      </c>
      <c r="L4">
        <v>5</v>
      </c>
      <c r="M4">
        <v>0.59</v>
      </c>
      <c r="N4" s="6" t="s">
        <v>104</v>
      </c>
      <c r="O4" s="6" t="s">
        <v>105</v>
      </c>
      <c r="P4" s="154"/>
      <c r="Q4" s="154"/>
      <c r="R4" s="159"/>
      <c r="S4" s="159"/>
      <c r="T4" s="159"/>
      <c r="U4" s="159"/>
      <c r="V4" s="159"/>
      <c r="W4" s="159"/>
      <c r="Y4">
        <v>0.55000000000000004</v>
      </c>
      <c r="Z4">
        <v>0</v>
      </c>
      <c r="AA4">
        <v>-672.58261428368701</v>
      </c>
      <c r="AB4" t="s">
        <v>14</v>
      </c>
      <c r="AC4" t="s">
        <v>128</v>
      </c>
      <c r="AF4" s="235"/>
      <c r="AG4" s="205"/>
      <c r="AH4" t="s">
        <v>102</v>
      </c>
      <c r="AI4">
        <v>16</v>
      </c>
      <c r="AJ4">
        <v>0.55000000000000004</v>
      </c>
      <c r="AK4" s="6" t="s">
        <v>131</v>
      </c>
      <c r="AL4" s="6" t="s">
        <v>132</v>
      </c>
      <c r="AM4" s="174"/>
      <c r="AN4" s="212"/>
      <c r="AO4" s="159"/>
      <c r="AP4" s="154"/>
      <c r="AQ4" s="154"/>
      <c r="AR4" s="154"/>
      <c r="AS4" s="154"/>
      <c r="AT4" s="154"/>
      <c r="AW4">
        <v>0.32</v>
      </c>
      <c r="AX4">
        <v>0</v>
      </c>
      <c r="AY4">
        <v>-743.74936301829302</v>
      </c>
      <c r="AZ4" t="s">
        <v>14</v>
      </c>
      <c r="BA4" t="s">
        <v>180</v>
      </c>
      <c r="BE4" t="s">
        <v>102</v>
      </c>
      <c r="BF4">
        <v>16</v>
      </c>
      <c r="BG4">
        <v>0.32</v>
      </c>
      <c r="BH4" s="6" t="s">
        <v>182</v>
      </c>
      <c r="BI4" s="6" t="s">
        <v>183</v>
      </c>
      <c r="BJ4" s="174"/>
    </row>
    <row r="5" spans="1:69">
      <c r="A5">
        <f>1-0.68</f>
        <v>0.31999999999999995</v>
      </c>
      <c r="B5">
        <v>0</v>
      </c>
      <c r="C5">
        <v>-532.37195644330802</v>
      </c>
      <c r="D5" t="s">
        <v>14</v>
      </c>
      <c r="E5" t="s">
        <v>101</v>
      </c>
      <c r="F5" s="7" t="s">
        <v>5197</v>
      </c>
      <c r="G5" s="7" t="s">
        <v>5195</v>
      </c>
      <c r="H5" t="s">
        <v>10289</v>
      </c>
      <c r="J5" s="159"/>
      <c r="K5" t="s">
        <v>102</v>
      </c>
      <c r="L5">
        <v>16</v>
      </c>
      <c r="M5">
        <v>0.68</v>
      </c>
      <c r="N5" s="6" t="s">
        <v>106</v>
      </c>
      <c r="O5" s="6" t="s">
        <v>107</v>
      </c>
      <c r="P5" s="154"/>
      <c r="Q5" s="154"/>
      <c r="R5" s="159"/>
      <c r="S5" s="159"/>
      <c r="T5" s="159"/>
      <c r="U5" s="159"/>
      <c r="V5" s="159"/>
      <c r="W5" s="159"/>
      <c r="Y5" s="8"/>
      <c r="Z5" s="8"/>
      <c r="AA5" s="8"/>
      <c r="AB5" s="8"/>
      <c r="AC5" s="8"/>
      <c r="AD5" s="70"/>
      <c r="AE5" s="70"/>
      <c r="AF5" s="8"/>
      <c r="AG5" s="5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W5">
        <v>0.06</v>
      </c>
      <c r="AX5">
        <v>0</v>
      </c>
      <c r="AY5">
        <v>-52.1211652135338</v>
      </c>
      <c r="AZ5" t="s">
        <v>10</v>
      </c>
      <c r="BA5" t="s">
        <v>211</v>
      </c>
      <c r="BB5" s="7" t="s">
        <v>5197</v>
      </c>
      <c r="BC5" s="7" t="s">
        <v>5195</v>
      </c>
      <c r="BD5" s="81" t="s">
        <v>9967</v>
      </c>
      <c r="BE5" t="s">
        <v>212</v>
      </c>
      <c r="BF5">
        <v>6</v>
      </c>
      <c r="BG5">
        <v>0.06</v>
      </c>
      <c r="BH5">
        <v>4.78472059018753E-3</v>
      </c>
      <c r="BI5" s="6" t="s">
        <v>213</v>
      </c>
      <c r="BJ5" s="174" t="s">
        <v>4424</v>
      </c>
    </row>
    <row r="6" spans="1:69" ht="16" customHeight="1">
      <c r="A6">
        <v>0</v>
      </c>
      <c r="B6">
        <v>0</v>
      </c>
      <c r="C6">
        <v>-28.862009455498001</v>
      </c>
      <c r="D6" t="s">
        <v>10</v>
      </c>
      <c r="E6" t="s">
        <v>108</v>
      </c>
      <c r="F6" s="7" t="s">
        <v>5196</v>
      </c>
      <c r="G6" s="7" t="s">
        <v>5197</v>
      </c>
      <c r="H6" t="s">
        <v>10290</v>
      </c>
      <c r="J6" s="159" t="s">
        <v>5052</v>
      </c>
      <c r="K6" t="s">
        <v>102</v>
      </c>
      <c r="L6">
        <v>6</v>
      </c>
      <c r="M6">
        <v>0</v>
      </c>
      <c r="N6">
        <v>0</v>
      </c>
      <c r="O6" s="6" t="s">
        <v>109</v>
      </c>
      <c r="P6" s="154"/>
      <c r="Q6" s="154"/>
      <c r="R6" s="158" t="s">
        <v>4568</v>
      </c>
      <c r="S6" s="158" t="s">
        <v>4448</v>
      </c>
      <c r="T6" s="158" t="s">
        <v>4448</v>
      </c>
      <c r="U6" s="158" t="s">
        <v>4448</v>
      </c>
      <c r="V6" s="158" t="s">
        <v>4448</v>
      </c>
      <c r="W6" s="158"/>
      <c r="Y6">
        <v>0.09</v>
      </c>
      <c r="Z6">
        <v>0</v>
      </c>
      <c r="AA6">
        <v>-87.635342894091394</v>
      </c>
      <c r="AB6" t="s">
        <v>10</v>
      </c>
      <c r="AC6" t="s">
        <v>124</v>
      </c>
      <c r="AD6" s="7" t="s">
        <v>5197</v>
      </c>
      <c r="AE6" s="7" t="s">
        <v>5195</v>
      </c>
      <c r="AF6" s="81" t="s">
        <v>10291</v>
      </c>
      <c r="AG6" s="186" t="s">
        <v>5063</v>
      </c>
      <c r="AH6" t="s">
        <v>102</v>
      </c>
      <c r="AI6">
        <v>5</v>
      </c>
      <c r="AJ6">
        <v>0.09</v>
      </c>
      <c r="AK6">
        <v>8.6822393793578E-3</v>
      </c>
      <c r="AL6" s="6" t="s">
        <v>125</v>
      </c>
      <c r="AM6" s="186" t="s">
        <v>4428</v>
      </c>
      <c r="AN6" s="184">
        <v>3</v>
      </c>
      <c r="AO6" s="158" t="s">
        <v>4568</v>
      </c>
      <c r="AP6" s="184" t="s">
        <v>4448</v>
      </c>
      <c r="AQ6" s="184" t="s">
        <v>4448</v>
      </c>
      <c r="AR6" s="184" t="s">
        <v>4448</v>
      </c>
      <c r="AS6" s="184" t="s">
        <v>4448</v>
      </c>
      <c r="AT6" s="184"/>
      <c r="AW6">
        <v>0</v>
      </c>
      <c r="AX6">
        <v>0</v>
      </c>
      <c r="AY6">
        <v>-24.533751997683598</v>
      </c>
      <c r="AZ6" t="s">
        <v>13</v>
      </c>
      <c r="BA6" t="s">
        <v>211</v>
      </c>
      <c r="BE6" t="s">
        <v>212</v>
      </c>
      <c r="BF6">
        <v>7</v>
      </c>
      <c r="BG6">
        <v>0</v>
      </c>
      <c r="BH6">
        <v>0</v>
      </c>
      <c r="BI6" s="6" t="s">
        <v>214</v>
      </c>
      <c r="BJ6" s="174"/>
    </row>
    <row r="7" spans="1:69">
      <c r="A7">
        <v>0.15</v>
      </c>
      <c r="B7">
        <v>0</v>
      </c>
      <c r="C7">
        <v>-31.718423859734202</v>
      </c>
      <c r="D7" t="s">
        <v>13</v>
      </c>
      <c r="E7" t="s">
        <v>108</v>
      </c>
      <c r="F7" s="7" t="s">
        <v>5196</v>
      </c>
      <c r="G7" s="7" t="s">
        <v>5197</v>
      </c>
      <c r="H7" t="s">
        <v>10290</v>
      </c>
      <c r="J7" s="159"/>
      <c r="K7" t="s">
        <v>102</v>
      </c>
      <c r="L7">
        <v>5</v>
      </c>
      <c r="M7">
        <v>0.15</v>
      </c>
      <c r="N7">
        <v>2.1852065792031899E-2</v>
      </c>
      <c r="O7" s="6" t="s">
        <v>110</v>
      </c>
      <c r="P7" s="154"/>
      <c r="Q7" s="154"/>
      <c r="R7" s="159"/>
      <c r="S7" s="159"/>
      <c r="T7" s="159"/>
      <c r="U7" s="159"/>
      <c r="V7" s="159"/>
      <c r="W7" s="159"/>
      <c r="Y7">
        <v>0</v>
      </c>
      <c r="Z7">
        <v>0</v>
      </c>
      <c r="AA7">
        <v>-35.638637616527603</v>
      </c>
      <c r="AB7" t="s">
        <v>13</v>
      </c>
      <c r="AC7" t="s">
        <v>124</v>
      </c>
      <c r="AG7" s="159"/>
      <c r="AH7" t="s">
        <v>102</v>
      </c>
      <c r="AI7">
        <v>5</v>
      </c>
      <c r="AJ7">
        <v>0</v>
      </c>
      <c r="AK7" s="6" t="s">
        <v>126</v>
      </c>
      <c r="AL7" s="6" t="s">
        <v>127</v>
      </c>
      <c r="AM7" s="159"/>
      <c r="AN7" s="154"/>
      <c r="AO7" s="159"/>
      <c r="AP7" s="154"/>
      <c r="AQ7" s="154"/>
      <c r="AR7" s="154"/>
      <c r="AS7" s="154"/>
      <c r="AT7" s="154"/>
      <c r="AW7">
        <v>0</v>
      </c>
      <c r="AX7">
        <v>0</v>
      </c>
      <c r="AY7">
        <v>-322.75540122861401</v>
      </c>
      <c r="AZ7" t="s">
        <v>14</v>
      </c>
      <c r="BA7" t="s">
        <v>211</v>
      </c>
      <c r="BE7" t="s">
        <v>212</v>
      </c>
      <c r="BF7">
        <v>16</v>
      </c>
      <c r="BG7">
        <v>0</v>
      </c>
      <c r="BH7">
        <v>0</v>
      </c>
      <c r="BI7" s="6" t="s">
        <v>140</v>
      </c>
      <c r="BJ7" s="174"/>
    </row>
    <row r="8" spans="1:69">
      <c r="A8">
        <v>0.3</v>
      </c>
      <c r="B8">
        <v>0</v>
      </c>
      <c r="C8">
        <v>-669.64288017314595</v>
      </c>
      <c r="D8" t="s">
        <v>14</v>
      </c>
      <c r="E8" t="s">
        <v>108</v>
      </c>
      <c r="F8" s="7" t="s">
        <v>5196</v>
      </c>
      <c r="G8" s="7" t="s">
        <v>5197</v>
      </c>
      <c r="H8" t="s">
        <v>10290</v>
      </c>
      <c r="J8" s="159"/>
      <c r="K8" t="s">
        <v>102</v>
      </c>
      <c r="L8">
        <v>16</v>
      </c>
      <c r="M8">
        <v>0.3</v>
      </c>
      <c r="N8" s="6" t="s">
        <v>111</v>
      </c>
      <c r="O8" s="6" t="s">
        <v>112</v>
      </c>
      <c r="P8" s="154"/>
      <c r="Q8" s="154"/>
      <c r="R8" s="159"/>
      <c r="S8" s="159"/>
      <c r="T8" s="159"/>
      <c r="U8" s="159"/>
      <c r="V8" s="159"/>
      <c r="W8" s="159"/>
      <c r="Y8">
        <v>0.22</v>
      </c>
      <c r="Z8">
        <v>0</v>
      </c>
      <c r="AA8">
        <v>-596.66122210414403</v>
      </c>
      <c r="AB8" t="s">
        <v>14</v>
      </c>
      <c r="AC8" t="s">
        <v>124</v>
      </c>
      <c r="AG8" s="159"/>
      <c r="AH8" t="s">
        <v>102</v>
      </c>
      <c r="AI8">
        <v>16</v>
      </c>
      <c r="AJ8">
        <v>0.22</v>
      </c>
      <c r="AK8">
        <v>8.4047540128129095E-2</v>
      </c>
      <c r="AL8" s="6" t="s">
        <v>114</v>
      </c>
      <c r="AM8" s="159"/>
      <c r="AN8" s="154"/>
      <c r="AO8" s="159"/>
      <c r="AP8" s="154"/>
      <c r="AQ8" s="154"/>
      <c r="AR8" s="154"/>
      <c r="AS8" s="154"/>
      <c r="AT8" s="154"/>
    </row>
    <row r="9" spans="1:69" ht="16" customHeight="1">
      <c r="A9">
        <v>0.01</v>
      </c>
      <c r="B9">
        <v>0</v>
      </c>
      <c r="C9">
        <v>-56.193817610745597</v>
      </c>
      <c r="D9" t="s">
        <v>10</v>
      </c>
      <c r="E9" t="s">
        <v>184</v>
      </c>
      <c r="F9" s="7" t="s">
        <v>5197</v>
      </c>
      <c r="G9" s="7" t="s">
        <v>5196</v>
      </c>
      <c r="H9" t="s">
        <v>10291</v>
      </c>
      <c r="J9" s="159" t="s">
        <v>5053</v>
      </c>
      <c r="K9" t="s">
        <v>102</v>
      </c>
      <c r="L9">
        <v>6</v>
      </c>
      <c r="M9">
        <v>0.01</v>
      </c>
      <c r="N9" s="6" t="s">
        <v>185</v>
      </c>
      <c r="O9" s="6" t="s">
        <v>186</v>
      </c>
      <c r="P9" s="154"/>
      <c r="Q9" s="154"/>
      <c r="R9" s="158" t="s">
        <v>4568</v>
      </c>
      <c r="S9" s="158" t="s">
        <v>4448</v>
      </c>
      <c r="T9" s="158" t="s">
        <v>4558</v>
      </c>
      <c r="U9" s="158" t="s">
        <v>4449</v>
      </c>
      <c r="V9" s="158" t="s">
        <v>4448</v>
      </c>
      <c r="W9" s="158"/>
      <c r="Y9">
        <v>0.17</v>
      </c>
      <c r="Z9">
        <v>0</v>
      </c>
      <c r="AA9">
        <v>-34.9673610489723</v>
      </c>
      <c r="AB9" t="s">
        <v>10</v>
      </c>
      <c r="AC9" t="s">
        <v>174</v>
      </c>
      <c r="AD9" s="7" t="s">
        <v>5198</v>
      </c>
      <c r="AE9" s="7" t="s">
        <v>5195</v>
      </c>
      <c r="AF9" s="81" t="s">
        <v>10291</v>
      </c>
      <c r="AG9" s="159" t="s">
        <v>5064</v>
      </c>
      <c r="AH9" t="s">
        <v>102</v>
      </c>
      <c r="AI9">
        <v>5</v>
      </c>
      <c r="AJ9">
        <v>0.17</v>
      </c>
      <c r="AK9" s="6" t="s">
        <v>175</v>
      </c>
      <c r="AL9" s="6" t="s">
        <v>176</v>
      </c>
      <c r="AM9" s="159"/>
      <c r="AN9" s="154"/>
      <c r="AO9" s="158" t="s">
        <v>4568</v>
      </c>
      <c r="AP9" s="184" t="s">
        <v>4448</v>
      </c>
      <c r="AQ9" s="184" t="s">
        <v>4448</v>
      </c>
      <c r="AR9" s="184" t="s">
        <v>4448</v>
      </c>
      <c r="AS9" s="184" t="s">
        <v>4448</v>
      </c>
      <c r="AT9" s="184"/>
    </row>
    <row r="10" spans="1:69">
      <c r="A10">
        <v>0.25</v>
      </c>
      <c r="B10">
        <v>0</v>
      </c>
      <c r="C10">
        <v>-65.944035566992</v>
      </c>
      <c r="D10" t="s">
        <v>13</v>
      </c>
      <c r="E10" t="s">
        <v>184</v>
      </c>
      <c r="F10" s="7" t="s">
        <v>5197</v>
      </c>
      <c r="G10" s="7" t="s">
        <v>5196</v>
      </c>
      <c r="H10" t="s">
        <v>10291</v>
      </c>
      <c r="J10" s="159"/>
      <c r="K10" t="s">
        <v>102</v>
      </c>
      <c r="L10">
        <v>6</v>
      </c>
      <c r="M10">
        <v>0.25</v>
      </c>
      <c r="N10">
        <v>5.99897046884212E-2</v>
      </c>
      <c r="O10" s="6" t="s">
        <v>187</v>
      </c>
      <c r="P10" s="154"/>
      <c r="Q10" s="154"/>
      <c r="R10" s="159"/>
      <c r="S10" s="159"/>
      <c r="T10" s="159"/>
      <c r="U10" s="159"/>
      <c r="V10" s="159"/>
      <c r="W10" s="159"/>
      <c r="Y10">
        <v>0</v>
      </c>
      <c r="Z10">
        <v>0</v>
      </c>
      <c r="AA10">
        <v>-13.5057376549354</v>
      </c>
      <c r="AB10" t="s">
        <v>13</v>
      </c>
      <c r="AC10" t="s">
        <v>174</v>
      </c>
      <c r="AG10" s="159"/>
      <c r="AH10" t="s">
        <v>102</v>
      </c>
      <c r="AI10">
        <v>6</v>
      </c>
      <c r="AJ10">
        <v>0</v>
      </c>
      <c r="AK10">
        <v>0</v>
      </c>
      <c r="AL10" s="6" t="s">
        <v>109</v>
      </c>
      <c r="AM10" s="159"/>
      <c r="AN10" s="154"/>
      <c r="AO10" s="159"/>
      <c r="AP10" s="154"/>
      <c r="AQ10" s="154"/>
      <c r="AR10" s="154"/>
      <c r="AS10" s="154"/>
      <c r="AT10" s="154"/>
    </row>
    <row r="11" spans="1:69">
      <c r="A11">
        <v>0.5</v>
      </c>
      <c r="B11">
        <v>0</v>
      </c>
      <c r="C11">
        <v>-411.66378278878602</v>
      </c>
      <c r="D11" t="s">
        <v>14</v>
      </c>
      <c r="E11" t="s">
        <v>184</v>
      </c>
      <c r="F11" s="7" t="s">
        <v>5197</v>
      </c>
      <c r="G11" s="7" t="s">
        <v>5196</v>
      </c>
      <c r="H11" t="s">
        <v>10291</v>
      </c>
      <c r="J11" s="205"/>
      <c r="K11" t="s">
        <v>102</v>
      </c>
      <c r="L11">
        <v>16</v>
      </c>
      <c r="M11">
        <v>0.5</v>
      </c>
      <c r="N11" s="6" t="s">
        <v>188</v>
      </c>
      <c r="O11" s="6" t="s">
        <v>189</v>
      </c>
      <c r="P11" s="191"/>
      <c r="Q11" s="191"/>
      <c r="R11" s="159"/>
      <c r="S11" s="159"/>
      <c r="T11" s="159"/>
      <c r="U11" s="159"/>
      <c r="V11" s="159"/>
      <c r="W11" s="159"/>
      <c r="Y11">
        <v>7.0000000000000007E-2</v>
      </c>
      <c r="Z11">
        <v>0</v>
      </c>
      <c r="AA11">
        <v>-470.39432336920402</v>
      </c>
      <c r="AB11" t="s">
        <v>14</v>
      </c>
      <c r="AC11" t="s">
        <v>174</v>
      </c>
      <c r="AG11" s="159"/>
      <c r="AH11" t="s">
        <v>102</v>
      </c>
      <c r="AI11">
        <v>16</v>
      </c>
      <c r="AJ11">
        <v>7.0000000000000007E-2</v>
      </c>
      <c r="AK11" s="6" t="s">
        <v>177</v>
      </c>
      <c r="AL11">
        <v>0.29301767695622299</v>
      </c>
      <c r="AM11" s="159"/>
      <c r="AN11" s="154"/>
      <c r="AO11" s="159"/>
      <c r="AP11" s="154"/>
      <c r="AQ11" s="154"/>
      <c r="AR11" s="154"/>
      <c r="AS11" s="154"/>
      <c r="AT11" s="154"/>
    </row>
    <row r="12" spans="1:69" ht="16" customHeight="1">
      <c r="A12" s="8"/>
      <c r="B12" s="8"/>
      <c r="C12" s="8"/>
      <c r="D12" s="8"/>
      <c r="E12" s="8"/>
      <c r="F12" s="70"/>
      <c r="G12" s="70"/>
      <c r="H12" s="8"/>
      <c r="I12" s="8"/>
      <c r="J12" s="5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Y12">
        <v>0.15</v>
      </c>
      <c r="Z12">
        <v>0</v>
      </c>
      <c r="AA12">
        <v>-46.147435749161097</v>
      </c>
      <c r="AB12" t="s">
        <v>13</v>
      </c>
      <c r="AC12" t="s">
        <v>219</v>
      </c>
      <c r="AD12" s="7" t="s">
        <v>5195</v>
      </c>
      <c r="AE12" s="7" t="s">
        <v>5197</v>
      </c>
      <c r="AF12" s="81" t="s">
        <v>9967</v>
      </c>
      <c r="AG12" s="159" t="s">
        <v>5065</v>
      </c>
      <c r="AH12" t="s">
        <v>220</v>
      </c>
      <c r="AI12">
        <v>6</v>
      </c>
      <c r="AJ12">
        <v>0.15</v>
      </c>
      <c r="AK12" s="6" t="s">
        <v>221</v>
      </c>
      <c r="AL12" s="6" t="s">
        <v>222</v>
      </c>
      <c r="AM12" s="159"/>
      <c r="AN12" s="154"/>
      <c r="AO12" s="158" t="s">
        <v>4568</v>
      </c>
      <c r="AP12" s="184" t="s">
        <v>4444</v>
      </c>
      <c r="AQ12" s="184" t="s">
        <v>4444</v>
      </c>
      <c r="AR12" s="184" t="s">
        <v>4454</v>
      </c>
      <c r="AS12" s="184" t="s">
        <v>4444</v>
      </c>
      <c r="AT12" s="184"/>
    </row>
    <row r="13" spans="1:69">
      <c r="A13">
        <v>0.2</v>
      </c>
      <c r="B13">
        <v>0</v>
      </c>
      <c r="C13">
        <v>-63.707164053316397</v>
      </c>
      <c r="D13" t="s">
        <v>10</v>
      </c>
      <c r="E13" t="s">
        <v>141</v>
      </c>
      <c r="F13" s="7" t="s">
        <v>5198</v>
      </c>
      <c r="G13" s="7" t="s">
        <v>5196</v>
      </c>
      <c r="H13" t="s">
        <v>10292</v>
      </c>
      <c r="J13" s="186" t="s">
        <v>4669</v>
      </c>
      <c r="K13" t="s">
        <v>102</v>
      </c>
      <c r="L13">
        <v>5</v>
      </c>
      <c r="M13">
        <v>0.2</v>
      </c>
      <c r="N13">
        <v>3.6224108632430099E-2</v>
      </c>
      <c r="O13" s="6" t="s">
        <v>142</v>
      </c>
      <c r="P13" s="184" t="s">
        <v>4423</v>
      </c>
      <c r="Q13" s="184">
        <v>3</v>
      </c>
      <c r="R13" s="186" t="s">
        <v>4568</v>
      </c>
      <c r="S13" s="184" t="s">
        <v>4448</v>
      </c>
      <c r="T13" s="184" t="s">
        <v>4448</v>
      </c>
      <c r="U13" s="184" t="s">
        <v>4448</v>
      </c>
      <c r="V13" s="184" t="s">
        <v>4448</v>
      </c>
      <c r="W13" s="192"/>
      <c r="Y13">
        <v>0</v>
      </c>
      <c r="Z13">
        <v>0</v>
      </c>
      <c r="AA13">
        <v>-295.41829072215501</v>
      </c>
      <c r="AB13" t="s">
        <v>14</v>
      </c>
      <c r="AC13" t="s">
        <v>219</v>
      </c>
      <c r="AG13" s="159"/>
      <c r="AH13" t="s">
        <v>220</v>
      </c>
      <c r="AI13">
        <v>16</v>
      </c>
      <c r="AJ13">
        <v>0</v>
      </c>
      <c r="AK13">
        <v>0</v>
      </c>
      <c r="AL13" s="6" t="s">
        <v>140</v>
      </c>
      <c r="AM13" s="159"/>
      <c r="AN13" s="154"/>
      <c r="AO13" s="159"/>
      <c r="AP13" s="154"/>
      <c r="AQ13" s="154"/>
      <c r="AR13" s="154"/>
      <c r="AS13" s="154"/>
      <c r="AT13" s="154"/>
    </row>
    <row r="14" spans="1:69" ht="85">
      <c r="A14">
        <v>0.6</v>
      </c>
      <c r="B14">
        <v>0</v>
      </c>
      <c r="C14">
        <v>-746.14773029018602</v>
      </c>
      <c r="D14" t="s">
        <v>14</v>
      </c>
      <c r="E14" t="s">
        <v>141</v>
      </c>
      <c r="F14" s="7" t="s">
        <v>5198</v>
      </c>
      <c r="G14" s="7" t="s">
        <v>5196</v>
      </c>
      <c r="H14" t="s">
        <v>10293</v>
      </c>
      <c r="J14" s="159"/>
      <c r="K14" t="s">
        <v>102</v>
      </c>
      <c r="L14">
        <v>16</v>
      </c>
      <c r="M14">
        <v>0.6</v>
      </c>
      <c r="N14" s="6" t="s">
        <v>143</v>
      </c>
      <c r="O14" s="6" t="s">
        <v>144</v>
      </c>
      <c r="P14" s="154"/>
      <c r="Q14" s="154"/>
      <c r="R14" s="159"/>
      <c r="S14" s="154"/>
      <c r="T14" s="154"/>
      <c r="U14" s="154"/>
      <c r="V14" s="154"/>
      <c r="W14" s="174"/>
      <c r="Y14">
        <v>0.56000000000000005</v>
      </c>
      <c r="Z14">
        <v>0</v>
      </c>
      <c r="AA14">
        <v>-386.90624450827499</v>
      </c>
      <c r="AB14" t="s">
        <v>14</v>
      </c>
      <c r="AC14" t="s">
        <v>223</v>
      </c>
      <c r="AD14" s="7" t="s">
        <v>5195</v>
      </c>
      <c r="AE14" s="7" t="s">
        <v>10363</v>
      </c>
      <c r="AF14" s="81" t="s">
        <v>10347</v>
      </c>
      <c r="AG14" s="4" t="s">
        <v>5066</v>
      </c>
      <c r="AH14" t="s">
        <v>224</v>
      </c>
      <c r="AI14">
        <v>16</v>
      </c>
      <c r="AJ14">
        <v>0.56000000000000005</v>
      </c>
      <c r="AK14" s="6" t="s">
        <v>225</v>
      </c>
      <c r="AL14">
        <v>0.76710682244145301</v>
      </c>
      <c r="AM14" s="159"/>
      <c r="AN14" s="154"/>
      <c r="AO14" s="159"/>
      <c r="AP14" s="154"/>
      <c r="AQ14" s="154"/>
      <c r="AR14" s="154"/>
      <c r="AS14" s="154"/>
      <c r="AT14" s="154"/>
    </row>
    <row r="15" spans="1:69">
      <c r="A15">
        <v>0.09</v>
      </c>
      <c r="B15">
        <v>0</v>
      </c>
      <c r="C15">
        <v>-37.818889533170598</v>
      </c>
      <c r="D15" t="s">
        <v>10</v>
      </c>
      <c r="E15" t="s">
        <v>147</v>
      </c>
      <c r="F15" s="7" t="s">
        <v>5197</v>
      </c>
      <c r="G15" s="7" t="s">
        <v>5195</v>
      </c>
      <c r="H15" t="s">
        <v>9967</v>
      </c>
      <c r="J15" s="159" t="s">
        <v>5054</v>
      </c>
      <c r="K15" t="s">
        <v>102</v>
      </c>
      <c r="L15">
        <v>5</v>
      </c>
      <c r="M15">
        <v>0.09</v>
      </c>
      <c r="N15">
        <v>8.6822393793578E-3</v>
      </c>
      <c r="O15" s="6" t="s">
        <v>125</v>
      </c>
      <c r="P15" s="154"/>
      <c r="Q15" s="154"/>
      <c r="R15" s="186" t="s">
        <v>4568</v>
      </c>
      <c r="S15" s="184" t="s">
        <v>4448</v>
      </c>
      <c r="T15" s="184" t="s">
        <v>4448</v>
      </c>
      <c r="U15" s="184" t="s">
        <v>4448</v>
      </c>
      <c r="V15" s="184" t="s">
        <v>4448</v>
      </c>
      <c r="W15" s="192"/>
    </row>
    <row r="16" spans="1:69">
      <c r="A16">
        <v>0.6</v>
      </c>
      <c r="B16">
        <v>0</v>
      </c>
      <c r="C16">
        <v>-579.97359612974799</v>
      </c>
      <c r="D16" t="s">
        <v>14</v>
      </c>
      <c r="E16" t="s">
        <v>147</v>
      </c>
      <c r="F16" s="7" t="s">
        <v>5197</v>
      </c>
      <c r="G16" s="7" t="s">
        <v>5195</v>
      </c>
      <c r="H16" t="s">
        <v>9967</v>
      </c>
      <c r="J16" s="159"/>
      <c r="K16" t="s">
        <v>102</v>
      </c>
      <c r="L16">
        <v>16</v>
      </c>
      <c r="M16">
        <v>0.6</v>
      </c>
      <c r="N16" s="6" t="s">
        <v>143</v>
      </c>
      <c r="O16" s="6" t="s">
        <v>144</v>
      </c>
      <c r="P16" s="154"/>
      <c r="Q16" s="154"/>
      <c r="R16" s="159"/>
      <c r="S16" s="154"/>
      <c r="T16" s="154"/>
      <c r="U16" s="154"/>
      <c r="V16" s="154"/>
      <c r="W16" s="174"/>
    </row>
    <row r="17" spans="1:23">
      <c r="A17">
        <v>0</v>
      </c>
      <c r="B17">
        <v>0</v>
      </c>
      <c r="C17">
        <v>-0.29145973975154099</v>
      </c>
      <c r="D17" t="s">
        <v>10</v>
      </c>
      <c r="E17" t="s">
        <v>195</v>
      </c>
      <c r="F17" s="7" t="s">
        <v>5195</v>
      </c>
      <c r="G17" s="7" t="s">
        <v>5197</v>
      </c>
      <c r="H17" t="s">
        <v>10291</v>
      </c>
      <c r="J17" s="159" t="s">
        <v>5055</v>
      </c>
      <c r="K17" t="s">
        <v>102</v>
      </c>
      <c r="L17">
        <v>5</v>
      </c>
      <c r="M17">
        <v>0</v>
      </c>
      <c r="N17" s="6" t="s">
        <v>126</v>
      </c>
      <c r="O17" s="6" t="s">
        <v>127</v>
      </c>
      <c r="P17" s="154"/>
      <c r="Q17" s="154"/>
      <c r="R17" s="186" t="s">
        <v>4568</v>
      </c>
      <c r="S17" s="184" t="s">
        <v>4448</v>
      </c>
      <c r="T17" s="184" t="s">
        <v>4448</v>
      </c>
      <c r="U17" s="184" t="s">
        <v>4448</v>
      </c>
      <c r="V17" s="184" t="s">
        <v>4448</v>
      </c>
      <c r="W17" s="192"/>
    </row>
    <row r="18" spans="1:23">
      <c r="A18">
        <v>0.25</v>
      </c>
      <c r="B18">
        <v>0</v>
      </c>
      <c r="C18">
        <v>-694.82774772459697</v>
      </c>
      <c r="D18" t="s">
        <v>14</v>
      </c>
      <c r="E18" t="s">
        <v>195</v>
      </c>
      <c r="F18" s="7" t="s">
        <v>5195</v>
      </c>
      <c r="G18" s="7" t="s">
        <v>5197</v>
      </c>
      <c r="H18" t="s">
        <v>10291</v>
      </c>
      <c r="J18" s="205"/>
      <c r="K18" t="s">
        <v>102</v>
      </c>
      <c r="L18">
        <v>16</v>
      </c>
      <c r="M18">
        <v>0.25</v>
      </c>
      <c r="N18" s="6" t="s">
        <v>196</v>
      </c>
      <c r="O18" s="6" t="s">
        <v>197</v>
      </c>
      <c r="P18" s="191"/>
      <c r="Q18" s="191"/>
      <c r="R18" s="159"/>
      <c r="S18" s="154"/>
      <c r="T18" s="154"/>
      <c r="U18" s="154"/>
      <c r="V18" s="154"/>
      <c r="W18" s="174"/>
    </row>
    <row r="19" spans="1:23">
      <c r="A19" s="8"/>
      <c r="B19" s="8"/>
      <c r="C19" s="8"/>
      <c r="D19" s="8"/>
      <c r="E19" s="8"/>
      <c r="F19" s="70"/>
      <c r="G19" s="70"/>
      <c r="H19" s="8"/>
      <c r="I19" s="8"/>
      <c r="J19" s="5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>
        <v>0.01</v>
      </c>
      <c r="B20">
        <v>0</v>
      </c>
      <c r="C20">
        <v>-31.939146761033399</v>
      </c>
      <c r="D20" t="s">
        <v>13</v>
      </c>
      <c r="E20" t="s">
        <v>121</v>
      </c>
      <c r="F20" s="7" t="s">
        <v>5197</v>
      </c>
      <c r="G20" s="7" t="s">
        <v>5195</v>
      </c>
      <c r="H20" t="s">
        <v>9967</v>
      </c>
      <c r="J20" s="186" t="s">
        <v>5056</v>
      </c>
      <c r="K20" t="s">
        <v>102</v>
      </c>
      <c r="L20">
        <v>7</v>
      </c>
      <c r="M20">
        <v>0.01</v>
      </c>
      <c r="N20" s="6" t="s">
        <v>122</v>
      </c>
      <c r="O20" s="6" t="s">
        <v>123</v>
      </c>
      <c r="P20" s="184" t="s">
        <v>4426</v>
      </c>
      <c r="Q20" s="184">
        <v>4</v>
      </c>
      <c r="R20" s="186" t="s">
        <v>4568</v>
      </c>
      <c r="S20" s="154" t="s">
        <v>4448</v>
      </c>
      <c r="T20" s="154" t="s">
        <v>4448</v>
      </c>
      <c r="U20" s="154" t="s">
        <v>4448</v>
      </c>
      <c r="V20" s="154" t="s">
        <v>4448</v>
      </c>
      <c r="W20" s="154"/>
    </row>
    <row r="21" spans="1:23">
      <c r="A21">
        <v>0.22</v>
      </c>
      <c r="B21">
        <v>0</v>
      </c>
      <c r="C21">
        <v>-629.39848151571596</v>
      </c>
      <c r="D21" t="s">
        <v>14</v>
      </c>
      <c r="E21" t="s">
        <v>121</v>
      </c>
      <c r="F21" s="7" t="s">
        <v>5197</v>
      </c>
      <c r="G21" s="7" t="s">
        <v>5195</v>
      </c>
      <c r="H21" t="s">
        <v>9967</v>
      </c>
      <c r="J21" s="159"/>
      <c r="K21" t="s">
        <v>102</v>
      </c>
      <c r="L21">
        <v>16</v>
      </c>
      <c r="M21">
        <v>0.22</v>
      </c>
      <c r="N21">
        <v>8.4047540128129095E-2</v>
      </c>
      <c r="O21" s="6" t="s">
        <v>114</v>
      </c>
      <c r="P21" s="154"/>
      <c r="Q21" s="154"/>
      <c r="R21" s="159"/>
      <c r="S21" s="154"/>
      <c r="T21" s="154"/>
      <c r="U21" s="154"/>
      <c r="V21" s="154"/>
      <c r="W21" s="154"/>
    </row>
    <row r="22" spans="1:23">
      <c r="A22" s="9">
        <v>0.42</v>
      </c>
      <c r="B22" s="9">
        <v>0</v>
      </c>
      <c r="C22" s="9">
        <v>-56.479625499779701</v>
      </c>
      <c r="D22" s="9" t="s">
        <v>13</v>
      </c>
      <c r="E22" s="9" t="s">
        <v>156</v>
      </c>
      <c r="F22" s="72" t="s">
        <v>5198</v>
      </c>
      <c r="G22" s="72" t="s">
        <v>5196</v>
      </c>
      <c r="H22" s="9" t="s">
        <v>9967</v>
      </c>
      <c r="I22" s="9"/>
      <c r="J22" s="168" t="s">
        <v>5057</v>
      </c>
      <c r="K22" s="9" t="s">
        <v>102</v>
      </c>
      <c r="L22" s="9">
        <v>5</v>
      </c>
      <c r="M22" s="9">
        <v>0.42</v>
      </c>
      <c r="N22" s="10" t="s">
        <v>157</v>
      </c>
      <c r="O22" s="10" t="s">
        <v>158</v>
      </c>
      <c r="P22" s="154"/>
      <c r="Q22" s="154"/>
      <c r="R22" s="159" t="s">
        <v>4537</v>
      </c>
      <c r="S22" s="154" t="s">
        <v>4448</v>
      </c>
      <c r="T22" s="154" t="s">
        <v>4448</v>
      </c>
      <c r="U22" s="154" t="s">
        <v>4448</v>
      </c>
      <c r="V22" s="154" t="s">
        <v>4448</v>
      </c>
      <c r="W22" s="154"/>
    </row>
    <row r="23" spans="1:23">
      <c r="A23" s="9">
        <v>0.89</v>
      </c>
      <c r="B23" s="9">
        <v>0</v>
      </c>
      <c r="C23" s="9">
        <v>-360.31656470223697</v>
      </c>
      <c r="D23" s="9" t="s">
        <v>14</v>
      </c>
      <c r="E23" s="9" t="s">
        <v>156</v>
      </c>
      <c r="F23" s="72" t="s">
        <v>5198</v>
      </c>
      <c r="G23" s="72" t="s">
        <v>5196</v>
      </c>
      <c r="H23" s="9" t="s">
        <v>9967</v>
      </c>
      <c r="I23" s="9"/>
      <c r="J23" s="168"/>
      <c r="K23" s="9" t="s">
        <v>102</v>
      </c>
      <c r="L23" s="9">
        <v>16</v>
      </c>
      <c r="M23" s="9">
        <v>0.89</v>
      </c>
      <c r="N23" s="10" t="s">
        <v>159</v>
      </c>
      <c r="O23" s="10" t="s">
        <v>160</v>
      </c>
      <c r="P23" s="154"/>
      <c r="Q23" s="154"/>
      <c r="R23" s="159"/>
      <c r="S23" s="154"/>
      <c r="T23" s="154"/>
      <c r="U23" s="154"/>
      <c r="V23" s="154"/>
      <c r="W23" s="154"/>
    </row>
    <row r="24" spans="1:23">
      <c r="A24">
        <v>0.54</v>
      </c>
      <c r="B24">
        <v>0</v>
      </c>
      <c r="C24">
        <v>-53.421424210606801</v>
      </c>
      <c r="D24" t="s">
        <v>13</v>
      </c>
      <c r="E24" t="s">
        <v>190</v>
      </c>
      <c r="F24" s="7" t="s">
        <v>5195</v>
      </c>
      <c r="G24" s="7" t="s">
        <v>5197</v>
      </c>
      <c r="H24" t="s">
        <v>9967</v>
      </c>
      <c r="J24" s="159" t="s">
        <v>5058</v>
      </c>
      <c r="K24" t="s">
        <v>102</v>
      </c>
      <c r="L24">
        <v>5</v>
      </c>
      <c r="M24">
        <v>0.54</v>
      </c>
      <c r="N24" s="6" t="s">
        <v>191</v>
      </c>
      <c r="O24">
        <v>0.85160016014685502</v>
      </c>
      <c r="P24" s="154"/>
      <c r="Q24" s="154"/>
      <c r="R24" s="186" t="s">
        <v>4568</v>
      </c>
      <c r="S24" s="154" t="s">
        <v>4448</v>
      </c>
      <c r="T24" s="154" t="s">
        <v>4448</v>
      </c>
      <c r="U24" s="154" t="s">
        <v>4448</v>
      </c>
      <c r="V24" s="154" t="s">
        <v>4448</v>
      </c>
      <c r="W24" s="154"/>
    </row>
    <row r="25" spans="1:23">
      <c r="A25" s="6" t="s">
        <v>192</v>
      </c>
      <c r="B25">
        <v>0</v>
      </c>
      <c r="C25">
        <v>-443.10986801567202</v>
      </c>
      <c r="D25" t="s">
        <v>14</v>
      </c>
      <c r="E25" t="s">
        <v>190</v>
      </c>
      <c r="F25" s="7" t="s">
        <v>5195</v>
      </c>
      <c r="G25" s="7" t="s">
        <v>5197</v>
      </c>
      <c r="H25" t="s">
        <v>9967</v>
      </c>
      <c r="J25" s="159"/>
      <c r="K25" t="s">
        <v>102</v>
      </c>
      <c r="L25">
        <v>16</v>
      </c>
      <c r="M25" s="6" t="s">
        <v>192</v>
      </c>
      <c r="N25" s="6" t="s">
        <v>193</v>
      </c>
      <c r="O25" s="6" t="s">
        <v>194</v>
      </c>
      <c r="P25" s="154"/>
      <c r="Q25" s="154"/>
      <c r="R25" s="159"/>
      <c r="S25" s="154"/>
      <c r="T25" s="154"/>
      <c r="U25" s="154"/>
      <c r="V25" s="154"/>
      <c r="W25" s="154"/>
    </row>
    <row r="26" spans="1:23">
      <c r="A26" s="9">
        <v>0.14000000000000001</v>
      </c>
      <c r="B26" s="9">
        <v>0</v>
      </c>
      <c r="C26" s="9">
        <v>-36.007089555555297</v>
      </c>
      <c r="D26" s="9" t="s">
        <v>13</v>
      </c>
      <c r="E26" s="9" t="s">
        <v>208</v>
      </c>
      <c r="F26" s="72" t="s">
        <v>5197</v>
      </c>
      <c r="G26" s="72" t="s">
        <v>5195</v>
      </c>
      <c r="H26" s="9" t="s">
        <v>9967</v>
      </c>
      <c r="I26" s="9"/>
      <c r="J26" s="168" t="s">
        <v>5059</v>
      </c>
      <c r="K26" s="9" t="s">
        <v>102</v>
      </c>
      <c r="L26" s="9">
        <v>5</v>
      </c>
      <c r="M26" s="9">
        <v>0.14000000000000001</v>
      </c>
      <c r="N26" s="10" t="s">
        <v>209</v>
      </c>
      <c r="O26" s="10" t="s">
        <v>210</v>
      </c>
      <c r="P26" s="154"/>
      <c r="Q26" s="154"/>
      <c r="R26" s="159" t="s">
        <v>4537</v>
      </c>
      <c r="S26" s="154" t="s">
        <v>4448</v>
      </c>
      <c r="T26" s="154" t="s">
        <v>4448</v>
      </c>
      <c r="U26" s="154" t="s">
        <v>4559</v>
      </c>
      <c r="V26" s="154" t="s">
        <v>4448</v>
      </c>
      <c r="W26" s="154"/>
    </row>
    <row r="27" spans="1:23">
      <c r="A27" s="10" t="s">
        <v>192</v>
      </c>
      <c r="B27" s="9">
        <v>0</v>
      </c>
      <c r="C27" s="9">
        <v>-700.75254962852898</v>
      </c>
      <c r="D27" s="9" t="s">
        <v>14</v>
      </c>
      <c r="E27" s="9" t="s">
        <v>208</v>
      </c>
      <c r="F27" s="72" t="s">
        <v>5197</v>
      </c>
      <c r="G27" s="72" t="s">
        <v>5195</v>
      </c>
      <c r="H27" s="9" t="s">
        <v>9967</v>
      </c>
      <c r="I27" s="9"/>
      <c r="J27" s="202"/>
      <c r="K27" s="9" t="s">
        <v>102</v>
      </c>
      <c r="L27" s="9">
        <v>16</v>
      </c>
      <c r="M27" s="10" t="s">
        <v>192</v>
      </c>
      <c r="N27" s="10" t="s">
        <v>193</v>
      </c>
      <c r="O27" s="10" t="s">
        <v>194</v>
      </c>
      <c r="P27" s="154"/>
      <c r="Q27" s="154"/>
      <c r="R27" s="159"/>
      <c r="S27" s="154"/>
      <c r="T27" s="154"/>
      <c r="U27" s="154"/>
      <c r="V27" s="154"/>
      <c r="W27" s="154"/>
    </row>
    <row r="28" spans="1:23">
      <c r="A28" s="8"/>
      <c r="B28" s="8"/>
      <c r="C28" s="8"/>
      <c r="D28" s="8"/>
      <c r="E28" s="8"/>
      <c r="F28" s="70"/>
      <c r="G28" s="70"/>
      <c r="H28" s="8"/>
      <c r="I28" s="8"/>
      <c r="J28" s="5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>
        <v>0.01</v>
      </c>
      <c r="B29">
        <v>0</v>
      </c>
      <c r="C29">
        <v>-43.289211765437699</v>
      </c>
      <c r="D29" t="s">
        <v>10</v>
      </c>
      <c r="E29" t="s">
        <v>171</v>
      </c>
      <c r="F29" s="7" t="s">
        <v>5198</v>
      </c>
      <c r="G29" s="7" t="s">
        <v>5196</v>
      </c>
      <c r="H29" t="s">
        <v>9967</v>
      </c>
      <c r="J29" s="186" t="s">
        <v>5060</v>
      </c>
      <c r="K29" t="s">
        <v>102</v>
      </c>
      <c r="L29">
        <v>7</v>
      </c>
      <c r="M29">
        <v>0.01</v>
      </c>
      <c r="N29" s="6" t="s">
        <v>122</v>
      </c>
      <c r="O29" s="6" t="s">
        <v>123</v>
      </c>
      <c r="P29" s="159" t="s">
        <v>4427</v>
      </c>
      <c r="Q29" s="184">
        <v>1</v>
      </c>
      <c r="R29" s="158" t="s">
        <v>4568</v>
      </c>
      <c r="S29" s="184" t="s">
        <v>4448</v>
      </c>
      <c r="T29" s="184" t="s">
        <v>4448</v>
      </c>
      <c r="U29" s="184" t="s">
        <v>4448</v>
      </c>
      <c r="V29" s="184" t="s">
        <v>4448</v>
      </c>
      <c r="W29" s="192"/>
    </row>
    <row r="30" spans="1:23">
      <c r="A30">
        <v>0</v>
      </c>
      <c r="B30">
        <v>0</v>
      </c>
      <c r="C30">
        <v>-17.6929773851978</v>
      </c>
      <c r="D30" t="s">
        <v>13</v>
      </c>
      <c r="E30" t="s">
        <v>171</v>
      </c>
      <c r="F30" s="7" t="s">
        <v>5198</v>
      </c>
      <c r="G30" s="7" t="s">
        <v>5196</v>
      </c>
      <c r="H30" t="s">
        <v>9967</v>
      </c>
      <c r="J30" s="159"/>
      <c r="K30" t="s">
        <v>102</v>
      </c>
      <c r="L30">
        <v>6</v>
      </c>
      <c r="M30">
        <v>0</v>
      </c>
      <c r="N30">
        <v>0</v>
      </c>
      <c r="O30" s="6" t="s">
        <v>109</v>
      </c>
      <c r="P30" s="159"/>
      <c r="Q30" s="154"/>
      <c r="R30" s="159"/>
      <c r="S30" s="154"/>
      <c r="T30" s="154"/>
      <c r="U30" s="154"/>
      <c r="V30" s="154"/>
      <c r="W30" s="174"/>
    </row>
    <row r="31" spans="1:23">
      <c r="A31">
        <v>0.1</v>
      </c>
      <c r="B31">
        <v>0</v>
      </c>
      <c r="C31">
        <v>-530.43062527926099</v>
      </c>
      <c r="D31" t="s">
        <v>14</v>
      </c>
      <c r="E31" t="s">
        <v>171</v>
      </c>
      <c r="F31" s="7" t="s">
        <v>5198</v>
      </c>
      <c r="G31" s="7" t="s">
        <v>5196</v>
      </c>
      <c r="H31" t="s">
        <v>9967</v>
      </c>
      <c r="J31" s="205"/>
      <c r="K31" t="s">
        <v>102</v>
      </c>
      <c r="L31">
        <v>16</v>
      </c>
      <c r="M31">
        <v>0.1</v>
      </c>
      <c r="N31" s="6" t="s">
        <v>172</v>
      </c>
      <c r="O31" s="6" t="s">
        <v>173</v>
      </c>
      <c r="P31" s="159"/>
      <c r="Q31" s="191"/>
      <c r="R31" s="159"/>
      <c r="S31" s="154"/>
      <c r="T31" s="154"/>
      <c r="U31" s="154"/>
      <c r="V31" s="154"/>
      <c r="W31" s="174"/>
    </row>
    <row r="32" spans="1:23">
      <c r="A32" s="8"/>
      <c r="B32" s="8"/>
      <c r="C32" s="8"/>
      <c r="D32" s="8"/>
      <c r="E32" s="8"/>
      <c r="F32" s="70"/>
      <c r="G32" s="70"/>
      <c r="H32" s="8"/>
      <c r="I32" s="8"/>
      <c r="J32" s="5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>
        <v>0.61</v>
      </c>
      <c r="B33">
        <v>0</v>
      </c>
      <c r="C33">
        <v>-119.993956549958</v>
      </c>
      <c r="D33" t="s">
        <v>10</v>
      </c>
      <c r="E33" t="s">
        <v>133</v>
      </c>
      <c r="F33" s="7" t="s">
        <v>5197</v>
      </c>
      <c r="G33" s="7" t="s">
        <v>5196</v>
      </c>
      <c r="H33" t="s">
        <v>10290</v>
      </c>
      <c r="J33" s="186" t="s">
        <v>5061</v>
      </c>
      <c r="K33" t="s">
        <v>102</v>
      </c>
      <c r="L33">
        <v>5</v>
      </c>
      <c r="M33">
        <v>0.61</v>
      </c>
      <c r="N33" s="6" t="s">
        <v>134</v>
      </c>
      <c r="O33" s="6" t="s">
        <v>135</v>
      </c>
      <c r="P33" s="159" t="s">
        <v>4430</v>
      </c>
      <c r="Q33" s="184">
        <v>1</v>
      </c>
      <c r="R33" s="158" t="s">
        <v>4568</v>
      </c>
      <c r="S33" s="184" t="s">
        <v>4448</v>
      </c>
      <c r="T33" s="184" t="s">
        <v>4448</v>
      </c>
      <c r="U33" s="184" t="s">
        <v>4448</v>
      </c>
      <c r="V33" s="184" t="s">
        <v>4448</v>
      </c>
      <c r="W33" s="184"/>
    </row>
    <row r="34" spans="1:23">
      <c r="A34">
        <v>0.78</v>
      </c>
      <c r="B34">
        <v>0</v>
      </c>
      <c r="C34">
        <v>-67.999811918939699</v>
      </c>
      <c r="D34" t="s">
        <v>13</v>
      </c>
      <c r="E34" t="s">
        <v>133</v>
      </c>
      <c r="F34" s="7" t="s">
        <v>5197</v>
      </c>
      <c r="G34" s="7" t="s">
        <v>5196</v>
      </c>
      <c r="H34" t="s">
        <v>10290</v>
      </c>
      <c r="J34" s="159"/>
      <c r="K34" t="s">
        <v>102</v>
      </c>
      <c r="L34">
        <v>6</v>
      </c>
      <c r="M34">
        <v>0.78</v>
      </c>
      <c r="N34" s="6" t="s">
        <v>136</v>
      </c>
      <c r="O34">
        <v>0.95164492458263905</v>
      </c>
      <c r="P34" s="159"/>
      <c r="Q34" s="154"/>
      <c r="R34" s="159"/>
      <c r="S34" s="154"/>
      <c r="T34" s="154"/>
      <c r="U34" s="154"/>
      <c r="V34" s="154"/>
      <c r="W34" s="154"/>
    </row>
    <row r="35" spans="1:23">
      <c r="A35">
        <v>0.37</v>
      </c>
      <c r="B35">
        <v>0</v>
      </c>
      <c r="C35">
        <v>-644.13638099042203</v>
      </c>
      <c r="D35" t="s">
        <v>14</v>
      </c>
      <c r="E35" t="s">
        <v>133</v>
      </c>
      <c r="F35" s="7" t="s">
        <v>5197</v>
      </c>
      <c r="G35" s="7" t="s">
        <v>5196</v>
      </c>
      <c r="H35" t="s">
        <v>10290</v>
      </c>
      <c r="J35" s="159"/>
      <c r="K35" t="s">
        <v>102</v>
      </c>
      <c r="L35">
        <v>16</v>
      </c>
      <c r="M35">
        <v>0.37</v>
      </c>
      <c r="N35" s="6" t="s">
        <v>137</v>
      </c>
      <c r="O35" s="6" t="s">
        <v>138</v>
      </c>
      <c r="P35" s="159"/>
      <c r="Q35" s="154"/>
      <c r="R35" s="159"/>
      <c r="S35" s="154"/>
      <c r="T35" s="154"/>
      <c r="U35" s="154"/>
      <c r="V35" s="154"/>
      <c r="W35" s="154"/>
    </row>
    <row r="36" spans="1:23">
      <c r="N36" s="6"/>
      <c r="O36" s="6"/>
    </row>
    <row r="53" spans="14:15">
      <c r="O53" s="6"/>
    </row>
    <row r="54" spans="14:15">
      <c r="O54" s="6"/>
    </row>
    <row r="55" spans="14:15">
      <c r="N55" s="6"/>
      <c r="O55" s="6"/>
    </row>
    <row r="78" spans="15:15">
      <c r="O78" s="6"/>
    </row>
    <row r="82" spans="14:15">
      <c r="N82" s="6"/>
      <c r="O82" s="6"/>
    </row>
    <row r="88" spans="14:15">
      <c r="N88" s="6"/>
      <c r="O88" s="6"/>
    </row>
  </sheetData>
  <mergeCells count="132">
    <mergeCell ref="A1:W1"/>
    <mergeCell ref="Y1:AT1"/>
    <mergeCell ref="AF3:AF4"/>
    <mergeCell ref="J26:J27"/>
    <mergeCell ref="J29:J31"/>
    <mergeCell ref="J33:J35"/>
    <mergeCell ref="AG3:AG4"/>
    <mergeCell ref="AG6:AG8"/>
    <mergeCell ref="AG9:AG11"/>
    <mergeCell ref="AG12:AG13"/>
    <mergeCell ref="J3:J5"/>
    <mergeCell ref="J6:J8"/>
    <mergeCell ref="J9:J11"/>
    <mergeCell ref="J13:J14"/>
    <mergeCell ref="J15:J16"/>
    <mergeCell ref="J17:J18"/>
    <mergeCell ref="J20:J21"/>
    <mergeCell ref="J22:J23"/>
    <mergeCell ref="J24:J25"/>
    <mergeCell ref="P33:P35"/>
    <mergeCell ref="Q33:Q35"/>
    <mergeCell ref="R20:R21"/>
    <mergeCell ref="R22:R23"/>
    <mergeCell ref="R24:R25"/>
    <mergeCell ref="P29:P31"/>
    <mergeCell ref="Q29:Q31"/>
    <mergeCell ref="W3:W5"/>
    <mergeCell ref="AW1:BK1"/>
    <mergeCell ref="BJ5:BJ7"/>
    <mergeCell ref="Q3:Q11"/>
    <mergeCell ref="P3:P11"/>
    <mergeCell ref="P13:P18"/>
    <mergeCell ref="Q13:Q18"/>
    <mergeCell ref="U3:U5"/>
    <mergeCell ref="V3:V5"/>
    <mergeCell ref="R9:R11"/>
    <mergeCell ref="S9:S11"/>
    <mergeCell ref="T9:T11"/>
    <mergeCell ref="U9:U11"/>
    <mergeCell ref="V9:V11"/>
    <mergeCell ref="R17:R18"/>
    <mergeCell ref="S17:S18"/>
    <mergeCell ref="T17:T18"/>
    <mergeCell ref="U17:U18"/>
    <mergeCell ref="V17:V18"/>
    <mergeCell ref="W17:W18"/>
    <mergeCell ref="R15:R16"/>
    <mergeCell ref="S15:S16"/>
    <mergeCell ref="P20:P27"/>
    <mergeCell ref="Q20:Q27"/>
    <mergeCell ref="BJ3:BJ4"/>
    <mergeCell ref="AM6:AM14"/>
    <mergeCell ref="AN6:AN14"/>
    <mergeCell ref="AN3:AN4"/>
    <mergeCell ref="AM3:AM4"/>
    <mergeCell ref="R26:R27"/>
    <mergeCell ref="R3:R5"/>
    <mergeCell ref="W9:W11"/>
    <mergeCell ref="R13:R14"/>
    <mergeCell ref="S13:S14"/>
    <mergeCell ref="T13:T14"/>
    <mergeCell ref="U13:U14"/>
    <mergeCell ref="V13:V14"/>
    <mergeCell ref="W13:W14"/>
    <mergeCell ref="R6:R8"/>
    <mergeCell ref="S6:S8"/>
    <mergeCell ref="T6:T8"/>
    <mergeCell ref="U6:U8"/>
    <mergeCell ref="V6:V8"/>
    <mergeCell ref="W6:W8"/>
    <mergeCell ref="S3:S5"/>
    <mergeCell ref="T3:T5"/>
    <mergeCell ref="T15:T16"/>
    <mergeCell ref="U15:U16"/>
    <mergeCell ref="V15:V16"/>
    <mergeCell ref="W15:W16"/>
    <mergeCell ref="S20:S21"/>
    <mergeCell ref="T20:T21"/>
    <mergeCell ref="U20:U21"/>
    <mergeCell ref="V20:V21"/>
    <mergeCell ref="W20:W21"/>
    <mergeCell ref="S22:S23"/>
    <mergeCell ref="T22:T23"/>
    <mergeCell ref="U22:U23"/>
    <mergeCell ref="V22:V23"/>
    <mergeCell ref="W22:W23"/>
    <mergeCell ref="S24:S25"/>
    <mergeCell ref="T24:T25"/>
    <mergeCell ref="U24:U25"/>
    <mergeCell ref="V24:V25"/>
    <mergeCell ref="W24:W25"/>
    <mergeCell ref="S26:S27"/>
    <mergeCell ref="T26:T27"/>
    <mergeCell ref="U26:U27"/>
    <mergeCell ref="V26:V27"/>
    <mergeCell ref="W26:W27"/>
    <mergeCell ref="R33:R35"/>
    <mergeCell ref="S33:S35"/>
    <mergeCell ref="T33:T35"/>
    <mergeCell ref="U33:U35"/>
    <mergeCell ref="V33:V35"/>
    <mergeCell ref="W33:W35"/>
    <mergeCell ref="R29:R31"/>
    <mergeCell ref="S29:S31"/>
    <mergeCell ref="T29:T31"/>
    <mergeCell ref="U29:U31"/>
    <mergeCell ref="V29:V31"/>
    <mergeCell ref="W29:W31"/>
    <mergeCell ref="AO6:AO8"/>
    <mergeCell ref="AP6:AP8"/>
    <mergeCell ref="AQ6:AQ8"/>
    <mergeCell ref="AR6:AR8"/>
    <mergeCell ref="AS6:AS8"/>
    <mergeCell ref="AT6:AT8"/>
    <mergeCell ref="AO3:AO4"/>
    <mergeCell ref="AP3:AP4"/>
    <mergeCell ref="AQ3:AQ4"/>
    <mergeCell ref="AR3:AR4"/>
    <mergeCell ref="AS3:AS4"/>
    <mergeCell ref="AT3:AT4"/>
    <mergeCell ref="AO12:AO14"/>
    <mergeCell ref="AP12:AP14"/>
    <mergeCell ref="AQ12:AQ14"/>
    <mergeCell ref="AR12:AR14"/>
    <mergeCell ref="AS12:AS14"/>
    <mergeCell ref="AT12:AT14"/>
    <mergeCell ref="AO9:AO11"/>
    <mergeCell ref="AP9:AP11"/>
    <mergeCell ref="AQ9:AQ11"/>
    <mergeCell ref="AR9:AR11"/>
    <mergeCell ref="AS9:AS11"/>
    <mergeCell ref="AT9:AT1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CBD-DB98-7242-A6B2-9FA986C7D4E7}">
  <dimension ref="A1:BP83"/>
  <sheetViews>
    <sheetView topLeftCell="AE1" zoomScale="66" workbookViewId="0">
      <selection activeCell="AS3" sqref="X3:AS4"/>
    </sheetView>
  </sheetViews>
  <sheetFormatPr baseColWidth="10" defaultColWidth="10.83203125" defaultRowHeight="16"/>
  <cols>
    <col min="6" max="7" width="13.5" style="7" customWidth="1"/>
    <col min="8" max="8" width="22.1640625" customWidth="1"/>
    <col min="9" max="9" width="13.1640625" style="15" customWidth="1"/>
    <col min="10" max="10" width="23.5" bestFit="1" customWidth="1"/>
    <col min="14" max="14" width="19.83203125" bestFit="1" customWidth="1"/>
    <col min="15" max="15" width="15.33203125" customWidth="1"/>
    <col min="17" max="17" width="16.33203125" customWidth="1"/>
    <col min="18" max="18" width="13.83203125" bestFit="1" customWidth="1"/>
    <col min="19" max="19" width="14.5" bestFit="1" customWidth="1"/>
    <col min="20" max="20" width="14.33203125" customWidth="1"/>
    <col min="21" max="21" width="18.1640625" customWidth="1"/>
    <col min="22" max="22" width="23.6640625" bestFit="1" customWidth="1"/>
    <col min="29" max="30" width="10.83203125" style="7"/>
    <col min="32" max="32" width="11" style="15"/>
    <col min="40" max="40" width="16" customWidth="1"/>
    <col min="41" max="41" width="13.83203125" bestFit="1" customWidth="1"/>
    <col min="42" max="42" width="14.5" bestFit="1" customWidth="1"/>
    <col min="43" max="43" width="13.83203125" bestFit="1" customWidth="1"/>
    <col min="44" max="44" width="14.5" bestFit="1" customWidth="1"/>
    <col min="45" max="45" width="23.6640625" bestFit="1" customWidth="1"/>
    <col min="53" max="54" width="10.83203125" style="7"/>
  </cols>
  <sheetData>
    <row r="1" spans="1:68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X1" s="216" t="s">
        <v>90</v>
      </c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V1" s="214" t="s">
        <v>91</v>
      </c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</row>
    <row r="2" spans="1:68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9994</v>
      </c>
      <c r="G2" s="71" t="s">
        <v>10357</v>
      </c>
      <c r="H2" s="22" t="s">
        <v>9950</v>
      </c>
      <c r="I2" s="22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71" t="s">
        <v>10110</v>
      </c>
      <c r="AD2" s="71" t="s">
        <v>10357</v>
      </c>
      <c r="AE2" s="22" t="s">
        <v>9950</v>
      </c>
      <c r="AF2" s="22" t="s">
        <v>4570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  <c r="AV2" s="22" t="s">
        <v>0</v>
      </c>
      <c r="AW2" s="22" t="s">
        <v>1</v>
      </c>
      <c r="AX2" s="22" t="s">
        <v>2</v>
      </c>
      <c r="AY2" s="22" t="s">
        <v>3</v>
      </c>
      <c r="AZ2" s="22" t="s">
        <v>4</v>
      </c>
      <c r="BA2" s="71" t="s">
        <v>10110</v>
      </c>
      <c r="BB2" s="71" t="s">
        <v>10357</v>
      </c>
      <c r="BC2" s="22" t="s">
        <v>9950</v>
      </c>
      <c r="BD2" s="22" t="s">
        <v>5</v>
      </c>
      <c r="BE2" s="22" t="s">
        <v>6</v>
      </c>
      <c r="BF2" s="22" t="s">
        <v>7</v>
      </c>
      <c r="BG2" s="22" t="s">
        <v>8</v>
      </c>
      <c r="BH2" s="22" t="s">
        <v>9</v>
      </c>
      <c r="BI2" s="22" t="s">
        <v>81</v>
      </c>
      <c r="BJ2" s="22" t="s">
        <v>82</v>
      </c>
      <c r="BK2" s="20" t="s">
        <v>92</v>
      </c>
      <c r="BL2" s="20" t="s">
        <v>4435</v>
      </c>
      <c r="BM2" s="20" t="s">
        <v>4437</v>
      </c>
      <c r="BN2" s="20" t="s">
        <v>4436</v>
      </c>
      <c r="BO2" s="20" t="s">
        <v>4438</v>
      </c>
      <c r="BP2" s="20" t="s">
        <v>93</v>
      </c>
    </row>
    <row r="3" spans="1:68">
      <c r="A3">
        <v>0</v>
      </c>
      <c r="B3">
        <v>0</v>
      </c>
      <c r="C3">
        <v>-79.029581735187094</v>
      </c>
      <c r="D3" t="s">
        <v>10</v>
      </c>
      <c r="E3" t="s">
        <v>3533</v>
      </c>
      <c r="F3" s="7" t="s">
        <v>5196</v>
      </c>
      <c r="G3" s="7" t="s">
        <v>5195</v>
      </c>
      <c r="H3" t="s">
        <v>10120</v>
      </c>
      <c r="I3" s="158" t="s">
        <v>5067</v>
      </c>
      <c r="J3" t="s">
        <v>3508</v>
      </c>
      <c r="K3">
        <v>5</v>
      </c>
      <c r="L3">
        <v>0</v>
      </c>
      <c r="M3" s="6" t="s">
        <v>126</v>
      </c>
      <c r="N3" s="6" t="s">
        <v>127</v>
      </c>
      <c r="O3" s="174" t="s">
        <v>4421</v>
      </c>
      <c r="P3" s="153">
        <v>1</v>
      </c>
      <c r="Q3" s="158" t="s">
        <v>4568</v>
      </c>
      <c r="R3" s="158" t="s">
        <v>4448</v>
      </c>
      <c r="S3" s="158" t="s">
        <v>4448</v>
      </c>
      <c r="T3" s="158" t="s">
        <v>4448</v>
      </c>
      <c r="U3" s="158" t="s">
        <v>4448</v>
      </c>
      <c r="V3" s="158"/>
      <c r="X3" s="9">
        <v>0.76</v>
      </c>
      <c r="Y3" s="9">
        <v>0</v>
      </c>
      <c r="Z3" s="9">
        <v>-101.152400678197</v>
      </c>
      <c r="AA3" s="9" t="s">
        <v>10</v>
      </c>
      <c r="AB3" s="9" t="s">
        <v>3541</v>
      </c>
      <c r="AC3" s="72" t="s">
        <v>5196</v>
      </c>
      <c r="AD3" s="72" t="s">
        <v>5195</v>
      </c>
      <c r="AE3" s="9" t="s">
        <v>10120</v>
      </c>
      <c r="AF3" s="173" t="s">
        <v>5074</v>
      </c>
      <c r="AG3" s="9" t="s">
        <v>3508</v>
      </c>
      <c r="AH3" s="9">
        <v>6</v>
      </c>
      <c r="AI3" s="9">
        <v>0.76</v>
      </c>
      <c r="AJ3" s="10" t="s">
        <v>1399</v>
      </c>
      <c r="AK3" s="10" t="s">
        <v>1400</v>
      </c>
      <c r="AL3" s="174" t="s">
        <v>4425</v>
      </c>
      <c r="AM3" s="153"/>
      <c r="AN3" s="159" t="s">
        <v>4552</v>
      </c>
      <c r="AO3" s="153" t="s">
        <v>4448</v>
      </c>
      <c r="AP3" s="153" t="s">
        <v>4448</v>
      </c>
      <c r="AQ3" s="153" t="s">
        <v>4448</v>
      </c>
      <c r="AR3" s="153" t="s">
        <v>4448</v>
      </c>
      <c r="AS3" s="153"/>
      <c r="AV3">
        <v>0.66</v>
      </c>
      <c r="AW3">
        <v>0</v>
      </c>
      <c r="AX3">
        <v>-80.250909940631701</v>
      </c>
      <c r="AY3" t="s">
        <v>10</v>
      </c>
      <c r="AZ3" t="s">
        <v>3529</v>
      </c>
      <c r="BA3" s="7" t="s">
        <v>5195</v>
      </c>
      <c r="BB3" s="7" t="s">
        <v>5197</v>
      </c>
      <c r="BC3" t="s">
        <v>10120</v>
      </c>
      <c r="BD3" t="s">
        <v>3508</v>
      </c>
      <c r="BE3">
        <v>5</v>
      </c>
      <c r="BF3">
        <v>0.66</v>
      </c>
      <c r="BG3" s="6" t="s">
        <v>778</v>
      </c>
      <c r="BH3" s="6" t="s">
        <v>779</v>
      </c>
      <c r="BI3" s="174" t="s">
        <v>4424</v>
      </c>
    </row>
    <row r="4" spans="1:68">
      <c r="A4">
        <v>0.18</v>
      </c>
      <c r="B4">
        <v>0</v>
      </c>
      <c r="C4">
        <v>-82.005623902660005</v>
      </c>
      <c r="D4" t="s">
        <v>13</v>
      </c>
      <c r="E4" t="s">
        <v>3533</v>
      </c>
      <c r="F4" s="7" t="s">
        <v>5196</v>
      </c>
      <c r="G4" s="7" t="s">
        <v>5195</v>
      </c>
      <c r="H4" t="s">
        <v>10120</v>
      </c>
      <c r="I4" s="159"/>
      <c r="J4" t="s">
        <v>3508</v>
      </c>
      <c r="K4">
        <v>5</v>
      </c>
      <c r="L4">
        <v>0.18</v>
      </c>
      <c r="M4" s="6" t="s">
        <v>400</v>
      </c>
      <c r="N4" s="6" t="s">
        <v>401</v>
      </c>
      <c r="O4" s="174"/>
      <c r="P4" s="154"/>
      <c r="Q4" s="159"/>
      <c r="R4" s="159"/>
      <c r="S4" s="159"/>
      <c r="T4" s="159"/>
      <c r="U4" s="159"/>
      <c r="V4" s="159"/>
      <c r="X4" s="9">
        <v>0.2</v>
      </c>
      <c r="Y4" s="9">
        <v>0</v>
      </c>
      <c r="Z4" s="9">
        <v>-425.19279670376801</v>
      </c>
      <c r="AA4" s="9" t="s">
        <v>14</v>
      </c>
      <c r="AB4" s="9" t="s">
        <v>3541</v>
      </c>
      <c r="AC4" s="72" t="s">
        <v>5196</v>
      </c>
      <c r="AD4" s="72" t="s">
        <v>5195</v>
      </c>
      <c r="AE4" s="9" t="s">
        <v>10120</v>
      </c>
      <c r="AF4" s="202"/>
      <c r="AG4" s="9" t="s">
        <v>3508</v>
      </c>
      <c r="AH4" s="9">
        <v>16</v>
      </c>
      <c r="AI4" s="9">
        <v>0.2</v>
      </c>
      <c r="AJ4" s="9">
        <v>7.2742662037866904E-2</v>
      </c>
      <c r="AK4" s="9">
        <v>0.44342194628279502</v>
      </c>
      <c r="AL4" s="174"/>
      <c r="AM4" s="154"/>
      <c r="AN4" s="159"/>
      <c r="AO4" s="154"/>
      <c r="AP4" s="154"/>
      <c r="AQ4" s="154"/>
      <c r="AR4" s="154"/>
      <c r="AS4" s="154"/>
      <c r="AV4">
        <v>0.64</v>
      </c>
      <c r="AW4">
        <v>0</v>
      </c>
      <c r="AX4">
        <v>-68.750085658307199</v>
      </c>
      <c r="AY4" t="s">
        <v>13</v>
      </c>
      <c r="AZ4" t="s">
        <v>3529</v>
      </c>
      <c r="BA4" s="7" t="s">
        <v>5195</v>
      </c>
      <c r="BB4" s="7" t="s">
        <v>5197</v>
      </c>
      <c r="BC4" t="s">
        <v>10120</v>
      </c>
      <c r="BD4" t="s">
        <v>3508</v>
      </c>
      <c r="BE4">
        <v>5</v>
      </c>
      <c r="BF4">
        <v>0.64</v>
      </c>
      <c r="BG4" s="6" t="s">
        <v>1404</v>
      </c>
      <c r="BH4" s="6" t="s">
        <v>1405</v>
      </c>
      <c r="BI4" s="174"/>
    </row>
    <row r="5" spans="1:68">
      <c r="A5">
        <v>0.3</v>
      </c>
      <c r="B5">
        <v>0</v>
      </c>
      <c r="C5">
        <v>-1057.69218798575</v>
      </c>
      <c r="D5" t="s">
        <v>14</v>
      </c>
      <c r="E5" t="s">
        <v>3533</v>
      </c>
      <c r="F5" s="7" t="s">
        <v>5196</v>
      </c>
      <c r="G5" s="7" t="s">
        <v>5195</v>
      </c>
      <c r="H5" t="s">
        <v>10120</v>
      </c>
      <c r="I5" s="205"/>
      <c r="J5" t="s">
        <v>3508</v>
      </c>
      <c r="K5">
        <v>16</v>
      </c>
      <c r="L5">
        <v>0.3</v>
      </c>
      <c r="M5" s="6" t="s">
        <v>111</v>
      </c>
      <c r="N5" s="6" t="s">
        <v>112</v>
      </c>
      <c r="O5" s="174"/>
      <c r="P5" s="191"/>
      <c r="Q5" s="159"/>
      <c r="R5" s="159"/>
      <c r="S5" s="159"/>
      <c r="T5" s="159"/>
      <c r="U5" s="159"/>
      <c r="V5" s="159"/>
      <c r="X5" s="8"/>
      <c r="Y5" s="8"/>
      <c r="Z5" s="8"/>
      <c r="AA5" s="8"/>
      <c r="AB5" s="8"/>
      <c r="AC5" s="70"/>
      <c r="AD5" s="70"/>
      <c r="AE5" s="8"/>
      <c r="AF5" s="5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V5" s="6" t="s">
        <v>573</v>
      </c>
      <c r="AW5">
        <v>0</v>
      </c>
      <c r="AX5">
        <v>-601.908793432366</v>
      </c>
      <c r="AY5" t="s">
        <v>14</v>
      </c>
      <c r="AZ5" t="s">
        <v>3529</v>
      </c>
      <c r="BA5" s="7" t="s">
        <v>5195</v>
      </c>
      <c r="BB5" s="7" t="s">
        <v>5197</v>
      </c>
      <c r="BC5" t="s">
        <v>10120</v>
      </c>
      <c r="BD5" t="s">
        <v>3508</v>
      </c>
      <c r="BE5">
        <v>16</v>
      </c>
      <c r="BF5" s="6" t="s">
        <v>573</v>
      </c>
      <c r="BG5" s="6" t="s">
        <v>575</v>
      </c>
      <c r="BH5" s="6" t="s">
        <v>576</v>
      </c>
      <c r="BI5" s="174"/>
    </row>
    <row r="6" spans="1:68">
      <c r="A6" s="8"/>
      <c r="B6" s="8"/>
      <c r="C6" s="8"/>
      <c r="D6" s="8"/>
      <c r="E6" s="8"/>
      <c r="F6" s="70"/>
      <c r="G6" s="70"/>
      <c r="H6" s="8"/>
      <c r="I6" s="5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X6">
        <v>0.38</v>
      </c>
      <c r="Y6">
        <v>0</v>
      </c>
      <c r="Z6">
        <v>-105.198541875215</v>
      </c>
      <c r="AA6" t="s">
        <v>10</v>
      </c>
      <c r="AB6" t="s">
        <v>3530</v>
      </c>
      <c r="AC6" s="7" t="s">
        <v>5196</v>
      </c>
      <c r="AD6" s="7" t="s">
        <v>5198</v>
      </c>
      <c r="AE6" t="s">
        <v>10120</v>
      </c>
      <c r="AF6" s="186" t="s">
        <v>5075</v>
      </c>
      <c r="AG6" t="s">
        <v>3508</v>
      </c>
      <c r="AH6">
        <v>6</v>
      </c>
      <c r="AI6">
        <v>0.38</v>
      </c>
      <c r="AJ6" s="6" t="s">
        <v>2343</v>
      </c>
      <c r="AK6" s="6" t="s">
        <v>2344</v>
      </c>
      <c r="AL6" s="159" t="s">
        <v>4428</v>
      </c>
      <c r="AM6" s="154"/>
      <c r="AN6" s="158" t="s">
        <v>4568</v>
      </c>
      <c r="AO6" s="154"/>
      <c r="AP6" s="154"/>
      <c r="AQ6" s="154"/>
      <c r="AR6" s="154"/>
      <c r="AS6" s="154"/>
    </row>
    <row r="7" spans="1:68">
      <c r="A7">
        <v>0.09</v>
      </c>
      <c r="B7">
        <v>0</v>
      </c>
      <c r="C7">
        <v>-50.6723253904686</v>
      </c>
      <c r="D7" t="s">
        <v>10</v>
      </c>
      <c r="E7" t="s">
        <v>3516</v>
      </c>
      <c r="F7" s="7" t="s">
        <v>5196</v>
      </c>
      <c r="G7" s="7" t="s">
        <v>5197</v>
      </c>
      <c r="H7" t="s">
        <v>10120</v>
      </c>
      <c r="I7" s="186" t="s">
        <v>5068</v>
      </c>
      <c r="J7" t="s">
        <v>3508</v>
      </c>
      <c r="K7">
        <v>6</v>
      </c>
      <c r="L7">
        <v>0.09</v>
      </c>
      <c r="M7" s="6" t="s">
        <v>1930</v>
      </c>
      <c r="N7" s="6" t="s">
        <v>1931</v>
      </c>
      <c r="O7" s="174" t="s">
        <v>4423</v>
      </c>
      <c r="P7" s="192">
        <v>1</v>
      </c>
      <c r="Q7" s="186" t="s">
        <v>4568</v>
      </c>
      <c r="R7" s="159" t="s">
        <v>4448</v>
      </c>
      <c r="S7" s="159" t="s">
        <v>4448</v>
      </c>
      <c r="T7" s="159" t="s">
        <v>4448</v>
      </c>
      <c r="U7" s="159" t="s">
        <v>4448</v>
      </c>
      <c r="V7" s="159"/>
      <c r="X7">
        <v>0.15</v>
      </c>
      <c r="Y7">
        <v>0</v>
      </c>
      <c r="Z7">
        <v>-41.591372604829303</v>
      </c>
      <c r="AA7" t="s">
        <v>13</v>
      </c>
      <c r="AB7" t="s">
        <v>3530</v>
      </c>
      <c r="AC7" s="7" t="s">
        <v>5196</v>
      </c>
      <c r="AD7" s="7" t="s">
        <v>5198</v>
      </c>
      <c r="AE7" t="s">
        <v>10120</v>
      </c>
      <c r="AF7" s="159"/>
      <c r="AG7" t="s">
        <v>3508</v>
      </c>
      <c r="AH7">
        <v>5</v>
      </c>
      <c r="AI7">
        <v>0.15</v>
      </c>
      <c r="AJ7">
        <v>2.1852065792031899E-2</v>
      </c>
      <c r="AK7" s="6" t="s">
        <v>110</v>
      </c>
      <c r="AL7" s="159"/>
      <c r="AM7" s="154"/>
      <c r="AN7" s="159"/>
      <c r="AO7" s="154"/>
      <c r="AP7" s="154"/>
      <c r="AQ7" s="154"/>
      <c r="AR7" s="154"/>
      <c r="AS7" s="154"/>
    </row>
    <row r="8" spans="1:68">
      <c r="A8">
        <v>0.63</v>
      </c>
      <c r="B8">
        <v>0</v>
      </c>
      <c r="C8">
        <v>-583.66826541447006</v>
      </c>
      <c r="D8" t="s">
        <v>14</v>
      </c>
      <c r="E8" t="s">
        <v>3516</v>
      </c>
      <c r="F8" s="7" t="s">
        <v>5196</v>
      </c>
      <c r="G8" s="7" t="s">
        <v>5197</v>
      </c>
      <c r="H8" t="s">
        <v>10120</v>
      </c>
      <c r="I8" s="205"/>
      <c r="J8" t="s">
        <v>3508</v>
      </c>
      <c r="K8">
        <v>16</v>
      </c>
      <c r="L8">
        <v>0.63</v>
      </c>
      <c r="M8" s="6" t="s">
        <v>497</v>
      </c>
      <c r="N8" s="6" t="s">
        <v>498</v>
      </c>
      <c r="O8" s="174"/>
      <c r="P8" s="212"/>
      <c r="Q8" s="159"/>
      <c r="R8" s="159"/>
      <c r="S8" s="159"/>
      <c r="T8" s="159"/>
      <c r="U8" s="159"/>
      <c r="V8" s="159"/>
      <c r="X8">
        <v>0.62</v>
      </c>
      <c r="Y8">
        <v>0</v>
      </c>
      <c r="Z8">
        <v>-631.530222515069</v>
      </c>
      <c r="AA8" t="s">
        <v>14</v>
      </c>
      <c r="AB8" t="s">
        <v>3530</v>
      </c>
      <c r="AC8" s="7" t="s">
        <v>5196</v>
      </c>
      <c r="AD8" s="7" t="s">
        <v>5198</v>
      </c>
      <c r="AE8" t="s">
        <v>10120</v>
      </c>
      <c r="AF8" s="159"/>
      <c r="AG8" t="s">
        <v>3508</v>
      </c>
      <c r="AH8">
        <v>16</v>
      </c>
      <c r="AI8">
        <v>0.62</v>
      </c>
      <c r="AJ8" s="6" t="s">
        <v>119</v>
      </c>
      <c r="AK8" s="6" t="s">
        <v>120</v>
      </c>
      <c r="AL8" s="159"/>
      <c r="AM8" s="154"/>
      <c r="AN8" s="159"/>
      <c r="AO8" s="154"/>
      <c r="AP8" s="154"/>
      <c r="AQ8" s="154"/>
      <c r="AR8" s="154"/>
      <c r="AS8" s="154"/>
    </row>
    <row r="9" spans="1:68">
      <c r="A9" s="8"/>
      <c r="B9" s="8"/>
      <c r="C9" s="8"/>
      <c r="D9" s="8"/>
      <c r="E9" s="8"/>
      <c r="F9" s="70"/>
      <c r="G9" s="70"/>
      <c r="H9" s="8"/>
      <c r="I9" s="5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68">
      <c r="A10" s="9">
        <v>0.37</v>
      </c>
      <c r="B10" s="9">
        <v>0</v>
      </c>
      <c r="C10" s="9">
        <v>-51.865620050851298</v>
      </c>
      <c r="D10" s="9" t="s">
        <v>13</v>
      </c>
      <c r="E10" s="9" t="s">
        <v>3511</v>
      </c>
      <c r="F10" s="72" t="s">
        <v>5196</v>
      </c>
      <c r="G10" s="72" t="s">
        <v>10362</v>
      </c>
      <c r="H10" s="9" t="s">
        <v>10120</v>
      </c>
      <c r="I10" s="200" t="s">
        <v>5069</v>
      </c>
      <c r="J10" s="9" t="s">
        <v>3508</v>
      </c>
      <c r="K10" s="9">
        <v>5</v>
      </c>
      <c r="L10" s="9">
        <v>0.37</v>
      </c>
      <c r="M10" s="10" t="s">
        <v>268</v>
      </c>
      <c r="N10" s="10" t="s">
        <v>269</v>
      </c>
      <c r="O10" s="184" t="s">
        <v>4426</v>
      </c>
      <c r="P10" s="184">
        <v>3</v>
      </c>
      <c r="Q10" s="159" t="s">
        <v>4537</v>
      </c>
      <c r="R10" s="159" t="s">
        <v>4448</v>
      </c>
      <c r="S10" s="159" t="s">
        <v>4448</v>
      </c>
      <c r="T10" s="159" t="s">
        <v>4448</v>
      </c>
      <c r="U10" s="159" t="s">
        <v>4448</v>
      </c>
      <c r="V10" s="159"/>
    </row>
    <row r="11" spans="1:68">
      <c r="A11" s="9">
        <v>0.88</v>
      </c>
      <c r="B11" s="9">
        <v>0</v>
      </c>
      <c r="C11" s="9">
        <v>-487.04057355517102</v>
      </c>
      <c r="D11" s="9" t="s">
        <v>14</v>
      </c>
      <c r="E11" s="9" t="s">
        <v>3511</v>
      </c>
      <c r="F11" s="72" t="s">
        <v>5196</v>
      </c>
      <c r="G11" s="72" t="s">
        <v>10362</v>
      </c>
      <c r="H11" s="9" t="s">
        <v>10120</v>
      </c>
      <c r="I11" s="168"/>
      <c r="J11" s="9" t="s">
        <v>3508</v>
      </c>
      <c r="K11" s="9">
        <v>16</v>
      </c>
      <c r="L11" s="9">
        <v>0.88</v>
      </c>
      <c r="M11" s="10" t="s">
        <v>434</v>
      </c>
      <c r="N11" s="10" t="s">
        <v>435</v>
      </c>
      <c r="O11" s="154"/>
      <c r="P11" s="154"/>
      <c r="Q11" s="159"/>
      <c r="R11" s="159"/>
      <c r="S11" s="159"/>
      <c r="T11" s="159"/>
      <c r="U11" s="159"/>
      <c r="V11" s="159"/>
    </row>
    <row r="12" spans="1:68">
      <c r="A12" s="9">
        <v>0.02</v>
      </c>
      <c r="B12" s="9">
        <v>0</v>
      </c>
      <c r="C12" s="9">
        <v>-19.103699272684398</v>
      </c>
      <c r="D12" s="9" t="s">
        <v>13</v>
      </c>
      <c r="E12" s="9" t="s">
        <v>3525</v>
      </c>
      <c r="F12" s="72" t="s">
        <v>5195</v>
      </c>
      <c r="G12" s="72" t="s">
        <v>5197</v>
      </c>
      <c r="H12" s="9" t="s">
        <v>10120</v>
      </c>
      <c r="I12" s="168" t="s">
        <v>5070</v>
      </c>
      <c r="J12" s="9" t="s">
        <v>3508</v>
      </c>
      <c r="K12" s="9">
        <v>5</v>
      </c>
      <c r="L12" s="9">
        <v>0.02</v>
      </c>
      <c r="M12" s="10" t="s">
        <v>391</v>
      </c>
      <c r="N12" s="10" t="s">
        <v>392</v>
      </c>
      <c r="O12" s="154"/>
      <c r="P12" s="154"/>
      <c r="Q12" s="159" t="s">
        <v>4537</v>
      </c>
      <c r="R12" s="159" t="s">
        <v>4448</v>
      </c>
      <c r="S12" s="159" t="s">
        <v>4448</v>
      </c>
      <c r="T12" s="159" t="s">
        <v>4448</v>
      </c>
      <c r="U12" s="159" t="s">
        <v>4448</v>
      </c>
      <c r="V12" s="159"/>
    </row>
    <row r="13" spans="1:68">
      <c r="A13" s="9">
        <v>0.65</v>
      </c>
      <c r="B13" s="9">
        <v>0</v>
      </c>
      <c r="C13" s="9">
        <v>-710.87964639710299</v>
      </c>
      <c r="D13" s="9" t="s">
        <v>14</v>
      </c>
      <c r="E13" s="9" t="s">
        <v>3525</v>
      </c>
      <c r="F13" s="72" t="s">
        <v>5195</v>
      </c>
      <c r="G13" s="72" t="s">
        <v>5197</v>
      </c>
      <c r="H13" s="9" t="s">
        <v>10120</v>
      </c>
      <c r="I13" s="168"/>
      <c r="J13" s="9" t="s">
        <v>3508</v>
      </c>
      <c r="K13" s="9">
        <v>16</v>
      </c>
      <c r="L13" s="9">
        <v>0.65</v>
      </c>
      <c r="M13" s="10" t="s">
        <v>470</v>
      </c>
      <c r="N13" s="10" t="s">
        <v>471</v>
      </c>
      <c r="O13" s="154"/>
      <c r="P13" s="154"/>
      <c r="Q13" s="159"/>
      <c r="R13" s="159"/>
      <c r="S13" s="159"/>
      <c r="T13" s="159"/>
      <c r="U13" s="159"/>
      <c r="V13" s="159"/>
    </row>
    <row r="14" spans="1:68">
      <c r="A14">
        <v>0.43</v>
      </c>
      <c r="B14">
        <v>0</v>
      </c>
      <c r="C14">
        <v>-39.941337681116103</v>
      </c>
      <c r="D14" t="s">
        <v>13</v>
      </c>
      <c r="E14" t="s">
        <v>3542</v>
      </c>
      <c r="F14" s="7" t="s">
        <v>5196</v>
      </c>
      <c r="G14" s="7" t="s">
        <v>5198</v>
      </c>
      <c r="H14" t="s">
        <v>10120</v>
      </c>
      <c r="I14" s="159" t="s">
        <v>5071</v>
      </c>
      <c r="J14" t="s">
        <v>3508</v>
      </c>
      <c r="K14">
        <v>5</v>
      </c>
      <c r="L14">
        <v>0.43</v>
      </c>
      <c r="M14" s="6" t="s">
        <v>810</v>
      </c>
      <c r="N14" s="6" t="s">
        <v>811</v>
      </c>
      <c r="O14" s="154"/>
      <c r="P14" s="154"/>
      <c r="Q14" s="186" t="s">
        <v>4568</v>
      </c>
      <c r="R14" s="159" t="s">
        <v>4448</v>
      </c>
      <c r="S14" s="159" t="s">
        <v>4448</v>
      </c>
      <c r="T14" s="159" t="s">
        <v>4448</v>
      </c>
      <c r="U14" s="159" t="s">
        <v>4448</v>
      </c>
      <c r="V14" s="159"/>
    </row>
    <row r="15" spans="1:68">
      <c r="A15">
        <v>0.26</v>
      </c>
      <c r="B15">
        <v>0</v>
      </c>
      <c r="C15">
        <v>-716.86708404001297</v>
      </c>
      <c r="D15" t="s">
        <v>14</v>
      </c>
      <c r="E15" t="s">
        <v>3542</v>
      </c>
      <c r="F15" s="7" t="s">
        <v>5196</v>
      </c>
      <c r="G15" s="7" t="s">
        <v>5198</v>
      </c>
      <c r="H15" t="s">
        <v>10120</v>
      </c>
      <c r="I15" s="205"/>
      <c r="J15" t="s">
        <v>3508</v>
      </c>
      <c r="K15">
        <v>16</v>
      </c>
      <c r="L15">
        <v>0.26</v>
      </c>
      <c r="M15" s="6" t="s">
        <v>440</v>
      </c>
      <c r="N15">
        <v>0.50498332953799996</v>
      </c>
      <c r="O15" s="191"/>
      <c r="P15" s="191"/>
      <c r="Q15" s="159"/>
      <c r="R15" s="159"/>
      <c r="S15" s="159"/>
      <c r="T15" s="159"/>
      <c r="U15" s="159"/>
      <c r="V15" s="159"/>
    </row>
    <row r="16" spans="1:68">
      <c r="A16" s="8"/>
      <c r="B16" s="8"/>
      <c r="C16" s="8"/>
      <c r="D16" s="8"/>
      <c r="E16" s="8"/>
      <c r="F16" s="70"/>
      <c r="G16" s="70"/>
      <c r="H16" s="8"/>
      <c r="I16" s="5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>
      <c r="A17">
        <v>0</v>
      </c>
      <c r="B17">
        <v>0</v>
      </c>
      <c r="C17">
        <v>-12.618136415523701</v>
      </c>
      <c r="D17" t="s">
        <v>10</v>
      </c>
      <c r="E17" t="s">
        <v>3523</v>
      </c>
      <c r="F17" s="7" t="s">
        <v>5196</v>
      </c>
      <c r="G17" s="7" t="s">
        <v>5197</v>
      </c>
      <c r="H17" t="s">
        <v>10120</v>
      </c>
      <c r="I17" s="186" t="s">
        <v>5072</v>
      </c>
      <c r="J17" t="s">
        <v>3508</v>
      </c>
      <c r="K17">
        <v>6</v>
      </c>
      <c r="L17">
        <v>0</v>
      </c>
      <c r="M17">
        <v>0</v>
      </c>
      <c r="N17" s="6" t="s">
        <v>109</v>
      </c>
      <c r="O17" s="159" t="s">
        <v>4427</v>
      </c>
      <c r="P17" s="184">
        <v>4</v>
      </c>
      <c r="Q17" s="158" t="s">
        <v>4568</v>
      </c>
      <c r="R17" s="159" t="s">
        <v>4525</v>
      </c>
      <c r="S17" s="159" t="s">
        <v>4448</v>
      </c>
      <c r="T17" s="159" t="s">
        <v>4444</v>
      </c>
      <c r="U17" s="159" t="s">
        <v>4459</v>
      </c>
      <c r="V17" s="159"/>
    </row>
    <row r="18" spans="1:22">
      <c r="A18">
        <v>0</v>
      </c>
      <c r="B18">
        <v>0</v>
      </c>
      <c r="C18">
        <v>-6.7836995747720099</v>
      </c>
      <c r="D18" t="s">
        <v>13</v>
      </c>
      <c r="E18" t="s">
        <v>3523</v>
      </c>
      <c r="F18" s="7" t="s">
        <v>5196</v>
      </c>
      <c r="G18" s="7" t="s">
        <v>5197</v>
      </c>
      <c r="H18" t="s">
        <v>10120</v>
      </c>
      <c r="I18" s="159"/>
      <c r="J18" t="s">
        <v>3508</v>
      </c>
      <c r="K18">
        <v>6</v>
      </c>
      <c r="L18">
        <v>0</v>
      </c>
      <c r="M18">
        <v>0</v>
      </c>
      <c r="N18" s="6" t="s">
        <v>109</v>
      </c>
      <c r="O18" s="159"/>
      <c r="P18" s="154"/>
      <c r="Q18" s="159"/>
      <c r="R18" s="159"/>
      <c r="S18" s="159"/>
      <c r="T18" s="159"/>
      <c r="U18" s="159"/>
      <c r="V18" s="159"/>
    </row>
    <row r="19" spans="1:22">
      <c r="A19">
        <v>0.23</v>
      </c>
      <c r="B19">
        <v>0</v>
      </c>
      <c r="C19">
        <v>-441.264648446016</v>
      </c>
      <c r="D19" t="s">
        <v>14</v>
      </c>
      <c r="E19" t="s">
        <v>3523</v>
      </c>
      <c r="F19" s="7" t="s">
        <v>5196</v>
      </c>
      <c r="G19" s="7" t="s">
        <v>5197</v>
      </c>
      <c r="H19" t="s">
        <v>10120</v>
      </c>
      <c r="I19" s="159"/>
      <c r="J19" t="s">
        <v>3508</v>
      </c>
      <c r="K19">
        <v>16</v>
      </c>
      <c r="L19">
        <v>0.23</v>
      </c>
      <c r="M19">
        <v>8.9866955870574194E-2</v>
      </c>
      <c r="N19" s="6" t="s">
        <v>402</v>
      </c>
      <c r="O19" s="159"/>
      <c r="P19" s="154"/>
      <c r="Q19" s="159"/>
      <c r="R19" s="159"/>
      <c r="S19" s="159"/>
      <c r="T19" s="159"/>
      <c r="U19" s="159"/>
      <c r="V19" s="159"/>
    </row>
    <row r="20" spans="1:22">
      <c r="A20">
        <v>0.23</v>
      </c>
      <c r="B20">
        <v>0</v>
      </c>
      <c r="C20">
        <v>-49.707627098485901</v>
      </c>
      <c r="D20" t="s">
        <v>10</v>
      </c>
      <c r="E20" t="s">
        <v>3527</v>
      </c>
      <c r="F20" s="7" t="s">
        <v>5196</v>
      </c>
      <c r="G20" s="7" t="s">
        <v>5197</v>
      </c>
      <c r="H20" t="s">
        <v>10120</v>
      </c>
      <c r="I20" s="159" t="s">
        <v>5072</v>
      </c>
      <c r="J20" t="s">
        <v>3508</v>
      </c>
      <c r="K20">
        <v>5</v>
      </c>
      <c r="L20">
        <v>0.23</v>
      </c>
      <c r="M20">
        <v>4.6131675776357399E-2</v>
      </c>
      <c r="N20">
        <v>0.64848885520655697</v>
      </c>
      <c r="O20" s="159" t="s">
        <v>4427</v>
      </c>
      <c r="P20" s="154"/>
      <c r="Q20" s="158" t="s">
        <v>4568</v>
      </c>
      <c r="R20" s="158" t="s">
        <v>4448</v>
      </c>
      <c r="S20" s="158" t="s">
        <v>4448</v>
      </c>
      <c r="T20" s="158" t="s">
        <v>4485</v>
      </c>
      <c r="U20" s="158" t="s">
        <v>4448</v>
      </c>
      <c r="V20" s="158"/>
    </row>
    <row r="21" spans="1:22">
      <c r="A21">
        <v>0.21</v>
      </c>
      <c r="B21">
        <v>0</v>
      </c>
      <c r="C21">
        <v>-50.463380848122299</v>
      </c>
      <c r="D21" t="s">
        <v>13</v>
      </c>
      <c r="E21" t="s">
        <v>3527</v>
      </c>
      <c r="F21" s="7" t="s">
        <v>5196</v>
      </c>
      <c r="G21" s="7" t="s">
        <v>5197</v>
      </c>
      <c r="H21" t="s">
        <v>10120</v>
      </c>
      <c r="I21" s="159"/>
      <c r="J21" t="s">
        <v>3508</v>
      </c>
      <c r="K21">
        <v>5</v>
      </c>
      <c r="L21">
        <v>0.21</v>
      </c>
      <c r="M21">
        <v>3.9425102245848997E-2</v>
      </c>
      <c r="N21" s="6" t="s">
        <v>630</v>
      </c>
      <c r="O21" s="159"/>
      <c r="P21" s="154"/>
      <c r="Q21" s="159"/>
      <c r="R21" s="159"/>
      <c r="S21" s="159"/>
      <c r="T21" s="159"/>
      <c r="U21" s="159"/>
      <c r="V21" s="159"/>
    </row>
    <row r="22" spans="1:22">
      <c r="A22">
        <v>0.66</v>
      </c>
      <c r="B22">
        <v>0</v>
      </c>
      <c r="C22">
        <v>-436.49243889530499</v>
      </c>
      <c r="D22" t="s">
        <v>14</v>
      </c>
      <c r="E22" t="s">
        <v>3527</v>
      </c>
      <c r="F22" s="7" t="s">
        <v>5196</v>
      </c>
      <c r="G22" s="7" t="s">
        <v>5197</v>
      </c>
      <c r="H22" t="s">
        <v>10120</v>
      </c>
      <c r="I22" s="159"/>
      <c r="J22" t="s">
        <v>3508</v>
      </c>
      <c r="K22">
        <v>16</v>
      </c>
      <c r="L22">
        <v>0.66</v>
      </c>
      <c r="M22" s="6" t="s">
        <v>486</v>
      </c>
      <c r="N22" s="6" t="s">
        <v>487</v>
      </c>
      <c r="O22" s="159"/>
      <c r="P22" s="154"/>
      <c r="Q22" s="159"/>
      <c r="R22" s="159"/>
      <c r="S22" s="159"/>
      <c r="T22" s="159"/>
      <c r="U22" s="159"/>
      <c r="V22" s="159"/>
    </row>
    <row r="23" spans="1:22">
      <c r="A23">
        <v>0</v>
      </c>
      <c r="B23">
        <v>0</v>
      </c>
      <c r="C23">
        <v>-32.594051013880502</v>
      </c>
      <c r="D23" t="s">
        <v>10</v>
      </c>
      <c r="E23" t="s">
        <v>3532</v>
      </c>
      <c r="F23" s="7" t="s">
        <v>5196</v>
      </c>
      <c r="G23" s="7" t="s">
        <v>5198</v>
      </c>
      <c r="H23" t="s">
        <v>10120</v>
      </c>
      <c r="I23" s="159" t="s">
        <v>5073</v>
      </c>
      <c r="J23" t="s">
        <v>3508</v>
      </c>
      <c r="K23">
        <v>6</v>
      </c>
      <c r="L23">
        <v>0</v>
      </c>
      <c r="M23">
        <v>0</v>
      </c>
      <c r="N23" s="6" t="s">
        <v>109</v>
      </c>
      <c r="O23" s="159" t="s">
        <v>4427</v>
      </c>
      <c r="P23" s="154"/>
      <c r="Q23" s="158" t="s">
        <v>4568</v>
      </c>
      <c r="R23" s="158" t="s">
        <v>4444</v>
      </c>
      <c r="S23" s="158" t="s">
        <v>4444</v>
      </c>
      <c r="T23" s="158" t="s">
        <v>4450</v>
      </c>
      <c r="U23" s="158" t="s">
        <v>4544</v>
      </c>
      <c r="V23" s="158"/>
    </row>
    <row r="24" spans="1:22">
      <c r="A24">
        <v>0</v>
      </c>
      <c r="B24">
        <v>0</v>
      </c>
      <c r="C24">
        <v>-25.649909933487098</v>
      </c>
      <c r="D24" t="s">
        <v>13</v>
      </c>
      <c r="E24" t="s">
        <v>3532</v>
      </c>
      <c r="F24" s="7" t="s">
        <v>5196</v>
      </c>
      <c r="G24" s="7" t="s">
        <v>5198</v>
      </c>
      <c r="H24" t="s">
        <v>10120</v>
      </c>
      <c r="I24" s="159"/>
      <c r="J24" t="s">
        <v>3508</v>
      </c>
      <c r="K24">
        <v>7</v>
      </c>
      <c r="L24">
        <v>0</v>
      </c>
      <c r="M24">
        <v>0</v>
      </c>
      <c r="N24" s="6" t="s">
        <v>214</v>
      </c>
      <c r="O24" s="159"/>
      <c r="P24" s="154"/>
      <c r="Q24" s="159"/>
      <c r="R24" s="159"/>
      <c r="S24" s="159"/>
      <c r="T24" s="159"/>
      <c r="U24" s="159"/>
      <c r="V24" s="159"/>
    </row>
    <row r="25" spans="1:22">
      <c r="A25">
        <v>0.12</v>
      </c>
      <c r="B25">
        <v>0</v>
      </c>
      <c r="C25">
        <v>-381.36509671786001</v>
      </c>
      <c r="D25" t="s">
        <v>14</v>
      </c>
      <c r="E25" t="s">
        <v>3532</v>
      </c>
      <c r="F25" s="7" t="s">
        <v>5196</v>
      </c>
      <c r="G25" s="7" t="s">
        <v>5198</v>
      </c>
      <c r="H25" t="s">
        <v>10120</v>
      </c>
      <c r="I25" s="159"/>
      <c r="J25" t="s">
        <v>3508</v>
      </c>
      <c r="K25">
        <v>16</v>
      </c>
      <c r="L25">
        <v>0.12</v>
      </c>
      <c r="M25">
        <v>3.2767774577421999E-2</v>
      </c>
      <c r="N25" s="6" t="s">
        <v>260</v>
      </c>
      <c r="O25" s="159"/>
      <c r="P25" s="154"/>
      <c r="Q25" s="159"/>
      <c r="R25" s="159"/>
      <c r="S25" s="159"/>
      <c r="T25" s="159"/>
      <c r="U25" s="159"/>
      <c r="V25" s="159"/>
    </row>
    <row r="26" spans="1:22">
      <c r="A26">
        <v>0</v>
      </c>
      <c r="B26">
        <v>0</v>
      </c>
      <c r="C26">
        <v>-70.514262346941607</v>
      </c>
      <c r="D26" t="s">
        <v>10</v>
      </c>
      <c r="E26" t="s">
        <v>3534</v>
      </c>
      <c r="F26" s="7" t="s">
        <v>5197</v>
      </c>
      <c r="G26" s="7" t="s">
        <v>5196</v>
      </c>
      <c r="H26" t="s">
        <v>10120</v>
      </c>
      <c r="I26" s="159" t="s">
        <v>4784</v>
      </c>
      <c r="J26" t="s">
        <v>3508</v>
      </c>
      <c r="K26">
        <v>5</v>
      </c>
      <c r="L26">
        <v>0</v>
      </c>
      <c r="M26" s="6" t="s">
        <v>126</v>
      </c>
      <c r="N26" s="6" t="s">
        <v>127</v>
      </c>
      <c r="O26" s="159" t="s">
        <v>4427</v>
      </c>
      <c r="P26" s="154"/>
      <c r="Q26" s="158" t="s">
        <v>4568</v>
      </c>
      <c r="R26" s="158" t="s">
        <v>4444</v>
      </c>
      <c r="S26" s="158" t="s">
        <v>4509</v>
      </c>
      <c r="T26" s="158" t="s">
        <v>4444</v>
      </c>
      <c r="U26" s="158" t="s">
        <v>4442</v>
      </c>
      <c r="V26" s="158"/>
    </row>
    <row r="27" spans="1:22">
      <c r="A27">
        <v>0</v>
      </c>
      <c r="B27">
        <v>0</v>
      </c>
      <c r="C27">
        <v>-19.243808783606301</v>
      </c>
      <c r="D27" t="s">
        <v>13</v>
      </c>
      <c r="E27" t="s">
        <v>3534</v>
      </c>
      <c r="F27" s="7" t="s">
        <v>5197</v>
      </c>
      <c r="G27" s="7" t="s">
        <v>5196</v>
      </c>
      <c r="H27" t="s">
        <v>10120</v>
      </c>
      <c r="I27" s="159"/>
      <c r="J27" t="s">
        <v>3508</v>
      </c>
      <c r="K27">
        <v>7</v>
      </c>
      <c r="L27">
        <v>0</v>
      </c>
      <c r="M27">
        <v>0</v>
      </c>
      <c r="N27" s="6" t="s">
        <v>214</v>
      </c>
      <c r="O27" s="159"/>
      <c r="P27" s="154"/>
      <c r="Q27" s="159"/>
      <c r="R27" s="159"/>
      <c r="S27" s="159"/>
      <c r="T27" s="159"/>
      <c r="U27" s="159"/>
      <c r="V27" s="159"/>
    </row>
    <row r="28" spans="1:22">
      <c r="A28">
        <v>0.24</v>
      </c>
      <c r="B28">
        <v>0</v>
      </c>
      <c r="C28">
        <v>-572.29566276683101</v>
      </c>
      <c r="D28" t="s">
        <v>14</v>
      </c>
      <c r="E28" t="s">
        <v>3534</v>
      </c>
      <c r="F28" s="7" t="s">
        <v>5197</v>
      </c>
      <c r="G28" s="7" t="s">
        <v>5196</v>
      </c>
      <c r="H28" t="s">
        <v>10120</v>
      </c>
      <c r="I28" s="159"/>
      <c r="J28" t="s">
        <v>3508</v>
      </c>
      <c r="K28">
        <v>16</v>
      </c>
      <c r="L28">
        <v>0.24</v>
      </c>
      <c r="M28">
        <v>9.5792488470350406E-2</v>
      </c>
      <c r="N28" s="6" t="s">
        <v>152</v>
      </c>
      <c r="O28" s="159"/>
      <c r="P28" s="154"/>
      <c r="Q28" s="159"/>
      <c r="R28" s="159"/>
      <c r="S28" s="159"/>
      <c r="T28" s="159"/>
      <c r="U28" s="159"/>
      <c r="V28" s="159"/>
    </row>
    <row r="29" spans="1:22">
      <c r="N29" s="6"/>
    </row>
    <row r="30" spans="1:22">
      <c r="M30" s="6"/>
      <c r="N30" s="6"/>
    </row>
    <row r="31" spans="1:22">
      <c r="N31" s="6"/>
    </row>
    <row r="32" spans="1:22">
      <c r="N32" s="6"/>
    </row>
    <row r="33" spans="6:54">
      <c r="M33" s="6"/>
      <c r="N33" s="6"/>
    </row>
    <row r="34" spans="6:54">
      <c r="P34" s="174"/>
    </row>
    <row r="35" spans="6:54" s="24" customFormat="1">
      <c r="F35" s="76"/>
      <c r="G35" s="76"/>
      <c r="I35" s="15"/>
      <c r="P35" s="174"/>
      <c r="AC35" s="76"/>
      <c r="AD35" s="76"/>
      <c r="AF35" s="15"/>
      <c r="BA35" s="76"/>
      <c r="BB35" s="76"/>
    </row>
    <row r="36" spans="6:54">
      <c r="M36" s="6"/>
      <c r="N36" s="6"/>
    </row>
    <row r="37" spans="6:54">
      <c r="N37" s="6"/>
    </row>
    <row r="44" spans="6:54">
      <c r="M44" s="6"/>
      <c r="N44" s="6"/>
    </row>
    <row r="45" spans="6:54">
      <c r="M45" s="6"/>
      <c r="N45" s="6"/>
    </row>
    <row r="63" spans="13:14">
      <c r="M63" s="6"/>
      <c r="N63" s="6"/>
    </row>
    <row r="77" spans="13:14">
      <c r="M77" s="6"/>
      <c r="N77" s="6"/>
    </row>
    <row r="78" spans="13:14">
      <c r="N78" s="6"/>
    </row>
    <row r="79" spans="13:14">
      <c r="N79" s="6"/>
    </row>
    <row r="80" spans="13:14">
      <c r="M80" s="6"/>
      <c r="N80" s="6"/>
    </row>
    <row r="81" spans="13:14">
      <c r="N81" s="6"/>
    </row>
    <row r="82" spans="13:14">
      <c r="N82" s="6"/>
    </row>
    <row r="83" spans="13:14">
      <c r="M83" s="6"/>
    </row>
  </sheetData>
  <mergeCells count="97">
    <mergeCell ref="A1:V1"/>
    <mergeCell ref="X1:AS1"/>
    <mergeCell ref="I17:I19"/>
    <mergeCell ref="I20:I22"/>
    <mergeCell ref="I23:I25"/>
    <mergeCell ref="T3:T5"/>
    <mergeCell ref="U3:U5"/>
    <mergeCell ref="V3:V5"/>
    <mergeCell ref="V12:V13"/>
    <mergeCell ref="Q17:Q19"/>
    <mergeCell ref="R17:R19"/>
    <mergeCell ref="S17:S19"/>
    <mergeCell ref="T17:T19"/>
    <mergeCell ref="U17:U19"/>
    <mergeCell ref="V17:V19"/>
    <mergeCell ref="Q7:Q8"/>
    <mergeCell ref="I26:I28"/>
    <mergeCell ref="AF3:AF4"/>
    <mergeCell ref="AF6:AF8"/>
    <mergeCell ref="I3:I5"/>
    <mergeCell ref="I7:I8"/>
    <mergeCell ref="I10:I11"/>
    <mergeCell ref="I12:I13"/>
    <mergeCell ref="I14:I15"/>
    <mergeCell ref="O26:O28"/>
    <mergeCell ref="P17:P28"/>
    <mergeCell ref="O17:O19"/>
    <mergeCell ref="O20:O22"/>
    <mergeCell ref="V20:V22"/>
    <mergeCell ref="O10:O15"/>
    <mergeCell ref="P7:P8"/>
    <mergeCell ref="P10:P15"/>
    <mergeCell ref="AV1:BJ1"/>
    <mergeCell ref="P34:P35"/>
    <mergeCell ref="O7:O8"/>
    <mergeCell ref="Q3:Q5"/>
    <mergeCell ref="R3:R5"/>
    <mergeCell ref="S3:S5"/>
    <mergeCell ref="BI3:BI5"/>
    <mergeCell ref="AL6:AL8"/>
    <mergeCell ref="O23:O25"/>
    <mergeCell ref="Q10:Q11"/>
    <mergeCell ref="Q12:Q13"/>
    <mergeCell ref="Q14:Q15"/>
    <mergeCell ref="AN3:AN4"/>
    <mergeCell ref="O3:O5"/>
    <mergeCell ref="AL3:AL4"/>
    <mergeCell ref="P3:P5"/>
    <mergeCell ref="Q20:Q22"/>
    <mergeCell ref="R20:R22"/>
    <mergeCell ref="S20:S22"/>
    <mergeCell ref="T20:T22"/>
    <mergeCell ref="U20:U22"/>
    <mergeCell ref="R12:R13"/>
    <mergeCell ref="S12:S13"/>
    <mergeCell ref="T12:T13"/>
    <mergeCell ref="U12:U13"/>
    <mergeCell ref="V26:V28"/>
    <mergeCell ref="V23:V25"/>
    <mergeCell ref="R14:R15"/>
    <mergeCell ref="S14:S15"/>
    <mergeCell ref="T14:T15"/>
    <mergeCell ref="U14:U15"/>
    <mergeCell ref="V14:V15"/>
    <mergeCell ref="Q23:Q25"/>
    <mergeCell ref="R23:R25"/>
    <mergeCell ref="S23:S25"/>
    <mergeCell ref="T23:T25"/>
    <mergeCell ref="U23:U25"/>
    <mergeCell ref="Q26:Q28"/>
    <mergeCell ref="R26:R28"/>
    <mergeCell ref="S26:S28"/>
    <mergeCell ref="T26:T28"/>
    <mergeCell ref="U26:U28"/>
    <mergeCell ref="AS3:AS4"/>
    <mergeCell ref="R10:R11"/>
    <mergeCell ref="S10:S11"/>
    <mergeCell ref="T10:T11"/>
    <mergeCell ref="U10:U11"/>
    <mergeCell ref="V10:V11"/>
    <mergeCell ref="R7:R8"/>
    <mergeCell ref="S7:S8"/>
    <mergeCell ref="T7:T8"/>
    <mergeCell ref="U7:U8"/>
    <mergeCell ref="V7:V8"/>
    <mergeCell ref="AM3:AM4"/>
    <mergeCell ref="AO3:AO4"/>
    <mergeCell ref="AP3:AP4"/>
    <mergeCell ref="AQ3:AQ4"/>
    <mergeCell ref="AR3:AR4"/>
    <mergeCell ref="AS6:AS8"/>
    <mergeCell ref="AM6:AM8"/>
    <mergeCell ref="AN6:AN8"/>
    <mergeCell ref="AO6:AO8"/>
    <mergeCell ref="AP6:AP8"/>
    <mergeCell ref="AQ6:AQ8"/>
    <mergeCell ref="AR6:AR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945-6D82-E348-8E41-D4149B86C49E}">
  <dimension ref="A1:BR91"/>
  <sheetViews>
    <sheetView topLeftCell="P1" zoomScale="65" workbookViewId="0">
      <selection activeCell="AU5" sqref="Y3:AU6"/>
    </sheetView>
  </sheetViews>
  <sheetFormatPr baseColWidth="10" defaultColWidth="10.83203125" defaultRowHeight="16"/>
  <cols>
    <col min="5" max="5" width="11.6640625" bestFit="1" customWidth="1"/>
    <col min="6" max="7" width="11.6640625" style="7" customWidth="1"/>
    <col min="8" max="9" width="20" customWidth="1"/>
    <col min="10" max="10" width="21.1640625" style="15" customWidth="1"/>
    <col min="11" max="11" width="25" customWidth="1"/>
    <col min="15" max="15" width="19.83203125" bestFit="1" customWidth="1"/>
    <col min="16" max="16" width="13" customWidth="1"/>
    <col min="18" max="18" width="20" customWidth="1"/>
    <col min="19" max="19" width="13.6640625" bestFit="1" customWidth="1"/>
    <col min="20" max="20" width="14.33203125" bestFit="1" customWidth="1"/>
    <col min="21" max="21" width="13.6640625" customWidth="1"/>
    <col min="22" max="22" width="14.1640625" customWidth="1"/>
    <col min="23" max="23" width="22.83203125" customWidth="1"/>
    <col min="30" max="31" width="10.83203125" style="7"/>
    <col min="32" max="32" width="17.33203125" bestFit="1" customWidth="1"/>
    <col min="33" max="33" width="17.33203125" customWidth="1"/>
    <col min="34" max="34" width="14.5" style="15" customWidth="1"/>
    <col min="42" max="42" width="17.33203125" bestFit="1" customWidth="1"/>
    <col min="43" max="43" width="13.6640625" bestFit="1" customWidth="1"/>
    <col min="44" max="44" width="14.33203125" bestFit="1" customWidth="1"/>
    <col min="45" max="45" width="13.6640625" bestFit="1" customWidth="1"/>
    <col min="46" max="46" width="14.33203125" bestFit="1" customWidth="1"/>
    <col min="47" max="47" width="23.33203125" bestFit="1" customWidth="1"/>
    <col min="57" max="57" width="20.6640625" customWidth="1"/>
  </cols>
  <sheetData>
    <row r="1" spans="1:70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</row>
    <row r="2" spans="1:70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10357</v>
      </c>
      <c r="AF2" s="22" t="s">
        <v>9950</v>
      </c>
      <c r="AG2" s="22"/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22" t="s">
        <v>10110</v>
      </c>
      <c r="BD2" s="22" t="s">
        <v>10357</v>
      </c>
      <c r="BE2" s="22" t="s">
        <v>9950</v>
      </c>
      <c r="BF2" s="22" t="s">
        <v>5</v>
      </c>
      <c r="BG2" s="22" t="s">
        <v>6</v>
      </c>
      <c r="BH2" s="22" t="s">
        <v>7</v>
      </c>
      <c r="BI2" s="22" t="s">
        <v>8</v>
      </c>
      <c r="BJ2" s="22" t="s">
        <v>9</v>
      </c>
      <c r="BK2" s="22" t="s">
        <v>81</v>
      </c>
      <c r="BL2" s="22" t="s">
        <v>82</v>
      </c>
      <c r="BM2" s="20" t="s">
        <v>92</v>
      </c>
      <c r="BN2" s="20" t="s">
        <v>4435</v>
      </c>
      <c r="BO2" s="20" t="s">
        <v>4437</v>
      </c>
      <c r="BP2" s="20" t="s">
        <v>4436</v>
      </c>
      <c r="BQ2" s="20" t="s">
        <v>4438</v>
      </c>
      <c r="BR2" s="20" t="s">
        <v>93</v>
      </c>
    </row>
    <row r="3" spans="1:70">
      <c r="A3">
        <v>0.46</v>
      </c>
      <c r="B3">
        <v>0</v>
      </c>
      <c r="C3">
        <v>-61.406263023782799</v>
      </c>
      <c r="D3" t="s">
        <v>10</v>
      </c>
      <c r="E3" t="s">
        <v>377</v>
      </c>
      <c r="F3" s="7" t="s">
        <v>5197</v>
      </c>
      <c r="G3" s="7" t="s">
        <v>10358</v>
      </c>
      <c r="H3" t="s">
        <v>10120</v>
      </c>
      <c r="J3" s="159" t="s">
        <v>5079</v>
      </c>
      <c r="K3" t="s">
        <v>378</v>
      </c>
      <c r="L3">
        <v>5</v>
      </c>
      <c r="M3">
        <v>0.46</v>
      </c>
      <c r="N3" s="6" t="s">
        <v>379</v>
      </c>
      <c r="O3" s="6" t="s">
        <v>380</v>
      </c>
      <c r="P3" s="153" t="s">
        <v>4423</v>
      </c>
      <c r="Q3" s="12"/>
      <c r="R3" s="186" t="s">
        <v>4568</v>
      </c>
      <c r="S3" s="154" t="s">
        <v>4448</v>
      </c>
      <c r="T3" s="154" t="s">
        <v>4448</v>
      </c>
      <c r="U3" s="154" t="s">
        <v>4448</v>
      </c>
      <c r="V3" s="154" t="s">
        <v>4448</v>
      </c>
      <c r="W3" s="154"/>
      <c r="Y3" s="9">
        <f>1-0</f>
        <v>1</v>
      </c>
      <c r="Z3" s="9">
        <v>0</v>
      </c>
      <c r="AA3" s="9">
        <v>-7.1188123319056604</v>
      </c>
      <c r="AB3" s="9" t="s">
        <v>10</v>
      </c>
      <c r="AC3" s="9" t="s">
        <v>339</v>
      </c>
      <c r="AD3" s="72" t="s">
        <v>5197</v>
      </c>
      <c r="AE3" s="72" t="s">
        <v>5195</v>
      </c>
      <c r="AF3" s="9" t="s">
        <v>10338</v>
      </c>
      <c r="AG3" s="44" t="s">
        <v>10354</v>
      </c>
      <c r="AH3" s="173" t="s">
        <v>5078</v>
      </c>
      <c r="AI3" s="9" t="s">
        <v>304</v>
      </c>
      <c r="AJ3" s="9">
        <v>5</v>
      </c>
      <c r="AK3" s="9">
        <v>0</v>
      </c>
      <c r="AL3" s="10" t="s">
        <v>126</v>
      </c>
      <c r="AM3" s="10" t="s">
        <v>127</v>
      </c>
      <c r="AN3" s="153" t="s">
        <v>4425</v>
      </c>
      <c r="AO3" s="153">
        <v>2</v>
      </c>
      <c r="AP3" s="159" t="s">
        <v>4552</v>
      </c>
      <c r="AQ3" s="154" t="s">
        <v>4448</v>
      </c>
      <c r="AR3" s="154" t="s">
        <v>4448</v>
      </c>
      <c r="AS3" s="154" t="s">
        <v>4448</v>
      </c>
      <c r="AT3" s="154" t="s">
        <v>4448</v>
      </c>
      <c r="AU3" s="154"/>
      <c r="AX3">
        <v>0</v>
      </c>
      <c r="AY3">
        <v>0</v>
      </c>
      <c r="AZ3">
        <v>-10.251376526657401</v>
      </c>
      <c r="BA3" t="s">
        <v>10</v>
      </c>
      <c r="BB3" t="s">
        <v>337</v>
      </c>
      <c r="BC3" t="s">
        <v>5196</v>
      </c>
      <c r="BD3" t="s">
        <v>10362</v>
      </c>
      <c r="BE3" t="s">
        <v>10341</v>
      </c>
      <c r="BF3" t="s">
        <v>304</v>
      </c>
      <c r="BG3">
        <v>6</v>
      </c>
      <c r="BH3">
        <v>0</v>
      </c>
      <c r="BI3">
        <v>0</v>
      </c>
      <c r="BJ3" s="6" t="s">
        <v>109</v>
      </c>
      <c r="BK3" s="174" t="s">
        <v>4424</v>
      </c>
    </row>
    <row r="4" spans="1:70">
      <c r="A4" s="6" t="s">
        <v>290</v>
      </c>
      <c r="B4">
        <v>0</v>
      </c>
      <c r="C4">
        <v>-755.31755848636203</v>
      </c>
      <c r="D4" t="s">
        <v>14</v>
      </c>
      <c r="E4" t="s">
        <v>377</v>
      </c>
      <c r="F4" s="7" t="s">
        <v>5197</v>
      </c>
      <c r="G4" s="7" t="s">
        <v>10358</v>
      </c>
      <c r="H4" t="s">
        <v>10120</v>
      </c>
      <c r="J4" s="205"/>
      <c r="K4" t="s">
        <v>378</v>
      </c>
      <c r="L4">
        <v>16</v>
      </c>
      <c r="M4" s="6" t="s">
        <v>290</v>
      </c>
      <c r="N4" s="6" t="s">
        <v>381</v>
      </c>
      <c r="O4">
        <v>0.86001360472521104</v>
      </c>
      <c r="P4" s="154"/>
      <c r="Q4" s="100"/>
      <c r="R4" s="159"/>
      <c r="S4" s="154"/>
      <c r="T4" s="154"/>
      <c r="U4" s="154"/>
      <c r="V4" s="154"/>
      <c r="W4" s="154"/>
      <c r="Y4" s="9">
        <f>1-0.74</f>
        <v>0.26</v>
      </c>
      <c r="Z4" s="9">
        <v>0</v>
      </c>
      <c r="AA4" s="9">
        <v>-729.065103472445</v>
      </c>
      <c r="AB4" s="9" t="s">
        <v>14</v>
      </c>
      <c r="AC4" s="9" t="s">
        <v>339</v>
      </c>
      <c r="AD4" s="72" t="s">
        <v>5197</v>
      </c>
      <c r="AE4" s="72" t="s">
        <v>5195</v>
      </c>
      <c r="AF4" s="9" t="s">
        <v>10338</v>
      </c>
      <c r="AG4" s="44" t="s">
        <v>10354</v>
      </c>
      <c r="AH4" s="168"/>
      <c r="AI4" s="9" t="s">
        <v>304</v>
      </c>
      <c r="AJ4" s="9">
        <v>16</v>
      </c>
      <c r="AK4" s="9">
        <v>0.74</v>
      </c>
      <c r="AL4" s="9">
        <v>0.49501667046199999</v>
      </c>
      <c r="AM4" s="10" t="s">
        <v>340</v>
      </c>
      <c r="AN4" s="154"/>
      <c r="AO4" s="154"/>
      <c r="AP4" s="159"/>
      <c r="AQ4" s="154"/>
      <c r="AR4" s="154"/>
      <c r="AS4" s="154"/>
      <c r="AT4" s="154"/>
      <c r="AU4" s="154"/>
      <c r="AX4">
        <v>7.0000000000000007E-2</v>
      </c>
      <c r="AY4">
        <v>0</v>
      </c>
      <c r="AZ4">
        <v>-60.582003698682598</v>
      </c>
      <c r="BA4" t="s">
        <v>13</v>
      </c>
      <c r="BB4" t="s">
        <v>337</v>
      </c>
      <c r="BC4" t="s">
        <v>5196</v>
      </c>
      <c r="BD4" t="s">
        <v>10362</v>
      </c>
      <c r="BE4" t="s">
        <v>10341</v>
      </c>
      <c r="BF4" t="s">
        <v>304</v>
      </c>
      <c r="BG4">
        <v>6</v>
      </c>
      <c r="BH4">
        <v>7.0000000000000007E-2</v>
      </c>
      <c r="BI4">
        <v>6.3652686117132004E-3</v>
      </c>
      <c r="BJ4" s="6" t="s">
        <v>338</v>
      </c>
      <c r="BK4" s="174"/>
    </row>
    <row r="5" spans="1:70">
      <c r="A5" s="8"/>
      <c r="B5" s="8"/>
      <c r="C5" s="8"/>
      <c r="D5" s="8"/>
      <c r="E5" s="8"/>
      <c r="F5" s="70"/>
      <c r="G5" s="70"/>
      <c r="H5" s="8"/>
      <c r="I5" s="8"/>
      <c r="J5" s="5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Y5">
        <v>0.25</v>
      </c>
      <c r="Z5">
        <v>0</v>
      </c>
      <c r="AA5">
        <v>-62.446933636953197</v>
      </c>
      <c r="AB5" t="s">
        <v>10</v>
      </c>
      <c r="AC5" t="s">
        <v>344</v>
      </c>
      <c r="AD5" s="7" t="s">
        <v>5196</v>
      </c>
      <c r="AE5" s="7" t="s">
        <v>5198</v>
      </c>
      <c r="AF5" t="s">
        <v>10340</v>
      </c>
      <c r="AH5" s="158" t="s">
        <v>5076</v>
      </c>
      <c r="AI5" t="s">
        <v>304</v>
      </c>
      <c r="AJ5">
        <v>5</v>
      </c>
      <c r="AK5">
        <v>0.25</v>
      </c>
      <c r="AL5" s="6" t="s">
        <v>345</v>
      </c>
      <c r="AM5" s="6" t="s">
        <v>346</v>
      </c>
      <c r="AN5" s="154"/>
      <c r="AO5" s="154"/>
      <c r="AP5" s="186" t="s">
        <v>4568</v>
      </c>
      <c r="AQ5" s="153" t="s">
        <v>4448</v>
      </c>
      <c r="AR5" s="153" t="s">
        <v>4448</v>
      </c>
      <c r="AS5" s="153" t="s">
        <v>4448</v>
      </c>
      <c r="AT5" s="153" t="s">
        <v>4448</v>
      </c>
      <c r="AU5" s="153"/>
      <c r="AX5">
        <v>0</v>
      </c>
      <c r="AY5">
        <v>0</v>
      </c>
      <c r="AZ5">
        <v>-348.30758721927202</v>
      </c>
      <c r="BA5" t="s">
        <v>14</v>
      </c>
      <c r="BB5" t="s">
        <v>337</v>
      </c>
      <c r="BC5" t="s">
        <v>5196</v>
      </c>
      <c r="BD5" t="s">
        <v>10362</v>
      </c>
      <c r="BE5" t="s">
        <v>10341</v>
      </c>
      <c r="BF5" t="s">
        <v>304</v>
      </c>
      <c r="BG5">
        <v>16</v>
      </c>
      <c r="BH5">
        <v>0</v>
      </c>
      <c r="BI5">
        <v>0</v>
      </c>
      <c r="BJ5" s="6" t="s">
        <v>140</v>
      </c>
      <c r="BK5" s="174"/>
    </row>
    <row r="6" spans="1:70">
      <c r="A6">
        <v>0.02</v>
      </c>
      <c r="B6">
        <v>0</v>
      </c>
      <c r="C6">
        <v>-53.162136444064203</v>
      </c>
      <c r="D6" t="s">
        <v>10</v>
      </c>
      <c r="E6" t="s">
        <v>351</v>
      </c>
      <c r="F6" s="7" t="s">
        <v>5196</v>
      </c>
      <c r="G6" s="7" t="s">
        <v>5198</v>
      </c>
      <c r="H6" t="s">
        <v>10120</v>
      </c>
      <c r="J6" s="186" t="s">
        <v>5081</v>
      </c>
      <c r="K6" t="s">
        <v>304</v>
      </c>
      <c r="L6">
        <v>6</v>
      </c>
      <c r="M6">
        <v>0.02</v>
      </c>
      <c r="N6" s="6" t="s">
        <v>352</v>
      </c>
      <c r="O6" s="6" t="s">
        <v>353</v>
      </c>
      <c r="P6" s="159" t="s">
        <v>4427</v>
      </c>
      <c r="Q6" s="184">
        <v>1</v>
      </c>
      <c r="R6" s="158" t="s">
        <v>4568</v>
      </c>
      <c r="S6" s="184" t="s">
        <v>4448</v>
      </c>
      <c r="T6" s="184" t="s">
        <v>4448</v>
      </c>
      <c r="U6" s="184" t="s">
        <v>4448</v>
      </c>
      <c r="V6" s="184" t="s">
        <v>4448</v>
      </c>
      <c r="W6" s="184"/>
      <c r="Y6">
        <v>0.14000000000000001</v>
      </c>
      <c r="Z6">
        <v>0</v>
      </c>
      <c r="AA6">
        <v>-642.20776563209597</v>
      </c>
      <c r="AB6" t="s">
        <v>14</v>
      </c>
      <c r="AC6" t="s">
        <v>344</v>
      </c>
      <c r="AD6" s="7" t="s">
        <v>5196</v>
      </c>
      <c r="AE6" s="7" t="s">
        <v>5198</v>
      </c>
      <c r="AF6" t="s">
        <v>10340</v>
      </c>
      <c r="AH6" s="205"/>
      <c r="AI6" t="s">
        <v>304</v>
      </c>
      <c r="AJ6">
        <v>16</v>
      </c>
      <c r="AK6">
        <v>0.14000000000000001</v>
      </c>
      <c r="AL6">
        <v>4.1864672574284501E-2</v>
      </c>
      <c r="AM6" s="6" t="s">
        <v>170</v>
      </c>
      <c r="AN6" s="191"/>
      <c r="AO6" s="191"/>
      <c r="AP6" s="159"/>
      <c r="AQ6" s="154"/>
      <c r="AR6" s="154"/>
      <c r="AS6" s="154"/>
      <c r="AT6" s="154"/>
      <c r="AU6" s="154"/>
      <c r="AX6">
        <v>1</v>
      </c>
      <c r="AY6">
        <v>0</v>
      </c>
      <c r="AZ6">
        <v>-0.170855709509524</v>
      </c>
      <c r="BA6" t="s">
        <v>10</v>
      </c>
      <c r="BB6" t="s">
        <v>341</v>
      </c>
      <c r="BC6" t="s">
        <v>5196</v>
      </c>
      <c r="BD6" t="s">
        <v>5198</v>
      </c>
      <c r="BE6" t="s">
        <v>10342</v>
      </c>
      <c r="BF6" t="s">
        <v>304</v>
      </c>
      <c r="BG6">
        <v>6</v>
      </c>
      <c r="BH6">
        <v>1</v>
      </c>
      <c r="BI6" s="6" t="s">
        <v>342</v>
      </c>
      <c r="BJ6">
        <v>1</v>
      </c>
      <c r="BK6" s="174" t="s">
        <v>4424</v>
      </c>
    </row>
    <row r="7" spans="1:70">
      <c r="A7">
        <v>0</v>
      </c>
      <c r="B7">
        <v>0</v>
      </c>
      <c r="C7">
        <v>-15.809639399798099</v>
      </c>
      <c r="D7" t="s">
        <v>13</v>
      </c>
      <c r="E7" t="s">
        <v>351</v>
      </c>
      <c r="F7" s="7" t="s">
        <v>5196</v>
      </c>
      <c r="G7" s="7" t="s">
        <v>5198</v>
      </c>
      <c r="H7" t="s">
        <v>10120</v>
      </c>
      <c r="J7" s="159"/>
      <c r="K7" t="s">
        <v>304</v>
      </c>
      <c r="L7">
        <v>6</v>
      </c>
      <c r="M7">
        <v>0</v>
      </c>
      <c r="N7">
        <v>0</v>
      </c>
      <c r="O7" s="6" t="s">
        <v>109</v>
      </c>
      <c r="P7" s="159"/>
      <c r="Q7" s="154"/>
      <c r="R7" s="159"/>
      <c r="S7" s="154"/>
      <c r="T7" s="154"/>
      <c r="U7" s="154"/>
      <c r="V7" s="154"/>
      <c r="W7" s="154"/>
      <c r="Y7" s="8"/>
      <c r="Z7" s="8"/>
      <c r="AA7" s="8"/>
      <c r="AB7" s="8"/>
      <c r="AC7" s="8"/>
      <c r="AD7" s="70"/>
      <c r="AE7" s="70"/>
      <c r="AF7" s="8"/>
      <c r="AG7" s="8"/>
      <c r="AH7" s="58"/>
      <c r="AI7" s="8"/>
      <c r="AJ7" s="8"/>
      <c r="AK7" s="8"/>
      <c r="AL7" s="13"/>
      <c r="AM7" s="8"/>
      <c r="AN7" s="8"/>
      <c r="AO7" s="8"/>
      <c r="AP7" s="8"/>
      <c r="AQ7" s="8"/>
      <c r="AR7" s="8"/>
      <c r="AS7" s="8"/>
      <c r="AT7" s="8"/>
      <c r="AU7" s="8"/>
      <c r="AX7">
        <v>1</v>
      </c>
      <c r="AY7">
        <v>0</v>
      </c>
      <c r="AZ7">
        <v>-3.6472625992690002</v>
      </c>
      <c r="BA7" t="s">
        <v>13</v>
      </c>
      <c r="BB7" t="s">
        <v>341</v>
      </c>
      <c r="BC7" t="s">
        <v>5196</v>
      </c>
      <c r="BD7" t="s">
        <v>5198</v>
      </c>
      <c r="BE7" t="s">
        <v>10342</v>
      </c>
      <c r="BF7" t="s">
        <v>304</v>
      </c>
      <c r="BG7">
        <v>5</v>
      </c>
      <c r="BH7">
        <v>1</v>
      </c>
      <c r="BI7" s="6" t="s">
        <v>343</v>
      </c>
      <c r="BJ7">
        <v>1</v>
      </c>
      <c r="BK7" s="174"/>
    </row>
    <row r="8" spans="1:70">
      <c r="A8">
        <v>0.24</v>
      </c>
      <c r="B8">
        <v>0</v>
      </c>
      <c r="C8">
        <v>-682.83212232256801</v>
      </c>
      <c r="D8" t="s">
        <v>14</v>
      </c>
      <c r="E8" t="s">
        <v>351</v>
      </c>
      <c r="F8" s="7" t="s">
        <v>5196</v>
      </c>
      <c r="G8" s="7" t="s">
        <v>5198</v>
      </c>
      <c r="H8" t="s">
        <v>10120</v>
      </c>
      <c r="J8" s="159"/>
      <c r="K8" t="s">
        <v>304</v>
      </c>
      <c r="L8">
        <v>16</v>
      </c>
      <c r="M8">
        <v>0.24</v>
      </c>
      <c r="N8">
        <v>9.5792488470350406E-2</v>
      </c>
      <c r="O8" s="6" t="s">
        <v>152</v>
      </c>
      <c r="P8" s="159"/>
      <c r="Q8" s="154"/>
      <c r="R8" s="159"/>
      <c r="S8" s="154"/>
      <c r="T8" s="154"/>
      <c r="U8" s="154"/>
      <c r="V8" s="154"/>
      <c r="W8" s="154"/>
      <c r="Y8">
        <v>0.22</v>
      </c>
      <c r="Z8">
        <v>0</v>
      </c>
      <c r="AA8">
        <v>-66.7622330182555</v>
      </c>
      <c r="AB8" t="s">
        <v>13</v>
      </c>
      <c r="AC8" t="s">
        <v>360</v>
      </c>
      <c r="AD8" s="7" t="s">
        <v>5197</v>
      </c>
      <c r="AE8" s="7" t="s">
        <v>5195</v>
      </c>
      <c r="AF8" t="s">
        <v>10120</v>
      </c>
      <c r="AH8" s="186" t="s">
        <v>5077</v>
      </c>
      <c r="AI8" t="s">
        <v>304</v>
      </c>
      <c r="AJ8">
        <v>5</v>
      </c>
      <c r="AK8">
        <v>0.22</v>
      </c>
      <c r="AL8">
        <v>4.2728423691493898E-2</v>
      </c>
      <c r="AM8" s="6" t="s">
        <v>361</v>
      </c>
      <c r="AN8" s="184" t="s">
        <v>4422</v>
      </c>
      <c r="AO8" s="153">
        <v>2</v>
      </c>
      <c r="AP8" s="186" t="s">
        <v>4568</v>
      </c>
      <c r="AQ8" s="153" t="s">
        <v>4448</v>
      </c>
      <c r="AR8" s="153" t="s">
        <v>4448</v>
      </c>
      <c r="AS8" s="153" t="s">
        <v>4448</v>
      </c>
      <c r="AT8" s="153" t="s">
        <v>4448</v>
      </c>
      <c r="AU8" s="184"/>
      <c r="AX8">
        <v>1</v>
      </c>
      <c r="AY8">
        <v>0</v>
      </c>
      <c r="AZ8">
        <v>-30.391940925152898</v>
      </c>
      <c r="BA8" t="s">
        <v>14</v>
      </c>
      <c r="BB8" t="s">
        <v>341</v>
      </c>
      <c r="BC8" t="s">
        <v>5196</v>
      </c>
      <c r="BD8" t="s">
        <v>5198</v>
      </c>
      <c r="BE8" t="s">
        <v>10342</v>
      </c>
      <c r="BF8" t="s">
        <v>304</v>
      </c>
      <c r="BG8">
        <v>16</v>
      </c>
      <c r="BH8">
        <v>1</v>
      </c>
      <c r="BI8" s="6" t="s">
        <v>149</v>
      </c>
      <c r="BJ8">
        <v>1</v>
      </c>
      <c r="BK8" s="174"/>
    </row>
    <row r="9" spans="1:70">
      <c r="Y9">
        <v>0</v>
      </c>
      <c r="Z9">
        <v>0</v>
      </c>
      <c r="AA9">
        <v>-167.32441442256999</v>
      </c>
      <c r="AB9" t="s">
        <v>14</v>
      </c>
      <c r="AC9" t="s">
        <v>360</v>
      </c>
      <c r="AD9" s="7" t="s">
        <v>5197</v>
      </c>
      <c r="AE9" s="7" t="s">
        <v>5195</v>
      </c>
      <c r="AF9" t="s">
        <v>10120</v>
      </c>
      <c r="AH9" s="159"/>
      <c r="AI9" t="s">
        <v>304</v>
      </c>
      <c r="AJ9">
        <v>16</v>
      </c>
      <c r="AK9">
        <v>0</v>
      </c>
      <c r="AL9">
        <v>0</v>
      </c>
      <c r="AM9" s="6" t="s">
        <v>140</v>
      </c>
      <c r="AN9" s="154"/>
      <c r="AO9" s="154"/>
      <c r="AP9" s="159"/>
      <c r="AQ9" s="154"/>
      <c r="AR9" s="154"/>
      <c r="AS9" s="154"/>
      <c r="AT9" s="154"/>
      <c r="AU9" s="154"/>
      <c r="AX9">
        <v>0.59</v>
      </c>
      <c r="AY9">
        <v>0</v>
      </c>
      <c r="AZ9">
        <v>-81.632360448478394</v>
      </c>
      <c r="BA9" t="s">
        <v>13</v>
      </c>
      <c r="BB9" t="s">
        <v>358</v>
      </c>
      <c r="BC9" t="s">
        <v>5198</v>
      </c>
      <c r="BD9" t="s">
        <v>5196</v>
      </c>
      <c r="BE9" t="s">
        <v>10343</v>
      </c>
      <c r="BF9" t="s">
        <v>304</v>
      </c>
      <c r="BG9">
        <v>5</v>
      </c>
      <c r="BH9">
        <v>0.59</v>
      </c>
      <c r="BI9" s="6" t="s">
        <v>104</v>
      </c>
      <c r="BJ9" s="6" t="s">
        <v>105</v>
      </c>
      <c r="BK9" s="174" t="s">
        <v>4424</v>
      </c>
    </row>
    <row r="10" spans="1:70">
      <c r="Y10">
        <f>1-0</f>
        <v>1</v>
      </c>
      <c r="Z10">
        <v>0</v>
      </c>
      <c r="AA10">
        <v>-12.882896821682801</v>
      </c>
      <c r="AB10" t="s">
        <v>13</v>
      </c>
      <c r="AC10" t="s">
        <v>364</v>
      </c>
      <c r="AD10" s="7" t="s">
        <v>5198</v>
      </c>
      <c r="AE10" s="7" t="s">
        <v>5196</v>
      </c>
      <c r="AF10" t="s">
        <v>10339</v>
      </c>
      <c r="AG10" s="18" t="s">
        <v>10354</v>
      </c>
      <c r="AH10" s="186" t="s">
        <v>5080</v>
      </c>
      <c r="AI10" t="s">
        <v>304</v>
      </c>
      <c r="AJ10">
        <v>6</v>
      </c>
      <c r="AK10">
        <v>0</v>
      </c>
      <c r="AL10">
        <v>0</v>
      </c>
      <c r="AM10" s="6" t="s">
        <v>109</v>
      </c>
      <c r="AN10" s="154"/>
      <c r="AO10" s="154"/>
      <c r="AP10" s="186" t="s">
        <v>4568</v>
      </c>
      <c r="AQ10" s="184" t="s">
        <v>4448</v>
      </c>
      <c r="AR10" s="184" t="s">
        <v>4448</v>
      </c>
      <c r="AS10" s="184" t="s">
        <v>4448</v>
      </c>
      <c r="AT10" s="184" t="s">
        <v>4448</v>
      </c>
      <c r="AU10" s="184"/>
      <c r="AX10">
        <v>0.56000000000000005</v>
      </c>
      <c r="AY10">
        <v>0</v>
      </c>
      <c r="AZ10">
        <v>-718.94350129515203</v>
      </c>
      <c r="BA10" t="s">
        <v>14</v>
      </c>
      <c r="BB10" t="s">
        <v>358</v>
      </c>
      <c r="BC10" t="s">
        <v>5198</v>
      </c>
      <c r="BD10" t="s">
        <v>5196</v>
      </c>
      <c r="BE10" t="s">
        <v>10343</v>
      </c>
      <c r="BF10" t="s">
        <v>304</v>
      </c>
      <c r="BG10">
        <v>16</v>
      </c>
      <c r="BH10">
        <v>0.56000000000000005</v>
      </c>
      <c r="BI10" s="6" t="s">
        <v>225</v>
      </c>
      <c r="BJ10">
        <v>0.76710682244145301</v>
      </c>
      <c r="BK10" s="174"/>
    </row>
    <row r="11" spans="1:70">
      <c r="Y11">
        <f>1-0.15</f>
        <v>0.85</v>
      </c>
      <c r="Z11">
        <v>0</v>
      </c>
      <c r="AA11">
        <v>-497.99143796672797</v>
      </c>
      <c r="AB11" t="s">
        <v>14</v>
      </c>
      <c r="AC11" t="s">
        <v>364</v>
      </c>
      <c r="AD11" s="7" t="s">
        <v>5198</v>
      </c>
      <c r="AE11" s="7" t="s">
        <v>5196</v>
      </c>
      <c r="AF11" t="s">
        <v>10339</v>
      </c>
      <c r="AG11" s="18" t="s">
        <v>10354</v>
      </c>
      <c r="AH11" s="205"/>
      <c r="AI11" t="s">
        <v>304</v>
      </c>
      <c r="AJ11">
        <v>16</v>
      </c>
      <c r="AK11">
        <v>0.15</v>
      </c>
      <c r="AL11">
        <v>4.6658155288370001E-2</v>
      </c>
      <c r="AM11" s="6" t="s">
        <v>365</v>
      </c>
      <c r="AN11" s="154"/>
      <c r="AO11" s="191"/>
      <c r="AP11" s="159"/>
      <c r="AQ11" s="154"/>
      <c r="AR11" s="154"/>
      <c r="AS11" s="154"/>
      <c r="AT11" s="154"/>
      <c r="AU11" s="154"/>
      <c r="AX11">
        <v>0</v>
      </c>
      <c r="AY11">
        <v>0</v>
      </c>
      <c r="AZ11">
        <v>-6.4811560130110601</v>
      </c>
      <c r="BA11" t="s">
        <v>10</v>
      </c>
      <c r="BB11" t="s">
        <v>359</v>
      </c>
      <c r="BC11" t="s">
        <v>5195</v>
      </c>
      <c r="BD11" t="s">
        <v>5197</v>
      </c>
      <c r="BE11" t="s">
        <v>10344</v>
      </c>
      <c r="BF11" t="s">
        <v>304</v>
      </c>
      <c r="BG11">
        <v>7</v>
      </c>
      <c r="BH11">
        <v>0</v>
      </c>
      <c r="BI11">
        <v>0</v>
      </c>
      <c r="BJ11" s="6" t="s">
        <v>214</v>
      </c>
      <c r="BK11" s="174" t="s">
        <v>4424</v>
      </c>
    </row>
    <row r="12" spans="1:70">
      <c r="AX12">
        <v>0</v>
      </c>
      <c r="AY12">
        <v>0</v>
      </c>
      <c r="AZ12">
        <v>-8.7434937589239592</v>
      </c>
      <c r="BA12" t="s">
        <v>13</v>
      </c>
      <c r="BB12" t="s">
        <v>359</v>
      </c>
      <c r="BC12" t="s">
        <v>5195</v>
      </c>
      <c r="BD12" t="s">
        <v>5197</v>
      </c>
      <c r="BE12" t="s">
        <v>10344</v>
      </c>
      <c r="BF12" t="s">
        <v>304</v>
      </c>
      <c r="BG12">
        <v>5</v>
      </c>
      <c r="BH12">
        <v>0</v>
      </c>
      <c r="BI12" s="6" t="s">
        <v>126</v>
      </c>
      <c r="BJ12" s="6" t="s">
        <v>127</v>
      </c>
      <c r="BK12" s="174"/>
    </row>
    <row r="13" spans="1:70">
      <c r="AX13">
        <v>0</v>
      </c>
      <c r="AY13">
        <v>0</v>
      </c>
      <c r="AZ13">
        <v>-139.25346653985901</v>
      </c>
      <c r="BA13" t="s">
        <v>14</v>
      </c>
      <c r="BB13" t="s">
        <v>359</v>
      </c>
      <c r="BC13" t="s">
        <v>5195</v>
      </c>
      <c r="BD13" t="s">
        <v>5197</v>
      </c>
      <c r="BE13" t="s">
        <v>10344</v>
      </c>
      <c r="BF13" t="s">
        <v>304</v>
      </c>
      <c r="BG13">
        <v>16</v>
      </c>
      <c r="BH13">
        <v>0</v>
      </c>
      <c r="BI13">
        <v>0</v>
      </c>
      <c r="BJ13" s="6" t="s">
        <v>140</v>
      </c>
      <c r="BK13" s="174"/>
    </row>
    <row r="22" spans="14:15">
      <c r="O22" s="6"/>
    </row>
    <row r="23" spans="14:15">
      <c r="O23" s="6"/>
    </row>
    <row r="24" spans="14:15">
      <c r="O24" s="6"/>
    </row>
    <row r="25" spans="14:15">
      <c r="N25" s="6"/>
      <c r="O25" s="6"/>
    </row>
    <row r="26" spans="14:15">
      <c r="N26" s="6"/>
    </row>
    <row r="27" spans="14:15">
      <c r="O27" s="6"/>
    </row>
    <row r="28" spans="14:15">
      <c r="O28" s="6"/>
    </row>
    <row r="29" spans="14:15">
      <c r="O29" s="6"/>
    </row>
    <row r="30" spans="14:15">
      <c r="N30" s="6"/>
    </row>
    <row r="31" spans="14:15">
      <c r="O31" s="6"/>
    </row>
    <row r="32" spans="14:15">
      <c r="O32" s="6"/>
    </row>
    <row r="33" spans="14:15">
      <c r="N33" s="6"/>
      <c r="O33" s="6"/>
    </row>
    <row r="34" spans="14:15">
      <c r="O34" s="6"/>
    </row>
    <row r="35" spans="14:15">
      <c r="O35" s="6"/>
    </row>
    <row r="36" spans="14:15">
      <c r="O36" s="6"/>
    </row>
    <row r="37" spans="14:15">
      <c r="N37" s="6"/>
    </row>
    <row r="38" spans="14:15">
      <c r="N38" s="6"/>
    </row>
    <row r="39" spans="14:15">
      <c r="O39" s="6"/>
    </row>
    <row r="40" spans="14:15">
      <c r="O40" s="6"/>
    </row>
    <row r="41" spans="14:15">
      <c r="N41" s="6"/>
    </row>
    <row r="42" spans="14:15">
      <c r="N42" s="6"/>
      <c r="O42" s="6"/>
    </row>
    <row r="43" spans="14:15">
      <c r="O43" s="6"/>
    </row>
    <row r="44" spans="14:15">
      <c r="N44" s="6"/>
    </row>
    <row r="45" spans="14:15">
      <c r="N45" s="6"/>
    </row>
    <row r="46" spans="14:15">
      <c r="O46" s="6"/>
    </row>
    <row r="47" spans="14:15">
      <c r="O47" s="6"/>
    </row>
    <row r="48" spans="14:15">
      <c r="O48" s="6"/>
    </row>
    <row r="49" spans="14:15">
      <c r="O49" s="6"/>
    </row>
    <row r="50" spans="14:15">
      <c r="O50" s="6"/>
    </row>
    <row r="64" spans="14:15">
      <c r="N64" s="6"/>
    </row>
    <row r="68" spans="15:15">
      <c r="O68" s="6"/>
    </row>
    <row r="79" spans="15:15">
      <c r="O79" s="6"/>
    </row>
    <row r="80" spans="15:15">
      <c r="O80" s="6"/>
    </row>
    <row r="83" spans="1:15">
      <c r="A83" s="6"/>
      <c r="M83" s="6"/>
      <c r="N83" s="6"/>
      <c r="O83" s="6"/>
    </row>
    <row r="84" spans="1:15">
      <c r="O84" s="6"/>
    </row>
    <row r="85" spans="1:15">
      <c r="N85" s="6"/>
    </row>
    <row r="86" spans="1:15">
      <c r="O86" s="6"/>
    </row>
    <row r="87" spans="1:15">
      <c r="O87" s="6"/>
    </row>
    <row r="88" spans="1:15">
      <c r="O88" s="6"/>
    </row>
    <row r="89" spans="1:15">
      <c r="O89" s="6"/>
    </row>
    <row r="90" spans="1:15">
      <c r="O90" s="6"/>
    </row>
    <row r="91" spans="1:15">
      <c r="O91" s="6"/>
    </row>
  </sheetData>
  <mergeCells count="56">
    <mergeCell ref="AQ3:AQ4"/>
    <mergeCell ref="AQ8:AQ9"/>
    <mergeCell ref="J6:J8"/>
    <mergeCell ref="AH5:AH6"/>
    <mergeCell ref="AH8:AH9"/>
    <mergeCell ref="AH3:AH4"/>
    <mergeCell ref="J3:J4"/>
    <mergeCell ref="AH10:AH11"/>
    <mergeCell ref="P6:P8"/>
    <mergeCell ref="AP3:AP4"/>
    <mergeCell ref="R3:R4"/>
    <mergeCell ref="Q6:Q8"/>
    <mergeCell ref="W3:W4"/>
    <mergeCell ref="AP8:AP9"/>
    <mergeCell ref="AN8:AN11"/>
    <mergeCell ref="AO8:AO11"/>
    <mergeCell ref="AP10:AP11"/>
    <mergeCell ref="R6:R8"/>
    <mergeCell ref="P3:P4"/>
    <mergeCell ref="AO3:AO6"/>
    <mergeCell ref="AN3:AN6"/>
    <mergeCell ref="AX1:BL1"/>
    <mergeCell ref="BK3:BK5"/>
    <mergeCell ref="S3:S4"/>
    <mergeCell ref="T3:T4"/>
    <mergeCell ref="U3:U4"/>
    <mergeCell ref="V3:V4"/>
    <mergeCell ref="AP5:AP6"/>
    <mergeCell ref="AQ5:AQ6"/>
    <mergeCell ref="AR3:AR4"/>
    <mergeCell ref="W6:W8"/>
    <mergeCell ref="S6:S8"/>
    <mergeCell ref="T6:T8"/>
    <mergeCell ref="U6:U8"/>
    <mergeCell ref="V6:V8"/>
    <mergeCell ref="A1:W1"/>
    <mergeCell ref="Y1:AU1"/>
    <mergeCell ref="AS3:AS4"/>
    <mergeCell ref="AT3:AT4"/>
    <mergeCell ref="AU3:AU4"/>
    <mergeCell ref="AU8:AU9"/>
    <mergeCell ref="BK9:BK10"/>
    <mergeCell ref="BK11:BK13"/>
    <mergeCell ref="AR5:AR6"/>
    <mergeCell ref="AS5:AS6"/>
    <mergeCell ref="AT5:AT6"/>
    <mergeCell ref="AU5:AU6"/>
    <mergeCell ref="AR8:AR9"/>
    <mergeCell ref="AS8:AS9"/>
    <mergeCell ref="AT8:AT9"/>
    <mergeCell ref="BK6:BK8"/>
    <mergeCell ref="AQ10:AQ11"/>
    <mergeCell ref="AR10:AR11"/>
    <mergeCell ref="AS10:AS11"/>
    <mergeCell ref="AT10:AT11"/>
    <mergeCell ref="AU10:A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ED75-CE5B-B141-8EAC-79829F41429E}">
  <dimension ref="A1:BS94"/>
  <sheetViews>
    <sheetView zoomScale="75" workbookViewId="0">
      <selection activeCell="V10" sqref="A3:V11"/>
    </sheetView>
  </sheetViews>
  <sheetFormatPr baseColWidth="10" defaultColWidth="10.83203125" defaultRowHeight="16"/>
  <cols>
    <col min="5" max="5" width="11.6640625" bestFit="1" customWidth="1"/>
    <col min="6" max="7" width="11.6640625" style="7" customWidth="1"/>
    <col min="8" max="9" width="22.33203125" customWidth="1"/>
    <col min="10" max="10" width="11.6640625" customWidth="1"/>
    <col min="11" max="11" width="28.1640625" customWidth="1"/>
    <col min="15" max="15" width="19.83203125" bestFit="1" customWidth="1"/>
    <col min="16" max="16" width="12" customWidth="1"/>
    <col min="18" max="18" width="15.5" customWidth="1"/>
    <col min="19" max="19" width="14.6640625" bestFit="1" customWidth="1"/>
    <col min="20" max="20" width="15" bestFit="1" customWidth="1"/>
    <col min="21" max="21" width="14.6640625" customWidth="1"/>
    <col min="22" max="22" width="15.33203125" customWidth="1"/>
    <col min="23" max="23" width="23.83203125" customWidth="1"/>
    <col min="30" max="31" width="10.83203125" style="7"/>
    <col min="32" max="33" width="17" customWidth="1"/>
    <col min="34" max="34" width="11" style="15"/>
    <col min="42" max="42" width="17.6640625" bestFit="1" customWidth="1"/>
    <col min="43" max="43" width="14.6640625" bestFit="1" customWidth="1"/>
    <col min="44" max="44" width="15" bestFit="1" customWidth="1"/>
    <col min="45" max="45" width="14.6640625" bestFit="1" customWidth="1"/>
    <col min="46" max="46" width="15" bestFit="1" customWidth="1"/>
    <col min="47" max="47" width="23" bestFit="1" customWidth="1"/>
    <col min="55" max="57" width="13.5" customWidth="1"/>
    <col min="58" max="58" width="19.33203125" bestFit="1" customWidth="1"/>
    <col min="66" max="66" width="17.6640625" bestFit="1" customWidth="1"/>
    <col min="67" max="67" width="14.6640625" bestFit="1" customWidth="1"/>
    <col min="68" max="68" width="15" bestFit="1" customWidth="1"/>
    <col min="69" max="69" width="14.6640625" bestFit="1" customWidth="1"/>
    <col min="70" max="70" width="15" bestFit="1" customWidth="1"/>
    <col min="71" max="71" width="23" bestFit="1" customWidth="1"/>
  </cols>
  <sheetData>
    <row r="1" spans="1:71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Y1" s="216" t="s">
        <v>90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X1" s="214" t="s">
        <v>91</v>
      </c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</row>
    <row r="2" spans="1:71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Y2" s="22" t="s">
        <v>0</v>
      </c>
      <c r="Z2" s="22" t="s">
        <v>1</v>
      </c>
      <c r="AA2" s="22" t="s">
        <v>2</v>
      </c>
      <c r="AB2" s="22" t="s">
        <v>3</v>
      </c>
      <c r="AC2" s="22" t="s">
        <v>4</v>
      </c>
      <c r="AD2" s="71" t="s">
        <v>10110</v>
      </c>
      <c r="AE2" s="71" t="s">
        <v>10357</v>
      </c>
      <c r="AF2" s="22" t="s">
        <v>9950</v>
      </c>
      <c r="AG2" s="22"/>
      <c r="AH2" s="22" t="s">
        <v>4570</v>
      </c>
      <c r="AI2" s="22" t="s">
        <v>5</v>
      </c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81</v>
      </c>
      <c r="AO2" s="22" t="s">
        <v>82</v>
      </c>
      <c r="AP2" s="20" t="s">
        <v>92</v>
      </c>
      <c r="AQ2" s="20" t="s">
        <v>4435</v>
      </c>
      <c r="AR2" s="20" t="s">
        <v>4437</v>
      </c>
      <c r="AS2" s="20" t="s">
        <v>4436</v>
      </c>
      <c r="AT2" s="20" t="s">
        <v>4438</v>
      </c>
      <c r="AU2" s="20" t="s">
        <v>93</v>
      </c>
      <c r="AX2" s="22" t="s">
        <v>0</v>
      </c>
      <c r="AY2" s="22" t="s">
        <v>1</v>
      </c>
      <c r="AZ2" s="22" t="s">
        <v>2</v>
      </c>
      <c r="BA2" s="22" t="s">
        <v>3</v>
      </c>
      <c r="BB2" s="22" t="s">
        <v>4</v>
      </c>
      <c r="BC2" s="22" t="s">
        <v>10110</v>
      </c>
      <c r="BD2" s="22" t="s">
        <v>10357</v>
      </c>
      <c r="BE2" s="22" t="s">
        <v>9950</v>
      </c>
      <c r="BF2" s="22" t="s">
        <v>10356</v>
      </c>
      <c r="BG2" s="22" t="s">
        <v>5</v>
      </c>
      <c r="BH2" s="22" t="s">
        <v>6</v>
      </c>
      <c r="BI2" s="22" t="s">
        <v>7</v>
      </c>
      <c r="BJ2" s="22" t="s">
        <v>8</v>
      </c>
      <c r="BK2" s="22" t="s">
        <v>9</v>
      </c>
      <c r="BL2" s="22" t="s">
        <v>81</v>
      </c>
      <c r="BM2" s="22" t="s">
        <v>82</v>
      </c>
      <c r="BN2" s="20" t="s">
        <v>92</v>
      </c>
      <c r="BO2" s="20" t="s">
        <v>4435</v>
      </c>
      <c r="BP2" s="20" t="s">
        <v>4437</v>
      </c>
      <c r="BQ2" s="20" t="s">
        <v>4436</v>
      </c>
      <c r="BR2" s="20" t="s">
        <v>4438</v>
      </c>
      <c r="BS2" s="20" t="s">
        <v>93</v>
      </c>
    </row>
    <row r="3" spans="1:71" ht="16" customHeight="1">
      <c r="A3" s="9">
        <v>0.1</v>
      </c>
      <c r="B3" s="9">
        <v>0</v>
      </c>
      <c r="C3" s="9">
        <v>-60.3553201164478</v>
      </c>
      <c r="D3" s="9" t="s">
        <v>10</v>
      </c>
      <c r="E3" s="9" t="s">
        <v>1631</v>
      </c>
      <c r="F3" s="72" t="s">
        <v>5197</v>
      </c>
      <c r="G3" s="72" t="s">
        <v>5195</v>
      </c>
      <c r="H3" s="9" t="s">
        <v>10120</v>
      </c>
      <c r="I3" s="9"/>
      <c r="J3" s="173" t="s">
        <v>5082</v>
      </c>
      <c r="K3" s="9" t="s">
        <v>1624</v>
      </c>
      <c r="L3" s="9">
        <v>6</v>
      </c>
      <c r="M3" s="9">
        <v>0.1</v>
      </c>
      <c r="N3" s="9">
        <v>1.21914619099597E-2</v>
      </c>
      <c r="O3" s="10" t="s">
        <v>617</v>
      </c>
      <c r="P3" s="153" t="s">
        <v>4423</v>
      </c>
      <c r="Q3" s="153">
        <v>3</v>
      </c>
      <c r="R3" s="159" t="s">
        <v>4552</v>
      </c>
      <c r="S3" s="161" t="s">
        <v>4448</v>
      </c>
      <c r="T3" s="161" t="s">
        <v>4448</v>
      </c>
      <c r="U3" s="193" t="s">
        <v>4448</v>
      </c>
      <c r="V3" s="161" t="s">
        <v>4448</v>
      </c>
      <c r="Y3">
        <v>0.52</v>
      </c>
      <c r="Z3">
        <v>0</v>
      </c>
      <c r="AA3">
        <v>-104.030698420726</v>
      </c>
      <c r="AB3" t="s">
        <v>10</v>
      </c>
      <c r="AC3" t="s">
        <v>3636</v>
      </c>
      <c r="AD3" s="7" t="s">
        <v>5197</v>
      </c>
      <c r="AE3" s="7" t="s">
        <v>10360</v>
      </c>
      <c r="AF3" t="s">
        <v>10120</v>
      </c>
      <c r="AH3" s="158" t="s">
        <v>5087</v>
      </c>
      <c r="AI3" t="s">
        <v>3610</v>
      </c>
      <c r="AJ3">
        <v>5</v>
      </c>
      <c r="AK3">
        <v>0.52</v>
      </c>
      <c r="AL3" s="6" t="s">
        <v>300</v>
      </c>
      <c r="AM3">
        <v>0.84073763132141299</v>
      </c>
      <c r="AN3" s="153" t="s">
        <v>4425</v>
      </c>
      <c r="AO3" s="153">
        <v>2</v>
      </c>
      <c r="AP3" s="186" t="s">
        <v>4568</v>
      </c>
      <c r="AQ3" s="161">
        <v>0.88</v>
      </c>
      <c r="AR3" s="161">
        <v>0.87</v>
      </c>
      <c r="AS3" s="161">
        <v>0.5</v>
      </c>
      <c r="AT3" s="161" t="s">
        <v>4448</v>
      </c>
      <c r="AU3" s="161"/>
      <c r="AX3">
        <v>0.33</v>
      </c>
      <c r="AY3">
        <v>0</v>
      </c>
      <c r="AZ3">
        <v>-35.113226666782602</v>
      </c>
      <c r="BA3" t="s">
        <v>13</v>
      </c>
      <c r="BB3" t="s">
        <v>3639</v>
      </c>
      <c r="BC3" t="s">
        <v>5196</v>
      </c>
      <c r="BD3" t="s">
        <v>10361</v>
      </c>
      <c r="BE3" t="s">
        <v>10120</v>
      </c>
      <c r="BG3" t="s">
        <v>3610</v>
      </c>
      <c r="BH3">
        <v>5</v>
      </c>
      <c r="BI3">
        <v>0.33</v>
      </c>
      <c r="BJ3">
        <v>8.5240502451157801E-2</v>
      </c>
      <c r="BK3" s="6" t="s">
        <v>1392</v>
      </c>
      <c r="BL3" s="174" t="s">
        <v>4424</v>
      </c>
    </row>
    <row r="4" spans="1:71">
      <c r="A4" s="9">
        <v>0.68</v>
      </c>
      <c r="B4" s="9">
        <v>0</v>
      </c>
      <c r="C4" s="9">
        <v>-745.86688533915503</v>
      </c>
      <c r="D4" s="9" t="s">
        <v>14</v>
      </c>
      <c r="E4" s="9" t="s">
        <v>1631</v>
      </c>
      <c r="F4" s="72" t="s">
        <v>5197</v>
      </c>
      <c r="G4" s="72" t="s">
        <v>5195</v>
      </c>
      <c r="H4" s="9" t="s">
        <v>10120</v>
      </c>
      <c r="I4" s="9"/>
      <c r="J4" s="168"/>
      <c r="K4" s="9" t="s">
        <v>1624</v>
      </c>
      <c r="L4" s="9">
        <v>16</v>
      </c>
      <c r="M4" s="9">
        <v>0.68</v>
      </c>
      <c r="N4" s="10" t="s">
        <v>106</v>
      </c>
      <c r="O4" s="10" t="s">
        <v>107</v>
      </c>
      <c r="P4" s="154"/>
      <c r="Q4" s="154"/>
      <c r="R4" s="159"/>
      <c r="S4" s="162"/>
      <c r="T4" s="162"/>
      <c r="U4" s="194"/>
      <c r="V4" s="162"/>
      <c r="Y4">
        <v>0.17</v>
      </c>
      <c r="Z4">
        <v>0</v>
      </c>
      <c r="AA4">
        <v>-501.01293319916402</v>
      </c>
      <c r="AB4" t="s">
        <v>14</v>
      </c>
      <c r="AC4" t="s">
        <v>3636</v>
      </c>
      <c r="AD4" s="7" t="s">
        <v>5197</v>
      </c>
      <c r="AE4" s="7" t="s">
        <v>10360</v>
      </c>
      <c r="AF4" t="s">
        <v>10120</v>
      </c>
      <c r="AH4" s="159"/>
      <c r="AI4" t="s">
        <v>3610</v>
      </c>
      <c r="AJ4">
        <v>16</v>
      </c>
      <c r="AK4">
        <v>0.17</v>
      </c>
      <c r="AL4">
        <v>5.6689958584459903E-2</v>
      </c>
      <c r="AM4" s="6" t="s">
        <v>179</v>
      </c>
      <c r="AN4" s="154"/>
      <c r="AO4" s="154"/>
      <c r="AP4" s="159"/>
      <c r="AQ4" s="162"/>
      <c r="AR4" s="162"/>
      <c r="AS4" s="162"/>
      <c r="AT4" s="162"/>
      <c r="AU4" s="162"/>
      <c r="AX4">
        <v>0.33</v>
      </c>
      <c r="AY4">
        <v>0</v>
      </c>
      <c r="AZ4">
        <v>-317.16008686683898</v>
      </c>
      <c r="BA4" t="s">
        <v>14</v>
      </c>
      <c r="BB4" t="s">
        <v>3639</v>
      </c>
      <c r="BC4" t="s">
        <v>5196</v>
      </c>
      <c r="BD4" t="s">
        <v>10361</v>
      </c>
      <c r="BE4" t="s">
        <v>10120</v>
      </c>
      <c r="BG4" t="s">
        <v>3610</v>
      </c>
      <c r="BH4">
        <v>16</v>
      </c>
      <c r="BI4">
        <v>0.33</v>
      </c>
      <c r="BJ4" s="6" t="s">
        <v>1025</v>
      </c>
      <c r="BK4" s="6" t="s">
        <v>1026</v>
      </c>
      <c r="BL4" s="174"/>
    </row>
    <row r="5" spans="1:71">
      <c r="A5">
        <v>0.32</v>
      </c>
      <c r="B5">
        <v>0</v>
      </c>
      <c r="C5">
        <v>-74.589763903999994</v>
      </c>
      <c r="D5" t="s">
        <v>10</v>
      </c>
      <c r="E5" t="s">
        <v>3613</v>
      </c>
      <c r="F5" s="7" t="s">
        <v>5196</v>
      </c>
      <c r="G5" s="7" t="s">
        <v>10359</v>
      </c>
      <c r="H5" t="s">
        <v>10120</v>
      </c>
      <c r="J5" s="159" t="s">
        <v>5083</v>
      </c>
      <c r="K5" t="s">
        <v>3610</v>
      </c>
      <c r="L5">
        <v>6</v>
      </c>
      <c r="M5">
        <v>0.32</v>
      </c>
      <c r="N5">
        <v>9.0471524952594307E-2</v>
      </c>
      <c r="O5" s="6" t="s">
        <v>743</v>
      </c>
      <c r="P5" s="154"/>
      <c r="Q5" s="154"/>
      <c r="R5" s="186" t="s">
        <v>4568</v>
      </c>
      <c r="S5" s="162" t="s">
        <v>4448</v>
      </c>
      <c r="T5" s="162" t="s">
        <v>4448</v>
      </c>
      <c r="U5" s="194">
        <v>0.55000000000000004</v>
      </c>
      <c r="V5" s="162" t="s">
        <v>4448</v>
      </c>
      <c r="Y5">
        <v>0.98</v>
      </c>
      <c r="Z5">
        <v>0</v>
      </c>
      <c r="AA5">
        <v>-17.878854893873399</v>
      </c>
      <c r="AB5" t="s">
        <v>10</v>
      </c>
      <c r="AC5" t="s">
        <v>3665</v>
      </c>
      <c r="AD5" s="7" t="s">
        <v>5198</v>
      </c>
      <c r="AE5" s="7" t="s">
        <v>5196</v>
      </c>
      <c r="AF5" t="s">
        <v>10120</v>
      </c>
      <c r="AH5" s="159" t="s">
        <v>5088</v>
      </c>
      <c r="AI5" t="s">
        <v>3610</v>
      </c>
      <c r="AJ5">
        <v>6</v>
      </c>
      <c r="AK5">
        <v>0.98</v>
      </c>
      <c r="AL5" s="6" t="s">
        <v>3666</v>
      </c>
      <c r="AM5" s="6" t="s">
        <v>3667</v>
      </c>
      <c r="AN5" s="154"/>
      <c r="AO5" s="154"/>
      <c r="AP5" s="186" t="s">
        <v>4568</v>
      </c>
      <c r="AQ5" s="162">
        <v>1</v>
      </c>
      <c r="AR5" s="162">
        <v>1</v>
      </c>
      <c r="AS5" s="162">
        <v>0.95</v>
      </c>
      <c r="AT5" s="162">
        <v>1</v>
      </c>
      <c r="AU5" s="162"/>
      <c r="AX5">
        <v>0</v>
      </c>
      <c r="AY5">
        <v>0</v>
      </c>
      <c r="AZ5">
        <v>-11.927998632347</v>
      </c>
      <c r="BA5" t="s">
        <v>10</v>
      </c>
      <c r="BB5" t="s">
        <v>3641</v>
      </c>
      <c r="BC5" t="s">
        <v>5197</v>
      </c>
      <c r="BD5" t="s">
        <v>10358</v>
      </c>
      <c r="BE5" t="s">
        <v>10120</v>
      </c>
      <c r="BG5" t="s">
        <v>3610</v>
      </c>
      <c r="BH5">
        <v>7</v>
      </c>
      <c r="BI5">
        <v>0</v>
      </c>
      <c r="BJ5">
        <v>0</v>
      </c>
      <c r="BK5" s="6" t="s">
        <v>214</v>
      </c>
      <c r="BL5" s="174" t="s">
        <v>4424</v>
      </c>
    </row>
    <row r="6" spans="1:71">
      <c r="A6">
        <v>0.61</v>
      </c>
      <c r="B6">
        <v>0</v>
      </c>
      <c r="C6">
        <v>-691.46906548727202</v>
      </c>
      <c r="D6" t="s">
        <v>14</v>
      </c>
      <c r="E6" t="s">
        <v>3613</v>
      </c>
      <c r="F6" s="7" t="s">
        <v>5196</v>
      </c>
      <c r="G6" s="7" t="s">
        <v>10359</v>
      </c>
      <c r="H6" t="s">
        <v>10120</v>
      </c>
      <c r="J6" s="159"/>
      <c r="K6" t="s">
        <v>3610</v>
      </c>
      <c r="L6">
        <v>16</v>
      </c>
      <c r="M6">
        <v>0.61</v>
      </c>
      <c r="N6" s="6" t="s">
        <v>593</v>
      </c>
      <c r="O6" s="6" t="s">
        <v>594</v>
      </c>
      <c r="P6" s="154"/>
      <c r="Q6" s="154"/>
      <c r="R6" s="159"/>
      <c r="S6" s="162"/>
      <c r="T6" s="162"/>
      <c r="U6" s="194"/>
      <c r="V6" s="162"/>
      <c r="Y6">
        <v>0.8</v>
      </c>
      <c r="Z6">
        <v>0</v>
      </c>
      <c r="AA6">
        <v>-563.36961696065396</v>
      </c>
      <c r="AB6" t="s">
        <v>14</v>
      </c>
      <c r="AC6" t="s">
        <v>3665</v>
      </c>
      <c r="AD6" s="7" t="s">
        <v>5198</v>
      </c>
      <c r="AE6" s="7" t="s">
        <v>5196</v>
      </c>
      <c r="AF6" t="s">
        <v>10120</v>
      </c>
      <c r="AH6" s="205"/>
      <c r="AI6" t="s">
        <v>3610</v>
      </c>
      <c r="AJ6">
        <v>16</v>
      </c>
      <c r="AK6">
        <v>0.8</v>
      </c>
      <c r="AL6" s="6" t="s">
        <v>417</v>
      </c>
      <c r="AM6">
        <v>0.92725733796213305</v>
      </c>
      <c r="AN6" s="191"/>
      <c r="AO6" s="191"/>
      <c r="AP6" s="159"/>
      <c r="AQ6" s="162"/>
      <c r="AR6" s="162"/>
      <c r="AS6" s="162"/>
      <c r="AT6" s="162"/>
      <c r="AU6" s="162"/>
      <c r="AX6">
        <v>0</v>
      </c>
      <c r="AY6">
        <v>0</v>
      </c>
      <c r="AZ6">
        <v>-25.327066515170699</v>
      </c>
      <c r="BA6" t="s">
        <v>13</v>
      </c>
      <c r="BB6" t="s">
        <v>3641</v>
      </c>
      <c r="BC6" t="s">
        <v>5197</v>
      </c>
      <c r="BD6" t="s">
        <v>10358</v>
      </c>
      <c r="BE6" t="s">
        <v>10120</v>
      </c>
      <c r="BG6" t="s">
        <v>3610</v>
      </c>
      <c r="BH6">
        <v>6</v>
      </c>
      <c r="BI6">
        <v>0</v>
      </c>
      <c r="BJ6">
        <v>0</v>
      </c>
      <c r="BK6" s="6" t="s">
        <v>109</v>
      </c>
      <c r="BL6" s="174"/>
    </row>
    <row r="7" spans="1:71" ht="17">
      <c r="A7">
        <v>0.16</v>
      </c>
      <c r="B7">
        <v>0</v>
      </c>
      <c r="C7">
        <v>-25.494038876339499</v>
      </c>
      <c r="D7" t="s">
        <v>10</v>
      </c>
      <c r="E7" t="s">
        <v>3653</v>
      </c>
      <c r="F7" s="7" t="s">
        <v>5197</v>
      </c>
      <c r="G7" s="7" t="s">
        <v>5195</v>
      </c>
      <c r="H7" t="s">
        <v>10120</v>
      </c>
      <c r="J7" s="159" t="s">
        <v>5084</v>
      </c>
      <c r="K7" t="s">
        <v>3610</v>
      </c>
      <c r="L7">
        <v>5</v>
      </c>
      <c r="M7">
        <v>0.16</v>
      </c>
      <c r="N7">
        <v>2.4498271759069299E-2</v>
      </c>
      <c r="O7" s="6" t="s">
        <v>572</v>
      </c>
      <c r="P7" s="154"/>
      <c r="Q7" s="154"/>
      <c r="R7" s="186" t="s">
        <v>4568</v>
      </c>
      <c r="S7" s="162">
        <v>7.0000000000000007E-2</v>
      </c>
      <c r="T7" s="162">
        <v>0</v>
      </c>
      <c r="U7" s="194">
        <v>0</v>
      </c>
      <c r="V7" s="162" t="s">
        <v>4448</v>
      </c>
      <c r="Y7" s="8"/>
      <c r="Z7" s="8"/>
      <c r="AA7" s="8"/>
      <c r="AB7" s="8"/>
      <c r="AC7" s="8"/>
      <c r="AD7" s="70"/>
      <c r="AE7" s="70"/>
      <c r="AF7" s="8"/>
      <c r="AG7" s="8"/>
      <c r="AH7" s="58"/>
      <c r="AI7" s="8"/>
      <c r="AJ7" s="8"/>
      <c r="AK7" s="8"/>
      <c r="AL7" s="8"/>
      <c r="AM7" s="8"/>
      <c r="AN7" s="8"/>
      <c r="AO7" s="8"/>
      <c r="AP7" s="50"/>
      <c r="AQ7" s="53"/>
      <c r="AR7" s="53"/>
      <c r="AS7" s="53"/>
      <c r="AT7" s="53" t="s">
        <v>4557</v>
      </c>
      <c r="AU7" s="50"/>
      <c r="AX7">
        <v>0.04</v>
      </c>
      <c r="AY7">
        <v>0</v>
      </c>
      <c r="AZ7">
        <v>-441.18573949492799</v>
      </c>
      <c r="BA7" t="s">
        <v>14</v>
      </c>
      <c r="BB7" t="s">
        <v>3641</v>
      </c>
      <c r="BC7" t="s">
        <v>5197</v>
      </c>
      <c r="BD7" t="s">
        <v>10358</v>
      </c>
      <c r="BE7" t="s">
        <v>10120</v>
      </c>
      <c r="BF7" s="18" t="s">
        <v>10354</v>
      </c>
      <c r="BG7" t="s">
        <v>3610</v>
      </c>
      <c r="BH7">
        <v>16</v>
      </c>
      <c r="BI7">
        <v>0.04</v>
      </c>
      <c r="BJ7">
        <v>5.09931620646296E-3</v>
      </c>
      <c r="BK7" s="6" t="s">
        <v>165</v>
      </c>
      <c r="BL7" s="174"/>
    </row>
    <row r="8" spans="1:71" ht="16" customHeight="1">
      <c r="A8">
        <v>0.34</v>
      </c>
      <c r="B8">
        <v>0</v>
      </c>
      <c r="C8">
        <v>-693.83412090210504</v>
      </c>
      <c r="D8" t="s">
        <v>14</v>
      </c>
      <c r="E8" t="s">
        <v>3653</v>
      </c>
      <c r="F8" s="7" t="s">
        <v>5197</v>
      </c>
      <c r="G8" s="7" t="s">
        <v>5195</v>
      </c>
      <c r="H8" t="s">
        <v>10120</v>
      </c>
      <c r="J8" s="205"/>
      <c r="K8" t="s">
        <v>3610</v>
      </c>
      <c r="L8">
        <v>16</v>
      </c>
      <c r="M8">
        <v>0.34</v>
      </c>
      <c r="N8" s="6" t="s">
        <v>294</v>
      </c>
      <c r="O8" s="6" t="s">
        <v>295</v>
      </c>
      <c r="P8" s="191"/>
      <c r="Q8" s="191"/>
      <c r="R8" s="159"/>
      <c r="S8" s="162"/>
      <c r="T8" s="162"/>
      <c r="U8" s="194"/>
      <c r="V8" s="162"/>
      <c r="Y8">
        <v>0.16</v>
      </c>
      <c r="Z8">
        <v>0</v>
      </c>
      <c r="AA8">
        <v>-77.215316425393695</v>
      </c>
      <c r="AB8" t="s">
        <v>10</v>
      </c>
      <c r="AC8" t="s">
        <v>3627</v>
      </c>
      <c r="AD8" s="7" t="s">
        <v>5196</v>
      </c>
      <c r="AE8" s="7" t="s">
        <v>5198</v>
      </c>
      <c r="AF8" t="s">
        <v>10120</v>
      </c>
      <c r="AH8" s="186" t="s">
        <v>5089</v>
      </c>
      <c r="AI8" t="s">
        <v>3610</v>
      </c>
      <c r="AJ8">
        <v>7</v>
      </c>
      <c r="AK8">
        <v>0.16</v>
      </c>
      <c r="AL8" s="6" t="s">
        <v>914</v>
      </c>
      <c r="AM8" s="6" t="s">
        <v>915</v>
      </c>
      <c r="AN8" s="159" t="s">
        <v>4433</v>
      </c>
      <c r="AP8" s="158" t="s">
        <v>4568</v>
      </c>
      <c r="AQ8" s="162">
        <v>0</v>
      </c>
      <c r="AR8" s="162">
        <v>0</v>
      </c>
      <c r="AS8" s="162">
        <v>0.01</v>
      </c>
      <c r="AT8" s="162" t="s">
        <v>4448</v>
      </c>
      <c r="AU8" s="162"/>
      <c r="AX8" s="6" t="s">
        <v>760</v>
      </c>
      <c r="AY8">
        <v>0</v>
      </c>
      <c r="AZ8">
        <v>-61.602683628099498</v>
      </c>
      <c r="BA8" t="s">
        <v>10</v>
      </c>
      <c r="BB8" t="s">
        <v>3669</v>
      </c>
      <c r="BC8" t="s">
        <v>5196</v>
      </c>
      <c r="BD8" t="s">
        <v>10358</v>
      </c>
      <c r="BE8" t="s">
        <v>10120</v>
      </c>
      <c r="BF8" s="18" t="s">
        <v>10354</v>
      </c>
      <c r="BG8" t="s">
        <v>3610</v>
      </c>
      <c r="BH8">
        <v>7</v>
      </c>
      <c r="BI8" s="6" t="s">
        <v>760</v>
      </c>
      <c r="BJ8" s="6" t="s">
        <v>3670</v>
      </c>
      <c r="BK8" s="6" t="s">
        <v>3671</v>
      </c>
      <c r="BL8" s="174" t="s">
        <v>4424</v>
      </c>
    </row>
    <row r="9" spans="1:71">
      <c r="A9" s="8"/>
      <c r="B9" s="8"/>
      <c r="C9" s="8"/>
      <c r="D9" s="8"/>
      <c r="E9" s="8"/>
      <c r="F9" s="70"/>
      <c r="G9" s="7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51"/>
      <c r="T9" s="51"/>
      <c r="U9" s="52"/>
      <c r="V9" s="51"/>
      <c r="W9" s="8"/>
      <c r="Y9">
        <v>0</v>
      </c>
      <c r="Z9">
        <v>0</v>
      </c>
      <c r="AA9">
        <v>-5.2130474943209899</v>
      </c>
      <c r="AB9" t="s">
        <v>13</v>
      </c>
      <c r="AC9" t="s">
        <v>3627</v>
      </c>
      <c r="AD9" s="7" t="s">
        <v>5196</v>
      </c>
      <c r="AE9" s="7" t="s">
        <v>5198</v>
      </c>
      <c r="AF9" t="s">
        <v>10120</v>
      </c>
      <c r="AH9" s="159"/>
      <c r="AI9" t="s">
        <v>3610</v>
      </c>
      <c r="AJ9">
        <v>7</v>
      </c>
      <c r="AK9">
        <v>0</v>
      </c>
      <c r="AL9">
        <v>0</v>
      </c>
      <c r="AM9" s="6" t="s">
        <v>214</v>
      </c>
      <c r="AN9" s="159"/>
      <c r="AP9" s="159"/>
      <c r="AQ9" s="162"/>
      <c r="AR9" s="162"/>
      <c r="AS9" s="162"/>
      <c r="AT9" s="162"/>
      <c r="AU9" s="162"/>
      <c r="AX9" s="6" t="s">
        <v>760</v>
      </c>
      <c r="AY9">
        <v>0</v>
      </c>
      <c r="AZ9">
        <v>-496.903068082027</v>
      </c>
      <c r="BA9" t="s">
        <v>14</v>
      </c>
      <c r="BB9" t="s">
        <v>3669</v>
      </c>
      <c r="BC9" t="s">
        <v>5196</v>
      </c>
      <c r="BD9" t="s">
        <v>10358</v>
      </c>
      <c r="BE9" t="s">
        <v>10120</v>
      </c>
      <c r="BF9" s="18" t="s">
        <v>10354</v>
      </c>
      <c r="BG9" t="s">
        <v>3610</v>
      </c>
      <c r="BH9">
        <v>16</v>
      </c>
      <c r="BI9" s="6" t="s">
        <v>760</v>
      </c>
      <c r="BJ9" s="6" t="s">
        <v>762</v>
      </c>
      <c r="BK9" s="6" t="s">
        <v>763</v>
      </c>
      <c r="BL9" s="174"/>
    </row>
    <row r="10" spans="1:71">
      <c r="A10" s="9">
        <v>0</v>
      </c>
      <c r="B10" s="9">
        <v>0</v>
      </c>
      <c r="C10" s="9">
        <v>-9.6158514837514897</v>
      </c>
      <c r="D10" s="9" t="s">
        <v>13</v>
      </c>
      <c r="E10" s="9" t="s">
        <v>3612</v>
      </c>
      <c r="F10" s="72" t="s">
        <v>5197</v>
      </c>
      <c r="G10" s="72" t="s">
        <v>5195</v>
      </c>
      <c r="H10" s="9" t="s">
        <v>10120</v>
      </c>
      <c r="I10" s="9"/>
      <c r="J10" s="237" t="s">
        <v>5086</v>
      </c>
      <c r="K10" s="9" t="s">
        <v>3610</v>
      </c>
      <c r="L10" s="9">
        <v>5</v>
      </c>
      <c r="M10" s="9">
        <v>0</v>
      </c>
      <c r="N10" s="10" t="s">
        <v>126</v>
      </c>
      <c r="O10" s="10" t="s">
        <v>127</v>
      </c>
      <c r="P10" s="184" t="s">
        <v>4426</v>
      </c>
      <c r="Q10" s="12"/>
      <c r="R10" s="159" t="s">
        <v>4537</v>
      </c>
      <c r="S10" s="162" t="s">
        <v>4448</v>
      </c>
      <c r="T10" s="162" t="s">
        <v>4448</v>
      </c>
      <c r="U10" s="194" t="s">
        <v>4448</v>
      </c>
      <c r="V10" s="162" t="s">
        <v>4448</v>
      </c>
      <c r="Y10">
        <v>0.01</v>
      </c>
      <c r="Z10">
        <v>0</v>
      </c>
      <c r="AA10">
        <v>-441.90654121320898</v>
      </c>
      <c r="AB10" t="s">
        <v>14</v>
      </c>
      <c r="AC10" t="s">
        <v>3627</v>
      </c>
      <c r="AD10" s="7" t="s">
        <v>5196</v>
      </c>
      <c r="AE10" s="7" t="s">
        <v>5198</v>
      </c>
      <c r="AF10" t="s">
        <v>10120</v>
      </c>
      <c r="AH10" s="205"/>
      <c r="AI10" t="s">
        <v>3610</v>
      </c>
      <c r="AJ10">
        <v>16</v>
      </c>
      <c r="AK10">
        <v>0.01</v>
      </c>
      <c r="AL10" s="6" t="s">
        <v>479</v>
      </c>
      <c r="AM10" s="6" t="s">
        <v>480</v>
      </c>
      <c r="AN10" s="159"/>
      <c r="AP10" s="159"/>
      <c r="AQ10" s="162"/>
      <c r="AR10" s="162"/>
      <c r="AS10" s="162"/>
      <c r="AT10" s="162"/>
      <c r="AU10" s="162"/>
    </row>
    <row r="11" spans="1:71">
      <c r="A11" s="10" t="s">
        <v>290</v>
      </c>
      <c r="B11" s="9">
        <v>0</v>
      </c>
      <c r="C11" s="9">
        <v>-741.06170117433203</v>
      </c>
      <c r="D11" s="9" t="s">
        <v>14</v>
      </c>
      <c r="E11" s="9" t="s">
        <v>3612</v>
      </c>
      <c r="F11" s="72" t="s">
        <v>5197</v>
      </c>
      <c r="G11" s="72" t="s">
        <v>5195</v>
      </c>
      <c r="H11" s="9" t="s">
        <v>10120</v>
      </c>
      <c r="I11" s="9"/>
      <c r="J11" s="238"/>
      <c r="K11" s="9" t="s">
        <v>3610</v>
      </c>
      <c r="L11" s="9">
        <v>16</v>
      </c>
      <c r="M11" s="10" t="s">
        <v>290</v>
      </c>
      <c r="N11" s="10" t="s">
        <v>381</v>
      </c>
      <c r="O11" s="9">
        <v>0.86001360472521104</v>
      </c>
      <c r="P11" s="154"/>
      <c r="Q11" s="12"/>
      <c r="R11" s="159"/>
      <c r="S11" s="162"/>
      <c r="T11" s="162"/>
      <c r="U11" s="194"/>
      <c r="V11" s="162"/>
      <c r="Y11" s="8"/>
      <c r="Z11" s="8"/>
      <c r="AA11" s="8"/>
      <c r="AB11" s="8"/>
      <c r="AC11" s="8"/>
      <c r="AD11" s="70"/>
      <c r="AE11" s="70"/>
      <c r="AF11" s="8"/>
      <c r="AG11" s="8"/>
      <c r="AH11" s="58"/>
      <c r="AI11" s="8"/>
      <c r="AJ11" s="8"/>
      <c r="AK11" s="8"/>
      <c r="AL11" s="8"/>
      <c r="AM11" s="8"/>
      <c r="AN11" s="8"/>
      <c r="AO11" s="8"/>
      <c r="AP11" s="50"/>
      <c r="AQ11" s="50"/>
      <c r="AR11" s="50"/>
      <c r="AS11" s="50"/>
      <c r="AT11" s="50"/>
      <c r="AU11" s="50"/>
    </row>
    <row r="12" spans="1:71">
      <c r="Y12">
        <v>0.84</v>
      </c>
      <c r="Z12">
        <v>0</v>
      </c>
      <c r="AA12">
        <v>-139.033370296052</v>
      </c>
      <c r="AB12" t="s">
        <v>10</v>
      </c>
      <c r="AC12" t="s">
        <v>3614</v>
      </c>
      <c r="AD12" s="7" t="s">
        <v>5195</v>
      </c>
      <c r="AE12" s="7" t="s">
        <v>5197</v>
      </c>
      <c r="AF12" t="s">
        <v>10120</v>
      </c>
      <c r="AH12" s="186" t="s">
        <v>5085</v>
      </c>
      <c r="AI12" t="s">
        <v>3610</v>
      </c>
      <c r="AJ12">
        <v>6</v>
      </c>
      <c r="AK12">
        <v>0.84</v>
      </c>
      <c r="AL12" s="6" t="s">
        <v>3615</v>
      </c>
      <c r="AM12" s="6" t="s">
        <v>3616</v>
      </c>
      <c r="AN12" s="159" t="s">
        <v>4432</v>
      </c>
      <c r="AP12" s="158" t="s">
        <v>4568</v>
      </c>
      <c r="AQ12" s="162" t="s">
        <v>4448</v>
      </c>
      <c r="AR12" s="162" t="s">
        <v>4448</v>
      </c>
      <c r="AS12" s="162" t="s">
        <v>4517</v>
      </c>
      <c r="AT12" s="162" t="s">
        <v>4464</v>
      </c>
      <c r="AU12" s="162"/>
    </row>
    <row r="13" spans="1:71">
      <c r="Y13">
        <v>0.86</v>
      </c>
      <c r="Z13">
        <v>0</v>
      </c>
      <c r="AA13">
        <v>-51.207751786304001</v>
      </c>
      <c r="AB13" t="s">
        <v>13</v>
      </c>
      <c r="AC13" t="s">
        <v>3614</v>
      </c>
      <c r="AD13" s="7" t="s">
        <v>5195</v>
      </c>
      <c r="AE13" s="7" t="s">
        <v>5197</v>
      </c>
      <c r="AF13" t="s">
        <v>10120</v>
      </c>
      <c r="AH13" s="159"/>
      <c r="AI13" t="s">
        <v>3610</v>
      </c>
      <c r="AJ13">
        <v>6</v>
      </c>
      <c r="AK13">
        <v>0.86</v>
      </c>
      <c r="AL13" s="6" t="s">
        <v>927</v>
      </c>
      <c r="AM13" s="6" t="s">
        <v>928</v>
      </c>
      <c r="AN13" s="159"/>
      <c r="AP13" s="159"/>
      <c r="AQ13" s="162"/>
      <c r="AR13" s="162"/>
      <c r="AS13" s="162"/>
      <c r="AT13" s="162"/>
      <c r="AU13" s="162"/>
    </row>
    <row r="14" spans="1:71">
      <c r="Y14">
        <v>0.52</v>
      </c>
      <c r="Z14">
        <v>0</v>
      </c>
      <c r="AA14">
        <v>-489.39028035627098</v>
      </c>
      <c r="AB14" t="s">
        <v>14</v>
      </c>
      <c r="AC14" t="s">
        <v>3614</v>
      </c>
      <c r="AD14" s="7" t="s">
        <v>5195</v>
      </c>
      <c r="AE14" s="7" t="s">
        <v>5197</v>
      </c>
      <c r="AF14" t="s">
        <v>10120</v>
      </c>
      <c r="AH14" s="205"/>
      <c r="AI14" t="s">
        <v>3610</v>
      </c>
      <c r="AJ14">
        <v>16</v>
      </c>
      <c r="AK14">
        <v>0.52</v>
      </c>
      <c r="AL14" s="6" t="s">
        <v>405</v>
      </c>
      <c r="AM14" s="6" t="s">
        <v>406</v>
      </c>
      <c r="AN14" s="159"/>
      <c r="AP14" s="159"/>
      <c r="AQ14" s="162"/>
      <c r="AR14" s="162"/>
      <c r="AS14" s="162"/>
      <c r="AT14" s="162"/>
      <c r="AU14" s="162"/>
    </row>
    <row r="15" spans="1:71">
      <c r="Y15" s="8"/>
      <c r="Z15" s="8"/>
      <c r="AA15" s="8"/>
      <c r="AB15" s="8"/>
      <c r="AC15" s="8"/>
      <c r="AD15" s="70"/>
      <c r="AE15" s="70"/>
      <c r="AF15" s="8"/>
      <c r="AG15" s="8"/>
      <c r="AH15" s="58"/>
      <c r="AI15" s="8"/>
      <c r="AJ15" s="8"/>
      <c r="AK15" s="8"/>
      <c r="AL15" s="13"/>
      <c r="AM15" s="13"/>
      <c r="AN15" s="8"/>
      <c r="AO15" s="8"/>
      <c r="AP15" s="50"/>
      <c r="AQ15" s="50"/>
      <c r="AR15" s="50"/>
      <c r="AS15" s="50"/>
      <c r="AT15" s="50"/>
      <c r="AU15" s="50"/>
    </row>
    <row r="16" spans="1:71">
      <c r="Y16">
        <f>1-0.14</f>
        <v>0.86</v>
      </c>
      <c r="Z16">
        <v>0</v>
      </c>
      <c r="AA16">
        <v>-36.077332251845</v>
      </c>
      <c r="AB16" t="s">
        <v>13</v>
      </c>
      <c r="AC16" t="s">
        <v>3650</v>
      </c>
      <c r="AD16" s="7" t="s">
        <v>5198</v>
      </c>
      <c r="AE16" s="7" t="s">
        <v>5196</v>
      </c>
      <c r="AF16" t="s">
        <v>10345</v>
      </c>
      <c r="AG16" s="18" t="s">
        <v>10354</v>
      </c>
      <c r="AH16" s="186" t="s">
        <v>5085</v>
      </c>
      <c r="AI16" t="s">
        <v>3610</v>
      </c>
      <c r="AJ16">
        <v>5</v>
      </c>
      <c r="AK16">
        <v>0.14000000000000001</v>
      </c>
      <c r="AL16" s="6" t="s">
        <v>209</v>
      </c>
      <c r="AM16" s="6" t="s">
        <v>210</v>
      </c>
      <c r="AN16" s="184" t="s">
        <v>4422</v>
      </c>
      <c r="AO16" s="153">
        <v>2</v>
      </c>
      <c r="AP16" s="186" t="s">
        <v>4568</v>
      </c>
      <c r="AQ16" s="162" t="s">
        <v>4448</v>
      </c>
      <c r="AR16" s="162" t="s">
        <v>4448</v>
      </c>
      <c r="AS16" s="162" t="s">
        <v>4448</v>
      </c>
      <c r="AT16" s="162" t="s">
        <v>4448</v>
      </c>
      <c r="AU16" s="66"/>
    </row>
    <row r="17" spans="16:47">
      <c r="P17" s="12"/>
      <c r="Y17">
        <f>1-0.53</f>
        <v>0.47</v>
      </c>
      <c r="Z17">
        <v>0</v>
      </c>
      <c r="AA17">
        <v>-801.60488014079306</v>
      </c>
      <c r="AB17" t="s">
        <v>14</v>
      </c>
      <c r="AC17" t="s">
        <v>3650</v>
      </c>
      <c r="AD17" s="7" t="s">
        <v>5198</v>
      </c>
      <c r="AE17" s="7" t="s">
        <v>5196</v>
      </c>
      <c r="AF17" t="s">
        <v>10345</v>
      </c>
      <c r="AG17" s="18" t="s">
        <v>10354</v>
      </c>
      <c r="AH17" s="236"/>
      <c r="AI17" t="s">
        <v>3610</v>
      </c>
      <c r="AJ17">
        <v>16</v>
      </c>
      <c r="AK17">
        <v>0.53</v>
      </c>
      <c r="AL17" s="6" t="s">
        <v>202</v>
      </c>
      <c r="AM17" s="6" t="s">
        <v>203</v>
      </c>
      <c r="AN17" s="154"/>
      <c r="AO17" s="154"/>
      <c r="AP17" s="159"/>
      <c r="AQ17" s="162"/>
      <c r="AR17" s="162"/>
      <c r="AS17" s="162"/>
      <c r="AT17" s="162"/>
      <c r="AU17" s="66"/>
    </row>
    <row r="18" spans="16:47">
      <c r="Y18">
        <v>0.32</v>
      </c>
      <c r="Z18">
        <v>0</v>
      </c>
      <c r="AA18">
        <v>-49.4405204865527</v>
      </c>
      <c r="AB18" t="s">
        <v>13</v>
      </c>
      <c r="AC18" t="s">
        <v>3623</v>
      </c>
      <c r="AD18" s="7" t="s">
        <v>5197</v>
      </c>
      <c r="AE18" s="7" t="s">
        <v>10358</v>
      </c>
      <c r="AF18" t="s">
        <v>10120</v>
      </c>
      <c r="AH18" s="186" t="s">
        <v>5090</v>
      </c>
      <c r="AI18" t="s">
        <v>3610</v>
      </c>
      <c r="AJ18">
        <v>5</v>
      </c>
      <c r="AK18">
        <v>0.32</v>
      </c>
      <c r="AL18">
        <v>8.0937723303772996E-2</v>
      </c>
      <c r="AM18" s="6" t="s">
        <v>409</v>
      </c>
      <c r="AN18" s="174" t="s">
        <v>4422</v>
      </c>
      <c r="AO18" s="154"/>
      <c r="AP18" s="186" t="s">
        <v>4568</v>
      </c>
      <c r="AQ18" s="162" t="s">
        <v>4448</v>
      </c>
      <c r="AR18" s="162" t="s">
        <v>4448</v>
      </c>
      <c r="AS18" s="162" t="s">
        <v>4448</v>
      </c>
      <c r="AT18" s="162" t="s">
        <v>4448</v>
      </c>
      <c r="AU18" s="162"/>
    </row>
    <row r="19" spans="16:47">
      <c r="Y19">
        <v>0</v>
      </c>
      <c r="Z19">
        <v>0</v>
      </c>
      <c r="AA19">
        <v>-408.06993825075301</v>
      </c>
      <c r="AB19" t="s">
        <v>14</v>
      </c>
      <c r="AC19" t="s">
        <v>3623</v>
      </c>
      <c r="AD19" s="7" t="s">
        <v>5197</v>
      </c>
      <c r="AE19" s="7" t="s">
        <v>10358</v>
      </c>
      <c r="AF19" t="s">
        <v>10120</v>
      </c>
      <c r="AH19" s="205"/>
      <c r="AI19" t="s">
        <v>3610</v>
      </c>
      <c r="AJ19">
        <v>16</v>
      </c>
      <c r="AK19">
        <v>0</v>
      </c>
      <c r="AL19">
        <v>0</v>
      </c>
      <c r="AM19" s="6" t="s">
        <v>140</v>
      </c>
      <c r="AN19" s="174"/>
      <c r="AO19" s="191"/>
      <c r="AP19" s="159"/>
      <c r="AQ19" s="162"/>
      <c r="AR19" s="162"/>
      <c r="AS19" s="162"/>
      <c r="AT19" s="162"/>
      <c r="AU19" s="162"/>
    </row>
    <row r="20" spans="16:47">
      <c r="Y20" s="8"/>
      <c r="Z20" s="8"/>
      <c r="AA20" s="8"/>
      <c r="AB20" s="8"/>
      <c r="AC20" s="8"/>
      <c r="AD20" s="70"/>
      <c r="AE20" s="70"/>
      <c r="AF20" s="8"/>
      <c r="AG20" s="8"/>
      <c r="AH20" s="58"/>
      <c r="AI20" s="8"/>
      <c r="AJ20" s="8"/>
      <c r="AK20" s="8"/>
      <c r="AL20" s="8"/>
      <c r="AM20" s="13"/>
      <c r="AN20" s="8"/>
      <c r="AO20" s="8"/>
      <c r="AP20" s="50"/>
      <c r="AQ20" s="50"/>
      <c r="AR20" s="50"/>
      <c r="AS20" s="50"/>
      <c r="AT20" s="50"/>
      <c r="AU20" s="50"/>
    </row>
    <row r="21" spans="16:47">
      <c r="Y21">
        <v>0.21</v>
      </c>
      <c r="Z21">
        <v>0</v>
      </c>
      <c r="AA21">
        <v>-37.434093573312602</v>
      </c>
      <c r="AB21" t="s">
        <v>10</v>
      </c>
      <c r="AC21" t="s">
        <v>3652</v>
      </c>
      <c r="AD21" s="7" t="s">
        <v>5195</v>
      </c>
      <c r="AE21" s="7" t="s">
        <v>5198</v>
      </c>
      <c r="AF21" t="s">
        <v>10120</v>
      </c>
      <c r="AH21" s="186" t="s">
        <v>5091</v>
      </c>
      <c r="AI21" t="s">
        <v>3610</v>
      </c>
      <c r="AJ21">
        <v>5</v>
      </c>
      <c r="AK21">
        <v>0.21</v>
      </c>
      <c r="AL21">
        <v>3.9425102245848997E-2</v>
      </c>
      <c r="AM21" s="6" t="s">
        <v>630</v>
      </c>
      <c r="AN21" s="159" t="s">
        <v>4434</v>
      </c>
      <c r="AP21" s="158" t="s">
        <v>4568</v>
      </c>
      <c r="AQ21" s="162" t="s">
        <v>4488</v>
      </c>
      <c r="AR21" s="162" t="s">
        <v>4478</v>
      </c>
      <c r="AS21" s="162" t="s">
        <v>4477</v>
      </c>
      <c r="AT21" s="162" t="s">
        <v>4448</v>
      </c>
      <c r="AU21" s="162"/>
    </row>
    <row r="22" spans="16:47">
      <c r="Y22">
        <v>0.01</v>
      </c>
      <c r="Z22">
        <v>0</v>
      </c>
      <c r="AA22">
        <v>-23.221493020373199</v>
      </c>
      <c r="AB22" t="s">
        <v>13</v>
      </c>
      <c r="AC22" t="s">
        <v>3652</v>
      </c>
      <c r="AD22" s="7" t="s">
        <v>5195</v>
      </c>
      <c r="AE22" s="7" t="s">
        <v>5198</v>
      </c>
      <c r="AF22" t="s">
        <v>10120</v>
      </c>
      <c r="AH22" s="159"/>
      <c r="AI22" t="s">
        <v>3610</v>
      </c>
      <c r="AJ22">
        <v>5</v>
      </c>
      <c r="AK22">
        <v>0.01</v>
      </c>
      <c r="AL22" s="6" t="s">
        <v>758</v>
      </c>
      <c r="AM22" s="6" t="s">
        <v>759</v>
      </c>
      <c r="AN22" s="159"/>
      <c r="AP22" s="159"/>
      <c r="AQ22" s="162"/>
      <c r="AR22" s="162"/>
      <c r="AS22" s="162"/>
      <c r="AT22" s="162"/>
      <c r="AU22" s="162"/>
    </row>
    <row r="23" spans="16:47">
      <c r="Y23">
        <v>0.21</v>
      </c>
      <c r="Z23">
        <v>0</v>
      </c>
      <c r="AA23">
        <v>-744.75238902907495</v>
      </c>
      <c r="AB23" t="s">
        <v>14</v>
      </c>
      <c r="AC23" t="s">
        <v>3652</v>
      </c>
      <c r="AD23" s="7" t="s">
        <v>5195</v>
      </c>
      <c r="AE23" s="7" t="s">
        <v>5198</v>
      </c>
      <c r="AF23" t="s">
        <v>10120</v>
      </c>
      <c r="AH23" s="159"/>
      <c r="AI23" t="s">
        <v>3610</v>
      </c>
      <c r="AJ23">
        <v>16</v>
      </c>
      <c r="AK23">
        <v>0.21</v>
      </c>
      <c r="AL23" s="6" t="s">
        <v>162</v>
      </c>
      <c r="AM23" s="6" t="s">
        <v>163</v>
      </c>
      <c r="AN23" s="159"/>
      <c r="AP23" s="159"/>
      <c r="AQ23" s="162"/>
      <c r="AR23" s="162"/>
      <c r="AS23" s="162"/>
      <c r="AT23" s="162"/>
      <c r="AU23" s="162"/>
    </row>
    <row r="46" spans="14:15">
      <c r="O46" s="6"/>
    </row>
    <row r="47" spans="14:15">
      <c r="N47" s="6"/>
      <c r="O47" s="6"/>
    </row>
    <row r="48" spans="14:15">
      <c r="N48" s="6"/>
    </row>
    <row r="51" spans="14:15">
      <c r="N51" s="6"/>
      <c r="O51" s="6"/>
    </row>
    <row r="52" spans="14:15">
      <c r="O52" s="6"/>
    </row>
    <row r="53" spans="14:15">
      <c r="O53" s="6"/>
    </row>
    <row r="57" spans="14:15">
      <c r="O57" s="6"/>
    </row>
    <row r="58" spans="14:15">
      <c r="O58" s="6"/>
    </row>
    <row r="59" spans="14:15">
      <c r="O59" s="6"/>
    </row>
    <row r="60" spans="14:15">
      <c r="N60" s="6"/>
      <c r="O60" s="6"/>
    </row>
    <row r="61" spans="14:15">
      <c r="O61" s="6"/>
    </row>
    <row r="62" spans="14:15">
      <c r="N62" s="6"/>
      <c r="O62" s="6"/>
    </row>
    <row r="63" spans="14:15">
      <c r="O63" s="6"/>
    </row>
    <row r="64" spans="14:15">
      <c r="N64" s="6"/>
    </row>
    <row r="76" spans="14:15">
      <c r="N76" s="6"/>
      <c r="O76" s="6"/>
    </row>
    <row r="77" spans="14:15">
      <c r="N77" s="6"/>
      <c r="O77" s="6"/>
    </row>
    <row r="80" spans="14:15">
      <c r="N80" s="6"/>
      <c r="O80" s="6"/>
    </row>
    <row r="81" spans="14:15">
      <c r="N81" s="6"/>
      <c r="O81" s="6"/>
    </row>
    <row r="94" spans="14:15">
      <c r="O94" s="6"/>
    </row>
  </sheetData>
  <mergeCells count="89">
    <mergeCell ref="A1:W1"/>
    <mergeCell ref="Y1:AU1"/>
    <mergeCell ref="AN16:AN17"/>
    <mergeCell ref="P10:P11"/>
    <mergeCell ref="AO16:AO19"/>
    <mergeCell ref="AH16:AH17"/>
    <mergeCell ref="J10:J11"/>
    <mergeCell ref="AH3:AH4"/>
    <mergeCell ref="AH5:AH6"/>
    <mergeCell ref="AH8:AH10"/>
    <mergeCell ref="AH12:AH14"/>
    <mergeCell ref="J7:J8"/>
    <mergeCell ref="AP16:AP17"/>
    <mergeCell ref="R10:R11"/>
    <mergeCell ref="S7:S8"/>
    <mergeCell ref="AQ16:AQ17"/>
    <mergeCell ref="BL8:BL9"/>
    <mergeCell ref="AO3:AO6"/>
    <mergeCell ref="AN3:AN6"/>
    <mergeCell ref="AR3:AR4"/>
    <mergeCell ref="AS3:AS4"/>
    <mergeCell ref="BL5:BL7"/>
    <mergeCell ref="BL3:BL4"/>
    <mergeCell ref="AS5:AS6"/>
    <mergeCell ref="AT5:AT6"/>
    <mergeCell ref="AT8:AT10"/>
    <mergeCell ref="AU8:AU10"/>
    <mergeCell ref="AQ5:AQ6"/>
    <mergeCell ref="AQ8:AQ10"/>
    <mergeCell ref="AR8:AR10"/>
    <mergeCell ref="AS8:AS10"/>
    <mergeCell ref="AQ3:AQ4"/>
    <mergeCell ref="P3:P8"/>
    <mergeCell ref="Q3:Q8"/>
    <mergeCell ref="AN12:AN14"/>
    <mergeCell ref="AN18:AN19"/>
    <mergeCell ref="AN8:AN10"/>
    <mergeCell ref="AH18:AH19"/>
    <mergeCell ref="T7:T8"/>
    <mergeCell ref="U7:U8"/>
    <mergeCell ref="V7:V8"/>
    <mergeCell ref="AU12:AU14"/>
    <mergeCell ref="AR16:AR17"/>
    <mergeCell ref="AS16:AS17"/>
    <mergeCell ref="AX1:BM1"/>
    <mergeCell ref="J3:J4"/>
    <mergeCell ref="J5:J6"/>
    <mergeCell ref="V5:V6"/>
    <mergeCell ref="AT3:AT4"/>
    <mergeCell ref="AR5:AR6"/>
    <mergeCell ref="U3:U4"/>
    <mergeCell ref="T3:T4"/>
    <mergeCell ref="R5:R6"/>
    <mergeCell ref="R3:R4"/>
    <mergeCell ref="S3:S4"/>
    <mergeCell ref="AU3:AU4"/>
    <mergeCell ref="AU5:AU6"/>
    <mergeCell ref="AQ21:AQ23"/>
    <mergeCell ref="AR21:AR23"/>
    <mergeCell ref="AS21:AS23"/>
    <mergeCell ref="AT21:AT23"/>
    <mergeCell ref="AU21:AU23"/>
    <mergeCell ref="AQ18:AQ19"/>
    <mergeCell ref="AR18:AR19"/>
    <mergeCell ref="AS18:AS19"/>
    <mergeCell ref="AT18:AT19"/>
    <mergeCell ref="AU18:AU19"/>
    <mergeCell ref="AP21:AP23"/>
    <mergeCell ref="R7:R8"/>
    <mergeCell ref="AP3:AP4"/>
    <mergeCell ref="AP5:AP6"/>
    <mergeCell ref="AP18:AP19"/>
    <mergeCell ref="AP8:AP10"/>
    <mergeCell ref="AP12:AP14"/>
    <mergeCell ref="V3:V4"/>
    <mergeCell ref="S5:S6"/>
    <mergeCell ref="T5:T6"/>
    <mergeCell ref="U5:U6"/>
    <mergeCell ref="AN21:AN23"/>
    <mergeCell ref="AH21:AH23"/>
    <mergeCell ref="AT16:AT17"/>
    <mergeCell ref="S10:S11"/>
    <mergeCell ref="T10:T11"/>
    <mergeCell ref="U10:U11"/>
    <mergeCell ref="V10:V11"/>
    <mergeCell ref="AQ12:AQ14"/>
    <mergeCell ref="AR12:AR14"/>
    <mergeCell ref="AS12:AS14"/>
    <mergeCell ref="AT12:AT1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EA4E-8406-2344-B0C1-28DF25F30D7C}">
  <dimension ref="A1:W4"/>
  <sheetViews>
    <sheetView zoomScale="68" workbookViewId="0">
      <selection sqref="A1:W1"/>
    </sheetView>
  </sheetViews>
  <sheetFormatPr baseColWidth="10" defaultColWidth="10.83203125" defaultRowHeight="16"/>
  <cols>
    <col min="6" max="7" width="14.6640625" style="7" customWidth="1"/>
    <col min="8" max="9" width="16.83203125" customWidth="1"/>
    <col min="10" max="10" width="14.33203125" customWidth="1"/>
    <col min="18" max="18" width="14" bestFit="1" customWidth="1"/>
    <col min="19" max="19" width="14.33203125" customWidth="1"/>
    <col min="20" max="20" width="14" customWidth="1"/>
    <col min="21" max="21" width="15.33203125" customWidth="1"/>
    <col min="22" max="22" width="14.5" customWidth="1"/>
    <col min="23" max="23" width="19.33203125" bestFit="1" customWidth="1"/>
  </cols>
  <sheetData>
    <row r="1" spans="1:23">
      <c r="A1" s="215" t="s">
        <v>89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</row>
    <row r="2" spans="1:23" s="5" customFormat="1" ht="53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10356</v>
      </c>
      <c r="J2" s="22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</row>
    <row r="3" spans="1:23">
      <c r="A3">
        <f>1-0.27</f>
        <v>0.73</v>
      </c>
      <c r="B3">
        <v>0</v>
      </c>
      <c r="C3">
        <v>-57.199373135963498</v>
      </c>
      <c r="D3" t="s">
        <v>10</v>
      </c>
      <c r="E3" t="s">
        <v>1632</v>
      </c>
      <c r="F3" s="7" t="s">
        <v>5197</v>
      </c>
      <c r="G3" s="7" t="s">
        <v>5198</v>
      </c>
      <c r="H3" t="s">
        <v>10346</v>
      </c>
      <c r="I3" s="18" t="s">
        <v>10354</v>
      </c>
      <c r="J3" s="158" t="s">
        <v>5092</v>
      </c>
      <c r="K3" t="s">
        <v>1633</v>
      </c>
      <c r="L3">
        <v>5</v>
      </c>
      <c r="M3">
        <v>0.27</v>
      </c>
      <c r="N3">
        <v>6.0701776889939399E-2</v>
      </c>
      <c r="O3">
        <v>0.67916015691032094</v>
      </c>
      <c r="P3" s="153" t="s">
        <v>4423</v>
      </c>
      <c r="Q3" s="153"/>
      <c r="R3" s="186" t="s">
        <v>4568</v>
      </c>
      <c r="S3" s="193" t="s">
        <v>4448</v>
      </c>
      <c r="T3" s="193" t="s">
        <v>4448</v>
      </c>
      <c r="U3" s="161" t="s">
        <v>4448</v>
      </c>
      <c r="V3" s="193" t="s">
        <v>4448</v>
      </c>
      <c r="W3" s="193"/>
    </row>
    <row r="4" spans="1:23">
      <c r="A4">
        <f>1-0.22</f>
        <v>0.78</v>
      </c>
      <c r="B4">
        <v>0</v>
      </c>
      <c r="C4">
        <v>-544.69672916437503</v>
      </c>
      <c r="D4" t="s">
        <v>14</v>
      </c>
      <c r="E4" t="s">
        <v>1632</v>
      </c>
      <c r="F4" s="7" t="s">
        <v>5197</v>
      </c>
      <c r="G4" s="7" t="s">
        <v>5198</v>
      </c>
      <c r="H4" t="s">
        <v>10346</v>
      </c>
      <c r="I4" s="18" t="s">
        <v>10354</v>
      </c>
      <c r="J4" s="159"/>
      <c r="K4" t="s">
        <v>1633</v>
      </c>
      <c r="L4">
        <v>16</v>
      </c>
      <c r="M4">
        <v>0.22</v>
      </c>
      <c r="N4">
        <v>8.4047540128129095E-2</v>
      </c>
      <c r="O4" s="6" t="s">
        <v>114</v>
      </c>
      <c r="P4" s="154"/>
      <c r="Q4" s="154"/>
      <c r="R4" s="159"/>
      <c r="S4" s="194"/>
      <c r="T4" s="194"/>
      <c r="U4" s="162"/>
      <c r="V4" s="194"/>
      <c r="W4" s="194"/>
    </row>
  </sheetData>
  <mergeCells count="10">
    <mergeCell ref="A1:W1"/>
    <mergeCell ref="V3:V4"/>
    <mergeCell ref="W3:W4"/>
    <mergeCell ref="Q3:Q4"/>
    <mergeCell ref="R3:R4"/>
    <mergeCell ref="J3:J4"/>
    <mergeCell ref="P3:P4"/>
    <mergeCell ref="S3:S4"/>
    <mergeCell ref="T3:T4"/>
    <mergeCell ref="U3:U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04E4-7301-0446-8B1A-CF2E22E8C053}">
  <dimension ref="A1:AT11"/>
  <sheetViews>
    <sheetView zoomScale="56" workbookViewId="0">
      <selection activeCell="I10" sqref="I10:I11"/>
    </sheetView>
  </sheetViews>
  <sheetFormatPr baseColWidth="10" defaultColWidth="10.83203125" defaultRowHeight="16"/>
  <cols>
    <col min="6" max="7" width="10.83203125" style="7"/>
    <col min="8" max="8" width="14" customWidth="1"/>
    <col min="9" max="9" width="11" style="15"/>
    <col min="14" max="14" width="19.83203125" bestFit="1" customWidth="1"/>
    <col min="17" max="17" width="14.83203125" customWidth="1"/>
    <col min="18" max="18" width="14.6640625" bestFit="1" customWidth="1"/>
    <col min="19" max="19" width="15" bestFit="1" customWidth="1"/>
    <col min="20" max="20" width="14.5" customWidth="1"/>
    <col min="21" max="21" width="15.5" customWidth="1"/>
    <col min="22" max="22" width="23" bestFit="1" customWidth="1"/>
    <col min="31" max="31" width="13.6640625" customWidth="1"/>
    <col min="32" max="32" width="18.5" style="15" customWidth="1"/>
    <col min="40" max="40" width="17.6640625" bestFit="1" customWidth="1"/>
    <col min="41" max="41" width="14.6640625" bestFit="1" customWidth="1"/>
    <col min="42" max="42" width="15" bestFit="1" customWidth="1"/>
    <col min="43" max="43" width="14.6640625" bestFit="1" customWidth="1"/>
    <col min="44" max="44" width="15" bestFit="1" customWidth="1"/>
    <col min="45" max="45" width="23" bestFit="1" customWidth="1"/>
  </cols>
  <sheetData>
    <row r="1" spans="1:46">
      <c r="A1" s="239" t="s">
        <v>89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16"/>
      <c r="X1" s="240" t="s">
        <v>90</v>
      </c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16"/>
    </row>
    <row r="2" spans="1:46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6" t="s">
        <v>10110</v>
      </c>
      <c r="G2" s="76" t="s">
        <v>10357</v>
      </c>
      <c r="H2" s="24" t="s">
        <v>9950</v>
      </c>
      <c r="I2" s="61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22" t="s">
        <v>10110</v>
      </c>
      <c r="AD2" s="22" t="s">
        <v>10357</v>
      </c>
      <c r="AE2" s="22" t="s">
        <v>9950</v>
      </c>
      <c r="AF2" s="63" t="s">
        <v>4570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</row>
    <row r="3" spans="1:46">
      <c r="A3" s="9">
        <v>0</v>
      </c>
      <c r="B3" s="9">
        <v>0</v>
      </c>
      <c r="C3" s="9">
        <v>-47.394266604925903</v>
      </c>
      <c r="D3" s="9" t="s">
        <v>10</v>
      </c>
      <c r="E3" s="9" t="s">
        <v>724</v>
      </c>
      <c r="F3" s="72" t="s">
        <v>5195</v>
      </c>
      <c r="G3" s="72" t="s">
        <v>5197</v>
      </c>
      <c r="H3" s="9" t="s">
        <v>10120</v>
      </c>
      <c r="I3" s="203" t="s">
        <v>5093</v>
      </c>
      <c r="J3" s="9" t="s">
        <v>725</v>
      </c>
      <c r="K3" s="9">
        <v>6</v>
      </c>
      <c r="L3" s="9">
        <v>0</v>
      </c>
      <c r="M3" s="9">
        <v>0</v>
      </c>
      <c r="N3" s="10" t="s">
        <v>109</v>
      </c>
      <c r="O3" s="174" t="s">
        <v>4421</v>
      </c>
      <c r="P3" s="153"/>
      <c r="Q3" s="158" t="s">
        <v>4537</v>
      </c>
      <c r="R3" s="161" t="s">
        <v>4454</v>
      </c>
      <c r="S3" s="161" t="s">
        <v>4556</v>
      </c>
      <c r="T3" s="161">
        <v>0</v>
      </c>
      <c r="U3" s="161">
        <v>0</v>
      </c>
      <c r="V3" s="153"/>
      <c r="X3">
        <v>0.48</v>
      </c>
      <c r="Y3">
        <v>0</v>
      </c>
      <c r="Z3">
        <v>-68.313061047128002</v>
      </c>
      <c r="AA3" t="s">
        <v>10</v>
      </c>
      <c r="AB3" t="s">
        <v>727</v>
      </c>
      <c r="AC3" t="s">
        <v>5196</v>
      </c>
      <c r="AD3" t="s">
        <v>10358</v>
      </c>
      <c r="AE3" t="s">
        <v>10120</v>
      </c>
      <c r="AF3" s="158" t="s">
        <v>5096</v>
      </c>
      <c r="AG3" t="s">
        <v>725</v>
      </c>
      <c r="AH3">
        <v>5</v>
      </c>
      <c r="AI3">
        <v>0.48</v>
      </c>
      <c r="AJ3" s="6" t="s">
        <v>728</v>
      </c>
      <c r="AK3">
        <v>0.81811692991273999</v>
      </c>
      <c r="AL3" s="174" t="s">
        <v>4425</v>
      </c>
      <c r="AM3" s="184"/>
      <c r="AN3" s="186" t="s">
        <v>4568</v>
      </c>
      <c r="AO3" s="161" t="s">
        <v>4448</v>
      </c>
      <c r="AP3" s="161" t="s">
        <v>4448</v>
      </c>
      <c r="AQ3" s="161" t="s">
        <v>4448</v>
      </c>
      <c r="AR3" s="161" t="s">
        <v>4448</v>
      </c>
      <c r="AS3" s="184"/>
    </row>
    <row r="4" spans="1:46">
      <c r="A4" s="9">
        <v>0.04</v>
      </c>
      <c r="B4" s="9">
        <v>0</v>
      </c>
      <c r="C4" s="9">
        <v>-31.556675262016999</v>
      </c>
      <c r="D4" s="9" t="s">
        <v>13</v>
      </c>
      <c r="E4" s="9" t="s">
        <v>724</v>
      </c>
      <c r="F4" s="72" t="s">
        <v>5195</v>
      </c>
      <c r="G4" s="72" t="s">
        <v>5197</v>
      </c>
      <c r="H4" s="9" t="s">
        <v>10120</v>
      </c>
      <c r="I4" s="209"/>
      <c r="J4" s="9" t="s">
        <v>725</v>
      </c>
      <c r="K4" s="9">
        <v>5</v>
      </c>
      <c r="L4" s="9">
        <v>0.04</v>
      </c>
      <c r="M4" s="9">
        <v>1.89361819909976E-3</v>
      </c>
      <c r="N4" s="10" t="s">
        <v>270</v>
      </c>
      <c r="O4" s="174"/>
      <c r="P4" s="154"/>
      <c r="Q4" s="159"/>
      <c r="R4" s="162"/>
      <c r="S4" s="162"/>
      <c r="T4" s="162"/>
      <c r="U4" s="162"/>
      <c r="V4" s="154"/>
      <c r="X4">
        <v>0.21</v>
      </c>
      <c r="Y4">
        <v>0</v>
      </c>
      <c r="Z4">
        <v>-501.23049933713901</v>
      </c>
      <c r="AA4" t="s">
        <v>14</v>
      </c>
      <c r="AB4" t="s">
        <v>727</v>
      </c>
      <c r="AC4" t="s">
        <v>5196</v>
      </c>
      <c r="AD4" t="s">
        <v>10358</v>
      </c>
      <c r="AE4" t="s">
        <v>10120</v>
      </c>
      <c r="AF4" s="159"/>
      <c r="AG4" t="s">
        <v>725</v>
      </c>
      <c r="AH4">
        <v>16</v>
      </c>
      <c r="AI4">
        <v>0.21</v>
      </c>
      <c r="AJ4" s="6" t="s">
        <v>162</v>
      </c>
      <c r="AK4" s="6" t="s">
        <v>163</v>
      </c>
      <c r="AL4" s="174"/>
      <c r="AM4" s="191"/>
      <c r="AN4" s="159"/>
      <c r="AO4" s="162"/>
      <c r="AP4" s="162"/>
      <c r="AQ4" s="162"/>
      <c r="AR4" s="162"/>
      <c r="AS4" s="191"/>
    </row>
    <row r="5" spans="1:46">
      <c r="A5" s="9">
        <v>0.48</v>
      </c>
      <c r="B5" s="9">
        <v>0</v>
      </c>
      <c r="C5" s="9">
        <v>-544.14708336844603</v>
      </c>
      <c r="D5" s="9" t="s">
        <v>14</v>
      </c>
      <c r="E5" s="9" t="s">
        <v>724</v>
      </c>
      <c r="F5" s="72" t="s">
        <v>5195</v>
      </c>
      <c r="G5" s="72" t="s">
        <v>5197</v>
      </c>
      <c r="H5" s="9" t="s">
        <v>10120</v>
      </c>
      <c r="I5" s="241"/>
      <c r="J5" s="9" t="s">
        <v>725</v>
      </c>
      <c r="K5" s="9">
        <v>16</v>
      </c>
      <c r="L5" s="9">
        <v>0.48</v>
      </c>
      <c r="M5" s="10" t="s">
        <v>510</v>
      </c>
      <c r="N5" s="10" t="s">
        <v>511</v>
      </c>
      <c r="O5" s="174"/>
      <c r="P5" s="191"/>
      <c r="Q5" s="159"/>
      <c r="R5" s="162"/>
      <c r="S5" s="162"/>
      <c r="T5" s="162"/>
      <c r="U5" s="162"/>
      <c r="V5" s="191"/>
    </row>
    <row r="6" spans="1:46">
      <c r="A6" s="8"/>
      <c r="B6" s="8"/>
      <c r="C6" s="8"/>
      <c r="D6" s="8"/>
      <c r="E6" s="8"/>
      <c r="F6" s="70"/>
      <c r="G6" s="70"/>
      <c r="H6" s="8"/>
      <c r="I6" s="58"/>
      <c r="J6" s="8"/>
      <c r="K6" s="8"/>
      <c r="L6" s="8"/>
      <c r="M6" s="8"/>
      <c r="N6" s="8"/>
      <c r="O6" s="8"/>
      <c r="P6" s="8"/>
      <c r="Q6" s="8"/>
      <c r="R6" s="50"/>
      <c r="S6" s="50"/>
      <c r="T6" s="50"/>
      <c r="U6" s="50"/>
      <c r="V6" s="8"/>
    </row>
    <row r="7" spans="1:46">
      <c r="A7">
        <v>0.28999999999999998</v>
      </c>
      <c r="B7">
        <v>0</v>
      </c>
      <c r="C7">
        <v>-124.662692251886</v>
      </c>
      <c r="D7" t="s">
        <v>10</v>
      </c>
      <c r="E7" t="s">
        <v>729</v>
      </c>
      <c r="F7" s="7" t="s">
        <v>5196</v>
      </c>
      <c r="G7" s="7" t="s">
        <v>5197</v>
      </c>
      <c r="H7" t="s">
        <v>10120</v>
      </c>
      <c r="I7" s="186" t="s">
        <v>5094</v>
      </c>
      <c r="J7" t="s">
        <v>725</v>
      </c>
      <c r="K7">
        <v>6</v>
      </c>
      <c r="L7">
        <v>0.28999999999999998</v>
      </c>
      <c r="M7">
        <v>7.6861841305704101E-2</v>
      </c>
      <c r="N7" s="6" t="s">
        <v>608</v>
      </c>
      <c r="O7" s="174" t="s">
        <v>4423</v>
      </c>
      <c r="P7" s="184"/>
      <c r="Q7" s="186" t="s">
        <v>4568</v>
      </c>
      <c r="R7" s="162">
        <v>0</v>
      </c>
      <c r="S7" s="162" t="s">
        <v>4448</v>
      </c>
      <c r="T7" s="162">
        <v>0</v>
      </c>
      <c r="U7" s="162" t="s">
        <v>4448</v>
      </c>
      <c r="V7" s="184"/>
    </row>
    <row r="8" spans="1:46">
      <c r="A8">
        <v>0.49</v>
      </c>
      <c r="B8">
        <v>0</v>
      </c>
      <c r="C8">
        <v>-779.71536248964901</v>
      </c>
      <c r="D8" t="s">
        <v>14</v>
      </c>
      <c r="E8" t="s">
        <v>729</v>
      </c>
      <c r="F8" s="7" t="s">
        <v>5196</v>
      </c>
      <c r="G8" s="7" t="s">
        <v>5197</v>
      </c>
      <c r="H8" t="s">
        <v>10120</v>
      </c>
      <c r="I8" s="205"/>
      <c r="J8" t="s">
        <v>725</v>
      </c>
      <c r="K8">
        <v>16</v>
      </c>
      <c r="L8">
        <v>0.49</v>
      </c>
      <c r="M8" s="6" t="s">
        <v>393</v>
      </c>
      <c r="N8" s="6" t="s">
        <v>394</v>
      </c>
      <c r="O8" s="174"/>
      <c r="P8" s="191"/>
      <c r="Q8" s="159"/>
      <c r="R8" s="162"/>
      <c r="S8" s="162"/>
      <c r="T8" s="162"/>
      <c r="U8" s="162"/>
      <c r="V8" s="191"/>
    </row>
    <row r="9" spans="1:46">
      <c r="A9" s="8"/>
      <c r="B9" s="8"/>
      <c r="C9" s="8"/>
      <c r="D9" s="8"/>
      <c r="E9" s="8"/>
      <c r="F9" s="80"/>
      <c r="G9" s="80"/>
      <c r="H9" s="79"/>
      <c r="I9" s="62"/>
      <c r="J9" s="8"/>
      <c r="K9" s="8"/>
      <c r="L9" s="8"/>
      <c r="M9" s="8"/>
      <c r="N9" s="8"/>
      <c r="O9" s="8"/>
      <c r="P9" s="8"/>
      <c r="Q9" s="8"/>
      <c r="R9" s="50"/>
      <c r="S9" s="50"/>
      <c r="T9" s="50"/>
      <c r="U9" s="50"/>
      <c r="V9" s="8"/>
    </row>
    <row r="10" spans="1:46">
      <c r="A10" s="9">
        <v>0.02</v>
      </c>
      <c r="B10" s="9">
        <v>0</v>
      </c>
      <c r="C10" s="9">
        <v>-24.005467029959799</v>
      </c>
      <c r="D10" s="9" t="s">
        <v>13</v>
      </c>
      <c r="E10" s="9" t="s">
        <v>726</v>
      </c>
      <c r="F10" s="72" t="s">
        <v>5197</v>
      </c>
      <c r="G10" s="72" t="s">
        <v>5195</v>
      </c>
      <c r="H10" s="9" t="s">
        <v>10120</v>
      </c>
      <c r="I10" s="203" t="s">
        <v>5095</v>
      </c>
      <c r="J10" s="9" t="s">
        <v>725</v>
      </c>
      <c r="K10" s="9">
        <v>6</v>
      </c>
      <c r="L10" s="9">
        <v>0.02</v>
      </c>
      <c r="M10" s="10" t="s">
        <v>352</v>
      </c>
      <c r="N10" s="10" t="s">
        <v>353</v>
      </c>
      <c r="O10" s="174" t="s">
        <v>4426</v>
      </c>
      <c r="P10" s="184"/>
      <c r="Q10" s="159" t="s">
        <v>4537</v>
      </c>
      <c r="R10" s="162">
        <v>0</v>
      </c>
      <c r="S10" s="162">
        <v>0</v>
      </c>
      <c r="T10" s="162" t="s">
        <v>4448</v>
      </c>
      <c r="U10" s="162" t="s">
        <v>4448</v>
      </c>
      <c r="V10" s="184"/>
    </row>
    <row r="11" spans="1:46">
      <c r="A11" s="9">
        <v>0.46</v>
      </c>
      <c r="B11" s="9">
        <v>0</v>
      </c>
      <c r="C11" s="9">
        <v>-861.29953247035803</v>
      </c>
      <c r="D11" s="9" t="s">
        <v>14</v>
      </c>
      <c r="E11" s="9" t="s">
        <v>726</v>
      </c>
      <c r="F11" s="72" t="s">
        <v>5197</v>
      </c>
      <c r="G11" s="72" t="s">
        <v>5195</v>
      </c>
      <c r="H11" s="9" t="s">
        <v>10120</v>
      </c>
      <c r="I11" s="204"/>
      <c r="J11" s="9" t="s">
        <v>725</v>
      </c>
      <c r="K11" s="9">
        <v>16</v>
      </c>
      <c r="L11" s="9">
        <v>0.46</v>
      </c>
      <c r="M11" s="10" t="s">
        <v>396</v>
      </c>
      <c r="N11" s="10" t="s">
        <v>397</v>
      </c>
      <c r="O11" s="174"/>
      <c r="P11" s="191"/>
      <c r="Q11" s="159"/>
      <c r="R11" s="162"/>
      <c r="S11" s="162"/>
      <c r="T11" s="162"/>
      <c r="U11" s="162"/>
      <c r="V11" s="191"/>
    </row>
  </sheetData>
  <mergeCells count="38">
    <mergeCell ref="A1:V1"/>
    <mergeCell ref="X1:AS1"/>
    <mergeCell ref="O3:O5"/>
    <mergeCell ref="O10:O11"/>
    <mergeCell ref="AL3:AL4"/>
    <mergeCell ref="U3:U5"/>
    <mergeCell ref="U7:U8"/>
    <mergeCell ref="S10:S11"/>
    <mergeCell ref="T10:T11"/>
    <mergeCell ref="O7:O8"/>
    <mergeCell ref="Q3:Q5"/>
    <mergeCell ref="Q10:Q11"/>
    <mergeCell ref="R3:R5"/>
    <mergeCell ref="S3:S5"/>
    <mergeCell ref="R10:R11"/>
    <mergeCell ref="I3:I5"/>
    <mergeCell ref="I7:I8"/>
    <mergeCell ref="R7:R8"/>
    <mergeCell ref="S7:S8"/>
    <mergeCell ref="P10:P11"/>
    <mergeCell ref="I10:I11"/>
    <mergeCell ref="P3:P5"/>
    <mergeCell ref="P7:P8"/>
    <mergeCell ref="Q7:Q8"/>
    <mergeCell ref="T3:T5"/>
    <mergeCell ref="T7:T8"/>
    <mergeCell ref="AN3:AN4"/>
    <mergeCell ref="AS3:AS4"/>
    <mergeCell ref="U10:U11"/>
    <mergeCell ref="AO3:AO4"/>
    <mergeCell ref="AP3:AP4"/>
    <mergeCell ref="AQ3:AQ4"/>
    <mergeCell ref="AR3:AR4"/>
    <mergeCell ref="V3:V5"/>
    <mergeCell ref="V7:V8"/>
    <mergeCell ref="V10:V11"/>
    <mergeCell ref="AM3:AM4"/>
    <mergeCell ref="AF3:AF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2D51-7327-A442-A47C-5989443AA0B4}">
  <dimension ref="A1:AW32"/>
  <sheetViews>
    <sheetView topLeftCell="L1" zoomScale="86" workbookViewId="0">
      <selection activeCell="W3" sqref="A3:W4"/>
    </sheetView>
  </sheetViews>
  <sheetFormatPr baseColWidth="10" defaultColWidth="10.83203125" defaultRowHeight="16"/>
  <cols>
    <col min="5" max="5" width="11.6640625" bestFit="1" customWidth="1"/>
    <col min="6" max="7" width="11.6640625" style="7" customWidth="1"/>
    <col min="8" max="8" width="11.6640625" customWidth="1"/>
    <col min="9" max="9" width="19.6640625" bestFit="1" customWidth="1"/>
    <col min="10" max="10" width="16.33203125" customWidth="1"/>
    <col min="15" max="15" width="21" bestFit="1" customWidth="1"/>
    <col min="18" max="18" width="16" customWidth="1"/>
  </cols>
  <sheetData>
    <row r="1" spans="1:49">
      <c r="A1" s="242" t="s">
        <v>89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6"/>
      <c r="AJ1" s="16"/>
      <c r="AK1" s="16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</row>
    <row r="2" spans="1:49" s="15" customFormat="1" ht="44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22" t="s">
        <v>10356</v>
      </c>
      <c r="J2" s="63" t="s">
        <v>4570</v>
      </c>
      <c r="K2" s="22" t="s">
        <v>5</v>
      </c>
      <c r="L2" s="22" t="s">
        <v>6</v>
      </c>
      <c r="M2" s="22" t="s">
        <v>7</v>
      </c>
      <c r="N2" s="22" t="s">
        <v>8</v>
      </c>
      <c r="O2" s="22" t="s">
        <v>9</v>
      </c>
      <c r="P2" s="22" t="s">
        <v>81</v>
      </c>
      <c r="Q2" s="22" t="s">
        <v>82</v>
      </c>
      <c r="R2" s="20" t="s">
        <v>92</v>
      </c>
      <c r="S2" s="20" t="s">
        <v>4435</v>
      </c>
      <c r="T2" s="20" t="s">
        <v>4437</v>
      </c>
      <c r="U2" s="20" t="s">
        <v>4436</v>
      </c>
      <c r="V2" s="20" t="s">
        <v>4438</v>
      </c>
      <c r="W2" s="20" t="s">
        <v>93</v>
      </c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</row>
    <row r="3" spans="1:49">
      <c r="A3" s="9">
        <v>0.02</v>
      </c>
      <c r="B3" s="9">
        <v>0</v>
      </c>
      <c r="C3" s="9">
        <v>-29.234253080505201</v>
      </c>
      <c r="D3" s="9" t="s">
        <v>13</v>
      </c>
      <c r="E3" s="9" t="s">
        <v>1646</v>
      </c>
      <c r="F3" s="72" t="s">
        <v>5196</v>
      </c>
      <c r="G3" s="9" t="s">
        <v>10120</v>
      </c>
      <c r="H3" s="9" t="s">
        <v>10120</v>
      </c>
      <c r="I3" s="44" t="s">
        <v>10354</v>
      </c>
      <c r="J3" s="208" t="s">
        <v>5097</v>
      </c>
      <c r="K3" s="9" t="s">
        <v>1636</v>
      </c>
      <c r="L3" s="9">
        <v>5</v>
      </c>
      <c r="M3" s="9">
        <v>0.02</v>
      </c>
      <c r="N3" s="10" t="s">
        <v>391</v>
      </c>
      <c r="O3" s="10" t="s">
        <v>392</v>
      </c>
      <c r="P3" s="153" t="s">
        <v>4426</v>
      </c>
      <c r="Q3" s="176"/>
      <c r="R3" s="159" t="s">
        <v>4537</v>
      </c>
      <c r="S3" s="193" t="s">
        <v>4448</v>
      </c>
      <c r="T3" s="193" t="s">
        <v>4448</v>
      </c>
      <c r="U3" s="161" t="s">
        <v>4448</v>
      </c>
      <c r="V3" s="161" t="s">
        <v>4448</v>
      </c>
      <c r="W3" s="184"/>
    </row>
    <row r="4" spans="1:49" ht="16" customHeight="1">
      <c r="A4" s="9">
        <v>0.53</v>
      </c>
      <c r="B4" s="9">
        <v>0</v>
      </c>
      <c r="C4" s="9">
        <v>-610.55504198503002</v>
      </c>
      <c r="D4" s="9" t="s">
        <v>14</v>
      </c>
      <c r="E4" s="9" t="s">
        <v>1646</v>
      </c>
      <c r="F4" s="72" t="s">
        <v>5196</v>
      </c>
      <c r="G4" s="9" t="s">
        <v>10120</v>
      </c>
      <c r="H4" s="9" t="s">
        <v>10120</v>
      </c>
      <c r="I4" s="44" t="s">
        <v>10354</v>
      </c>
      <c r="J4" s="209"/>
      <c r="K4" s="9" t="s">
        <v>1636</v>
      </c>
      <c r="L4" s="9">
        <v>16</v>
      </c>
      <c r="M4" s="9">
        <v>0.53</v>
      </c>
      <c r="N4" s="10" t="s">
        <v>202</v>
      </c>
      <c r="O4" s="10" t="s">
        <v>203</v>
      </c>
      <c r="P4" s="154"/>
      <c r="Q4" s="174"/>
      <c r="R4" s="159"/>
      <c r="S4" s="194"/>
      <c r="T4" s="194"/>
      <c r="U4" s="162"/>
      <c r="V4" s="162"/>
      <c r="W4" s="191"/>
    </row>
    <row r="17" spans="1:15">
      <c r="N17" s="6"/>
    </row>
    <row r="18" spans="1:15">
      <c r="N18" s="6"/>
    </row>
    <row r="19" spans="1:15">
      <c r="N19" s="6"/>
    </row>
    <row r="20" spans="1:15">
      <c r="A20" s="6"/>
      <c r="M20" s="6"/>
      <c r="N20" s="6"/>
    </row>
    <row r="21" spans="1:15">
      <c r="N21" s="6"/>
    </row>
    <row r="22" spans="1:15">
      <c r="N22" s="6"/>
      <c r="O22" s="6"/>
    </row>
    <row r="23" spans="1:15">
      <c r="N23" s="6"/>
    </row>
    <row r="24" spans="1:15">
      <c r="N24" s="6"/>
    </row>
    <row r="25" spans="1:15">
      <c r="N25" s="6"/>
    </row>
    <row r="26" spans="1:15">
      <c r="A26" s="6"/>
      <c r="M26" s="6"/>
      <c r="N26" s="6"/>
      <c r="O26" s="6"/>
    </row>
    <row r="29" spans="1:15">
      <c r="N29" s="6"/>
      <c r="O29" s="6"/>
    </row>
    <row r="30" spans="1:15">
      <c r="N30" s="6"/>
    </row>
    <row r="31" spans="1:15">
      <c r="N31" s="6"/>
    </row>
    <row r="32" spans="1:15">
      <c r="N32" s="6"/>
    </row>
  </sheetData>
  <mergeCells count="11">
    <mergeCell ref="AL1:AW1"/>
    <mergeCell ref="R3:R4"/>
    <mergeCell ref="S3:S4"/>
    <mergeCell ref="T3:T4"/>
    <mergeCell ref="U3:U4"/>
    <mergeCell ref="V3:V4"/>
    <mergeCell ref="P3:P4"/>
    <mergeCell ref="Q3:Q4"/>
    <mergeCell ref="W3:W4"/>
    <mergeCell ref="J3:J4"/>
    <mergeCell ref="A1:W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C791-FEA7-8D47-98A6-B7F11897320D}">
  <dimension ref="A1:AS45"/>
  <sheetViews>
    <sheetView topLeftCell="R1" zoomScale="56" workbookViewId="0">
      <selection activeCell="AS3" sqref="X3:AS4"/>
    </sheetView>
  </sheetViews>
  <sheetFormatPr baseColWidth="10" defaultColWidth="10.83203125" defaultRowHeight="16"/>
  <cols>
    <col min="6" max="7" width="10.83203125" style="7"/>
    <col min="8" max="8" width="10.5" customWidth="1"/>
    <col min="9" max="9" width="11" style="15"/>
    <col min="14" max="14" width="19.83203125" bestFit="1" customWidth="1"/>
    <col min="17" max="17" width="20.33203125" customWidth="1"/>
    <col min="18" max="18" width="14.6640625" customWidth="1"/>
    <col min="19" max="19" width="16.83203125" customWidth="1"/>
    <col min="20" max="20" width="14.1640625" customWidth="1"/>
    <col min="21" max="21" width="15" customWidth="1"/>
    <col min="22" max="22" width="19.33203125" bestFit="1" customWidth="1"/>
    <col min="29" max="30" width="10.83203125" style="7"/>
    <col min="31" max="31" width="12.83203125" customWidth="1"/>
    <col min="32" max="32" width="11" style="15"/>
    <col min="40" max="40" width="16" customWidth="1"/>
    <col min="41" max="41" width="14.83203125" customWidth="1"/>
    <col min="42" max="42" width="15.1640625" customWidth="1"/>
    <col min="43" max="43" width="14.33203125" customWidth="1"/>
    <col min="44" max="44" width="14.1640625" customWidth="1"/>
    <col min="45" max="45" width="19.33203125" bestFit="1" customWidth="1"/>
  </cols>
  <sheetData>
    <row r="1" spans="1:45">
      <c r="A1" s="242" t="s">
        <v>89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16"/>
      <c r="X1" s="240" t="s">
        <v>90</v>
      </c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</row>
    <row r="2" spans="1:45" s="24" customFormat="1" ht="51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71" t="s">
        <v>10110</v>
      </c>
      <c r="G2" s="71" t="s">
        <v>10357</v>
      </c>
      <c r="H2" s="22" t="s">
        <v>9950</v>
      </c>
      <c r="I2" s="63" t="s">
        <v>4570</v>
      </c>
      <c r="J2" s="22" t="s">
        <v>5</v>
      </c>
      <c r="K2" s="22" t="s">
        <v>6</v>
      </c>
      <c r="L2" s="22" t="s">
        <v>7</v>
      </c>
      <c r="M2" s="22" t="s">
        <v>8</v>
      </c>
      <c r="N2" s="22" t="s">
        <v>9</v>
      </c>
      <c r="O2" s="22" t="s">
        <v>81</v>
      </c>
      <c r="P2" s="22" t="s">
        <v>82</v>
      </c>
      <c r="Q2" s="20" t="s">
        <v>92</v>
      </c>
      <c r="R2" s="20" t="s">
        <v>4435</v>
      </c>
      <c r="S2" s="20" t="s">
        <v>4437</v>
      </c>
      <c r="T2" s="20" t="s">
        <v>4436</v>
      </c>
      <c r="U2" s="20" t="s">
        <v>4438</v>
      </c>
      <c r="V2" s="20" t="s">
        <v>93</v>
      </c>
      <c r="X2" s="22" t="s">
        <v>0</v>
      </c>
      <c r="Y2" s="22" t="s">
        <v>1</v>
      </c>
      <c r="Z2" s="22" t="s">
        <v>2</v>
      </c>
      <c r="AA2" s="22" t="s">
        <v>3</v>
      </c>
      <c r="AB2" s="22" t="s">
        <v>4</v>
      </c>
      <c r="AC2" s="71" t="s">
        <v>10110</v>
      </c>
      <c r="AD2" s="71" t="s">
        <v>10357</v>
      </c>
      <c r="AE2" s="22" t="s">
        <v>9950</v>
      </c>
      <c r="AF2" s="63" t="s">
        <v>4570</v>
      </c>
      <c r="AG2" s="22" t="s">
        <v>5</v>
      </c>
      <c r="AH2" s="22" t="s">
        <v>6</v>
      </c>
      <c r="AI2" s="22" t="s">
        <v>7</v>
      </c>
      <c r="AJ2" s="22" t="s">
        <v>8</v>
      </c>
      <c r="AK2" s="22" t="s">
        <v>9</v>
      </c>
      <c r="AL2" s="22" t="s">
        <v>81</v>
      </c>
      <c r="AM2" s="22" t="s">
        <v>82</v>
      </c>
      <c r="AN2" s="20" t="s">
        <v>92</v>
      </c>
      <c r="AO2" s="20" t="s">
        <v>4435</v>
      </c>
      <c r="AP2" s="20" t="s">
        <v>4437</v>
      </c>
      <c r="AQ2" s="20" t="s">
        <v>4436</v>
      </c>
      <c r="AR2" s="20" t="s">
        <v>4438</v>
      </c>
      <c r="AS2" s="20" t="s">
        <v>93</v>
      </c>
    </row>
    <row r="3" spans="1:45">
      <c r="A3" s="9">
        <v>0.02</v>
      </c>
      <c r="B3" s="9">
        <v>0</v>
      </c>
      <c r="C3" s="9">
        <v>-40.715030895125203</v>
      </c>
      <c r="D3" s="9" t="s">
        <v>10</v>
      </c>
      <c r="E3" s="9" t="s">
        <v>1608</v>
      </c>
      <c r="F3" s="72" t="s">
        <v>5197</v>
      </c>
      <c r="G3" s="72" t="s">
        <v>5195</v>
      </c>
      <c r="H3" s="9" t="s">
        <v>10120</v>
      </c>
      <c r="I3" s="173" t="s">
        <v>5099</v>
      </c>
      <c r="J3" s="9" t="s">
        <v>1609</v>
      </c>
      <c r="K3" s="9">
        <v>5</v>
      </c>
      <c r="L3" s="9">
        <v>0.02</v>
      </c>
      <c r="M3" s="10" t="s">
        <v>391</v>
      </c>
      <c r="N3" s="10" t="s">
        <v>392</v>
      </c>
      <c r="O3" s="153" t="s">
        <v>4423</v>
      </c>
      <c r="P3" s="153">
        <v>2</v>
      </c>
      <c r="Q3" s="159" t="s">
        <v>4552</v>
      </c>
      <c r="R3" s="161" t="s">
        <v>4448</v>
      </c>
      <c r="S3" s="161" t="s">
        <v>4448</v>
      </c>
      <c r="T3" s="161" t="s">
        <v>4448</v>
      </c>
      <c r="U3" s="161" t="s">
        <v>4448</v>
      </c>
      <c r="V3" s="184"/>
      <c r="X3" s="10" t="s">
        <v>192</v>
      </c>
      <c r="Y3" s="9">
        <v>0</v>
      </c>
      <c r="Z3" s="9">
        <v>-55.014937769459102</v>
      </c>
      <c r="AA3" s="9" t="s">
        <v>10</v>
      </c>
      <c r="AB3" s="9" t="s">
        <v>1613</v>
      </c>
      <c r="AC3" s="72" t="s">
        <v>5198</v>
      </c>
      <c r="AD3" s="72" t="s">
        <v>5196</v>
      </c>
      <c r="AE3" s="9" t="s">
        <v>10120</v>
      </c>
      <c r="AF3" s="173" t="s">
        <v>5098</v>
      </c>
      <c r="AG3" s="9" t="s">
        <v>1609</v>
      </c>
      <c r="AH3" s="9">
        <v>5</v>
      </c>
      <c r="AI3" s="10" t="s">
        <v>192</v>
      </c>
      <c r="AJ3" s="10" t="s">
        <v>1614</v>
      </c>
      <c r="AK3" s="10" t="s">
        <v>1615</v>
      </c>
      <c r="AL3" s="174" t="s">
        <v>4425</v>
      </c>
      <c r="AM3" s="184"/>
      <c r="AN3" s="159" t="s">
        <v>4552</v>
      </c>
      <c r="AO3" s="161" t="s">
        <v>4448</v>
      </c>
      <c r="AP3" s="161" t="s">
        <v>4448</v>
      </c>
      <c r="AQ3" s="161">
        <v>0.72</v>
      </c>
      <c r="AR3" s="161" t="s">
        <v>4448</v>
      </c>
      <c r="AS3" s="184"/>
    </row>
    <row r="4" spans="1:45">
      <c r="A4" s="10" t="s">
        <v>290</v>
      </c>
      <c r="B4" s="9">
        <v>0</v>
      </c>
      <c r="C4" s="9">
        <v>-683.44273440557095</v>
      </c>
      <c r="D4" s="9" t="s">
        <v>14</v>
      </c>
      <c r="E4" s="9" t="s">
        <v>1608</v>
      </c>
      <c r="F4" s="72" t="s">
        <v>5197</v>
      </c>
      <c r="G4" s="72" t="s">
        <v>5195</v>
      </c>
      <c r="H4" s="9" t="s">
        <v>10120</v>
      </c>
      <c r="I4" s="168"/>
      <c r="J4" s="9" t="s">
        <v>1609</v>
      </c>
      <c r="K4" s="9">
        <v>16</v>
      </c>
      <c r="L4" s="10" t="s">
        <v>290</v>
      </c>
      <c r="M4" s="10" t="s">
        <v>381</v>
      </c>
      <c r="N4" s="9">
        <v>0.86001360472521104</v>
      </c>
      <c r="O4" s="154"/>
      <c r="P4" s="154"/>
      <c r="Q4" s="159"/>
      <c r="R4" s="162"/>
      <c r="S4" s="162"/>
      <c r="T4" s="162"/>
      <c r="U4" s="162"/>
      <c r="V4" s="191"/>
      <c r="X4" s="9">
        <v>0.12</v>
      </c>
      <c r="Y4" s="9">
        <v>0</v>
      </c>
      <c r="Z4" s="9">
        <v>-413.29222658945503</v>
      </c>
      <c r="AA4" s="9" t="s">
        <v>14</v>
      </c>
      <c r="AB4" s="9" t="s">
        <v>1613</v>
      </c>
      <c r="AC4" s="72" t="s">
        <v>5198</v>
      </c>
      <c r="AD4" s="72" t="s">
        <v>5196</v>
      </c>
      <c r="AE4" s="9" t="s">
        <v>10120</v>
      </c>
      <c r="AF4" s="168"/>
      <c r="AG4" s="9" t="s">
        <v>1609</v>
      </c>
      <c r="AH4" s="9">
        <v>16</v>
      </c>
      <c r="AI4" s="9">
        <v>0.12</v>
      </c>
      <c r="AJ4" s="9">
        <v>3.2767774577421999E-2</v>
      </c>
      <c r="AK4" s="10" t="s">
        <v>260</v>
      </c>
      <c r="AL4" s="174"/>
      <c r="AM4" s="191"/>
      <c r="AN4" s="159"/>
      <c r="AO4" s="162"/>
      <c r="AP4" s="162"/>
      <c r="AQ4" s="162"/>
      <c r="AR4" s="162"/>
      <c r="AS4" s="191"/>
    </row>
    <row r="5" spans="1:45">
      <c r="A5" s="9">
        <v>0.1</v>
      </c>
      <c r="B5" s="9">
        <v>0</v>
      </c>
      <c r="C5" s="9">
        <v>-60.3553201164478</v>
      </c>
      <c r="D5" s="9" t="s">
        <v>10</v>
      </c>
      <c r="E5" s="9" t="s">
        <v>1631</v>
      </c>
      <c r="F5" s="72" t="s">
        <v>5197</v>
      </c>
      <c r="G5" s="72" t="s">
        <v>5195</v>
      </c>
      <c r="H5" s="9" t="s">
        <v>10120</v>
      </c>
      <c r="I5" s="200" t="s">
        <v>5082</v>
      </c>
      <c r="J5" s="9" t="s">
        <v>1624</v>
      </c>
      <c r="K5" s="9">
        <v>6</v>
      </c>
      <c r="L5" s="9">
        <v>0.1</v>
      </c>
      <c r="M5" s="9">
        <v>1.21914619099597E-2</v>
      </c>
      <c r="N5" s="10" t="s">
        <v>617</v>
      </c>
      <c r="O5" s="154"/>
      <c r="P5" s="154"/>
      <c r="Q5" s="159" t="s">
        <v>4552</v>
      </c>
      <c r="R5" s="161" t="s">
        <v>4448</v>
      </c>
      <c r="S5" s="161" t="s">
        <v>4448</v>
      </c>
      <c r="T5" s="161" t="s">
        <v>4448</v>
      </c>
      <c r="U5" s="161" t="s">
        <v>4448</v>
      </c>
      <c r="V5" s="184"/>
    </row>
    <row r="6" spans="1:45" ht="16" customHeight="1">
      <c r="A6" s="9">
        <v>0.68</v>
      </c>
      <c r="B6" s="9">
        <v>0</v>
      </c>
      <c r="C6" s="9">
        <v>-745.86688533915503</v>
      </c>
      <c r="D6" s="9" t="s">
        <v>14</v>
      </c>
      <c r="E6" s="9" t="s">
        <v>1631</v>
      </c>
      <c r="F6" s="72" t="s">
        <v>5197</v>
      </c>
      <c r="G6" s="72" t="s">
        <v>5195</v>
      </c>
      <c r="H6" s="9" t="s">
        <v>10120</v>
      </c>
      <c r="I6" s="168"/>
      <c r="J6" s="9" t="s">
        <v>1624</v>
      </c>
      <c r="K6" s="9">
        <v>16</v>
      </c>
      <c r="L6" s="9">
        <v>0.68</v>
      </c>
      <c r="M6" s="10" t="s">
        <v>106</v>
      </c>
      <c r="N6" s="10" t="s">
        <v>107</v>
      </c>
      <c r="O6" s="154"/>
      <c r="P6" s="154"/>
      <c r="Q6" s="159"/>
      <c r="R6" s="162"/>
      <c r="S6" s="162"/>
      <c r="T6" s="162"/>
      <c r="U6" s="162"/>
      <c r="V6" s="191"/>
    </row>
    <row r="29" spans="13:14">
      <c r="M29" s="6"/>
      <c r="N29" s="6"/>
    </row>
    <row r="32" spans="13:14">
      <c r="M32" s="6"/>
      <c r="N32" s="6"/>
    </row>
    <row r="33" spans="13:14">
      <c r="N33" s="6"/>
    </row>
    <row r="34" spans="13:14">
      <c r="N34" s="6"/>
    </row>
    <row r="35" spans="13:14">
      <c r="N35" s="6"/>
    </row>
    <row r="36" spans="13:14">
      <c r="M36" s="6"/>
      <c r="N36" s="6"/>
    </row>
    <row r="37" spans="13:14">
      <c r="N37" s="6"/>
    </row>
    <row r="38" spans="13:14">
      <c r="N38" s="6"/>
    </row>
    <row r="39" spans="13:14">
      <c r="N39" s="6"/>
    </row>
    <row r="40" spans="13:14">
      <c r="N40" s="6"/>
    </row>
    <row r="41" spans="13:14">
      <c r="N41" s="6"/>
    </row>
    <row r="42" spans="13:14">
      <c r="M42" s="6"/>
      <c r="N42" s="6"/>
    </row>
    <row r="43" spans="13:14">
      <c r="N43" s="6"/>
    </row>
    <row r="44" spans="13:14">
      <c r="M44" s="6"/>
      <c r="N44" s="6"/>
    </row>
    <row r="45" spans="13:14">
      <c r="N45" s="6"/>
    </row>
  </sheetData>
  <mergeCells count="27">
    <mergeCell ref="A1:V1"/>
    <mergeCell ref="X1:AS1"/>
    <mergeCell ref="I3:I4"/>
    <mergeCell ref="I5:I6"/>
    <mergeCell ref="AL3:AL4"/>
    <mergeCell ref="O3:O6"/>
    <mergeCell ref="P3:P6"/>
    <mergeCell ref="Q3:Q4"/>
    <mergeCell ref="V3:V4"/>
    <mergeCell ref="V5:V6"/>
    <mergeCell ref="AM3:AM4"/>
    <mergeCell ref="Q5:Q6"/>
    <mergeCell ref="R3:R4"/>
    <mergeCell ref="S3:S4"/>
    <mergeCell ref="T3:T4"/>
    <mergeCell ref="U3:U4"/>
    <mergeCell ref="R5:R6"/>
    <mergeCell ref="AF3:AF4"/>
    <mergeCell ref="S5:S6"/>
    <mergeCell ref="T5:T6"/>
    <mergeCell ref="U5:U6"/>
    <mergeCell ref="AN3:AN4"/>
    <mergeCell ref="AS3:AS4"/>
    <mergeCell ref="AO3:AO4"/>
    <mergeCell ref="AP3:AP4"/>
    <mergeCell ref="AQ3:AQ4"/>
    <mergeCell ref="AR3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34</vt:i4>
      </vt:variant>
    </vt:vector>
  </HeadingPairs>
  <TitlesOfParts>
    <vt:vector size="34" baseType="lpstr">
      <vt:lpstr>ALL_varcall2freqfiltered</vt:lpstr>
      <vt:lpstr>var_call</vt:lpstr>
      <vt:lpstr>diff_from_neutral</vt:lpstr>
      <vt:lpstr>simulation_freqs</vt:lpstr>
      <vt:lpstr>Summary-for-figures-1</vt:lpstr>
      <vt:lpstr>Summary-for-figures-2</vt:lpstr>
      <vt:lpstr>Table SXX1-Body_height</vt:lpstr>
      <vt:lpstr>Table SXX2-Skin_pigmentation</vt:lpstr>
      <vt:lpstr>Table SXX3-Body_mass_index</vt:lpstr>
      <vt:lpstr>Table SXX4-HDLCholesterol</vt:lpstr>
      <vt:lpstr>Table SXX5-LDL Cholesterol</vt:lpstr>
      <vt:lpstr>Table SXX6-Type 2 Diabetes</vt:lpstr>
      <vt:lpstr>Table SXX7-Waist to Hip Ratio</vt:lpstr>
      <vt:lpstr>TableSXX8-Vitamin D measurement</vt:lpstr>
      <vt:lpstr>TableSXX9-Body fat percentage</vt:lpstr>
      <vt:lpstr>Table SXX10-Obesity</vt:lpstr>
      <vt:lpstr>Table SXX11-PCOS</vt:lpstr>
      <vt:lpstr>Table SXX12-Fat body mass</vt:lpstr>
      <vt:lpstr>Table SXX13-Insulin resistance</vt:lpstr>
      <vt:lpstr>Table SXX14-Autism</vt:lpstr>
      <vt:lpstr>Table SXX15-Schizophrenia</vt:lpstr>
      <vt:lpstr>Table SXX16-ADHD</vt:lpstr>
      <vt:lpstr>Table SXX17-Osteoporosis</vt:lpstr>
      <vt:lpstr>Table SXX18-Stroke</vt:lpstr>
      <vt:lpstr>Table SXX19-Menopause</vt:lpstr>
      <vt:lpstr>Table SXX20-Parkinson</vt:lpstr>
      <vt:lpstr>Table SXX21-Menarche</vt:lpstr>
      <vt:lpstr>Table SXX22-Osteoarthritis</vt:lpstr>
      <vt:lpstr>Table SXX23-Alzheimer</vt:lpstr>
      <vt:lpstr>Table SXX24-Rheumatoid</vt:lpstr>
      <vt:lpstr>Table SXX25-Cystic F</vt:lpstr>
      <vt:lpstr>Table SXX26-Behcet</vt:lpstr>
      <vt:lpstr>Table SXX27-FMF</vt:lpstr>
      <vt:lpstr>Table SXX28-Celiac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Gulsah Kilinc</dc:creator>
  <cp:lastModifiedBy>Dilanur Çakal</cp:lastModifiedBy>
  <dcterms:created xsi:type="dcterms:W3CDTF">2024-09-25T08:38:12Z</dcterms:created>
  <dcterms:modified xsi:type="dcterms:W3CDTF">2025-05-30T14:51:11Z</dcterms:modified>
</cp:coreProperties>
</file>